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Telegram Bot\"/>
    </mc:Choice>
  </mc:AlternateContent>
  <xr:revisionPtr revIDLastSave="0" documentId="13_ncr:1_{59787A49-56B8-4960-BF1C-3DEC9EA00C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" sheetId="1" r:id="rId1"/>
    <sheet name="Chi phí" sheetId="2" r:id="rId2"/>
    <sheet name="Doanh thu" sheetId="3" r:id="rId3"/>
    <sheet name="Margin sản phẩ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1" i="3" l="1"/>
  <c r="E751" i="3" s="1"/>
  <c r="D750" i="3"/>
  <c r="E750" i="3" s="1"/>
  <c r="D749" i="3"/>
  <c r="E749" i="3" s="1"/>
  <c r="D748" i="3"/>
  <c r="E748" i="3" s="1"/>
  <c r="D747" i="3"/>
  <c r="E747" i="3" s="1"/>
  <c r="D746" i="3"/>
  <c r="E746" i="3" s="1"/>
  <c r="D745" i="3"/>
  <c r="E745" i="3" s="1"/>
  <c r="D744" i="3"/>
  <c r="E744" i="3" s="1"/>
  <c r="D743" i="3"/>
  <c r="E743" i="3" s="1"/>
  <c r="D742" i="3"/>
  <c r="E742" i="3" s="1"/>
  <c r="D741" i="3"/>
  <c r="E741" i="3" s="1"/>
  <c r="D740" i="3"/>
  <c r="E740" i="3" s="1"/>
  <c r="D739" i="3"/>
  <c r="E739" i="3" s="1"/>
  <c r="D738" i="3"/>
  <c r="E738" i="3" s="1"/>
  <c r="D737" i="3"/>
  <c r="E737" i="3" s="1"/>
  <c r="D736" i="3"/>
  <c r="E736" i="3" s="1"/>
  <c r="D735" i="3"/>
  <c r="E735" i="3" s="1"/>
  <c r="D734" i="3"/>
  <c r="E734" i="3" s="1"/>
  <c r="D733" i="3"/>
  <c r="E733" i="3" s="1"/>
  <c r="D732" i="3"/>
  <c r="E732" i="3" s="1"/>
  <c r="D731" i="3"/>
  <c r="E731" i="3" s="1"/>
  <c r="D730" i="3"/>
  <c r="E730" i="3" s="1"/>
  <c r="D729" i="3"/>
  <c r="E729" i="3" s="1"/>
  <c r="D728" i="3"/>
  <c r="E728" i="3" s="1"/>
  <c r="D727" i="3"/>
  <c r="E727" i="3" s="1"/>
  <c r="D726" i="3"/>
  <c r="E726" i="3" s="1"/>
  <c r="D725" i="3"/>
  <c r="E725" i="3" s="1"/>
  <c r="D724" i="3"/>
  <c r="E724" i="3" s="1"/>
  <c r="D723" i="3"/>
  <c r="E723" i="3" s="1"/>
  <c r="D722" i="3"/>
  <c r="E722" i="3" s="1"/>
  <c r="D721" i="3"/>
  <c r="E721" i="3" s="1"/>
  <c r="D720" i="3"/>
  <c r="E720" i="3" s="1"/>
  <c r="D719" i="3"/>
  <c r="E719" i="3" s="1"/>
  <c r="D718" i="3"/>
  <c r="E718" i="3" s="1"/>
  <c r="D717" i="3"/>
  <c r="E717" i="3" s="1"/>
  <c r="D716" i="3"/>
  <c r="E716" i="3" s="1"/>
  <c r="D715" i="3"/>
  <c r="E715" i="3" s="1"/>
  <c r="D714" i="3"/>
  <c r="E714" i="3" s="1"/>
  <c r="D713" i="3"/>
  <c r="E713" i="3" s="1"/>
  <c r="D712" i="3"/>
  <c r="E712" i="3" s="1"/>
  <c r="D711" i="3"/>
  <c r="E711" i="3" s="1"/>
  <c r="D710" i="3"/>
  <c r="E710" i="3" s="1"/>
  <c r="D709" i="3"/>
  <c r="E709" i="3" s="1"/>
  <c r="D708" i="3"/>
  <c r="E708" i="3" s="1"/>
  <c r="D707" i="3"/>
  <c r="E707" i="3" s="1"/>
  <c r="D706" i="3"/>
  <c r="E706" i="3" s="1"/>
  <c r="D705" i="3"/>
  <c r="E705" i="3" s="1"/>
  <c r="D704" i="3"/>
  <c r="E704" i="3" s="1"/>
  <c r="D703" i="3"/>
  <c r="E703" i="3" s="1"/>
  <c r="D702" i="3"/>
  <c r="E702" i="3" s="1"/>
  <c r="D701" i="3"/>
  <c r="E701" i="3" s="1"/>
  <c r="D700" i="3"/>
  <c r="E700" i="3" s="1"/>
  <c r="D699" i="3"/>
  <c r="E699" i="3" s="1"/>
  <c r="D698" i="3"/>
  <c r="E698" i="3" s="1"/>
  <c r="D697" i="3"/>
  <c r="E697" i="3" s="1"/>
  <c r="D696" i="3"/>
  <c r="E696" i="3" s="1"/>
  <c r="D695" i="3"/>
  <c r="E695" i="3" s="1"/>
  <c r="D694" i="3"/>
  <c r="E694" i="3" s="1"/>
  <c r="D693" i="3"/>
  <c r="E693" i="3" s="1"/>
  <c r="D692" i="3"/>
  <c r="E692" i="3" s="1"/>
  <c r="D691" i="3"/>
  <c r="E691" i="3" s="1"/>
  <c r="D690" i="3"/>
  <c r="E690" i="3" s="1"/>
  <c r="D689" i="3"/>
  <c r="E689" i="3" s="1"/>
  <c r="D688" i="3"/>
  <c r="E688" i="3" s="1"/>
  <c r="D687" i="3"/>
  <c r="E687" i="3" s="1"/>
  <c r="D686" i="3"/>
  <c r="E686" i="3" s="1"/>
  <c r="D685" i="3"/>
  <c r="E685" i="3" s="1"/>
  <c r="D684" i="3"/>
  <c r="E684" i="3" s="1"/>
  <c r="D683" i="3"/>
  <c r="E683" i="3" s="1"/>
  <c r="D682" i="3"/>
  <c r="E682" i="3" s="1"/>
  <c r="D681" i="3"/>
  <c r="E681" i="3" s="1"/>
  <c r="D680" i="3"/>
  <c r="E680" i="3" s="1"/>
  <c r="D679" i="3"/>
  <c r="E679" i="3" s="1"/>
  <c r="D678" i="3"/>
  <c r="E678" i="3" s="1"/>
  <c r="D677" i="3"/>
  <c r="E677" i="3" s="1"/>
  <c r="D676" i="3"/>
  <c r="E676" i="3" s="1"/>
  <c r="D675" i="3"/>
  <c r="E675" i="3" s="1"/>
  <c r="D674" i="3"/>
  <c r="E674" i="3" s="1"/>
  <c r="D673" i="3"/>
  <c r="E673" i="3" s="1"/>
  <c r="D672" i="3"/>
  <c r="E672" i="3" s="1"/>
  <c r="D671" i="3"/>
  <c r="E671" i="3" s="1"/>
  <c r="D670" i="3"/>
  <c r="E670" i="3" s="1"/>
  <c r="D669" i="3"/>
  <c r="E669" i="3" s="1"/>
  <c r="D668" i="3"/>
  <c r="E668" i="3" s="1"/>
  <c r="D667" i="3"/>
  <c r="E667" i="3" s="1"/>
  <c r="D666" i="3"/>
  <c r="E666" i="3" s="1"/>
  <c r="D665" i="3"/>
  <c r="E665" i="3" s="1"/>
  <c r="D664" i="3"/>
  <c r="E664" i="3" s="1"/>
  <c r="D663" i="3"/>
  <c r="E663" i="3" s="1"/>
  <c r="D662" i="3"/>
  <c r="E662" i="3" s="1"/>
  <c r="D661" i="3"/>
  <c r="E661" i="3" s="1"/>
  <c r="D660" i="3"/>
  <c r="E660" i="3" s="1"/>
  <c r="D659" i="3"/>
  <c r="E659" i="3" s="1"/>
  <c r="D658" i="3"/>
  <c r="E658" i="3" s="1"/>
  <c r="D657" i="3"/>
  <c r="E657" i="3" s="1"/>
  <c r="D656" i="3"/>
  <c r="E656" i="3" s="1"/>
  <c r="D655" i="3"/>
  <c r="E655" i="3" s="1"/>
  <c r="D654" i="3"/>
  <c r="E654" i="3" s="1"/>
  <c r="D653" i="3"/>
  <c r="E653" i="3" s="1"/>
  <c r="D652" i="3"/>
  <c r="E652" i="3" s="1"/>
  <c r="D651" i="3"/>
  <c r="E651" i="3" s="1"/>
  <c r="D650" i="3"/>
  <c r="E650" i="3" s="1"/>
  <c r="D649" i="3"/>
  <c r="E649" i="3" s="1"/>
  <c r="D648" i="3"/>
  <c r="E648" i="3" s="1"/>
  <c r="D647" i="3"/>
  <c r="E647" i="3" s="1"/>
  <c r="D646" i="3"/>
  <c r="E646" i="3" s="1"/>
  <c r="D645" i="3"/>
  <c r="E645" i="3" s="1"/>
  <c r="D644" i="3"/>
  <c r="E644" i="3" s="1"/>
  <c r="E643" i="3"/>
  <c r="D643" i="3"/>
  <c r="D642" i="3"/>
  <c r="E642" i="3" s="1"/>
  <c r="D641" i="3"/>
  <c r="E641" i="3" s="1"/>
  <c r="D640" i="3"/>
  <c r="E640" i="3" s="1"/>
  <c r="E639" i="3"/>
  <c r="D639" i="3"/>
  <c r="D638" i="3"/>
  <c r="E638" i="3" s="1"/>
  <c r="D637" i="3"/>
  <c r="E637" i="3" s="1"/>
  <c r="D636" i="3"/>
  <c r="E636" i="3" s="1"/>
  <c r="E635" i="3"/>
  <c r="D635" i="3"/>
  <c r="D634" i="3"/>
  <c r="E634" i="3" s="1"/>
  <c r="D633" i="3"/>
  <c r="E633" i="3" s="1"/>
  <c r="D632" i="3"/>
  <c r="E632" i="3" s="1"/>
  <c r="E631" i="3"/>
  <c r="D631" i="3"/>
  <c r="D630" i="3"/>
  <c r="E630" i="3" s="1"/>
  <c r="D629" i="3"/>
  <c r="E629" i="3" s="1"/>
  <c r="D628" i="3"/>
  <c r="E628" i="3" s="1"/>
  <c r="D627" i="3"/>
  <c r="E627" i="3" s="1"/>
  <c r="D626" i="3"/>
  <c r="E626" i="3" s="1"/>
  <c r="D625" i="3"/>
  <c r="E625" i="3" s="1"/>
  <c r="D624" i="3"/>
  <c r="E624" i="3" s="1"/>
  <c r="E623" i="3"/>
  <c r="D623" i="3"/>
  <c r="D622" i="3"/>
  <c r="E622" i="3" s="1"/>
  <c r="D621" i="3"/>
  <c r="E621" i="3" s="1"/>
  <c r="D620" i="3"/>
  <c r="E620" i="3" s="1"/>
  <c r="E619" i="3"/>
  <c r="D619" i="3"/>
  <c r="D618" i="3"/>
  <c r="E618" i="3" s="1"/>
  <c r="D617" i="3"/>
  <c r="E617" i="3" s="1"/>
  <c r="D616" i="3"/>
  <c r="E616" i="3" s="1"/>
  <c r="E615" i="3"/>
  <c r="D615" i="3"/>
  <c r="D614" i="3"/>
  <c r="E614" i="3" s="1"/>
  <c r="D613" i="3"/>
  <c r="E613" i="3" s="1"/>
  <c r="D612" i="3"/>
  <c r="E612" i="3" s="1"/>
  <c r="D611" i="3"/>
  <c r="E611" i="3" s="1"/>
  <c r="D610" i="3"/>
  <c r="E610" i="3" s="1"/>
  <c r="D609" i="3"/>
  <c r="E609" i="3" s="1"/>
  <c r="D608" i="3"/>
  <c r="E608" i="3" s="1"/>
  <c r="D607" i="3"/>
  <c r="E607" i="3" s="1"/>
  <c r="D606" i="3"/>
  <c r="E606" i="3" s="1"/>
  <c r="D605" i="3"/>
  <c r="E605" i="3" s="1"/>
  <c r="D604" i="3"/>
  <c r="E604" i="3" s="1"/>
  <c r="D603" i="3"/>
  <c r="E603" i="3" s="1"/>
  <c r="D602" i="3"/>
  <c r="E602" i="3" s="1"/>
  <c r="D601" i="3"/>
  <c r="E601" i="3" s="1"/>
  <c r="D600" i="3"/>
  <c r="E600" i="3" s="1"/>
  <c r="D599" i="3"/>
  <c r="E599" i="3" s="1"/>
  <c r="E598" i="3"/>
  <c r="D598" i="3"/>
  <c r="D597" i="3"/>
  <c r="E597" i="3" s="1"/>
  <c r="D596" i="3"/>
  <c r="E596" i="3" s="1"/>
  <c r="D595" i="3"/>
  <c r="E595" i="3" s="1"/>
  <c r="D594" i="3"/>
  <c r="E594" i="3" s="1"/>
  <c r="D593" i="3"/>
  <c r="E593" i="3" s="1"/>
  <c r="D592" i="3"/>
  <c r="E592" i="3" s="1"/>
  <c r="E591" i="3"/>
  <c r="D591" i="3"/>
  <c r="D590" i="3"/>
  <c r="E590" i="3" s="1"/>
  <c r="D589" i="3"/>
  <c r="E589" i="3" s="1"/>
  <c r="D588" i="3"/>
  <c r="E588" i="3" s="1"/>
  <c r="D587" i="3"/>
  <c r="E587" i="3" s="1"/>
  <c r="E586" i="3"/>
  <c r="D586" i="3"/>
  <c r="D585" i="3"/>
  <c r="E585" i="3" s="1"/>
  <c r="D584" i="3"/>
  <c r="E584" i="3" s="1"/>
  <c r="D583" i="3"/>
  <c r="E583" i="3" s="1"/>
  <c r="E582" i="3"/>
  <c r="D582" i="3"/>
  <c r="D581" i="3"/>
  <c r="E581" i="3" s="1"/>
  <c r="D580" i="3"/>
  <c r="E580" i="3" s="1"/>
  <c r="D579" i="3"/>
  <c r="E579" i="3" s="1"/>
  <c r="D578" i="3"/>
  <c r="E578" i="3" s="1"/>
  <c r="D577" i="3"/>
  <c r="E577" i="3" s="1"/>
  <c r="D576" i="3"/>
  <c r="E576" i="3" s="1"/>
  <c r="E575" i="3"/>
  <c r="D575" i="3"/>
  <c r="D574" i="3"/>
  <c r="E574" i="3" s="1"/>
  <c r="D573" i="3"/>
  <c r="E573" i="3" s="1"/>
  <c r="D572" i="3"/>
  <c r="E572" i="3" s="1"/>
  <c r="D571" i="3"/>
  <c r="E571" i="3" s="1"/>
  <c r="E570" i="3"/>
  <c r="D570" i="3"/>
  <c r="D569" i="3"/>
  <c r="E569" i="3" s="1"/>
  <c r="D568" i="3"/>
  <c r="E568" i="3" s="1"/>
  <c r="D567" i="3"/>
  <c r="E567" i="3" s="1"/>
  <c r="E566" i="3"/>
  <c r="D566" i="3"/>
  <c r="D565" i="3"/>
  <c r="E565" i="3" s="1"/>
  <c r="D564" i="3"/>
  <c r="E564" i="3" s="1"/>
  <c r="D563" i="3"/>
  <c r="E563" i="3" s="1"/>
  <c r="D562" i="3"/>
  <c r="E562" i="3" s="1"/>
  <c r="D561" i="3"/>
  <c r="E561" i="3" s="1"/>
  <c r="D560" i="3"/>
  <c r="E560" i="3" s="1"/>
  <c r="E559" i="3"/>
  <c r="D559" i="3"/>
  <c r="D558" i="3"/>
  <c r="E558" i="3" s="1"/>
  <c r="D557" i="3"/>
  <c r="E557" i="3" s="1"/>
  <c r="E556" i="3"/>
  <c r="D556" i="3"/>
  <c r="E555" i="3"/>
  <c r="D555" i="3"/>
  <c r="D554" i="3"/>
  <c r="E554" i="3" s="1"/>
  <c r="D553" i="3"/>
  <c r="E553" i="3" s="1"/>
  <c r="D552" i="3"/>
  <c r="E552" i="3" s="1"/>
  <c r="D551" i="3"/>
  <c r="E551" i="3" s="1"/>
  <c r="E550" i="3"/>
  <c r="D550" i="3"/>
  <c r="D549" i="3"/>
  <c r="E549" i="3" s="1"/>
  <c r="E548" i="3"/>
  <c r="D548" i="3"/>
  <c r="E547" i="3"/>
  <c r="D547" i="3"/>
  <c r="E546" i="3"/>
  <c r="D546" i="3"/>
  <c r="D545" i="3"/>
  <c r="E545" i="3" s="1"/>
  <c r="D544" i="3"/>
  <c r="E544" i="3" s="1"/>
  <c r="D543" i="3"/>
  <c r="E543" i="3" s="1"/>
  <c r="D542" i="3"/>
  <c r="E542" i="3" s="1"/>
  <c r="D541" i="3"/>
  <c r="E541" i="3" s="1"/>
  <c r="D540" i="3"/>
  <c r="E540" i="3" s="1"/>
  <c r="E539" i="3"/>
  <c r="D539" i="3"/>
  <c r="D538" i="3"/>
  <c r="E538" i="3" s="1"/>
  <c r="D537" i="3"/>
  <c r="E537" i="3" s="1"/>
  <c r="E536" i="3"/>
  <c r="D536" i="3"/>
  <c r="D535" i="3"/>
  <c r="E535" i="3" s="1"/>
  <c r="D534" i="3"/>
  <c r="E534" i="3" s="1"/>
  <c r="D533" i="3"/>
  <c r="E533" i="3" s="1"/>
  <c r="D532" i="3"/>
  <c r="E532" i="3" s="1"/>
  <c r="D531" i="3"/>
  <c r="E531" i="3" s="1"/>
  <c r="E530" i="3"/>
  <c r="D530" i="3"/>
  <c r="D529" i="3"/>
  <c r="E529" i="3" s="1"/>
  <c r="D528" i="3"/>
  <c r="E528" i="3" s="1"/>
  <c r="E527" i="3"/>
  <c r="D527" i="3"/>
  <c r="D526" i="3"/>
  <c r="E526" i="3" s="1"/>
  <c r="D525" i="3"/>
  <c r="E525" i="3" s="1"/>
  <c r="D524" i="3"/>
  <c r="E524" i="3" s="1"/>
  <c r="D523" i="3"/>
  <c r="E523" i="3" s="1"/>
  <c r="D522" i="3"/>
  <c r="E522" i="3" s="1"/>
  <c r="D521" i="3"/>
  <c r="E521" i="3" s="1"/>
  <c r="D520" i="3"/>
  <c r="E520" i="3" s="1"/>
  <c r="E519" i="3"/>
  <c r="D519" i="3"/>
  <c r="E518" i="3"/>
  <c r="D518" i="3"/>
  <c r="D517" i="3"/>
  <c r="E517" i="3" s="1"/>
  <c r="E516" i="3"/>
  <c r="D516" i="3"/>
  <c r="D515" i="3"/>
  <c r="E515" i="3" s="1"/>
  <c r="D514" i="3"/>
  <c r="E514" i="3" s="1"/>
  <c r="D513" i="3"/>
  <c r="E513" i="3" s="1"/>
  <c r="D512" i="3"/>
  <c r="E512" i="3" s="1"/>
  <c r="D511" i="3"/>
  <c r="E511" i="3" s="1"/>
  <c r="E510" i="3"/>
  <c r="D510" i="3"/>
  <c r="D509" i="3"/>
  <c r="E509" i="3" s="1"/>
  <c r="D508" i="3"/>
  <c r="E508" i="3" s="1"/>
  <c r="E507" i="3"/>
  <c r="D507" i="3"/>
  <c r="E506" i="3"/>
  <c r="D506" i="3"/>
  <c r="D505" i="3"/>
  <c r="E505" i="3" s="1"/>
  <c r="E504" i="3"/>
  <c r="D504" i="3"/>
  <c r="D503" i="3"/>
  <c r="E503" i="3" s="1"/>
  <c r="D502" i="3"/>
  <c r="E502" i="3" s="1"/>
  <c r="D501" i="3"/>
  <c r="E501" i="3" s="1"/>
  <c r="E500" i="3"/>
  <c r="D500" i="3"/>
  <c r="D499" i="3"/>
  <c r="E499" i="3" s="1"/>
  <c r="E498" i="3"/>
  <c r="D498" i="3"/>
  <c r="D497" i="3"/>
  <c r="E497" i="3" s="1"/>
  <c r="E496" i="3"/>
  <c r="D496" i="3"/>
  <c r="E495" i="3"/>
  <c r="D495" i="3"/>
  <c r="D494" i="3"/>
  <c r="E494" i="3" s="1"/>
  <c r="D493" i="3"/>
  <c r="E493" i="3" s="1"/>
  <c r="D492" i="3"/>
  <c r="E492" i="3" s="1"/>
  <c r="E491" i="3"/>
  <c r="D491" i="3"/>
  <c r="D490" i="3"/>
  <c r="E490" i="3" s="1"/>
  <c r="D489" i="3"/>
  <c r="E489" i="3" s="1"/>
  <c r="D488" i="3"/>
  <c r="E488" i="3" s="1"/>
  <c r="D487" i="3"/>
  <c r="E487" i="3" s="1"/>
  <c r="E486" i="3"/>
  <c r="D486" i="3"/>
  <c r="D485" i="3"/>
  <c r="E485" i="3" s="1"/>
  <c r="E484" i="3"/>
  <c r="D484" i="3"/>
  <c r="E483" i="3"/>
  <c r="D483" i="3"/>
  <c r="D482" i="3"/>
  <c r="E482" i="3" s="1"/>
  <c r="D481" i="3"/>
  <c r="E481" i="3" s="1"/>
  <c r="D480" i="3"/>
  <c r="E480" i="3" s="1"/>
  <c r="D479" i="3"/>
  <c r="E479" i="3" s="1"/>
  <c r="D478" i="3"/>
  <c r="E478" i="3" s="1"/>
  <c r="D477" i="3"/>
  <c r="E477" i="3" s="1"/>
  <c r="D476" i="3"/>
  <c r="E476" i="3" s="1"/>
  <c r="E475" i="3"/>
  <c r="D475" i="3"/>
  <c r="D474" i="3"/>
  <c r="E474" i="3" s="1"/>
  <c r="D473" i="3"/>
  <c r="E473" i="3" s="1"/>
  <c r="E472" i="3"/>
  <c r="D472" i="3"/>
  <c r="D471" i="3"/>
  <c r="E471" i="3" s="1"/>
  <c r="D470" i="3"/>
  <c r="E470" i="3" s="1"/>
  <c r="D469" i="3"/>
  <c r="E469" i="3" s="1"/>
  <c r="D468" i="3"/>
  <c r="E468" i="3" s="1"/>
  <c r="D467" i="3"/>
  <c r="E467" i="3" s="1"/>
  <c r="E466" i="3"/>
  <c r="D466" i="3"/>
  <c r="D465" i="3"/>
  <c r="E465" i="3" s="1"/>
  <c r="D464" i="3"/>
  <c r="E464" i="3" s="1"/>
  <c r="E463" i="3"/>
  <c r="D463" i="3"/>
  <c r="D462" i="3"/>
  <c r="E462" i="3" s="1"/>
  <c r="D461" i="3"/>
  <c r="E461" i="3" s="1"/>
  <c r="D460" i="3"/>
  <c r="E460" i="3" s="1"/>
  <c r="D459" i="3"/>
  <c r="E459" i="3" s="1"/>
  <c r="D458" i="3"/>
  <c r="E458" i="3" s="1"/>
  <c r="D457" i="3"/>
  <c r="E457" i="3" s="1"/>
  <c r="D456" i="3"/>
  <c r="E456" i="3" s="1"/>
  <c r="E455" i="3"/>
  <c r="D455" i="3"/>
  <c r="E454" i="3"/>
  <c r="D454" i="3"/>
  <c r="D453" i="3"/>
  <c r="E453" i="3" s="1"/>
  <c r="E452" i="3"/>
  <c r="D452" i="3"/>
  <c r="D451" i="3"/>
  <c r="E451" i="3" s="1"/>
  <c r="D450" i="3"/>
  <c r="E450" i="3" s="1"/>
  <c r="D449" i="3"/>
  <c r="E449" i="3" s="1"/>
  <c r="D448" i="3"/>
  <c r="E448" i="3" s="1"/>
  <c r="D447" i="3"/>
  <c r="E447" i="3" s="1"/>
  <c r="E446" i="3"/>
  <c r="D446" i="3"/>
  <c r="D445" i="3"/>
  <c r="E445" i="3" s="1"/>
  <c r="D444" i="3"/>
  <c r="E444" i="3" s="1"/>
  <c r="E443" i="3"/>
  <c r="D443" i="3"/>
  <c r="E442" i="3"/>
  <c r="D442" i="3"/>
  <c r="D441" i="3"/>
  <c r="E441" i="3" s="1"/>
  <c r="E440" i="3"/>
  <c r="D440" i="3"/>
  <c r="D439" i="3"/>
  <c r="E439" i="3" s="1"/>
  <c r="D438" i="3"/>
  <c r="E438" i="3" s="1"/>
  <c r="D437" i="3"/>
  <c r="E437" i="3" s="1"/>
  <c r="E436" i="3"/>
  <c r="D436" i="3"/>
  <c r="D435" i="3"/>
  <c r="E435" i="3" s="1"/>
  <c r="E434" i="3"/>
  <c r="D434" i="3"/>
  <c r="D433" i="3"/>
  <c r="E433" i="3" s="1"/>
  <c r="D432" i="3"/>
  <c r="E432" i="3" s="1"/>
  <c r="E431" i="3"/>
  <c r="D431" i="3"/>
  <c r="D430" i="3"/>
  <c r="E430" i="3" s="1"/>
  <c r="D429" i="3"/>
  <c r="E429" i="3" s="1"/>
  <c r="E428" i="3"/>
  <c r="D428" i="3"/>
  <c r="D427" i="3"/>
  <c r="E427" i="3" s="1"/>
  <c r="D426" i="3"/>
  <c r="E426" i="3" s="1"/>
  <c r="D425" i="3"/>
  <c r="E425" i="3" s="1"/>
  <c r="D424" i="3"/>
  <c r="E424" i="3" s="1"/>
  <c r="D423" i="3"/>
  <c r="E423" i="3" s="1"/>
  <c r="E422" i="3"/>
  <c r="D422" i="3"/>
  <c r="D421" i="3"/>
  <c r="E421" i="3" s="1"/>
  <c r="E420" i="3"/>
  <c r="D420" i="3"/>
  <c r="E419" i="3"/>
  <c r="D419" i="3"/>
  <c r="E418" i="3"/>
  <c r="D418" i="3"/>
  <c r="D417" i="3"/>
  <c r="E417" i="3" s="1"/>
  <c r="D416" i="3"/>
  <c r="E416" i="3" s="1"/>
  <c r="D415" i="3"/>
  <c r="E415" i="3" s="1"/>
  <c r="D414" i="3"/>
  <c r="E414" i="3" s="1"/>
  <c r="D413" i="3"/>
  <c r="E413" i="3" s="1"/>
  <c r="D412" i="3"/>
  <c r="E412" i="3" s="1"/>
  <c r="E411" i="3"/>
  <c r="D411" i="3"/>
  <c r="D410" i="3"/>
  <c r="E410" i="3" s="1"/>
  <c r="D409" i="3"/>
  <c r="E409" i="3" s="1"/>
  <c r="D408" i="3"/>
  <c r="E408" i="3" s="1"/>
  <c r="E407" i="3"/>
  <c r="D407" i="3"/>
  <c r="D406" i="3"/>
  <c r="E406" i="3" s="1"/>
  <c r="E405" i="3"/>
  <c r="D405" i="3"/>
  <c r="D404" i="3"/>
  <c r="E404" i="3" s="1"/>
  <c r="E403" i="3"/>
  <c r="D403" i="3"/>
  <c r="D402" i="3"/>
  <c r="E402" i="3" s="1"/>
  <c r="D401" i="3"/>
  <c r="E401" i="3" s="1"/>
  <c r="D400" i="3"/>
  <c r="E400" i="3" s="1"/>
  <c r="E399" i="3"/>
  <c r="D399" i="3"/>
  <c r="E398" i="3"/>
  <c r="D398" i="3"/>
  <c r="D397" i="3"/>
  <c r="E397" i="3" s="1"/>
  <c r="D396" i="3"/>
  <c r="E396" i="3" s="1"/>
  <c r="E395" i="3"/>
  <c r="D395" i="3"/>
  <c r="D394" i="3"/>
  <c r="E394" i="3" s="1"/>
  <c r="D393" i="3"/>
  <c r="E393" i="3" s="1"/>
  <c r="D392" i="3"/>
  <c r="E392" i="3" s="1"/>
  <c r="E391" i="3"/>
  <c r="D391" i="3"/>
  <c r="E390" i="3"/>
  <c r="D390" i="3"/>
  <c r="E389" i="3"/>
  <c r="D389" i="3"/>
  <c r="D388" i="3"/>
  <c r="E388" i="3" s="1"/>
  <c r="E387" i="3"/>
  <c r="D387" i="3"/>
  <c r="D386" i="3"/>
  <c r="E386" i="3" s="1"/>
  <c r="D385" i="3"/>
  <c r="E385" i="3" s="1"/>
  <c r="D384" i="3"/>
  <c r="E384" i="3" s="1"/>
  <c r="E383" i="3"/>
  <c r="D383" i="3"/>
  <c r="E382" i="3"/>
  <c r="D382" i="3"/>
  <c r="E381" i="3"/>
  <c r="D381" i="3"/>
  <c r="D380" i="3"/>
  <c r="E380" i="3" s="1"/>
  <c r="E379" i="3"/>
  <c r="D379" i="3"/>
  <c r="D378" i="3"/>
  <c r="E378" i="3" s="1"/>
  <c r="D377" i="3"/>
  <c r="E377" i="3" s="1"/>
  <c r="D376" i="3"/>
  <c r="E376" i="3" s="1"/>
  <c r="E375" i="3"/>
  <c r="D375" i="3"/>
  <c r="D374" i="3"/>
  <c r="E374" i="3" s="1"/>
  <c r="E373" i="3"/>
  <c r="D373" i="3"/>
  <c r="D372" i="3"/>
  <c r="E372" i="3" s="1"/>
  <c r="E371" i="3"/>
  <c r="D371" i="3"/>
  <c r="D370" i="3"/>
  <c r="E370" i="3" s="1"/>
  <c r="D369" i="3"/>
  <c r="E369" i="3" s="1"/>
  <c r="D368" i="3"/>
  <c r="E368" i="3" s="1"/>
  <c r="E367" i="3"/>
  <c r="D367" i="3"/>
  <c r="E366" i="3"/>
  <c r="D366" i="3"/>
  <c r="D365" i="3"/>
  <c r="E365" i="3" s="1"/>
  <c r="D364" i="3"/>
  <c r="E364" i="3" s="1"/>
  <c r="E363" i="3"/>
  <c r="D363" i="3"/>
  <c r="D362" i="3"/>
  <c r="E362" i="3" s="1"/>
  <c r="D361" i="3"/>
  <c r="E361" i="3" s="1"/>
  <c r="D360" i="3"/>
  <c r="E360" i="3" s="1"/>
  <c r="E359" i="3"/>
  <c r="D359" i="3"/>
  <c r="E358" i="3"/>
  <c r="D358" i="3"/>
  <c r="E357" i="3"/>
  <c r="D357" i="3"/>
  <c r="D356" i="3"/>
  <c r="E356" i="3" s="1"/>
  <c r="E355" i="3"/>
  <c r="D355" i="3"/>
  <c r="D354" i="3"/>
  <c r="E354" i="3" s="1"/>
  <c r="D353" i="3"/>
  <c r="E353" i="3" s="1"/>
  <c r="D352" i="3"/>
  <c r="E352" i="3" s="1"/>
  <c r="E351" i="3"/>
  <c r="D351" i="3"/>
  <c r="E350" i="3"/>
  <c r="D350" i="3"/>
  <c r="E349" i="3"/>
  <c r="D349" i="3"/>
  <c r="D348" i="3"/>
  <c r="E348" i="3" s="1"/>
  <c r="E347" i="3"/>
  <c r="D347" i="3"/>
  <c r="D346" i="3"/>
  <c r="E346" i="3" s="1"/>
  <c r="D345" i="3"/>
  <c r="E345" i="3" s="1"/>
  <c r="D344" i="3"/>
  <c r="E344" i="3" s="1"/>
  <c r="E343" i="3"/>
  <c r="D343" i="3"/>
  <c r="D342" i="3"/>
  <c r="E342" i="3" s="1"/>
  <c r="E341" i="3"/>
  <c r="D341" i="3"/>
  <c r="D340" i="3"/>
  <c r="E340" i="3" s="1"/>
  <c r="E339" i="3"/>
  <c r="D339" i="3"/>
  <c r="D338" i="3"/>
  <c r="E338" i="3" s="1"/>
  <c r="D337" i="3"/>
  <c r="E337" i="3" s="1"/>
  <c r="D336" i="3"/>
  <c r="E336" i="3" s="1"/>
  <c r="E335" i="3"/>
  <c r="D335" i="3"/>
  <c r="E334" i="3"/>
  <c r="D334" i="3"/>
  <c r="D333" i="3"/>
  <c r="E333" i="3" s="1"/>
  <c r="D332" i="3"/>
  <c r="E332" i="3" s="1"/>
  <c r="E331" i="3"/>
  <c r="D331" i="3"/>
  <c r="D330" i="3"/>
  <c r="E330" i="3" s="1"/>
  <c r="D329" i="3"/>
  <c r="E329" i="3" s="1"/>
  <c r="D328" i="3"/>
  <c r="E328" i="3" s="1"/>
  <c r="E327" i="3"/>
  <c r="D327" i="3"/>
  <c r="E326" i="3"/>
  <c r="D326" i="3"/>
  <c r="E325" i="3"/>
  <c r="D325" i="3"/>
  <c r="D324" i="3"/>
  <c r="E324" i="3" s="1"/>
  <c r="E323" i="3"/>
  <c r="D323" i="3"/>
  <c r="D322" i="3"/>
  <c r="E322" i="3" s="1"/>
  <c r="D321" i="3"/>
  <c r="E321" i="3" s="1"/>
  <c r="D320" i="3"/>
  <c r="E320" i="3" s="1"/>
  <c r="E319" i="3"/>
  <c r="D319" i="3"/>
  <c r="E318" i="3"/>
  <c r="D318" i="3"/>
  <c r="E317" i="3"/>
  <c r="D317" i="3"/>
  <c r="D316" i="3"/>
  <c r="E316" i="3" s="1"/>
  <c r="E315" i="3"/>
  <c r="D315" i="3"/>
  <c r="D314" i="3"/>
  <c r="E314" i="3" s="1"/>
  <c r="D313" i="3"/>
  <c r="E313" i="3" s="1"/>
  <c r="D312" i="3"/>
  <c r="E312" i="3" s="1"/>
  <c r="E311" i="3"/>
  <c r="D311" i="3"/>
  <c r="D310" i="3"/>
  <c r="E310" i="3" s="1"/>
  <c r="E309" i="3"/>
  <c r="D309" i="3"/>
  <c r="D308" i="3"/>
  <c r="E308" i="3" s="1"/>
  <c r="E307" i="3"/>
  <c r="D307" i="3"/>
  <c r="D306" i="3"/>
  <c r="E306" i="3" s="1"/>
  <c r="D305" i="3"/>
  <c r="E305" i="3" s="1"/>
  <c r="D304" i="3"/>
  <c r="E304" i="3" s="1"/>
  <c r="E303" i="3"/>
  <c r="D303" i="3"/>
  <c r="E302" i="3"/>
  <c r="D302" i="3"/>
  <c r="D301" i="3"/>
  <c r="E301" i="3" s="1"/>
  <c r="D300" i="3"/>
  <c r="E300" i="3" s="1"/>
  <c r="E299" i="3"/>
  <c r="D299" i="3"/>
  <c r="D298" i="3"/>
  <c r="E298" i="3" s="1"/>
  <c r="D297" i="3"/>
  <c r="E297" i="3" s="1"/>
  <c r="D296" i="3"/>
  <c r="E296" i="3" s="1"/>
  <c r="E295" i="3"/>
  <c r="D295" i="3"/>
  <c r="E294" i="3"/>
  <c r="D294" i="3"/>
  <c r="E293" i="3"/>
  <c r="D293" i="3"/>
  <c r="D292" i="3"/>
  <c r="E292" i="3" s="1"/>
  <c r="E291" i="3"/>
  <c r="D291" i="3"/>
  <c r="D290" i="3"/>
  <c r="E290" i="3" s="1"/>
  <c r="D289" i="3"/>
  <c r="E289" i="3" s="1"/>
  <c r="D288" i="3"/>
  <c r="E288" i="3" s="1"/>
  <c r="E287" i="3"/>
  <c r="D287" i="3"/>
  <c r="E286" i="3"/>
  <c r="D286" i="3"/>
  <c r="E285" i="3"/>
  <c r="D285" i="3"/>
  <c r="D284" i="3"/>
  <c r="E284" i="3" s="1"/>
  <c r="E283" i="3"/>
  <c r="D283" i="3"/>
  <c r="D282" i="3"/>
  <c r="E282" i="3" s="1"/>
  <c r="D281" i="3"/>
  <c r="E281" i="3" s="1"/>
  <c r="D280" i="3"/>
  <c r="E280" i="3" s="1"/>
  <c r="E279" i="3"/>
  <c r="D279" i="3"/>
  <c r="D278" i="3"/>
  <c r="E278" i="3" s="1"/>
  <c r="E277" i="3"/>
  <c r="D277" i="3"/>
  <c r="D276" i="3"/>
  <c r="E276" i="3" s="1"/>
  <c r="E275" i="3"/>
  <c r="D275" i="3"/>
  <c r="D274" i="3"/>
  <c r="E274" i="3" s="1"/>
  <c r="D273" i="3"/>
  <c r="E273" i="3" s="1"/>
  <c r="D272" i="3"/>
  <c r="E272" i="3" s="1"/>
  <c r="E271" i="3"/>
  <c r="D271" i="3"/>
  <c r="E270" i="3"/>
  <c r="D270" i="3"/>
  <c r="D269" i="3"/>
  <c r="E269" i="3" s="1"/>
  <c r="D268" i="3"/>
  <c r="E268" i="3" s="1"/>
  <c r="E267" i="3"/>
  <c r="D267" i="3"/>
  <c r="D266" i="3"/>
  <c r="E266" i="3" s="1"/>
  <c r="D265" i="3"/>
  <c r="E265" i="3" s="1"/>
  <c r="D264" i="3"/>
  <c r="E264" i="3" s="1"/>
  <c r="E263" i="3"/>
  <c r="D263" i="3"/>
  <c r="E262" i="3"/>
  <c r="D262" i="3"/>
  <c r="E261" i="3"/>
  <c r="D261" i="3"/>
  <c r="D260" i="3"/>
  <c r="E260" i="3" s="1"/>
  <c r="E259" i="3"/>
  <c r="D259" i="3"/>
  <c r="D258" i="3"/>
  <c r="E258" i="3" s="1"/>
  <c r="D257" i="3"/>
  <c r="E257" i="3" s="1"/>
  <c r="D256" i="3"/>
  <c r="E256" i="3" s="1"/>
  <c r="E255" i="3"/>
  <c r="D255" i="3"/>
  <c r="E254" i="3"/>
  <c r="D254" i="3"/>
  <c r="E253" i="3"/>
  <c r="D253" i="3"/>
  <c r="D252" i="3"/>
  <c r="E252" i="3" s="1"/>
  <c r="E251" i="3"/>
  <c r="D251" i="3"/>
  <c r="D250" i="3"/>
  <c r="E250" i="3" s="1"/>
  <c r="D249" i="3"/>
  <c r="E249" i="3" s="1"/>
  <c r="D248" i="3"/>
  <c r="E248" i="3" s="1"/>
  <c r="E247" i="3"/>
  <c r="D247" i="3"/>
  <c r="D246" i="3"/>
  <c r="E246" i="3" s="1"/>
  <c r="E245" i="3"/>
  <c r="D245" i="3"/>
  <c r="D244" i="3"/>
  <c r="E244" i="3" s="1"/>
  <c r="E243" i="3"/>
  <c r="D243" i="3"/>
  <c r="D242" i="3"/>
  <c r="E242" i="3" s="1"/>
  <c r="D241" i="3"/>
  <c r="E241" i="3" s="1"/>
  <c r="D240" i="3"/>
  <c r="E240" i="3" s="1"/>
  <c r="E239" i="3"/>
  <c r="D239" i="3"/>
  <c r="E238" i="3"/>
  <c r="D238" i="3"/>
  <c r="D237" i="3"/>
  <c r="E237" i="3" s="1"/>
  <c r="D236" i="3"/>
  <c r="E236" i="3" s="1"/>
  <c r="E235" i="3"/>
  <c r="D235" i="3"/>
  <c r="D234" i="3"/>
  <c r="E234" i="3" s="1"/>
  <c r="D233" i="3"/>
  <c r="E233" i="3" s="1"/>
  <c r="D232" i="3"/>
  <c r="E232" i="3" s="1"/>
  <c r="E231" i="3"/>
  <c r="D231" i="3"/>
  <c r="E230" i="3"/>
  <c r="D230" i="3"/>
  <c r="E229" i="3"/>
  <c r="D229" i="3"/>
  <c r="D228" i="3"/>
  <c r="E228" i="3" s="1"/>
  <c r="E227" i="3"/>
  <c r="D227" i="3"/>
  <c r="D226" i="3"/>
  <c r="E226" i="3" s="1"/>
  <c r="D225" i="3"/>
  <c r="E225" i="3" s="1"/>
  <c r="D224" i="3"/>
  <c r="E224" i="3" s="1"/>
  <c r="E223" i="3"/>
  <c r="D223" i="3"/>
  <c r="E222" i="3"/>
  <c r="D222" i="3"/>
  <c r="E221" i="3"/>
  <c r="D221" i="3"/>
  <c r="D220" i="3"/>
  <c r="E220" i="3" s="1"/>
  <c r="E219" i="3"/>
  <c r="D219" i="3"/>
  <c r="D218" i="3"/>
  <c r="E218" i="3" s="1"/>
  <c r="D217" i="3"/>
  <c r="E217" i="3" s="1"/>
  <c r="D216" i="3"/>
  <c r="E216" i="3" s="1"/>
  <c r="E215" i="3"/>
  <c r="D215" i="3"/>
  <c r="D214" i="3"/>
  <c r="E214" i="3" s="1"/>
  <c r="E213" i="3"/>
  <c r="D213" i="3"/>
  <c r="D212" i="3"/>
  <c r="E212" i="3" s="1"/>
  <c r="E211" i="3"/>
  <c r="D211" i="3"/>
  <c r="D210" i="3"/>
  <c r="E210" i="3" s="1"/>
  <c r="D209" i="3"/>
  <c r="E209" i="3" s="1"/>
  <c r="D208" i="3"/>
  <c r="E208" i="3" s="1"/>
  <c r="E207" i="3"/>
  <c r="D207" i="3"/>
  <c r="E206" i="3"/>
  <c r="D206" i="3"/>
  <c r="D205" i="3"/>
  <c r="E205" i="3" s="1"/>
  <c r="D204" i="3"/>
  <c r="E204" i="3" s="1"/>
  <c r="E203" i="3"/>
  <c r="D203" i="3"/>
  <c r="D202" i="3"/>
  <c r="E202" i="3" s="1"/>
  <c r="D201" i="3"/>
  <c r="E201" i="3" s="1"/>
  <c r="D200" i="3"/>
  <c r="E200" i="3" s="1"/>
  <c r="E199" i="3"/>
  <c r="D199" i="3"/>
  <c r="E198" i="3"/>
  <c r="D198" i="3"/>
  <c r="E197" i="3"/>
  <c r="D197" i="3"/>
  <c r="D196" i="3"/>
  <c r="E196" i="3" s="1"/>
  <c r="E195" i="3"/>
  <c r="D195" i="3"/>
  <c r="D194" i="3"/>
  <c r="E194" i="3" s="1"/>
  <c r="D193" i="3"/>
  <c r="E193" i="3" s="1"/>
  <c r="D192" i="3"/>
  <c r="E192" i="3" s="1"/>
  <c r="E191" i="3"/>
  <c r="D191" i="3"/>
  <c r="E190" i="3"/>
  <c r="D190" i="3"/>
  <c r="E189" i="3"/>
  <c r="D189" i="3"/>
  <c r="D188" i="3"/>
  <c r="E188" i="3" s="1"/>
  <c r="D187" i="3"/>
  <c r="E187" i="3" s="1"/>
  <c r="D186" i="3"/>
  <c r="E186" i="3" s="1"/>
  <c r="D185" i="3"/>
  <c r="E185" i="3" s="1"/>
  <c r="D184" i="3"/>
  <c r="E184" i="3" s="1"/>
  <c r="E183" i="3"/>
  <c r="D183" i="3"/>
  <c r="D182" i="3"/>
  <c r="E182" i="3" s="1"/>
  <c r="E181" i="3"/>
  <c r="D181" i="3"/>
  <c r="D180" i="3"/>
  <c r="E180" i="3" s="1"/>
  <c r="D179" i="3"/>
  <c r="E179" i="3" s="1"/>
  <c r="D178" i="3"/>
  <c r="E178" i="3" s="1"/>
  <c r="D177" i="3"/>
  <c r="E177" i="3" s="1"/>
  <c r="D176" i="3"/>
  <c r="E176" i="3" s="1"/>
  <c r="E175" i="3"/>
  <c r="D175" i="3"/>
  <c r="E174" i="3"/>
  <c r="D174" i="3"/>
  <c r="D173" i="3"/>
  <c r="E173" i="3" s="1"/>
  <c r="D172" i="3"/>
  <c r="E172" i="3" s="1"/>
  <c r="D171" i="3"/>
  <c r="E171" i="3" s="1"/>
  <c r="D170" i="3"/>
  <c r="E170" i="3" s="1"/>
  <c r="D169" i="3"/>
  <c r="E169" i="3" s="1"/>
  <c r="D168" i="3"/>
  <c r="E168" i="3" s="1"/>
  <c r="E167" i="3"/>
  <c r="D167" i="3"/>
  <c r="E166" i="3"/>
  <c r="D166" i="3"/>
  <c r="E165" i="3"/>
  <c r="D165" i="3"/>
  <c r="D164" i="3"/>
  <c r="E164" i="3" s="1"/>
  <c r="D163" i="3"/>
  <c r="E163" i="3" s="1"/>
  <c r="D162" i="3"/>
  <c r="E162" i="3" s="1"/>
  <c r="D161" i="3"/>
  <c r="E161" i="3" s="1"/>
  <c r="D160" i="3"/>
  <c r="E160" i="3" s="1"/>
  <c r="D159" i="3"/>
  <c r="E159" i="3" s="1"/>
  <c r="E158" i="3"/>
  <c r="D158" i="3"/>
  <c r="E157" i="3"/>
  <c r="D157" i="3"/>
  <c r="D156" i="3"/>
  <c r="E156" i="3" s="1"/>
  <c r="D155" i="3"/>
  <c r="E155" i="3" s="1"/>
  <c r="D154" i="3"/>
  <c r="E154" i="3" s="1"/>
  <c r="D153" i="3"/>
  <c r="E153" i="3" s="1"/>
  <c r="D152" i="3"/>
  <c r="E152" i="3" s="1"/>
  <c r="E151" i="3"/>
  <c r="D151" i="3"/>
  <c r="D150" i="3"/>
  <c r="E150" i="3" s="1"/>
  <c r="E149" i="3"/>
  <c r="D149" i="3"/>
  <c r="D148" i="3"/>
  <c r="E148" i="3" s="1"/>
  <c r="D147" i="3"/>
  <c r="E147" i="3" s="1"/>
  <c r="D146" i="3"/>
  <c r="E146" i="3" s="1"/>
  <c r="D145" i="3"/>
  <c r="E145" i="3" s="1"/>
  <c r="D144" i="3"/>
  <c r="E144" i="3" s="1"/>
  <c r="E143" i="3"/>
  <c r="D143" i="3"/>
  <c r="E142" i="3"/>
  <c r="D142" i="3"/>
  <c r="D141" i="3"/>
  <c r="E141" i="3" s="1"/>
  <c r="D140" i="3"/>
  <c r="E140" i="3" s="1"/>
  <c r="D139" i="3"/>
  <c r="E139" i="3" s="1"/>
  <c r="D138" i="3"/>
  <c r="E138" i="3" s="1"/>
  <c r="D137" i="3"/>
  <c r="E137" i="3" s="1"/>
  <c r="D136" i="3"/>
  <c r="E136" i="3" s="1"/>
  <c r="E135" i="3"/>
  <c r="D135" i="3"/>
  <c r="E134" i="3"/>
  <c r="D134" i="3"/>
  <c r="E133" i="3"/>
  <c r="D133" i="3"/>
  <c r="D132" i="3"/>
  <c r="E132" i="3" s="1"/>
  <c r="D131" i="3"/>
  <c r="E131" i="3" s="1"/>
  <c r="D130" i="3"/>
  <c r="E130" i="3" s="1"/>
  <c r="D129" i="3"/>
  <c r="E129" i="3" s="1"/>
  <c r="D128" i="3"/>
  <c r="E128" i="3" s="1"/>
  <c r="D127" i="3"/>
  <c r="E127" i="3" s="1"/>
  <c r="E126" i="3"/>
  <c r="D126" i="3"/>
  <c r="E125" i="3"/>
  <c r="D125" i="3"/>
  <c r="D124" i="3"/>
  <c r="E124" i="3" s="1"/>
  <c r="D123" i="3"/>
  <c r="E123" i="3" s="1"/>
  <c r="D122" i="3"/>
  <c r="E122" i="3" s="1"/>
  <c r="D121" i="3"/>
  <c r="E121" i="3" s="1"/>
  <c r="D120" i="3"/>
  <c r="E120" i="3" s="1"/>
  <c r="E119" i="3"/>
  <c r="D119" i="3"/>
  <c r="D118" i="3"/>
  <c r="E118" i="3" s="1"/>
  <c r="E117" i="3"/>
  <c r="D117" i="3"/>
  <c r="D116" i="3"/>
  <c r="E116" i="3" s="1"/>
  <c r="D115" i="3"/>
  <c r="E115" i="3" s="1"/>
  <c r="E114" i="3"/>
  <c r="D114" i="3"/>
  <c r="D113" i="3"/>
  <c r="E113" i="3" s="1"/>
  <c r="D112" i="3"/>
  <c r="E112" i="3" s="1"/>
  <c r="E111" i="3"/>
  <c r="D111" i="3"/>
  <c r="E110" i="3"/>
  <c r="D110" i="3"/>
  <c r="D109" i="3"/>
  <c r="E109" i="3" s="1"/>
  <c r="D108" i="3"/>
  <c r="E108" i="3" s="1"/>
  <c r="D107" i="3"/>
  <c r="E107" i="3" s="1"/>
  <c r="D106" i="3"/>
  <c r="E106" i="3" s="1"/>
  <c r="E105" i="3"/>
  <c r="D105" i="3"/>
  <c r="D104" i="3"/>
  <c r="E104" i="3" s="1"/>
  <c r="E103" i="3"/>
  <c r="D103" i="3"/>
  <c r="E102" i="3"/>
  <c r="D102" i="3"/>
  <c r="E101" i="3"/>
  <c r="D101" i="3"/>
  <c r="D100" i="3"/>
  <c r="E100" i="3" s="1"/>
  <c r="D99" i="3"/>
  <c r="E99" i="3" s="1"/>
  <c r="D98" i="3"/>
  <c r="E98" i="3" s="1"/>
  <c r="D97" i="3"/>
  <c r="E97" i="3" s="1"/>
  <c r="D96" i="3"/>
  <c r="E96" i="3" s="1"/>
  <c r="D95" i="3"/>
  <c r="E95" i="3" s="1"/>
  <c r="E94" i="3"/>
  <c r="D94" i="3"/>
  <c r="E93" i="3"/>
  <c r="D93" i="3"/>
  <c r="D92" i="3"/>
  <c r="E92" i="3" s="1"/>
  <c r="E91" i="3"/>
  <c r="D91" i="3"/>
  <c r="D90" i="3"/>
  <c r="E90" i="3" s="1"/>
  <c r="D89" i="3"/>
  <c r="E89" i="3" s="1"/>
  <c r="D88" i="3"/>
  <c r="E88" i="3" s="1"/>
  <c r="E87" i="3"/>
  <c r="D87" i="3"/>
  <c r="D86" i="3"/>
  <c r="E86" i="3" s="1"/>
  <c r="E85" i="3"/>
  <c r="D85" i="3"/>
  <c r="D84" i="3"/>
  <c r="E84" i="3" s="1"/>
  <c r="D83" i="3"/>
  <c r="E83" i="3" s="1"/>
  <c r="E82" i="3"/>
  <c r="D82" i="3"/>
  <c r="D81" i="3"/>
  <c r="E81" i="3" s="1"/>
  <c r="D80" i="3"/>
  <c r="E80" i="3" s="1"/>
  <c r="E79" i="3"/>
  <c r="D79" i="3"/>
  <c r="E78" i="3"/>
  <c r="D78" i="3"/>
  <c r="D77" i="3"/>
  <c r="E77" i="3" s="1"/>
  <c r="D76" i="3"/>
  <c r="E76" i="3" s="1"/>
  <c r="D75" i="3"/>
  <c r="E75" i="3" s="1"/>
  <c r="D74" i="3"/>
  <c r="E74" i="3" s="1"/>
  <c r="E73" i="3"/>
  <c r="D73" i="3"/>
  <c r="D72" i="3"/>
  <c r="E72" i="3" s="1"/>
  <c r="E71" i="3"/>
  <c r="D71" i="3"/>
  <c r="E70" i="3"/>
  <c r="D70" i="3"/>
  <c r="E69" i="3"/>
  <c r="D69" i="3"/>
  <c r="D68" i="3"/>
  <c r="E68" i="3" s="1"/>
  <c r="D67" i="3"/>
  <c r="E67" i="3" s="1"/>
  <c r="D66" i="3"/>
  <c r="E66" i="3" s="1"/>
  <c r="D65" i="3"/>
  <c r="E65" i="3" s="1"/>
  <c r="D64" i="3"/>
  <c r="E64" i="3" s="1"/>
  <c r="D63" i="3"/>
  <c r="E63" i="3" s="1"/>
  <c r="E62" i="3"/>
  <c r="D62" i="3"/>
  <c r="E61" i="3"/>
  <c r="D61" i="3"/>
  <c r="D60" i="3"/>
  <c r="E60" i="3" s="1"/>
  <c r="E59" i="3"/>
  <c r="D59" i="3"/>
  <c r="D58" i="3"/>
  <c r="E58" i="3" s="1"/>
  <c r="D57" i="3"/>
  <c r="E57" i="3" s="1"/>
  <c r="D56" i="3"/>
  <c r="E56" i="3" s="1"/>
  <c r="E55" i="3"/>
  <c r="D55" i="3"/>
  <c r="D54" i="3"/>
  <c r="E54" i="3" s="1"/>
  <c r="E53" i="3"/>
  <c r="D53" i="3"/>
  <c r="D52" i="3"/>
  <c r="E52" i="3" s="1"/>
  <c r="D51" i="3"/>
  <c r="E51" i="3" s="1"/>
  <c r="E50" i="3"/>
  <c r="D50" i="3"/>
  <c r="D49" i="3"/>
  <c r="E49" i="3" s="1"/>
  <c r="D48" i="3"/>
  <c r="E48" i="3" s="1"/>
  <c r="E47" i="3"/>
  <c r="D47" i="3"/>
  <c r="E46" i="3"/>
  <c r="D46" i="3"/>
  <c r="D45" i="3"/>
  <c r="E45" i="3" s="1"/>
  <c r="D44" i="3"/>
  <c r="E44" i="3" s="1"/>
  <c r="D43" i="3"/>
  <c r="E43" i="3" s="1"/>
  <c r="D42" i="3"/>
  <c r="E42" i="3" s="1"/>
  <c r="E41" i="3"/>
  <c r="D41" i="3"/>
  <c r="D40" i="3"/>
  <c r="E40" i="3" s="1"/>
  <c r="E39" i="3"/>
  <c r="D39" i="3"/>
  <c r="E38" i="3"/>
  <c r="D38" i="3"/>
  <c r="E37" i="3"/>
  <c r="D37" i="3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E30" i="3"/>
  <c r="D30" i="3"/>
  <c r="E29" i="3"/>
  <c r="D29" i="3"/>
  <c r="D28" i="3"/>
  <c r="E28" i="3" s="1"/>
  <c r="E27" i="3"/>
  <c r="D27" i="3"/>
  <c r="D26" i="3"/>
  <c r="E26" i="3" s="1"/>
  <c r="D25" i="3"/>
  <c r="E25" i="3" s="1"/>
  <c r="D24" i="3"/>
  <c r="E24" i="3" s="1"/>
  <c r="E23" i="3"/>
  <c r="D23" i="3"/>
  <c r="D22" i="3"/>
  <c r="E22" i="3" s="1"/>
  <c r="E21" i="3"/>
  <c r="D21" i="3"/>
  <c r="D20" i="3"/>
  <c r="E20" i="3" s="1"/>
  <c r="D19" i="3"/>
  <c r="E19" i="3" s="1"/>
  <c r="E18" i="3"/>
  <c r="D18" i="3"/>
  <c r="D17" i="3"/>
  <c r="E17" i="3" s="1"/>
  <c r="D16" i="3"/>
  <c r="E16" i="3" s="1"/>
  <c r="E15" i="3"/>
  <c r="D15" i="3"/>
  <c r="E14" i="3"/>
  <c r="D14" i="3"/>
  <c r="D13" i="3"/>
  <c r="E13" i="3" s="1"/>
  <c r="D12" i="3"/>
  <c r="E12" i="3" s="1"/>
  <c r="D11" i="3"/>
  <c r="E11" i="3" s="1"/>
  <c r="D10" i="3"/>
  <c r="E10" i="3" s="1"/>
  <c r="E9" i="3"/>
  <c r="D9" i="3"/>
  <c r="D8" i="3"/>
  <c r="E8" i="3" s="1"/>
  <c r="E7" i="3"/>
  <c r="D7" i="3"/>
  <c r="E6" i="3"/>
  <c r="D6" i="3"/>
  <c r="E5" i="3"/>
  <c r="D5" i="3"/>
  <c r="D4" i="3"/>
  <c r="E4" i="3" s="1"/>
  <c r="D3" i="3"/>
  <c r="E3" i="3" s="1"/>
  <c r="D2" i="3"/>
  <c r="E2" i="3" s="1"/>
  <c r="A695" i="1"/>
  <c r="C695" i="1" s="1"/>
  <c r="C694" i="1"/>
  <c r="B694" i="1"/>
  <c r="D694" i="1" s="1"/>
  <c r="E694" i="1" s="1"/>
  <c r="A694" i="1"/>
  <c r="B693" i="1"/>
  <c r="D693" i="1" s="1"/>
  <c r="E693" i="1" s="1"/>
  <c r="A693" i="1"/>
  <c r="C693" i="1" s="1"/>
  <c r="D692" i="1"/>
  <c r="E692" i="1" s="1"/>
  <c r="C692" i="1"/>
  <c r="A692" i="1"/>
  <c r="B692" i="1" s="1"/>
  <c r="A691" i="1"/>
  <c r="C690" i="1"/>
  <c r="B690" i="1"/>
  <c r="D690" i="1" s="1"/>
  <c r="E690" i="1" s="1"/>
  <c r="A690" i="1"/>
  <c r="C689" i="1"/>
  <c r="B689" i="1"/>
  <c r="D689" i="1" s="1"/>
  <c r="E689" i="1" s="1"/>
  <c r="A689" i="1"/>
  <c r="C688" i="1"/>
  <c r="A688" i="1"/>
  <c r="B688" i="1" s="1"/>
  <c r="D688" i="1" s="1"/>
  <c r="E688" i="1" s="1"/>
  <c r="A687" i="1"/>
  <c r="B686" i="1"/>
  <c r="D686" i="1" s="1"/>
  <c r="E686" i="1" s="1"/>
  <c r="A686" i="1"/>
  <c r="C686" i="1" s="1"/>
  <c r="A685" i="1"/>
  <c r="A684" i="1"/>
  <c r="A683" i="1"/>
  <c r="A682" i="1"/>
  <c r="C681" i="1"/>
  <c r="B681" i="1"/>
  <c r="D681" i="1" s="1"/>
  <c r="E681" i="1" s="1"/>
  <c r="A681" i="1"/>
  <c r="C680" i="1"/>
  <c r="B680" i="1"/>
  <c r="D680" i="1" s="1"/>
  <c r="A680" i="1"/>
  <c r="A679" i="1"/>
  <c r="C678" i="1"/>
  <c r="B678" i="1"/>
  <c r="D678" i="1" s="1"/>
  <c r="E678" i="1" s="1"/>
  <c r="A678" i="1"/>
  <c r="A677" i="1"/>
  <c r="A676" i="1"/>
  <c r="B676" i="1" s="1"/>
  <c r="D676" i="1" s="1"/>
  <c r="A675" i="1"/>
  <c r="B675" i="1" s="1"/>
  <c r="D675" i="1" s="1"/>
  <c r="B674" i="1"/>
  <c r="D674" i="1" s="1"/>
  <c r="E674" i="1" s="1"/>
  <c r="A674" i="1"/>
  <c r="C674" i="1" s="1"/>
  <c r="C673" i="1"/>
  <c r="B673" i="1"/>
  <c r="D673" i="1" s="1"/>
  <c r="A673" i="1"/>
  <c r="C672" i="1"/>
  <c r="A672" i="1"/>
  <c r="B672" i="1" s="1"/>
  <c r="D672" i="1" s="1"/>
  <c r="A671" i="1"/>
  <c r="A670" i="1"/>
  <c r="C670" i="1" s="1"/>
  <c r="C669" i="1"/>
  <c r="A669" i="1"/>
  <c r="B669" i="1" s="1"/>
  <c r="D669" i="1" s="1"/>
  <c r="A668" i="1"/>
  <c r="A667" i="1"/>
  <c r="B667" i="1" s="1"/>
  <c r="D667" i="1" s="1"/>
  <c r="A666" i="1"/>
  <c r="E665" i="1"/>
  <c r="C665" i="1"/>
  <c r="B665" i="1"/>
  <c r="D665" i="1" s="1"/>
  <c r="A665" i="1"/>
  <c r="C664" i="1"/>
  <c r="B664" i="1"/>
  <c r="D664" i="1" s="1"/>
  <c r="E664" i="1" s="1"/>
  <c r="A664" i="1"/>
  <c r="A663" i="1"/>
  <c r="C662" i="1"/>
  <c r="B662" i="1"/>
  <c r="D662" i="1" s="1"/>
  <c r="E662" i="1" s="1"/>
  <c r="A662" i="1"/>
  <c r="B661" i="1"/>
  <c r="D661" i="1" s="1"/>
  <c r="E661" i="1" s="1"/>
  <c r="A661" i="1"/>
  <c r="C661" i="1" s="1"/>
  <c r="C660" i="1"/>
  <c r="A660" i="1"/>
  <c r="B660" i="1" s="1"/>
  <c r="D660" i="1" s="1"/>
  <c r="C659" i="1"/>
  <c r="B659" i="1"/>
  <c r="D659" i="1" s="1"/>
  <c r="E659" i="1" s="1"/>
  <c r="A659" i="1"/>
  <c r="A658" i="1"/>
  <c r="C658" i="1" s="1"/>
  <c r="C657" i="1"/>
  <c r="B657" i="1"/>
  <c r="D657" i="1" s="1"/>
  <c r="E657" i="1" s="1"/>
  <c r="A657" i="1"/>
  <c r="A656" i="1"/>
  <c r="B656" i="1" s="1"/>
  <c r="D656" i="1" s="1"/>
  <c r="A655" i="1"/>
  <c r="C655" i="1" s="1"/>
  <c r="A654" i="1"/>
  <c r="C654" i="1" s="1"/>
  <c r="A653" i="1"/>
  <c r="C653" i="1" s="1"/>
  <c r="A652" i="1"/>
  <c r="A651" i="1"/>
  <c r="C651" i="1" s="1"/>
  <c r="A650" i="1"/>
  <c r="C649" i="1"/>
  <c r="B649" i="1"/>
  <c r="D649" i="1" s="1"/>
  <c r="E649" i="1" s="1"/>
  <c r="A649" i="1"/>
  <c r="C648" i="1"/>
  <c r="B648" i="1"/>
  <c r="D648" i="1" s="1"/>
  <c r="A648" i="1"/>
  <c r="A647" i="1"/>
  <c r="C646" i="1"/>
  <c r="B646" i="1"/>
  <c r="D646" i="1" s="1"/>
  <c r="E646" i="1" s="1"/>
  <c r="A646" i="1"/>
  <c r="B645" i="1"/>
  <c r="D645" i="1" s="1"/>
  <c r="E645" i="1" s="1"/>
  <c r="A645" i="1"/>
  <c r="C645" i="1" s="1"/>
  <c r="A644" i="1"/>
  <c r="B644" i="1" s="1"/>
  <c r="D644" i="1" s="1"/>
  <c r="A643" i="1"/>
  <c r="C643" i="1" s="1"/>
  <c r="A642" i="1"/>
  <c r="C642" i="1" s="1"/>
  <c r="C641" i="1"/>
  <c r="B641" i="1"/>
  <c r="D641" i="1" s="1"/>
  <c r="A641" i="1"/>
  <c r="A640" i="1"/>
  <c r="B640" i="1" s="1"/>
  <c r="D640" i="1" s="1"/>
  <c r="A639" i="1"/>
  <c r="C639" i="1" s="1"/>
  <c r="B638" i="1"/>
  <c r="D638" i="1" s="1"/>
  <c r="E638" i="1" s="1"/>
  <c r="A638" i="1"/>
  <c r="C638" i="1" s="1"/>
  <c r="C637" i="1"/>
  <c r="A637" i="1"/>
  <c r="B637" i="1" s="1"/>
  <c r="D637" i="1" s="1"/>
  <c r="E637" i="1" s="1"/>
  <c r="A636" i="1"/>
  <c r="C635" i="1"/>
  <c r="B635" i="1"/>
  <c r="D635" i="1" s="1"/>
  <c r="E635" i="1" s="1"/>
  <c r="A635" i="1"/>
  <c r="A634" i="1"/>
  <c r="C633" i="1"/>
  <c r="B633" i="1"/>
  <c r="D633" i="1" s="1"/>
  <c r="E633" i="1" s="1"/>
  <c r="A633" i="1"/>
  <c r="C632" i="1"/>
  <c r="B632" i="1"/>
  <c r="D632" i="1" s="1"/>
  <c r="A632" i="1"/>
  <c r="A631" i="1"/>
  <c r="C630" i="1"/>
  <c r="B630" i="1"/>
  <c r="D630" i="1" s="1"/>
  <c r="A630" i="1"/>
  <c r="A629" i="1"/>
  <c r="C629" i="1" s="1"/>
  <c r="A628" i="1"/>
  <c r="B628" i="1" s="1"/>
  <c r="D628" i="1" s="1"/>
  <c r="A627" i="1"/>
  <c r="C627" i="1" s="1"/>
  <c r="B626" i="1"/>
  <c r="D626" i="1" s="1"/>
  <c r="E626" i="1" s="1"/>
  <c r="A626" i="1"/>
  <c r="C626" i="1" s="1"/>
  <c r="C625" i="1"/>
  <c r="B625" i="1"/>
  <c r="D625" i="1" s="1"/>
  <c r="A625" i="1"/>
  <c r="C624" i="1"/>
  <c r="A624" i="1"/>
  <c r="B624" i="1" s="1"/>
  <c r="D624" i="1" s="1"/>
  <c r="D623" i="1"/>
  <c r="E623" i="1" s="1"/>
  <c r="B623" i="1"/>
  <c r="A623" i="1"/>
  <c r="C623" i="1" s="1"/>
  <c r="B622" i="1"/>
  <c r="D622" i="1" s="1"/>
  <c r="E622" i="1" s="1"/>
  <c r="A622" i="1"/>
  <c r="C622" i="1" s="1"/>
  <c r="C621" i="1"/>
  <c r="B621" i="1"/>
  <c r="D621" i="1" s="1"/>
  <c r="E621" i="1" s="1"/>
  <c r="A621" i="1"/>
  <c r="A620" i="1"/>
  <c r="B619" i="1"/>
  <c r="D619" i="1" s="1"/>
  <c r="A619" i="1"/>
  <c r="C619" i="1" s="1"/>
  <c r="A618" i="1"/>
  <c r="C617" i="1"/>
  <c r="B617" i="1"/>
  <c r="D617" i="1" s="1"/>
  <c r="E617" i="1" s="1"/>
  <c r="A617" i="1"/>
  <c r="C616" i="1"/>
  <c r="B616" i="1"/>
  <c r="D616" i="1" s="1"/>
  <c r="E616" i="1" s="1"/>
  <c r="A616" i="1"/>
  <c r="A615" i="1"/>
  <c r="C614" i="1"/>
  <c r="B614" i="1"/>
  <c r="D614" i="1" s="1"/>
  <c r="A614" i="1"/>
  <c r="A613" i="1"/>
  <c r="C613" i="1" s="1"/>
  <c r="C612" i="1"/>
  <c r="A612" i="1"/>
  <c r="B612" i="1" s="1"/>
  <c r="D612" i="1" s="1"/>
  <c r="C611" i="1"/>
  <c r="B611" i="1"/>
  <c r="D611" i="1" s="1"/>
  <c r="A611" i="1"/>
  <c r="B610" i="1"/>
  <c r="D610" i="1" s="1"/>
  <c r="E610" i="1" s="1"/>
  <c r="A610" i="1"/>
  <c r="C610" i="1" s="1"/>
  <c r="C609" i="1"/>
  <c r="B609" i="1"/>
  <c r="D609" i="1" s="1"/>
  <c r="E609" i="1" s="1"/>
  <c r="A609" i="1"/>
  <c r="C608" i="1"/>
  <c r="A608" i="1"/>
  <c r="B608" i="1" s="1"/>
  <c r="D608" i="1" s="1"/>
  <c r="B607" i="1"/>
  <c r="D607" i="1" s="1"/>
  <c r="E607" i="1" s="1"/>
  <c r="A607" i="1"/>
  <c r="C607" i="1" s="1"/>
  <c r="A606" i="1"/>
  <c r="C606" i="1" s="1"/>
  <c r="B605" i="1"/>
  <c r="D605" i="1" s="1"/>
  <c r="E605" i="1" s="1"/>
  <c r="A605" i="1"/>
  <c r="C605" i="1" s="1"/>
  <c r="A604" i="1"/>
  <c r="A603" i="1"/>
  <c r="C603" i="1" s="1"/>
  <c r="A602" i="1"/>
  <c r="E601" i="1"/>
  <c r="C601" i="1"/>
  <c r="B601" i="1"/>
  <c r="D601" i="1" s="1"/>
  <c r="A601" i="1"/>
  <c r="C600" i="1"/>
  <c r="B600" i="1"/>
  <c r="D600" i="1" s="1"/>
  <c r="E600" i="1" s="1"/>
  <c r="A600" i="1"/>
  <c r="A599" i="1"/>
  <c r="C598" i="1"/>
  <c r="B598" i="1"/>
  <c r="D598" i="1" s="1"/>
  <c r="E598" i="1" s="1"/>
  <c r="A598" i="1"/>
  <c r="B597" i="1"/>
  <c r="D597" i="1" s="1"/>
  <c r="E597" i="1" s="1"/>
  <c r="A597" i="1"/>
  <c r="C597" i="1" s="1"/>
  <c r="C596" i="1"/>
  <c r="A596" i="1"/>
  <c r="B596" i="1" s="1"/>
  <c r="D596" i="1" s="1"/>
  <c r="B595" i="1"/>
  <c r="D595" i="1" s="1"/>
  <c r="A595" i="1"/>
  <c r="C595" i="1" s="1"/>
  <c r="A594" i="1"/>
  <c r="C594" i="1" s="1"/>
  <c r="B593" i="1"/>
  <c r="D593" i="1" s="1"/>
  <c r="E593" i="1" s="1"/>
  <c r="A593" i="1"/>
  <c r="C593" i="1" s="1"/>
  <c r="A592" i="1"/>
  <c r="B592" i="1" s="1"/>
  <c r="D592" i="1" s="1"/>
  <c r="C591" i="1"/>
  <c r="B591" i="1"/>
  <c r="D591" i="1" s="1"/>
  <c r="E591" i="1" s="1"/>
  <c r="A591" i="1"/>
  <c r="C590" i="1"/>
  <c r="B590" i="1"/>
  <c r="D590" i="1" s="1"/>
  <c r="A590" i="1"/>
  <c r="E589" i="1"/>
  <c r="D589" i="1"/>
  <c r="C589" i="1"/>
  <c r="B589" i="1"/>
  <c r="A589" i="1"/>
  <c r="A588" i="1"/>
  <c r="C588" i="1" s="1"/>
  <c r="A587" i="1"/>
  <c r="C586" i="1"/>
  <c r="B586" i="1"/>
  <c r="D586" i="1" s="1"/>
  <c r="A586" i="1"/>
  <c r="A585" i="1"/>
  <c r="C585" i="1" s="1"/>
  <c r="A584" i="1"/>
  <c r="C583" i="1"/>
  <c r="B583" i="1"/>
  <c r="D583" i="1" s="1"/>
  <c r="E583" i="1" s="1"/>
  <c r="A583" i="1"/>
  <c r="C582" i="1"/>
  <c r="B582" i="1"/>
  <c r="D582" i="1" s="1"/>
  <c r="E582" i="1" s="1"/>
  <c r="A582" i="1"/>
  <c r="A581" i="1"/>
  <c r="C581" i="1" s="1"/>
  <c r="B580" i="1"/>
  <c r="D580" i="1" s="1"/>
  <c r="E580" i="1" s="1"/>
  <c r="A580" i="1"/>
  <c r="C580" i="1" s="1"/>
  <c r="C579" i="1"/>
  <c r="A579" i="1"/>
  <c r="B579" i="1" s="1"/>
  <c r="D579" i="1" s="1"/>
  <c r="E579" i="1" s="1"/>
  <c r="A578" i="1"/>
  <c r="C577" i="1"/>
  <c r="A577" i="1"/>
  <c r="B577" i="1" s="1"/>
  <c r="D577" i="1" s="1"/>
  <c r="E577" i="1" s="1"/>
  <c r="A576" i="1"/>
  <c r="C575" i="1"/>
  <c r="B575" i="1"/>
  <c r="D575" i="1" s="1"/>
  <c r="E575" i="1" s="1"/>
  <c r="A575" i="1"/>
  <c r="C574" i="1"/>
  <c r="B574" i="1"/>
  <c r="D574" i="1" s="1"/>
  <c r="E574" i="1" s="1"/>
  <c r="A574" i="1"/>
  <c r="A573" i="1"/>
  <c r="C573" i="1" s="1"/>
  <c r="B572" i="1"/>
  <c r="D572" i="1" s="1"/>
  <c r="E572" i="1" s="1"/>
  <c r="A572" i="1"/>
  <c r="C572" i="1" s="1"/>
  <c r="C571" i="1"/>
  <c r="A571" i="1"/>
  <c r="B571" i="1" s="1"/>
  <c r="D571" i="1" s="1"/>
  <c r="E571" i="1" s="1"/>
  <c r="A570" i="1"/>
  <c r="C569" i="1"/>
  <c r="A569" i="1"/>
  <c r="B569" i="1" s="1"/>
  <c r="D569" i="1" s="1"/>
  <c r="E569" i="1" s="1"/>
  <c r="A568" i="1"/>
  <c r="C567" i="1"/>
  <c r="B567" i="1"/>
  <c r="D567" i="1" s="1"/>
  <c r="E567" i="1" s="1"/>
  <c r="A567" i="1"/>
  <c r="C566" i="1"/>
  <c r="B566" i="1"/>
  <c r="D566" i="1" s="1"/>
  <c r="E566" i="1" s="1"/>
  <c r="A566" i="1"/>
  <c r="A565" i="1"/>
  <c r="C565" i="1" s="1"/>
  <c r="B564" i="1"/>
  <c r="D564" i="1" s="1"/>
  <c r="E564" i="1" s="1"/>
  <c r="A564" i="1"/>
  <c r="C564" i="1" s="1"/>
  <c r="C563" i="1"/>
  <c r="A563" i="1"/>
  <c r="B563" i="1" s="1"/>
  <c r="D563" i="1" s="1"/>
  <c r="E563" i="1" s="1"/>
  <c r="A562" i="1"/>
  <c r="C561" i="1"/>
  <c r="A561" i="1"/>
  <c r="B561" i="1" s="1"/>
  <c r="D561" i="1" s="1"/>
  <c r="E561" i="1" s="1"/>
  <c r="A560" i="1"/>
  <c r="C559" i="1"/>
  <c r="B559" i="1"/>
  <c r="D559" i="1" s="1"/>
  <c r="E559" i="1" s="1"/>
  <c r="A559" i="1"/>
  <c r="C558" i="1"/>
  <c r="B558" i="1"/>
  <c r="D558" i="1" s="1"/>
  <c r="E558" i="1" s="1"/>
  <c r="A558" i="1"/>
  <c r="A557" i="1"/>
  <c r="C557" i="1" s="1"/>
  <c r="B556" i="1"/>
  <c r="D556" i="1" s="1"/>
  <c r="E556" i="1" s="1"/>
  <c r="A556" i="1"/>
  <c r="C556" i="1" s="1"/>
  <c r="C555" i="1"/>
  <c r="A555" i="1"/>
  <c r="B555" i="1" s="1"/>
  <c r="D555" i="1" s="1"/>
  <c r="E555" i="1" s="1"/>
  <c r="A554" i="1"/>
  <c r="D553" i="1"/>
  <c r="C553" i="1"/>
  <c r="E553" i="1" s="1"/>
  <c r="A553" i="1"/>
  <c r="B553" i="1" s="1"/>
  <c r="A552" i="1"/>
  <c r="C551" i="1"/>
  <c r="B551" i="1"/>
  <c r="D551" i="1" s="1"/>
  <c r="E551" i="1" s="1"/>
  <c r="A551" i="1"/>
  <c r="C550" i="1"/>
  <c r="B550" i="1"/>
  <c r="D550" i="1" s="1"/>
  <c r="E550" i="1" s="1"/>
  <c r="A550" i="1"/>
  <c r="A549" i="1"/>
  <c r="C549" i="1" s="1"/>
  <c r="B548" i="1"/>
  <c r="D548" i="1" s="1"/>
  <c r="E548" i="1" s="1"/>
  <c r="A548" i="1"/>
  <c r="C548" i="1" s="1"/>
  <c r="C547" i="1"/>
  <c r="A547" i="1"/>
  <c r="B547" i="1" s="1"/>
  <c r="D547" i="1" s="1"/>
  <c r="A546" i="1"/>
  <c r="D545" i="1"/>
  <c r="C545" i="1"/>
  <c r="E545" i="1" s="1"/>
  <c r="A545" i="1"/>
  <c r="B545" i="1" s="1"/>
  <c r="A544" i="1"/>
  <c r="C543" i="1"/>
  <c r="B543" i="1"/>
  <c r="D543" i="1" s="1"/>
  <c r="E543" i="1" s="1"/>
  <c r="A543" i="1"/>
  <c r="C542" i="1"/>
  <c r="B542" i="1"/>
  <c r="D542" i="1" s="1"/>
  <c r="E542" i="1" s="1"/>
  <c r="A542" i="1"/>
  <c r="A541" i="1"/>
  <c r="C541" i="1" s="1"/>
  <c r="B540" i="1"/>
  <c r="D540" i="1" s="1"/>
  <c r="E540" i="1" s="1"/>
  <c r="A540" i="1"/>
  <c r="C540" i="1" s="1"/>
  <c r="C539" i="1"/>
  <c r="A539" i="1"/>
  <c r="B539" i="1" s="1"/>
  <c r="D539" i="1" s="1"/>
  <c r="A538" i="1"/>
  <c r="D537" i="1"/>
  <c r="C537" i="1"/>
  <c r="E537" i="1" s="1"/>
  <c r="A537" i="1"/>
  <c r="B537" i="1" s="1"/>
  <c r="A536" i="1"/>
  <c r="C535" i="1"/>
  <c r="B535" i="1"/>
  <c r="D535" i="1" s="1"/>
  <c r="E535" i="1" s="1"/>
  <c r="A535" i="1"/>
  <c r="C534" i="1"/>
  <c r="B534" i="1"/>
  <c r="D534" i="1" s="1"/>
  <c r="E534" i="1" s="1"/>
  <c r="A534" i="1"/>
  <c r="A533" i="1"/>
  <c r="C533" i="1" s="1"/>
  <c r="B532" i="1"/>
  <c r="D532" i="1" s="1"/>
  <c r="E532" i="1" s="1"/>
  <c r="A532" i="1"/>
  <c r="C532" i="1" s="1"/>
  <c r="C531" i="1"/>
  <c r="A531" i="1"/>
  <c r="B531" i="1" s="1"/>
  <c r="D531" i="1" s="1"/>
  <c r="E531" i="1" s="1"/>
  <c r="A530" i="1"/>
  <c r="D529" i="1"/>
  <c r="C529" i="1"/>
  <c r="E529" i="1" s="1"/>
  <c r="A529" i="1"/>
  <c r="B529" i="1" s="1"/>
  <c r="A528" i="1"/>
  <c r="C527" i="1"/>
  <c r="B527" i="1"/>
  <c r="D527" i="1" s="1"/>
  <c r="E527" i="1" s="1"/>
  <c r="A527" i="1"/>
  <c r="C526" i="1"/>
  <c r="B526" i="1"/>
  <c r="D526" i="1" s="1"/>
  <c r="E526" i="1" s="1"/>
  <c r="A526" i="1"/>
  <c r="A525" i="1"/>
  <c r="C525" i="1" s="1"/>
  <c r="B524" i="1"/>
  <c r="D524" i="1" s="1"/>
  <c r="E524" i="1" s="1"/>
  <c r="A524" i="1"/>
  <c r="C524" i="1" s="1"/>
  <c r="C523" i="1"/>
  <c r="A523" i="1"/>
  <c r="B523" i="1" s="1"/>
  <c r="D523" i="1" s="1"/>
  <c r="E523" i="1" s="1"/>
  <c r="A522" i="1"/>
  <c r="D521" i="1"/>
  <c r="C521" i="1"/>
  <c r="E521" i="1" s="1"/>
  <c r="A521" i="1"/>
  <c r="B521" i="1" s="1"/>
  <c r="A520" i="1"/>
  <c r="D519" i="1"/>
  <c r="C519" i="1"/>
  <c r="E519" i="1" s="1"/>
  <c r="B519" i="1"/>
  <c r="A519" i="1"/>
  <c r="C518" i="1"/>
  <c r="B518" i="1"/>
  <c r="D518" i="1" s="1"/>
  <c r="A518" i="1"/>
  <c r="E517" i="1"/>
  <c r="B517" i="1"/>
  <c r="D517" i="1" s="1"/>
  <c r="A517" i="1"/>
  <c r="C517" i="1" s="1"/>
  <c r="A516" i="1"/>
  <c r="C515" i="1"/>
  <c r="B515" i="1"/>
  <c r="D515" i="1" s="1"/>
  <c r="E515" i="1" s="1"/>
  <c r="A515" i="1"/>
  <c r="A514" i="1"/>
  <c r="A513" i="1"/>
  <c r="C512" i="1"/>
  <c r="B512" i="1"/>
  <c r="D512" i="1" s="1"/>
  <c r="E512" i="1" s="1"/>
  <c r="A512" i="1"/>
  <c r="C511" i="1"/>
  <c r="B511" i="1"/>
  <c r="D511" i="1" s="1"/>
  <c r="E511" i="1" s="1"/>
  <c r="A511" i="1"/>
  <c r="A510" i="1"/>
  <c r="C510" i="1" s="1"/>
  <c r="D509" i="1"/>
  <c r="E509" i="1" s="1"/>
  <c r="B509" i="1"/>
  <c r="A509" i="1"/>
  <c r="C509" i="1" s="1"/>
  <c r="C508" i="1"/>
  <c r="B508" i="1"/>
  <c r="D508" i="1" s="1"/>
  <c r="E508" i="1" s="1"/>
  <c r="A508" i="1"/>
  <c r="C507" i="1"/>
  <c r="A507" i="1"/>
  <c r="B507" i="1" s="1"/>
  <c r="D507" i="1" s="1"/>
  <c r="E507" i="1" s="1"/>
  <c r="D506" i="1"/>
  <c r="E506" i="1" s="1"/>
  <c r="C506" i="1"/>
  <c r="A506" i="1"/>
  <c r="B506" i="1" s="1"/>
  <c r="C505" i="1"/>
  <c r="B505" i="1"/>
  <c r="D505" i="1" s="1"/>
  <c r="E505" i="1" s="1"/>
  <c r="A505" i="1"/>
  <c r="A504" i="1"/>
  <c r="D503" i="1"/>
  <c r="C503" i="1"/>
  <c r="E503" i="1" s="1"/>
  <c r="B503" i="1"/>
  <c r="A503" i="1"/>
  <c r="C502" i="1"/>
  <c r="B502" i="1"/>
  <c r="D502" i="1" s="1"/>
  <c r="E502" i="1" s="1"/>
  <c r="A502" i="1"/>
  <c r="A501" i="1"/>
  <c r="C501" i="1" s="1"/>
  <c r="A500" i="1"/>
  <c r="B500" i="1" s="1"/>
  <c r="D500" i="1" s="1"/>
  <c r="C499" i="1"/>
  <c r="B499" i="1"/>
  <c r="D499" i="1" s="1"/>
  <c r="E499" i="1" s="1"/>
  <c r="A499" i="1"/>
  <c r="A498" i="1"/>
  <c r="A497" i="1"/>
  <c r="B497" i="1" s="1"/>
  <c r="D497" i="1" s="1"/>
  <c r="E496" i="1"/>
  <c r="C496" i="1"/>
  <c r="B496" i="1"/>
  <c r="D496" i="1" s="1"/>
  <c r="A496" i="1"/>
  <c r="D495" i="1"/>
  <c r="E495" i="1" s="1"/>
  <c r="C495" i="1"/>
  <c r="B495" i="1"/>
  <c r="A495" i="1"/>
  <c r="A494" i="1"/>
  <c r="D493" i="1"/>
  <c r="E493" i="1" s="1"/>
  <c r="B493" i="1"/>
  <c r="A493" i="1"/>
  <c r="C493" i="1" s="1"/>
  <c r="C492" i="1"/>
  <c r="B492" i="1"/>
  <c r="D492" i="1" s="1"/>
  <c r="E492" i="1" s="1"/>
  <c r="A492" i="1"/>
  <c r="D491" i="1"/>
  <c r="E491" i="1" s="1"/>
  <c r="C491" i="1"/>
  <c r="A491" i="1"/>
  <c r="B491" i="1" s="1"/>
  <c r="D490" i="1"/>
  <c r="E490" i="1" s="1"/>
  <c r="C490" i="1"/>
  <c r="A490" i="1"/>
  <c r="B490" i="1" s="1"/>
  <c r="D489" i="1"/>
  <c r="E489" i="1" s="1"/>
  <c r="C489" i="1"/>
  <c r="B489" i="1"/>
  <c r="A489" i="1"/>
  <c r="C488" i="1"/>
  <c r="A488" i="1"/>
  <c r="B488" i="1" s="1"/>
  <c r="D488" i="1" s="1"/>
  <c r="D487" i="1"/>
  <c r="C487" i="1"/>
  <c r="E487" i="1" s="1"/>
  <c r="B487" i="1"/>
  <c r="A487" i="1"/>
  <c r="C486" i="1"/>
  <c r="B486" i="1"/>
  <c r="D486" i="1" s="1"/>
  <c r="E486" i="1" s="1"/>
  <c r="A486" i="1"/>
  <c r="A485" i="1"/>
  <c r="D484" i="1"/>
  <c r="E484" i="1" s="1"/>
  <c r="C484" i="1"/>
  <c r="A484" i="1"/>
  <c r="B484" i="1" s="1"/>
  <c r="C483" i="1"/>
  <c r="B483" i="1"/>
  <c r="D483" i="1" s="1"/>
  <c r="E483" i="1" s="1"/>
  <c r="A483" i="1"/>
  <c r="A482" i="1"/>
  <c r="C481" i="1"/>
  <c r="A481" i="1"/>
  <c r="B481" i="1" s="1"/>
  <c r="D481" i="1" s="1"/>
  <c r="E480" i="1"/>
  <c r="C480" i="1"/>
  <c r="B480" i="1"/>
  <c r="D480" i="1" s="1"/>
  <c r="A480" i="1"/>
  <c r="D479" i="1"/>
  <c r="E479" i="1" s="1"/>
  <c r="C479" i="1"/>
  <c r="B479" i="1"/>
  <c r="A479" i="1"/>
  <c r="A478" i="1"/>
  <c r="B477" i="1"/>
  <c r="D477" i="1" s="1"/>
  <c r="E477" i="1" s="1"/>
  <c r="A477" i="1"/>
  <c r="C477" i="1" s="1"/>
  <c r="E476" i="1"/>
  <c r="C476" i="1"/>
  <c r="B476" i="1"/>
  <c r="D476" i="1" s="1"/>
  <c r="A476" i="1"/>
  <c r="A475" i="1"/>
  <c r="D474" i="1"/>
  <c r="C474" i="1"/>
  <c r="A474" i="1"/>
  <c r="B474" i="1" s="1"/>
  <c r="D473" i="1"/>
  <c r="E473" i="1" s="1"/>
  <c r="C473" i="1"/>
  <c r="B473" i="1"/>
  <c r="A473" i="1"/>
  <c r="C472" i="1"/>
  <c r="A472" i="1"/>
  <c r="B472" i="1" s="1"/>
  <c r="D472" i="1" s="1"/>
  <c r="D471" i="1"/>
  <c r="C471" i="1"/>
  <c r="E471" i="1" s="1"/>
  <c r="B471" i="1"/>
  <c r="A471" i="1"/>
  <c r="C470" i="1"/>
  <c r="B470" i="1"/>
  <c r="D470" i="1" s="1"/>
  <c r="E470" i="1" s="1"/>
  <c r="A470" i="1"/>
  <c r="A469" i="1"/>
  <c r="A468" i="1"/>
  <c r="C467" i="1"/>
  <c r="B467" i="1"/>
  <c r="D467" i="1" s="1"/>
  <c r="E467" i="1" s="1"/>
  <c r="A467" i="1"/>
  <c r="A466" i="1"/>
  <c r="A465" i="1"/>
  <c r="C464" i="1"/>
  <c r="B464" i="1"/>
  <c r="D464" i="1" s="1"/>
  <c r="E464" i="1" s="1"/>
  <c r="A464" i="1"/>
  <c r="D463" i="1"/>
  <c r="E463" i="1" s="1"/>
  <c r="C463" i="1"/>
  <c r="B463" i="1"/>
  <c r="A463" i="1"/>
  <c r="A462" i="1"/>
  <c r="D461" i="1"/>
  <c r="E461" i="1" s="1"/>
  <c r="B461" i="1"/>
  <c r="A461" i="1"/>
  <c r="C461" i="1" s="1"/>
  <c r="C460" i="1"/>
  <c r="B460" i="1"/>
  <c r="D460" i="1" s="1"/>
  <c r="E460" i="1" s="1"/>
  <c r="A460" i="1"/>
  <c r="D459" i="1"/>
  <c r="C459" i="1"/>
  <c r="A459" i="1"/>
  <c r="B459" i="1" s="1"/>
  <c r="D458" i="1"/>
  <c r="E458" i="1" s="1"/>
  <c r="C458" i="1"/>
  <c r="A458" i="1"/>
  <c r="B458" i="1" s="1"/>
  <c r="E457" i="1"/>
  <c r="C457" i="1"/>
  <c r="B457" i="1"/>
  <c r="D457" i="1" s="1"/>
  <c r="A457" i="1"/>
  <c r="E456" i="1"/>
  <c r="C456" i="1"/>
  <c r="A456" i="1"/>
  <c r="B456" i="1" s="1"/>
  <c r="D456" i="1" s="1"/>
  <c r="E455" i="1"/>
  <c r="C455" i="1"/>
  <c r="B455" i="1"/>
  <c r="D455" i="1" s="1"/>
  <c r="A455" i="1"/>
  <c r="C454" i="1"/>
  <c r="B454" i="1"/>
  <c r="D454" i="1" s="1"/>
  <c r="A454" i="1"/>
  <c r="D453" i="1"/>
  <c r="E453" i="1" s="1"/>
  <c r="B453" i="1"/>
  <c r="A453" i="1"/>
  <c r="C453" i="1" s="1"/>
  <c r="C452" i="1"/>
  <c r="A452" i="1"/>
  <c r="B452" i="1" s="1"/>
  <c r="D452" i="1" s="1"/>
  <c r="E452" i="1" s="1"/>
  <c r="C451" i="1"/>
  <c r="B451" i="1"/>
  <c r="D451" i="1" s="1"/>
  <c r="E451" i="1" s="1"/>
  <c r="A451" i="1"/>
  <c r="A450" i="1"/>
  <c r="A449" i="1"/>
  <c r="B449" i="1" s="1"/>
  <c r="D449" i="1" s="1"/>
  <c r="E448" i="1"/>
  <c r="B448" i="1"/>
  <c r="D448" i="1" s="1"/>
  <c r="A448" i="1"/>
  <c r="C448" i="1" s="1"/>
  <c r="C447" i="1"/>
  <c r="B447" i="1"/>
  <c r="D447" i="1" s="1"/>
  <c r="E447" i="1" s="1"/>
  <c r="A447" i="1"/>
  <c r="D446" i="1"/>
  <c r="C446" i="1"/>
  <c r="A446" i="1"/>
  <c r="B446" i="1" s="1"/>
  <c r="B445" i="1"/>
  <c r="D445" i="1" s="1"/>
  <c r="E445" i="1" s="1"/>
  <c r="A445" i="1"/>
  <c r="C445" i="1" s="1"/>
  <c r="E444" i="1"/>
  <c r="D444" i="1"/>
  <c r="B444" i="1"/>
  <c r="A444" i="1"/>
  <c r="C444" i="1" s="1"/>
  <c r="C443" i="1"/>
  <c r="A443" i="1"/>
  <c r="B443" i="1" s="1"/>
  <c r="D443" i="1" s="1"/>
  <c r="A442" i="1"/>
  <c r="B441" i="1"/>
  <c r="D441" i="1" s="1"/>
  <c r="E441" i="1" s="1"/>
  <c r="A441" i="1"/>
  <c r="C441" i="1" s="1"/>
  <c r="C440" i="1"/>
  <c r="E440" i="1" s="1"/>
  <c r="A440" i="1"/>
  <c r="B440" i="1" s="1"/>
  <c r="D440" i="1" s="1"/>
  <c r="C439" i="1"/>
  <c r="B439" i="1"/>
  <c r="D439" i="1" s="1"/>
  <c r="E439" i="1" s="1"/>
  <c r="A439" i="1"/>
  <c r="C438" i="1"/>
  <c r="B438" i="1"/>
  <c r="D438" i="1" s="1"/>
  <c r="E438" i="1" s="1"/>
  <c r="A438" i="1"/>
  <c r="A437" i="1"/>
  <c r="E436" i="1"/>
  <c r="C436" i="1"/>
  <c r="A436" i="1"/>
  <c r="B436" i="1" s="1"/>
  <c r="D436" i="1" s="1"/>
  <c r="A435" i="1"/>
  <c r="A434" i="1"/>
  <c r="C433" i="1"/>
  <c r="A433" i="1"/>
  <c r="B433" i="1" s="1"/>
  <c r="D433" i="1" s="1"/>
  <c r="E433" i="1" s="1"/>
  <c r="A432" i="1"/>
  <c r="C431" i="1"/>
  <c r="B431" i="1"/>
  <c r="D431" i="1" s="1"/>
  <c r="A431" i="1"/>
  <c r="D430" i="1"/>
  <c r="E430" i="1" s="1"/>
  <c r="B430" i="1"/>
  <c r="A430" i="1"/>
  <c r="C430" i="1" s="1"/>
  <c r="D429" i="1"/>
  <c r="E429" i="1" s="1"/>
  <c r="B429" i="1"/>
  <c r="A429" i="1"/>
  <c r="C429" i="1" s="1"/>
  <c r="C428" i="1"/>
  <c r="B428" i="1"/>
  <c r="D428" i="1" s="1"/>
  <c r="E428" i="1" s="1"/>
  <c r="A428" i="1"/>
  <c r="D427" i="1"/>
  <c r="C427" i="1"/>
  <c r="A427" i="1"/>
  <c r="B427" i="1" s="1"/>
  <c r="E426" i="1"/>
  <c r="C426" i="1"/>
  <c r="A426" i="1"/>
  <c r="B426" i="1" s="1"/>
  <c r="D426" i="1" s="1"/>
  <c r="A425" i="1"/>
  <c r="C425" i="1" s="1"/>
  <c r="B424" i="1"/>
  <c r="D424" i="1" s="1"/>
  <c r="A424" i="1"/>
  <c r="C424" i="1" s="1"/>
  <c r="E424" i="1" s="1"/>
  <c r="C423" i="1"/>
  <c r="B423" i="1"/>
  <c r="D423" i="1" s="1"/>
  <c r="E423" i="1" s="1"/>
  <c r="A423" i="1"/>
  <c r="C422" i="1"/>
  <c r="B422" i="1"/>
  <c r="D422" i="1" s="1"/>
  <c r="E422" i="1" s="1"/>
  <c r="A422" i="1"/>
  <c r="A421" i="1"/>
  <c r="D420" i="1"/>
  <c r="E420" i="1" s="1"/>
  <c r="C420" i="1"/>
  <c r="A420" i="1"/>
  <c r="B420" i="1" s="1"/>
  <c r="C419" i="1"/>
  <c r="A419" i="1"/>
  <c r="B419" i="1" s="1"/>
  <c r="D419" i="1" s="1"/>
  <c r="A418" i="1"/>
  <c r="A417" i="1"/>
  <c r="B416" i="1"/>
  <c r="D416" i="1" s="1"/>
  <c r="E416" i="1" s="1"/>
  <c r="A416" i="1"/>
  <c r="C416" i="1" s="1"/>
  <c r="D415" i="1"/>
  <c r="E415" i="1" s="1"/>
  <c r="C415" i="1"/>
  <c r="B415" i="1"/>
  <c r="A415" i="1"/>
  <c r="C414" i="1"/>
  <c r="B414" i="1"/>
  <c r="D414" i="1" s="1"/>
  <c r="E414" i="1" s="1"/>
  <c r="A414" i="1"/>
  <c r="D413" i="1"/>
  <c r="E413" i="1" s="1"/>
  <c r="B413" i="1"/>
  <c r="A413" i="1"/>
  <c r="C413" i="1" s="1"/>
  <c r="A412" i="1"/>
  <c r="A411" i="1"/>
  <c r="D410" i="1"/>
  <c r="E410" i="1" s="1"/>
  <c r="C410" i="1"/>
  <c r="A410" i="1"/>
  <c r="B410" i="1" s="1"/>
  <c r="B409" i="1"/>
  <c r="D409" i="1" s="1"/>
  <c r="E409" i="1" s="1"/>
  <c r="A409" i="1"/>
  <c r="C409" i="1" s="1"/>
  <c r="C408" i="1"/>
  <c r="B408" i="1"/>
  <c r="D408" i="1" s="1"/>
  <c r="E408" i="1" s="1"/>
  <c r="A408" i="1"/>
  <c r="E407" i="1"/>
  <c r="C407" i="1"/>
  <c r="B407" i="1"/>
  <c r="D407" i="1" s="1"/>
  <c r="A407" i="1"/>
  <c r="D406" i="1"/>
  <c r="E406" i="1" s="1"/>
  <c r="C406" i="1"/>
  <c r="B406" i="1"/>
  <c r="A406" i="1"/>
  <c r="E405" i="1"/>
  <c r="D405" i="1"/>
  <c r="B405" i="1"/>
  <c r="A405" i="1"/>
  <c r="C405" i="1" s="1"/>
  <c r="A404" i="1"/>
  <c r="D403" i="1"/>
  <c r="E403" i="1" s="1"/>
  <c r="C403" i="1"/>
  <c r="B403" i="1"/>
  <c r="A403" i="1"/>
  <c r="A402" i="1"/>
  <c r="D401" i="1"/>
  <c r="C401" i="1"/>
  <c r="B401" i="1"/>
  <c r="A401" i="1"/>
  <c r="E400" i="1"/>
  <c r="B400" i="1"/>
  <c r="D400" i="1" s="1"/>
  <c r="A400" i="1"/>
  <c r="C400" i="1" s="1"/>
  <c r="D399" i="1"/>
  <c r="C399" i="1"/>
  <c r="B399" i="1"/>
  <c r="A399" i="1"/>
  <c r="A398" i="1"/>
  <c r="B397" i="1"/>
  <c r="D397" i="1" s="1"/>
  <c r="E397" i="1" s="1"/>
  <c r="A397" i="1"/>
  <c r="C397" i="1" s="1"/>
  <c r="B396" i="1"/>
  <c r="D396" i="1" s="1"/>
  <c r="E396" i="1" s="1"/>
  <c r="A396" i="1"/>
  <c r="C396" i="1" s="1"/>
  <c r="D395" i="1"/>
  <c r="C395" i="1"/>
  <c r="A395" i="1"/>
  <c r="B395" i="1" s="1"/>
  <c r="A394" i="1"/>
  <c r="D393" i="1"/>
  <c r="E393" i="1" s="1"/>
  <c r="B393" i="1"/>
  <c r="A393" i="1"/>
  <c r="C393" i="1" s="1"/>
  <c r="A392" i="1"/>
  <c r="C391" i="1"/>
  <c r="E391" i="1" s="1"/>
  <c r="B391" i="1"/>
  <c r="D391" i="1" s="1"/>
  <c r="A391" i="1"/>
  <c r="C390" i="1"/>
  <c r="B390" i="1"/>
  <c r="D390" i="1" s="1"/>
  <c r="E390" i="1" s="1"/>
  <c r="A390" i="1"/>
  <c r="A389" i="1"/>
  <c r="C388" i="1"/>
  <c r="A388" i="1"/>
  <c r="B388" i="1" s="1"/>
  <c r="D388" i="1" s="1"/>
  <c r="D387" i="1"/>
  <c r="C387" i="1"/>
  <c r="A387" i="1"/>
  <c r="B387" i="1" s="1"/>
  <c r="A386" i="1"/>
  <c r="C385" i="1"/>
  <c r="A385" i="1"/>
  <c r="B385" i="1" s="1"/>
  <c r="D385" i="1" s="1"/>
  <c r="E385" i="1" s="1"/>
  <c r="A384" i="1"/>
  <c r="D383" i="1"/>
  <c r="C383" i="1"/>
  <c r="E383" i="1" s="1"/>
  <c r="B383" i="1"/>
  <c r="A383" i="1"/>
  <c r="B382" i="1"/>
  <c r="D382" i="1" s="1"/>
  <c r="E382" i="1" s="1"/>
  <c r="A382" i="1"/>
  <c r="C382" i="1" s="1"/>
  <c r="D381" i="1"/>
  <c r="E381" i="1" s="1"/>
  <c r="B381" i="1"/>
  <c r="A381" i="1"/>
  <c r="C381" i="1" s="1"/>
  <c r="C380" i="1"/>
  <c r="A380" i="1"/>
  <c r="B380" i="1" s="1"/>
  <c r="D380" i="1" s="1"/>
  <c r="A379" i="1"/>
  <c r="C378" i="1"/>
  <c r="A378" i="1"/>
  <c r="B378" i="1" s="1"/>
  <c r="D378" i="1" s="1"/>
  <c r="A377" i="1"/>
  <c r="B376" i="1"/>
  <c r="D376" i="1" s="1"/>
  <c r="E376" i="1" s="1"/>
  <c r="A376" i="1"/>
  <c r="C376" i="1" s="1"/>
  <c r="C375" i="1"/>
  <c r="B375" i="1"/>
  <c r="D375" i="1" s="1"/>
  <c r="E375" i="1" s="1"/>
  <c r="A375" i="1"/>
  <c r="C374" i="1"/>
  <c r="B374" i="1"/>
  <c r="D374" i="1" s="1"/>
  <c r="E374" i="1" s="1"/>
  <c r="A374" i="1"/>
  <c r="D373" i="1"/>
  <c r="E373" i="1" s="1"/>
  <c r="B373" i="1"/>
  <c r="A373" i="1"/>
  <c r="C373" i="1" s="1"/>
  <c r="C372" i="1"/>
  <c r="E372" i="1" s="1"/>
  <c r="B372" i="1"/>
  <c r="D372" i="1" s="1"/>
  <c r="A372" i="1"/>
  <c r="A371" i="1"/>
  <c r="D370" i="1"/>
  <c r="E370" i="1" s="1"/>
  <c r="C370" i="1"/>
  <c r="A370" i="1"/>
  <c r="B370" i="1" s="1"/>
  <c r="A369" i="1"/>
  <c r="A368" i="1"/>
  <c r="B368" i="1" s="1"/>
  <c r="D368" i="1" s="1"/>
  <c r="C367" i="1"/>
  <c r="B367" i="1"/>
  <c r="D367" i="1" s="1"/>
  <c r="E367" i="1" s="1"/>
  <c r="A367" i="1"/>
  <c r="C366" i="1"/>
  <c r="E366" i="1" s="1"/>
  <c r="B366" i="1"/>
  <c r="D366" i="1" s="1"/>
  <c r="A366" i="1"/>
  <c r="B365" i="1"/>
  <c r="D365" i="1" s="1"/>
  <c r="E365" i="1" s="1"/>
  <c r="A365" i="1"/>
  <c r="C365" i="1" s="1"/>
  <c r="A364" i="1"/>
  <c r="C363" i="1"/>
  <c r="B363" i="1"/>
  <c r="D363" i="1" s="1"/>
  <c r="E363" i="1" s="1"/>
  <c r="A363" i="1"/>
  <c r="A362" i="1"/>
  <c r="A361" i="1"/>
  <c r="B360" i="1"/>
  <c r="D360" i="1" s="1"/>
  <c r="E360" i="1" s="1"/>
  <c r="A360" i="1"/>
  <c r="C360" i="1" s="1"/>
  <c r="E359" i="1"/>
  <c r="C359" i="1"/>
  <c r="B359" i="1"/>
  <c r="D359" i="1" s="1"/>
  <c r="A359" i="1"/>
  <c r="A358" i="1"/>
  <c r="B358" i="1" s="1"/>
  <c r="D358" i="1" s="1"/>
  <c r="D357" i="1"/>
  <c r="E357" i="1" s="1"/>
  <c r="B357" i="1"/>
  <c r="A357" i="1"/>
  <c r="C357" i="1" s="1"/>
  <c r="D356" i="1"/>
  <c r="C356" i="1"/>
  <c r="B356" i="1"/>
  <c r="A356" i="1"/>
  <c r="A355" i="1"/>
  <c r="E354" i="1"/>
  <c r="D354" i="1"/>
  <c r="C354" i="1"/>
  <c r="A354" i="1"/>
  <c r="B354" i="1" s="1"/>
  <c r="B353" i="1"/>
  <c r="D353" i="1" s="1"/>
  <c r="E353" i="1" s="1"/>
  <c r="A353" i="1"/>
  <c r="C353" i="1" s="1"/>
  <c r="C352" i="1"/>
  <c r="A352" i="1"/>
  <c r="B352" i="1" s="1"/>
  <c r="D352" i="1" s="1"/>
  <c r="E352" i="1" s="1"/>
  <c r="C351" i="1"/>
  <c r="B351" i="1"/>
  <c r="D351" i="1" s="1"/>
  <c r="E351" i="1" s="1"/>
  <c r="A351" i="1"/>
  <c r="C350" i="1"/>
  <c r="E350" i="1" s="1"/>
  <c r="B350" i="1"/>
  <c r="D350" i="1" s="1"/>
  <c r="A350" i="1"/>
  <c r="B349" i="1"/>
  <c r="D349" i="1" s="1"/>
  <c r="E349" i="1" s="1"/>
  <c r="A349" i="1"/>
  <c r="C349" i="1" s="1"/>
  <c r="A348" i="1"/>
  <c r="C347" i="1"/>
  <c r="B347" i="1"/>
  <c r="D347" i="1" s="1"/>
  <c r="A347" i="1"/>
  <c r="A346" i="1"/>
  <c r="A345" i="1"/>
  <c r="A344" i="1"/>
  <c r="C343" i="1"/>
  <c r="B343" i="1"/>
  <c r="D343" i="1" s="1"/>
  <c r="E343" i="1" s="1"/>
  <c r="A343" i="1"/>
  <c r="A342" i="1"/>
  <c r="C342" i="1" s="1"/>
  <c r="D341" i="1"/>
  <c r="E341" i="1" s="1"/>
  <c r="B341" i="1"/>
  <c r="A341" i="1"/>
  <c r="C341" i="1" s="1"/>
  <c r="C340" i="1"/>
  <c r="B340" i="1"/>
  <c r="D340" i="1" s="1"/>
  <c r="E340" i="1" s="1"/>
  <c r="A340" i="1"/>
  <c r="A339" i="1"/>
  <c r="D338" i="1"/>
  <c r="C338" i="1"/>
  <c r="E338" i="1" s="1"/>
  <c r="A338" i="1"/>
  <c r="B338" i="1" s="1"/>
  <c r="B337" i="1"/>
  <c r="D337" i="1" s="1"/>
  <c r="E337" i="1" s="1"/>
  <c r="A337" i="1"/>
  <c r="C337" i="1" s="1"/>
  <c r="C336" i="1"/>
  <c r="E336" i="1" s="1"/>
  <c r="A336" i="1"/>
  <c r="B336" i="1" s="1"/>
  <c r="D336" i="1" s="1"/>
  <c r="C335" i="1"/>
  <c r="B335" i="1"/>
  <c r="D335" i="1" s="1"/>
  <c r="A335" i="1"/>
  <c r="E334" i="1"/>
  <c r="C334" i="1"/>
  <c r="B334" i="1"/>
  <c r="D334" i="1" s="1"/>
  <c r="A334" i="1"/>
  <c r="A333" i="1"/>
  <c r="A332" i="1"/>
  <c r="D331" i="1"/>
  <c r="E331" i="1" s="1"/>
  <c r="C331" i="1"/>
  <c r="B331" i="1"/>
  <c r="A331" i="1"/>
  <c r="A330" i="1"/>
  <c r="A329" i="1"/>
  <c r="B329" i="1" s="1"/>
  <c r="D329" i="1" s="1"/>
  <c r="A328" i="1"/>
  <c r="D327" i="1"/>
  <c r="E327" i="1" s="1"/>
  <c r="C327" i="1"/>
  <c r="B327" i="1"/>
  <c r="A327" i="1"/>
  <c r="B326" i="1"/>
  <c r="D326" i="1" s="1"/>
  <c r="A326" i="1"/>
  <c r="C326" i="1" s="1"/>
  <c r="D325" i="1"/>
  <c r="E325" i="1" s="1"/>
  <c r="B325" i="1"/>
  <c r="A325" i="1"/>
  <c r="C325" i="1" s="1"/>
  <c r="C324" i="1"/>
  <c r="B324" i="1"/>
  <c r="D324" i="1" s="1"/>
  <c r="E324" i="1" s="1"/>
  <c r="A324" i="1"/>
  <c r="A323" i="1"/>
  <c r="D322" i="1"/>
  <c r="C322" i="1"/>
  <c r="A322" i="1"/>
  <c r="B322" i="1" s="1"/>
  <c r="A321" i="1"/>
  <c r="A320" i="1"/>
  <c r="C319" i="1"/>
  <c r="B319" i="1"/>
  <c r="D319" i="1" s="1"/>
  <c r="A319" i="1"/>
  <c r="C318" i="1"/>
  <c r="B318" i="1"/>
  <c r="D318" i="1" s="1"/>
  <c r="E318" i="1" s="1"/>
  <c r="A318" i="1"/>
  <c r="A317" i="1"/>
  <c r="A316" i="1"/>
  <c r="C315" i="1"/>
  <c r="B315" i="1"/>
  <c r="D315" i="1" s="1"/>
  <c r="E315" i="1" s="1"/>
  <c r="A315" i="1"/>
  <c r="A314" i="1"/>
  <c r="D313" i="1"/>
  <c r="E313" i="1" s="1"/>
  <c r="C313" i="1"/>
  <c r="A313" i="1"/>
  <c r="B313" i="1" s="1"/>
  <c r="B312" i="1"/>
  <c r="D312" i="1" s="1"/>
  <c r="E312" i="1" s="1"/>
  <c r="A312" i="1"/>
  <c r="C312" i="1" s="1"/>
  <c r="C311" i="1"/>
  <c r="B311" i="1"/>
  <c r="D311" i="1" s="1"/>
  <c r="E311" i="1" s="1"/>
  <c r="A311" i="1"/>
  <c r="C310" i="1"/>
  <c r="B310" i="1"/>
  <c r="D310" i="1" s="1"/>
  <c r="A310" i="1"/>
  <c r="D309" i="1"/>
  <c r="E309" i="1" s="1"/>
  <c r="B309" i="1"/>
  <c r="A309" i="1"/>
  <c r="C309" i="1" s="1"/>
  <c r="C308" i="1"/>
  <c r="E308" i="1" s="1"/>
  <c r="B308" i="1"/>
  <c r="D308" i="1" s="1"/>
  <c r="A308" i="1"/>
  <c r="A307" i="1"/>
  <c r="D306" i="1"/>
  <c r="E306" i="1" s="1"/>
  <c r="C306" i="1"/>
  <c r="A306" i="1"/>
  <c r="B306" i="1" s="1"/>
  <c r="A305" i="1"/>
  <c r="C304" i="1"/>
  <c r="A304" i="1"/>
  <c r="B304" i="1" s="1"/>
  <c r="D304" i="1" s="1"/>
  <c r="C303" i="1"/>
  <c r="B303" i="1"/>
  <c r="D303" i="1" s="1"/>
  <c r="E303" i="1" s="1"/>
  <c r="A303" i="1"/>
  <c r="C302" i="1"/>
  <c r="E302" i="1" s="1"/>
  <c r="B302" i="1"/>
  <c r="D302" i="1" s="1"/>
  <c r="A302" i="1"/>
  <c r="A301" i="1"/>
  <c r="C301" i="1" s="1"/>
  <c r="A300" i="1"/>
  <c r="C299" i="1"/>
  <c r="B299" i="1"/>
  <c r="D299" i="1" s="1"/>
  <c r="E299" i="1" s="1"/>
  <c r="A299" i="1"/>
  <c r="A298" i="1"/>
  <c r="A297" i="1"/>
  <c r="B296" i="1"/>
  <c r="D296" i="1" s="1"/>
  <c r="E296" i="1" s="1"/>
  <c r="A296" i="1"/>
  <c r="C296" i="1" s="1"/>
  <c r="C295" i="1"/>
  <c r="B295" i="1"/>
  <c r="D295" i="1" s="1"/>
  <c r="E295" i="1" s="1"/>
  <c r="A295" i="1"/>
  <c r="A294" i="1"/>
  <c r="B294" i="1" s="1"/>
  <c r="D294" i="1" s="1"/>
  <c r="D293" i="1"/>
  <c r="E293" i="1" s="1"/>
  <c r="B293" i="1"/>
  <c r="A293" i="1"/>
  <c r="C293" i="1" s="1"/>
  <c r="D292" i="1"/>
  <c r="E292" i="1" s="1"/>
  <c r="C292" i="1"/>
  <c r="B292" i="1"/>
  <c r="A292" i="1"/>
  <c r="A291" i="1"/>
  <c r="D290" i="1"/>
  <c r="C290" i="1"/>
  <c r="E290" i="1" s="1"/>
  <c r="A290" i="1"/>
  <c r="B290" i="1" s="1"/>
  <c r="A289" i="1"/>
  <c r="C288" i="1"/>
  <c r="A288" i="1"/>
  <c r="B288" i="1" s="1"/>
  <c r="D288" i="1" s="1"/>
  <c r="E288" i="1" s="1"/>
  <c r="C287" i="1"/>
  <c r="B287" i="1"/>
  <c r="D287" i="1" s="1"/>
  <c r="A287" i="1"/>
  <c r="C286" i="1"/>
  <c r="E286" i="1" s="1"/>
  <c r="B286" i="1"/>
  <c r="D286" i="1" s="1"/>
  <c r="A286" i="1"/>
  <c r="D285" i="1"/>
  <c r="E285" i="1" s="1"/>
  <c r="B285" i="1"/>
  <c r="A285" i="1"/>
  <c r="C285" i="1" s="1"/>
  <c r="A284" i="1"/>
  <c r="C283" i="1"/>
  <c r="B283" i="1"/>
  <c r="D283" i="1" s="1"/>
  <c r="E283" i="1" s="1"/>
  <c r="A283" i="1"/>
  <c r="A282" i="1"/>
  <c r="A281" i="1"/>
  <c r="A280" i="1"/>
  <c r="C279" i="1"/>
  <c r="B279" i="1"/>
  <c r="D279" i="1" s="1"/>
  <c r="E279" i="1" s="1"/>
  <c r="A279" i="1"/>
  <c r="B278" i="1"/>
  <c r="D278" i="1" s="1"/>
  <c r="E278" i="1" s="1"/>
  <c r="A278" i="1"/>
  <c r="C278" i="1" s="1"/>
  <c r="D277" i="1"/>
  <c r="E277" i="1" s="1"/>
  <c r="B277" i="1"/>
  <c r="A277" i="1"/>
  <c r="C277" i="1" s="1"/>
  <c r="D276" i="1"/>
  <c r="E276" i="1" s="1"/>
  <c r="C276" i="1"/>
  <c r="B276" i="1"/>
  <c r="A276" i="1"/>
  <c r="A275" i="1"/>
  <c r="D274" i="1"/>
  <c r="C274" i="1"/>
  <c r="E274" i="1" s="1"/>
  <c r="A274" i="1"/>
  <c r="B274" i="1" s="1"/>
  <c r="E273" i="1"/>
  <c r="B273" i="1"/>
  <c r="D273" i="1" s="1"/>
  <c r="A273" i="1"/>
  <c r="C273" i="1" s="1"/>
  <c r="C272" i="1"/>
  <c r="E272" i="1" s="1"/>
  <c r="A272" i="1"/>
  <c r="B272" i="1" s="1"/>
  <c r="D272" i="1" s="1"/>
  <c r="C271" i="1"/>
  <c r="B271" i="1"/>
  <c r="D271" i="1" s="1"/>
  <c r="A271" i="1"/>
  <c r="C270" i="1"/>
  <c r="B270" i="1"/>
  <c r="D270" i="1" s="1"/>
  <c r="E270" i="1" s="1"/>
  <c r="A270" i="1"/>
  <c r="A269" i="1"/>
  <c r="A268" i="1"/>
  <c r="D267" i="1"/>
  <c r="C267" i="1"/>
  <c r="B267" i="1"/>
  <c r="A267" i="1"/>
  <c r="A266" i="1"/>
  <c r="C265" i="1"/>
  <c r="E265" i="1" s="1"/>
  <c r="A265" i="1"/>
  <c r="B265" i="1" s="1"/>
  <c r="D265" i="1" s="1"/>
  <c r="A264" i="1"/>
  <c r="D263" i="1"/>
  <c r="E263" i="1" s="1"/>
  <c r="C263" i="1"/>
  <c r="B263" i="1"/>
  <c r="A263" i="1"/>
  <c r="B262" i="1"/>
  <c r="D262" i="1" s="1"/>
  <c r="E262" i="1" s="1"/>
  <c r="A262" i="1"/>
  <c r="C262" i="1" s="1"/>
  <c r="D261" i="1"/>
  <c r="E261" i="1" s="1"/>
  <c r="B261" i="1"/>
  <c r="A261" i="1"/>
  <c r="C261" i="1" s="1"/>
  <c r="C260" i="1"/>
  <c r="B260" i="1"/>
  <c r="D260" i="1" s="1"/>
  <c r="E260" i="1" s="1"/>
  <c r="A260" i="1"/>
  <c r="A259" i="1"/>
  <c r="D258" i="1"/>
  <c r="C258" i="1"/>
  <c r="A258" i="1"/>
  <c r="B258" i="1" s="1"/>
  <c r="A257" i="1"/>
  <c r="A256" i="1"/>
  <c r="C255" i="1"/>
  <c r="B255" i="1"/>
  <c r="D255" i="1" s="1"/>
  <c r="A255" i="1"/>
  <c r="D254" i="1"/>
  <c r="C254" i="1"/>
  <c r="E254" i="1" s="1"/>
  <c r="B254" i="1"/>
  <c r="A254" i="1"/>
  <c r="B253" i="1"/>
  <c r="D253" i="1" s="1"/>
  <c r="E253" i="1" s="1"/>
  <c r="A253" i="1"/>
  <c r="C253" i="1" s="1"/>
  <c r="A252" i="1"/>
  <c r="C251" i="1"/>
  <c r="B251" i="1"/>
  <c r="D251" i="1" s="1"/>
  <c r="A251" i="1"/>
  <c r="A250" i="1"/>
  <c r="A249" i="1"/>
  <c r="B248" i="1"/>
  <c r="D248" i="1" s="1"/>
  <c r="E248" i="1" s="1"/>
  <c r="A248" i="1"/>
  <c r="C248" i="1" s="1"/>
  <c r="C247" i="1"/>
  <c r="B247" i="1"/>
  <c r="D247" i="1" s="1"/>
  <c r="E247" i="1" s="1"/>
  <c r="A247" i="1"/>
  <c r="C246" i="1"/>
  <c r="A246" i="1"/>
  <c r="B246" i="1" s="1"/>
  <c r="D246" i="1" s="1"/>
  <c r="D245" i="1"/>
  <c r="E245" i="1" s="1"/>
  <c r="B245" i="1"/>
  <c r="A245" i="1"/>
  <c r="C245" i="1" s="1"/>
  <c r="D244" i="1"/>
  <c r="E244" i="1" s="1"/>
  <c r="C244" i="1"/>
  <c r="B244" i="1"/>
  <c r="A244" i="1"/>
  <c r="A243" i="1"/>
  <c r="E242" i="1"/>
  <c r="D242" i="1"/>
  <c r="C242" i="1"/>
  <c r="A242" i="1"/>
  <c r="B242" i="1" s="1"/>
  <c r="B241" i="1"/>
  <c r="D241" i="1" s="1"/>
  <c r="E241" i="1" s="1"/>
  <c r="A241" i="1"/>
  <c r="C241" i="1" s="1"/>
  <c r="A240" i="1"/>
  <c r="B240" i="1" s="1"/>
  <c r="D240" i="1" s="1"/>
  <c r="C239" i="1"/>
  <c r="B239" i="1"/>
  <c r="D239" i="1" s="1"/>
  <c r="A239" i="1"/>
  <c r="D238" i="1"/>
  <c r="C238" i="1"/>
  <c r="A238" i="1"/>
  <c r="B238" i="1" s="1"/>
  <c r="A237" i="1"/>
  <c r="A236" i="1"/>
  <c r="C235" i="1"/>
  <c r="B235" i="1"/>
  <c r="D235" i="1" s="1"/>
  <c r="E235" i="1" s="1"/>
  <c r="A235" i="1"/>
  <c r="A234" i="1"/>
  <c r="B233" i="1"/>
  <c r="D233" i="1" s="1"/>
  <c r="E233" i="1" s="1"/>
  <c r="A233" i="1"/>
  <c r="C233" i="1" s="1"/>
  <c r="A232" i="1"/>
  <c r="D231" i="1"/>
  <c r="E231" i="1" s="1"/>
  <c r="C231" i="1"/>
  <c r="B231" i="1"/>
  <c r="A231" i="1"/>
  <c r="B230" i="1"/>
  <c r="D230" i="1" s="1"/>
  <c r="E230" i="1" s="1"/>
  <c r="A230" i="1"/>
  <c r="C230" i="1" s="1"/>
  <c r="A229" i="1"/>
  <c r="C229" i="1" s="1"/>
  <c r="E228" i="1"/>
  <c r="D228" i="1"/>
  <c r="B228" i="1"/>
  <c r="A228" i="1"/>
  <c r="C228" i="1" s="1"/>
  <c r="A227" i="1"/>
  <c r="D226" i="1"/>
  <c r="C226" i="1"/>
  <c r="A226" i="1"/>
  <c r="B226" i="1" s="1"/>
  <c r="A225" i="1"/>
  <c r="A224" i="1"/>
  <c r="C224" i="1" s="1"/>
  <c r="C223" i="1"/>
  <c r="B223" i="1"/>
  <c r="D223" i="1" s="1"/>
  <c r="E223" i="1" s="1"/>
  <c r="A223" i="1"/>
  <c r="C222" i="1"/>
  <c r="A222" i="1"/>
  <c r="B222" i="1" s="1"/>
  <c r="D222" i="1" s="1"/>
  <c r="E222" i="1" s="1"/>
  <c r="B221" i="1"/>
  <c r="D221" i="1" s="1"/>
  <c r="E221" i="1" s="1"/>
  <c r="A221" i="1"/>
  <c r="C221" i="1" s="1"/>
  <c r="A220" i="1"/>
  <c r="A219" i="1"/>
  <c r="A218" i="1"/>
  <c r="C217" i="1"/>
  <c r="E217" i="1" s="1"/>
  <c r="B217" i="1"/>
  <c r="D217" i="1" s="1"/>
  <c r="A217" i="1"/>
  <c r="B216" i="1"/>
  <c r="D216" i="1" s="1"/>
  <c r="E216" i="1" s="1"/>
  <c r="A216" i="1"/>
  <c r="C216" i="1" s="1"/>
  <c r="C215" i="1"/>
  <c r="B215" i="1"/>
  <c r="D215" i="1" s="1"/>
  <c r="E215" i="1" s="1"/>
  <c r="A215" i="1"/>
  <c r="A214" i="1"/>
  <c r="B214" i="1" s="1"/>
  <c r="D214" i="1" s="1"/>
  <c r="A213" i="1"/>
  <c r="C213" i="1" s="1"/>
  <c r="C212" i="1"/>
  <c r="E212" i="1" s="1"/>
  <c r="A212" i="1"/>
  <c r="B212" i="1" s="1"/>
  <c r="D212" i="1" s="1"/>
  <c r="B211" i="1"/>
  <c r="D211" i="1" s="1"/>
  <c r="E211" i="1" s="1"/>
  <c r="A211" i="1"/>
  <c r="C211" i="1" s="1"/>
  <c r="C210" i="1"/>
  <c r="A210" i="1"/>
  <c r="B210" i="1" s="1"/>
  <c r="D210" i="1" s="1"/>
  <c r="E210" i="1" s="1"/>
  <c r="A209" i="1"/>
  <c r="C209" i="1" s="1"/>
  <c r="B208" i="1"/>
  <c r="D208" i="1" s="1"/>
  <c r="A208" i="1"/>
  <c r="C208" i="1" s="1"/>
  <c r="D207" i="1"/>
  <c r="E207" i="1" s="1"/>
  <c r="C207" i="1"/>
  <c r="B207" i="1"/>
  <c r="A207" i="1"/>
  <c r="C206" i="1"/>
  <c r="A206" i="1"/>
  <c r="B206" i="1" s="1"/>
  <c r="D206" i="1" s="1"/>
  <c r="E206" i="1" s="1"/>
  <c r="B205" i="1"/>
  <c r="D205" i="1" s="1"/>
  <c r="E205" i="1" s="1"/>
  <c r="A205" i="1"/>
  <c r="C205" i="1" s="1"/>
  <c r="B204" i="1"/>
  <c r="D204" i="1" s="1"/>
  <c r="E204" i="1" s="1"/>
  <c r="A204" i="1"/>
  <c r="C204" i="1" s="1"/>
  <c r="A203" i="1"/>
  <c r="C203" i="1" s="1"/>
  <c r="A202" i="1"/>
  <c r="B201" i="1"/>
  <c r="D201" i="1" s="1"/>
  <c r="E201" i="1" s="1"/>
  <c r="A201" i="1"/>
  <c r="C201" i="1" s="1"/>
  <c r="C200" i="1"/>
  <c r="A200" i="1"/>
  <c r="B200" i="1" s="1"/>
  <c r="D200" i="1" s="1"/>
  <c r="C199" i="1"/>
  <c r="B199" i="1"/>
  <c r="D199" i="1" s="1"/>
  <c r="E199" i="1" s="1"/>
  <c r="A199" i="1"/>
  <c r="E198" i="1"/>
  <c r="C198" i="1"/>
  <c r="A198" i="1"/>
  <c r="B198" i="1" s="1"/>
  <c r="D198" i="1" s="1"/>
  <c r="A197" i="1"/>
  <c r="A196" i="1"/>
  <c r="A195" i="1"/>
  <c r="C195" i="1" s="1"/>
  <c r="C194" i="1"/>
  <c r="A194" i="1"/>
  <c r="B194" i="1" s="1"/>
  <c r="D194" i="1" s="1"/>
  <c r="E194" i="1" s="1"/>
  <c r="A193" i="1"/>
  <c r="C193" i="1" s="1"/>
  <c r="E192" i="1"/>
  <c r="B192" i="1"/>
  <c r="D192" i="1" s="1"/>
  <c r="A192" i="1"/>
  <c r="C192" i="1" s="1"/>
  <c r="C191" i="1"/>
  <c r="B191" i="1"/>
  <c r="D191" i="1" s="1"/>
  <c r="E191" i="1" s="1"/>
  <c r="A191" i="1"/>
  <c r="C190" i="1"/>
  <c r="E190" i="1" s="1"/>
  <c r="A190" i="1"/>
  <c r="B190" i="1" s="1"/>
  <c r="D190" i="1" s="1"/>
  <c r="A189" i="1"/>
  <c r="E188" i="1"/>
  <c r="B188" i="1"/>
  <c r="D188" i="1" s="1"/>
  <c r="A188" i="1"/>
  <c r="C188" i="1" s="1"/>
  <c r="B187" i="1"/>
  <c r="D187" i="1" s="1"/>
  <c r="E187" i="1" s="1"/>
  <c r="A187" i="1"/>
  <c r="C187" i="1" s="1"/>
  <c r="A186" i="1"/>
  <c r="D185" i="1"/>
  <c r="C185" i="1"/>
  <c r="B185" i="1"/>
  <c r="A185" i="1"/>
  <c r="C184" i="1"/>
  <c r="A184" i="1"/>
  <c r="B184" i="1" s="1"/>
  <c r="D184" i="1" s="1"/>
  <c r="C183" i="1"/>
  <c r="B183" i="1"/>
  <c r="D183" i="1" s="1"/>
  <c r="E183" i="1" s="1"/>
  <c r="A183" i="1"/>
  <c r="A182" i="1"/>
  <c r="B182" i="1" s="1"/>
  <c r="D182" i="1" s="1"/>
  <c r="A181" i="1"/>
  <c r="C180" i="1"/>
  <c r="E180" i="1" s="1"/>
  <c r="A180" i="1"/>
  <c r="B180" i="1" s="1"/>
  <c r="D180" i="1" s="1"/>
  <c r="B179" i="1"/>
  <c r="D179" i="1" s="1"/>
  <c r="E179" i="1" s="1"/>
  <c r="A179" i="1"/>
  <c r="C179" i="1" s="1"/>
  <c r="C178" i="1"/>
  <c r="A178" i="1"/>
  <c r="B178" i="1" s="1"/>
  <c r="D178" i="1" s="1"/>
  <c r="E178" i="1" s="1"/>
  <c r="A177" i="1"/>
  <c r="C177" i="1" s="1"/>
  <c r="B176" i="1"/>
  <c r="D176" i="1" s="1"/>
  <c r="A176" i="1"/>
  <c r="C176" i="1" s="1"/>
  <c r="D175" i="1"/>
  <c r="E175" i="1" s="1"/>
  <c r="C175" i="1"/>
  <c r="B175" i="1"/>
  <c r="A175" i="1"/>
  <c r="C174" i="1"/>
  <c r="A174" i="1"/>
  <c r="B174" i="1" s="1"/>
  <c r="D174" i="1" s="1"/>
  <c r="E174" i="1" s="1"/>
  <c r="B173" i="1"/>
  <c r="D173" i="1" s="1"/>
  <c r="E173" i="1" s="1"/>
  <c r="A173" i="1"/>
  <c r="C173" i="1" s="1"/>
  <c r="B172" i="1"/>
  <c r="D172" i="1" s="1"/>
  <c r="E172" i="1" s="1"/>
  <c r="A172" i="1"/>
  <c r="C172" i="1" s="1"/>
  <c r="A171" i="1"/>
  <c r="C171" i="1" s="1"/>
  <c r="A170" i="1"/>
  <c r="B169" i="1"/>
  <c r="D169" i="1" s="1"/>
  <c r="E169" i="1" s="1"/>
  <c r="A169" i="1"/>
  <c r="C169" i="1" s="1"/>
  <c r="C168" i="1"/>
  <c r="A168" i="1"/>
  <c r="B168" i="1" s="1"/>
  <c r="D168" i="1" s="1"/>
  <c r="C167" i="1"/>
  <c r="B167" i="1"/>
  <c r="D167" i="1" s="1"/>
  <c r="E167" i="1" s="1"/>
  <c r="A167" i="1"/>
  <c r="E166" i="1"/>
  <c r="C166" i="1"/>
  <c r="A166" i="1"/>
  <c r="B166" i="1" s="1"/>
  <c r="D166" i="1" s="1"/>
  <c r="A165" i="1"/>
  <c r="A164" i="1"/>
  <c r="A163" i="1"/>
  <c r="C163" i="1" s="1"/>
  <c r="C162" i="1"/>
  <c r="A162" i="1"/>
  <c r="B162" i="1" s="1"/>
  <c r="D162" i="1" s="1"/>
  <c r="E162" i="1" s="1"/>
  <c r="A161" i="1"/>
  <c r="C161" i="1" s="1"/>
  <c r="E160" i="1"/>
  <c r="B160" i="1"/>
  <c r="D160" i="1" s="1"/>
  <c r="A160" i="1"/>
  <c r="C160" i="1" s="1"/>
  <c r="C159" i="1"/>
  <c r="B159" i="1"/>
  <c r="D159" i="1" s="1"/>
  <c r="E159" i="1" s="1"/>
  <c r="A159" i="1"/>
  <c r="C158" i="1"/>
  <c r="E158" i="1" s="1"/>
  <c r="A158" i="1"/>
  <c r="B158" i="1" s="1"/>
  <c r="D158" i="1" s="1"/>
  <c r="A157" i="1"/>
  <c r="E156" i="1"/>
  <c r="B156" i="1"/>
  <c r="D156" i="1" s="1"/>
  <c r="A156" i="1"/>
  <c r="C156" i="1" s="1"/>
  <c r="B155" i="1"/>
  <c r="D155" i="1" s="1"/>
  <c r="E155" i="1" s="1"/>
  <c r="A155" i="1"/>
  <c r="C155" i="1" s="1"/>
  <c r="A154" i="1"/>
  <c r="D153" i="1"/>
  <c r="C153" i="1"/>
  <c r="B153" i="1"/>
  <c r="A153" i="1"/>
  <c r="C152" i="1"/>
  <c r="A152" i="1"/>
  <c r="B152" i="1" s="1"/>
  <c r="D152" i="1" s="1"/>
  <c r="C151" i="1"/>
  <c r="B151" i="1"/>
  <c r="D151" i="1" s="1"/>
  <c r="E151" i="1" s="1"/>
  <c r="A151" i="1"/>
  <c r="A150" i="1"/>
  <c r="B150" i="1" s="1"/>
  <c r="D150" i="1" s="1"/>
  <c r="A149" i="1"/>
  <c r="C148" i="1"/>
  <c r="E148" i="1" s="1"/>
  <c r="A148" i="1"/>
  <c r="B148" i="1" s="1"/>
  <c r="D148" i="1" s="1"/>
  <c r="B147" i="1"/>
  <c r="D147" i="1" s="1"/>
  <c r="E147" i="1" s="1"/>
  <c r="A147" i="1"/>
  <c r="C147" i="1" s="1"/>
  <c r="C146" i="1"/>
  <c r="A146" i="1"/>
  <c r="B146" i="1" s="1"/>
  <c r="D146" i="1" s="1"/>
  <c r="E146" i="1" s="1"/>
  <c r="A145" i="1"/>
  <c r="C145" i="1" s="1"/>
  <c r="B144" i="1"/>
  <c r="D144" i="1" s="1"/>
  <c r="A144" i="1"/>
  <c r="C144" i="1" s="1"/>
  <c r="D143" i="1"/>
  <c r="E143" i="1" s="1"/>
  <c r="C143" i="1"/>
  <c r="B143" i="1"/>
  <c r="A143" i="1"/>
  <c r="C142" i="1"/>
  <c r="A142" i="1"/>
  <c r="B142" i="1" s="1"/>
  <c r="D142" i="1" s="1"/>
  <c r="E142" i="1" s="1"/>
  <c r="B141" i="1"/>
  <c r="D141" i="1" s="1"/>
  <c r="E141" i="1" s="1"/>
  <c r="A141" i="1"/>
  <c r="C141" i="1" s="1"/>
  <c r="B140" i="1"/>
  <c r="D140" i="1" s="1"/>
  <c r="E140" i="1" s="1"/>
  <c r="A140" i="1"/>
  <c r="C140" i="1" s="1"/>
  <c r="A139" i="1"/>
  <c r="C139" i="1" s="1"/>
  <c r="A138" i="1"/>
  <c r="B137" i="1"/>
  <c r="D137" i="1" s="1"/>
  <c r="E137" i="1" s="1"/>
  <c r="A137" i="1"/>
  <c r="C137" i="1" s="1"/>
  <c r="C136" i="1"/>
  <c r="A136" i="1"/>
  <c r="B136" i="1" s="1"/>
  <c r="D136" i="1" s="1"/>
  <c r="C135" i="1"/>
  <c r="B135" i="1"/>
  <c r="D135" i="1" s="1"/>
  <c r="E135" i="1" s="1"/>
  <c r="A135" i="1"/>
  <c r="E134" i="1"/>
  <c r="C134" i="1"/>
  <c r="A134" i="1"/>
  <c r="B134" i="1" s="1"/>
  <c r="D134" i="1" s="1"/>
  <c r="A133" i="1"/>
  <c r="A132" i="1"/>
  <c r="A131" i="1"/>
  <c r="C131" i="1" s="1"/>
  <c r="C130" i="1"/>
  <c r="A130" i="1"/>
  <c r="B130" i="1" s="1"/>
  <c r="D130" i="1" s="1"/>
  <c r="E130" i="1" s="1"/>
  <c r="A129" i="1"/>
  <c r="C129" i="1" s="1"/>
  <c r="E128" i="1"/>
  <c r="B128" i="1"/>
  <c r="D128" i="1" s="1"/>
  <c r="A128" i="1"/>
  <c r="C128" i="1" s="1"/>
  <c r="C127" i="1"/>
  <c r="B127" i="1"/>
  <c r="D127" i="1" s="1"/>
  <c r="E127" i="1" s="1"/>
  <c r="A127" i="1"/>
  <c r="C126" i="1"/>
  <c r="E126" i="1" s="1"/>
  <c r="A126" i="1"/>
  <c r="B126" i="1" s="1"/>
  <c r="D126" i="1" s="1"/>
  <c r="A125" i="1"/>
  <c r="E124" i="1"/>
  <c r="B124" i="1"/>
  <c r="D124" i="1" s="1"/>
  <c r="A124" i="1"/>
  <c r="C124" i="1" s="1"/>
  <c r="B123" i="1"/>
  <c r="D123" i="1" s="1"/>
  <c r="E123" i="1" s="1"/>
  <c r="A123" i="1"/>
  <c r="C123" i="1" s="1"/>
  <c r="A122" i="1"/>
  <c r="D121" i="1"/>
  <c r="C121" i="1"/>
  <c r="B121" i="1"/>
  <c r="A121" i="1"/>
  <c r="C120" i="1"/>
  <c r="A120" i="1"/>
  <c r="B120" i="1" s="1"/>
  <c r="D120" i="1" s="1"/>
  <c r="C119" i="1"/>
  <c r="B119" i="1"/>
  <c r="D119" i="1" s="1"/>
  <c r="E119" i="1" s="1"/>
  <c r="A119" i="1"/>
  <c r="A118" i="1"/>
  <c r="B118" i="1" s="1"/>
  <c r="D118" i="1" s="1"/>
  <c r="B117" i="1"/>
  <c r="D117" i="1" s="1"/>
  <c r="E117" i="1" s="1"/>
  <c r="A117" i="1"/>
  <c r="C117" i="1" s="1"/>
  <c r="D116" i="1"/>
  <c r="E116" i="1" s="1"/>
  <c r="B116" i="1"/>
  <c r="A116" i="1"/>
  <c r="C116" i="1" s="1"/>
  <c r="C115" i="1"/>
  <c r="B115" i="1"/>
  <c r="D115" i="1" s="1"/>
  <c r="E115" i="1" s="1"/>
  <c r="A115" i="1"/>
  <c r="E114" i="1"/>
  <c r="C114" i="1"/>
  <c r="A114" i="1"/>
  <c r="B114" i="1" s="1"/>
  <c r="D114" i="1" s="1"/>
  <c r="A113" i="1"/>
  <c r="C112" i="1"/>
  <c r="B112" i="1"/>
  <c r="D112" i="1" s="1"/>
  <c r="E112" i="1" s="1"/>
  <c r="A112" i="1"/>
  <c r="C111" i="1"/>
  <c r="B111" i="1"/>
  <c r="D111" i="1" s="1"/>
  <c r="E111" i="1" s="1"/>
  <c r="A111" i="1"/>
  <c r="D110" i="1"/>
  <c r="E110" i="1" s="1"/>
  <c r="C110" i="1"/>
  <c r="B110" i="1"/>
  <c r="A110" i="1"/>
  <c r="A109" i="1"/>
  <c r="C108" i="1"/>
  <c r="B108" i="1"/>
  <c r="D108" i="1" s="1"/>
  <c r="E108" i="1" s="1"/>
  <c r="A108" i="1"/>
  <c r="A107" i="1"/>
  <c r="C107" i="1" s="1"/>
  <c r="D106" i="1"/>
  <c r="C106" i="1"/>
  <c r="E106" i="1" s="1"/>
  <c r="A106" i="1"/>
  <c r="B106" i="1" s="1"/>
  <c r="A105" i="1"/>
  <c r="C105" i="1" s="1"/>
  <c r="A104" i="1"/>
  <c r="B104" i="1" s="1"/>
  <c r="D104" i="1" s="1"/>
  <c r="C103" i="1"/>
  <c r="B103" i="1"/>
  <c r="D103" i="1" s="1"/>
  <c r="E103" i="1" s="1"/>
  <c r="A103" i="1"/>
  <c r="A102" i="1"/>
  <c r="B102" i="1" s="1"/>
  <c r="D102" i="1" s="1"/>
  <c r="A101" i="1"/>
  <c r="C101" i="1" s="1"/>
  <c r="A100" i="1"/>
  <c r="C100" i="1" s="1"/>
  <c r="C99" i="1"/>
  <c r="B99" i="1"/>
  <c r="D99" i="1" s="1"/>
  <c r="E99" i="1" s="1"/>
  <c r="A99" i="1"/>
  <c r="D98" i="1"/>
  <c r="C98" i="1"/>
  <c r="E98" i="1" s="1"/>
  <c r="A98" i="1"/>
  <c r="B98" i="1" s="1"/>
  <c r="A97" i="1"/>
  <c r="B97" i="1" s="1"/>
  <c r="D97" i="1" s="1"/>
  <c r="C96" i="1"/>
  <c r="B96" i="1"/>
  <c r="D96" i="1" s="1"/>
  <c r="E96" i="1" s="1"/>
  <c r="A96" i="1"/>
  <c r="C95" i="1"/>
  <c r="B95" i="1"/>
  <c r="D95" i="1" s="1"/>
  <c r="E95" i="1" s="1"/>
  <c r="A95" i="1"/>
  <c r="D94" i="1"/>
  <c r="E94" i="1" s="1"/>
  <c r="C94" i="1"/>
  <c r="B94" i="1"/>
  <c r="A94" i="1"/>
  <c r="A93" i="1"/>
  <c r="D92" i="1"/>
  <c r="C92" i="1"/>
  <c r="E92" i="1" s="1"/>
  <c r="B92" i="1"/>
  <c r="A92" i="1"/>
  <c r="B91" i="1"/>
  <c r="D91" i="1" s="1"/>
  <c r="E91" i="1" s="1"/>
  <c r="A91" i="1"/>
  <c r="C91" i="1" s="1"/>
  <c r="D90" i="1"/>
  <c r="E90" i="1" s="1"/>
  <c r="C90" i="1"/>
  <c r="A90" i="1"/>
  <c r="B90" i="1" s="1"/>
  <c r="A89" i="1"/>
  <c r="B89" i="1" s="1"/>
  <c r="D89" i="1" s="1"/>
  <c r="E88" i="1"/>
  <c r="C88" i="1"/>
  <c r="A88" i="1"/>
  <c r="B88" i="1" s="1"/>
  <c r="D88" i="1" s="1"/>
  <c r="C87" i="1"/>
  <c r="B87" i="1"/>
  <c r="D87" i="1" s="1"/>
  <c r="E87" i="1" s="1"/>
  <c r="A87" i="1"/>
  <c r="A86" i="1"/>
  <c r="C86" i="1" s="1"/>
  <c r="A85" i="1"/>
  <c r="C85" i="1" s="1"/>
  <c r="A84" i="1"/>
  <c r="C84" i="1" s="1"/>
  <c r="C83" i="1"/>
  <c r="B83" i="1"/>
  <c r="D83" i="1" s="1"/>
  <c r="E83" i="1" s="1"/>
  <c r="A83" i="1"/>
  <c r="A82" i="1"/>
  <c r="B82" i="1" s="1"/>
  <c r="D82" i="1" s="1"/>
  <c r="A81" i="1"/>
  <c r="B81" i="1" s="1"/>
  <c r="D81" i="1" s="1"/>
  <c r="A80" i="1"/>
  <c r="C80" i="1" s="1"/>
  <c r="D79" i="1"/>
  <c r="E79" i="1" s="1"/>
  <c r="C79" i="1"/>
  <c r="B79" i="1"/>
  <c r="A79" i="1"/>
  <c r="A78" i="1"/>
  <c r="A77" i="1"/>
  <c r="C77" i="1" s="1"/>
  <c r="C76" i="1"/>
  <c r="B76" i="1"/>
  <c r="D76" i="1" s="1"/>
  <c r="E76" i="1" s="1"/>
  <c r="A76" i="1"/>
  <c r="C75" i="1"/>
  <c r="B75" i="1"/>
  <c r="D75" i="1" s="1"/>
  <c r="E75" i="1" s="1"/>
  <c r="A75" i="1"/>
  <c r="D74" i="1"/>
  <c r="E74" i="1" s="1"/>
  <c r="C74" i="1"/>
  <c r="A74" i="1"/>
  <c r="B74" i="1" s="1"/>
  <c r="D73" i="1"/>
  <c r="E73" i="1" s="1"/>
  <c r="C73" i="1"/>
  <c r="B73" i="1"/>
  <c r="A73" i="1"/>
  <c r="A72" i="1"/>
  <c r="E71" i="1"/>
  <c r="D71" i="1"/>
  <c r="C71" i="1"/>
  <c r="B71" i="1"/>
  <c r="A71" i="1"/>
  <c r="A70" i="1"/>
  <c r="C70" i="1" s="1"/>
  <c r="D69" i="1"/>
  <c r="E69" i="1" s="1"/>
  <c r="B69" i="1"/>
  <c r="A69" i="1"/>
  <c r="C69" i="1" s="1"/>
  <c r="B68" i="1"/>
  <c r="D68" i="1" s="1"/>
  <c r="E68" i="1" s="1"/>
  <c r="A68" i="1"/>
  <c r="C68" i="1" s="1"/>
  <c r="D67" i="1"/>
  <c r="E67" i="1" s="1"/>
  <c r="C67" i="1"/>
  <c r="A67" i="1"/>
  <c r="B67" i="1" s="1"/>
  <c r="A66" i="1"/>
  <c r="C66" i="1" s="1"/>
  <c r="A65" i="1"/>
  <c r="C65" i="1" s="1"/>
  <c r="C64" i="1"/>
  <c r="B64" i="1"/>
  <c r="D64" i="1" s="1"/>
  <c r="E64" i="1" s="1"/>
  <c r="A64" i="1"/>
  <c r="A63" i="1"/>
  <c r="B62" i="1"/>
  <c r="D62" i="1" s="1"/>
  <c r="E62" i="1" s="1"/>
  <c r="A62" i="1"/>
  <c r="C62" i="1" s="1"/>
  <c r="A61" i="1"/>
  <c r="C61" i="1" s="1"/>
  <c r="D60" i="1"/>
  <c r="E60" i="1" s="1"/>
  <c r="C60" i="1"/>
  <c r="B60" i="1"/>
  <c r="A60" i="1"/>
  <c r="A59" i="1"/>
  <c r="B59" i="1" s="1"/>
  <c r="D59" i="1" s="1"/>
  <c r="A58" i="1"/>
  <c r="C58" i="1" s="1"/>
  <c r="C57" i="1"/>
  <c r="B57" i="1"/>
  <c r="D57" i="1" s="1"/>
  <c r="E57" i="1" s="1"/>
  <c r="A57" i="1"/>
  <c r="C56" i="1"/>
  <c r="B56" i="1"/>
  <c r="D56" i="1" s="1"/>
  <c r="E56" i="1" s="1"/>
  <c r="A56" i="1"/>
  <c r="D55" i="1"/>
  <c r="C55" i="1"/>
  <c r="E55" i="1" s="1"/>
  <c r="B55" i="1"/>
  <c r="A55" i="1"/>
  <c r="A54" i="1"/>
  <c r="D53" i="1"/>
  <c r="E53" i="1" s="1"/>
  <c r="C53" i="1"/>
  <c r="B53" i="1"/>
  <c r="A53" i="1"/>
  <c r="A52" i="1"/>
  <c r="C52" i="1" s="1"/>
  <c r="D51" i="1"/>
  <c r="E51" i="1" s="1"/>
  <c r="C51" i="1"/>
  <c r="A51" i="1"/>
  <c r="B51" i="1" s="1"/>
  <c r="C50" i="1"/>
  <c r="B50" i="1"/>
  <c r="D50" i="1" s="1"/>
  <c r="E50" i="1" s="1"/>
  <c r="A50" i="1"/>
  <c r="A49" i="1"/>
  <c r="C49" i="1" s="1"/>
  <c r="D48" i="1"/>
  <c r="C48" i="1"/>
  <c r="B48" i="1"/>
  <c r="A48" i="1"/>
  <c r="A47" i="1"/>
  <c r="B46" i="1"/>
  <c r="D46" i="1" s="1"/>
  <c r="E46" i="1" s="1"/>
  <c r="A46" i="1"/>
  <c r="C46" i="1" s="1"/>
  <c r="B45" i="1"/>
  <c r="D45" i="1" s="1"/>
  <c r="E45" i="1" s="1"/>
  <c r="A45" i="1"/>
  <c r="C45" i="1" s="1"/>
  <c r="D44" i="1"/>
  <c r="C44" i="1"/>
  <c r="B44" i="1"/>
  <c r="A44" i="1"/>
  <c r="A43" i="1"/>
  <c r="B43" i="1" s="1"/>
  <c r="D43" i="1" s="1"/>
  <c r="A42" i="1"/>
  <c r="C42" i="1" s="1"/>
  <c r="C41" i="1"/>
  <c r="A41" i="1"/>
  <c r="B41" i="1" s="1"/>
  <c r="D41" i="1" s="1"/>
  <c r="E41" i="1" s="1"/>
  <c r="C40" i="1"/>
  <c r="B40" i="1"/>
  <c r="D40" i="1" s="1"/>
  <c r="E40" i="1" s="1"/>
  <c r="A40" i="1"/>
  <c r="D39" i="1"/>
  <c r="E39" i="1" s="1"/>
  <c r="C39" i="1"/>
  <c r="B39" i="1"/>
  <c r="A39" i="1"/>
  <c r="A38" i="1"/>
  <c r="E37" i="1"/>
  <c r="D37" i="1"/>
  <c r="C37" i="1"/>
  <c r="B37" i="1"/>
  <c r="A37" i="1"/>
  <c r="A36" i="1"/>
  <c r="C36" i="1" s="1"/>
  <c r="D35" i="1"/>
  <c r="E35" i="1" s="1"/>
  <c r="C35" i="1"/>
  <c r="A35" i="1"/>
  <c r="B35" i="1" s="1"/>
  <c r="C34" i="1"/>
  <c r="A34" i="1"/>
  <c r="B34" i="1" s="1"/>
  <c r="D34" i="1" s="1"/>
  <c r="E34" i="1" s="1"/>
  <c r="A33" i="1"/>
  <c r="C33" i="1" s="1"/>
  <c r="D32" i="1"/>
  <c r="E32" i="1" s="1"/>
  <c r="C32" i="1"/>
  <c r="B32" i="1"/>
  <c r="A32" i="1"/>
  <c r="A31" i="1"/>
  <c r="B30" i="1"/>
  <c r="D30" i="1" s="1"/>
  <c r="E30" i="1" s="1"/>
  <c r="A30" i="1"/>
  <c r="C30" i="1" s="1"/>
  <c r="B29" i="1"/>
  <c r="D29" i="1" s="1"/>
  <c r="E29" i="1" s="1"/>
  <c r="A29" i="1"/>
  <c r="C29" i="1" s="1"/>
  <c r="D28" i="1"/>
  <c r="E28" i="1" s="1"/>
  <c r="C28" i="1"/>
  <c r="B28" i="1"/>
  <c r="A28" i="1"/>
  <c r="A27" i="1"/>
  <c r="B27" i="1" s="1"/>
  <c r="D27" i="1" s="1"/>
  <c r="A26" i="1"/>
  <c r="C26" i="1" s="1"/>
  <c r="A25" i="1"/>
  <c r="C25" i="1" s="1"/>
  <c r="E24" i="1"/>
  <c r="C24" i="1"/>
  <c r="B24" i="1"/>
  <c r="D24" i="1" s="1"/>
  <c r="A24" i="1"/>
  <c r="C23" i="1"/>
  <c r="B23" i="1"/>
  <c r="D23" i="1" s="1"/>
  <c r="E23" i="1" s="1"/>
  <c r="A23" i="1"/>
  <c r="A22" i="1"/>
  <c r="D21" i="1"/>
  <c r="C21" i="1"/>
  <c r="E21" i="1" s="1"/>
  <c r="B21" i="1"/>
  <c r="A21" i="1"/>
  <c r="A20" i="1"/>
  <c r="C20" i="1" s="1"/>
  <c r="E19" i="1"/>
  <c r="D19" i="1"/>
  <c r="C19" i="1"/>
  <c r="A19" i="1"/>
  <c r="B19" i="1" s="1"/>
  <c r="A18" i="1"/>
  <c r="C18" i="1" s="1"/>
  <c r="A17" i="1"/>
  <c r="C17" i="1" s="1"/>
  <c r="C16" i="1"/>
  <c r="B16" i="1"/>
  <c r="D16" i="1" s="1"/>
  <c r="E16" i="1" s="1"/>
  <c r="A16" i="1"/>
  <c r="A15" i="1"/>
  <c r="B14" i="1"/>
  <c r="D14" i="1" s="1"/>
  <c r="E14" i="1" s="1"/>
  <c r="A14" i="1"/>
  <c r="C14" i="1" s="1"/>
  <c r="A13" i="1"/>
  <c r="C13" i="1" s="1"/>
  <c r="D12" i="1"/>
  <c r="C12" i="1"/>
  <c r="B12" i="1"/>
  <c r="A12" i="1"/>
  <c r="C11" i="1"/>
  <c r="A11" i="1"/>
  <c r="B11" i="1" s="1"/>
  <c r="D11" i="1" s="1"/>
  <c r="A10" i="1"/>
  <c r="C10" i="1" s="1"/>
  <c r="A9" i="1"/>
  <c r="C9" i="1" s="1"/>
  <c r="E8" i="1"/>
  <c r="C8" i="1"/>
  <c r="B8" i="1"/>
  <c r="D8" i="1" s="1"/>
  <c r="A8" i="1"/>
  <c r="C7" i="1"/>
  <c r="B7" i="1"/>
  <c r="D7" i="1" s="1"/>
  <c r="E7" i="1" s="1"/>
  <c r="A7" i="1"/>
  <c r="A6" i="1"/>
  <c r="D5" i="1"/>
  <c r="E5" i="1" s="1"/>
  <c r="C5" i="1"/>
  <c r="B5" i="1"/>
  <c r="A5" i="1"/>
  <c r="A4" i="1"/>
  <c r="C4" i="1" s="1"/>
  <c r="E3" i="1"/>
  <c r="D3" i="1"/>
  <c r="C3" i="1"/>
  <c r="A3" i="1"/>
  <c r="B3" i="1" s="1"/>
  <c r="A2" i="1"/>
  <c r="C2" i="1" s="1"/>
  <c r="A1" i="1"/>
  <c r="C22" i="1" l="1"/>
  <c r="B22" i="1"/>
  <c r="D22" i="1" s="1"/>
  <c r="E22" i="1" s="1"/>
  <c r="C252" i="1"/>
  <c r="B252" i="1"/>
  <c r="D252" i="1" s="1"/>
  <c r="E252" i="1" s="1"/>
  <c r="C43" i="1"/>
  <c r="C102" i="1"/>
  <c r="E102" i="1" s="1"/>
  <c r="B122" i="1"/>
  <c r="D122" i="1" s="1"/>
  <c r="C122" i="1"/>
  <c r="B139" i="1"/>
  <c r="D139" i="1" s="1"/>
  <c r="E139" i="1" s="1"/>
  <c r="E144" i="1"/>
  <c r="B154" i="1"/>
  <c r="D154" i="1" s="1"/>
  <c r="C154" i="1"/>
  <c r="B171" i="1"/>
  <c r="D171" i="1" s="1"/>
  <c r="E171" i="1" s="1"/>
  <c r="E176" i="1"/>
  <c r="B186" i="1"/>
  <c r="D186" i="1" s="1"/>
  <c r="C186" i="1"/>
  <c r="B203" i="1"/>
  <c r="D203" i="1" s="1"/>
  <c r="E203" i="1" s="1"/>
  <c r="E208" i="1"/>
  <c r="C269" i="1"/>
  <c r="B269" i="1"/>
  <c r="D269" i="1" s="1"/>
  <c r="E269" i="1" s="1"/>
  <c r="C329" i="1"/>
  <c r="C27" i="1"/>
  <c r="C38" i="1"/>
  <c r="B38" i="1"/>
  <c r="D38" i="1" s="1"/>
  <c r="E38" i="1" s="1"/>
  <c r="B61" i="1"/>
  <c r="D61" i="1" s="1"/>
  <c r="E61" i="1" s="1"/>
  <c r="E121" i="1"/>
  <c r="C125" i="1"/>
  <c r="B125" i="1"/>
  <c r="D125" i="1" s="1"/>
  <c r="B131" i="1"/>
  <c r="D131" i="1" s="1"/>
  <c r="E131" i="1" s="1"/>
  <c r="C89" i="1"/>
  <c r="E89" i="1" s="1"/>
  <c r="C15" i="1"/>
  <c r="B15" i="1"/>
  <c r="D15" i="1" s="1"/>
  <c r="E15" i="1" s="1"/>
  <c r="B18" i="1"/>
  <c r="D18" i="1" s="1"/>
  <c r="E18" i="1" s="1"/>
  <c r="B70" i="1"/>
  <c r="D70" i="1" s="1"/>
  <c r="E70" i="1" s="1"/>
  <c r="B132" i="1"/>
  <c r="D132" i="1" s="1"/>
  <c r="C132" i="1"/>
  <c r="B164" i="1"/>
  <c r="D164" i="1" s="1"/>
  <c r="C164" i="1"/>
  <c r="B196" i="1"/>
  <c r="D196" i="1" s="1"/>
  <c r="C196" i="1"/>
  <c r="B218" i="1"/>
  <c r="D218" i="1" s="1"/>
  <c r="E218" i="1" s="1"/>
  <c r="C218" i="1"/>
  <c r="E226" i="1"/>
  <c r="B249" i="1"/>
  <c r="D249" i="1" s="1"/>
  <c r="C249" i="1"/>
  <c r="C257" i="1"/>
  <c r="B257" i="1"/>
  <c r="D257" i="1" s="1"/>
  <c r="E257" i="1" s="1"/>
  <c r="B266" i="1"/>
  <c r="D266" i="1" s="1"/>
  <c r="C266" i="1"/>
  <c r="C289" i="1"/>
  <c r="B289" i="1"/>
  <c r="D289" i="1" s="1"/>
  <c r="E326" i="1"/>
  <c r="B411" i="1"/>
  <c r="D411" i="1" s="1"/>
  <c r="C411" i="1"/>
  <c r="E43" i="1"/>
  <c r="E153" i="1"/>
  <c r="C157" i="1"/>
  <c r="B157" i="1"/>
  <c r="D157" i="1" s="1"/>
  <c r="B163" i="1"/>
  <c r="D163" i="1" s="1"/>
  <c r="E163" i="1" s="1"/>
  <c r="E329" i="1"/>
  <c r="B2" i="1"/>
  <c r="D2" i="1" s="1"/>
  <c r="E2" i="1" s="1"/>
  <c r="B9" i="1"/>
  <c r="D9" i="1" s="1"/>
  <c r="E9" i="1" s="1"/>
  <c r="B20" i="1"/>
  <c r="D20" i="1" s="1"/>
  <c r="E20" i="1" s="1"/>
  <c r="C54" i="1"/>
  <c r="B54" i="1"/>
  <c r="D54" i="1" s="1"/>
  <c r="E54" i="1" s="1"/>
  <c r="B77" i="1"/>
  <c r="D77" i="1" s="1"/>
  <c r="E77" i="1" s="1"/>
  <c r="B113" i="1"/>
  <c r="D113" i="1" s="1"/>
  <c r="C113" i="1"/>
  <c r="B25" i="1"/>
  <c r="D25" i="1" s="1"/>
  <c r="E25" i="1" s="1"/>
  <c r="B36" i="1"/>
  <c r="D36" i="1" s="1"/>
  <c r="E36" i="1" s="1"/>
  <c r="C59" i="1"/>
  <c r="E59" i="1" s="1"/>
  <c r="E12" i="1"/>
  <c r="B31" i="1"/>
  <c r="D31" i="1" s="1"/>
  <c r="E31" i="1" s="1"/>
  <c r="C31" i="1"/>
  <c r="B52" i="1"/>
  <c r="D52" i="1" s="1"/>
  <c r="E52" i="1" s="1"/>
  <c r="B78" i="1"/>
  <c r="D78" i="1" s="1"/>
  <c r="C78" i="1"/>
  <c r="C81" i="1"/>
  <c r="E81" i="1" s="1"/>
  <c r="B100" i="1"/>
  <c r="D100" i="1" s="1"/>
  <c r="E100" i="1" s="1"/>
  <c r="B129" i="1"/>
  <c r="D129" i="1" s="1"/>
  <c r="E129" i="1" s="1"/>
  <c r="E136" i="1"/>
  <c r="B161" i="1"/>
  <c r="D161" i="1" s="1"/>
  <c r="E161" i="1" s="1"/>
  <c r="E168" i="1"/>
  <c r="B193" i="1"/>
  <c r="D193" i="1" s="1"/>
  <c r="E193" i="1" s="1"/>
  <c r="E200" i="1"/>
  <c r="B219" i="1"/>
  <c r="D219" i="1" s="1"/>
  <c r="C219" i="1"/>
  <c r="C240" i="1"/>
  <c r="E240" i="1" s="1"/>
  <c r="C243" i="1"/>
  <c r="B243" i="1"/>
  <c r="D243" i="1" s="1"/>
  <c r="E246" i="1"/>
  <c r="B320" i="1"/>
  <c r="D320" i="1" s="1"/>
  <c r="C320" i="1"/>
  <c r="C437" i="1"/>
  <c r="B437" i="1"/>
  <c r="D437" i="1" s="1"/>
  <c r="E437" i="1" s="1"/>
  <c r="E27" i="1"/>
  <c r="E48" i="1"/>
  <c r="C104" i="1"/>
  <c r="E104" i="1" s="1"/>
  <c r="E185" i="1"/>
  <c r="B47" i="1"/>
  <c r="D47" i="1" s="1"/>
  <c r="C47" i="1"/>
  <c r="C149" i="1"/>
  <c r="B149" i="1"/>
  <c r="D149" i="1" s="1"/>
  <c r="E149" i="1" s="1"/>
  <c r="C181" i="1"/>
  <c r="B181" i="1"/>
  <c r="D181" i="1" s="1"/>
  <c r="E181" i="1" s="1"/>
  <c r="C300" i="1"/>
  <c r="B300" i="1"/>
  <c r="D300" i="1" s="1"/>
  <c r="B394" i="1"/>
  <c r="D394" i="1" s="1"/>
  <c r="C394" i="1"/>
  <c r="C328" i="1"/>
  <c r="B328" i="1"/>
  <c r="D328" i="1" s="1"/>
  <c r="E328" i="1" s="1"/>
  <c r="C421" i="1"/>
  <c r="B421" i="1"/>
  <c r="D421" i="1" s="1"/>
  <c r="E421" i="1" s="1"/>
  <c r="B4" i="1"/>
  <c r="D4" i="1" s="1"/>
  <c r="E4" i="1" s="1"/>
  <c r="B72" i="1"/>
  <c r="D72" i="1" s="1"/>
  <c r="C72" i="1"/>
  <c r="C189" i="1"/>
  <c r="B189" i="1"/>
  <c r="D189" i="1" s="1"/>
  <c r="E189" i="1" s="1"/>
  <c r="B195" i="1"/>
  <c r="D195" i="1" s="1"/>
  <c r="E195" i="1" s="1"/>
  <c r="C294" i="1"/>
  <c r="E294" i="1" s="1"/>
  <c r="C417" i="1"/>
  <c r="B417" i="1"/>
  <c r="D417" i="1" s="1"/>
  <c r="B13" i="1"/>
  <c r="D13" i="1" s="1"/>
  <c r="E13" i="1" s="1"/>
  <c r="E44" i="1"/>
  <c r="B63" i="1"/>
  <c r="D63" i="1" s="1"/>
  <c r="C63" i="1"/>
  <c r="B66" i="1"/>
  <c r="D66" i="1" s="1"/>
  <c r="E66" i="1" s="1"/>
  <c r="B85" i="1"/>
  <c r="D85" i="1" s="1"/>
  <c r="E85" i="1" s="1"/>
  <c r="C93" i="1"/>
  <c r="B93" i="1"/>
  <c r="D93" i="1" s="1"/>
  <c r="E251" i="1"/>
  <c r="B314" i="1"/>
  <c r="D314" i="1" s="1"/>
  <c r="C314" i="1"/>
  <c r="C321" i="1"/>
  <c r="B321" i="1"/>
  <c r="D321" i="1" s="1"/>
  <c r="C6" i="1"/>
  <c r="B6" i="1"/>
  <c r="D6" i="1" s="1"/>
  <c r="E6" i="1" s="1"/>
  <c r="E11" i="1"/>
  <c r="E358" i="1"/>
  <c r="C333" i="1"/>
  <c r="B333" i="1"/>
  <c r="D333" i="1" s="1"/>
  <c r="E333" i="1" s="1"/>
  <c r="C364" i="1"/>
  <c r="B364" i="1"/>
  <c r="D364" i="1" s="1"/>
  <c r="B434" i="1"/>
  <c r="D434" i="1" s="1"/>
  <c r="C434" i="1"/>
  <c r="C232" i="1"/>
  <c r="B232" i="1"/>
  <c r="D232" i="1" s="1"/>
  <c r="E232" i="1" s="1"/>
  <c r="C109" i="1"/>
  <c r="B109" i="1"/>
  <c r="D109" i="1" s="1"/>
  <c r="E109" i="1" s="1"/>
  <c r="E120" i="1"/>
  <c r="E152" i="1"/>
  <c r="E184" i="1"/>
  <c r="B224" i="1"/>
  <c r="D224" i="1" s="1"/>
  <c r="E224" i="1" s="1"/>
  <c r="E238" i="1"/>
  <c r="E258" i="1"/>
  <c r="C275" i="1"/>
  <c r="B275" i="1"/>
  <c r="D275" i="1" s="1"/>
  <c r="E275" i="1" s="1"/>
  <c r="B281" i="1"/>
  <c r="D281" i="1" s="1"/>
  <c r="E281" i="1" s="1"/>
  <c r="C281" i="1"/>
  <c r="C284" i="1"/>
  <c r="B284" i="1"/>
  <c r="D284" i="1" s="1"/>
  <c r="E284" i="1" s="1"/>
  <c r="B301" i="1"/>
  <c r="D301" i="1" s="1"/>
  <c r="E301" i="1" s="1"/>
  <c r="E304" i="1"/>
  <c r="B330" i="1"/>
  <c r="D330" i="1" s="1"/>
  <c r="C330" i="1"/>
  <c r="E347" i="1"/>
  <c r="C358" i="1"/>
  <c r="B361" i="1"/>
  <c r="D361" i="1" s="1"/>
  <c r="C361" i="1"/>
  <c r="E380" i="1"/>
  <c r="B386" i="1"/>
  <c r="D386" i="1" s="1"/>
  <c r="E386" i="1" s="1"/>
  <c r="C386" i="1"/>
  <c r="B404" i="1"/>
  <c r="D404" i="1" s="1"/>
  <c r="C404" i="1"/>
  <c r="E419" i="1"/>
  <c r="C435" i="1"/>
  <c r="B435" i="1"/>
  <c r="D435" i="1" s="1"/>
  <c r="E435" i="1" s="1"/>
  <c r="B475" i="1"/>
  <c r="D475" i="1" s="1"/>
  <c r="C475" i="1"/>
  <c r="C280" i="1"/>
  <c r="B280" i="1"/>
  <c r="D280" i="1" s="1"/>
  <c r="E280" i="1" s="1"/>
  <c r="C259" i="1"/>
  <c r="B259" i="1"/>
  <c r="D259" i="1" s="1"/>
  <c r="B298" i="1"/>
  <c r="D298" i="1" s="1"/>
  <c r="C298" i="1"/>
  <c r="C344" i="1"/>
  <c r="B344" i="1"/>
  <c r="D344" i="1" s="1"/>
  <c r="E344" i="1" s="1"/>
  <c r="E368" i="1"/>
  <c r="B442" i="1"/>
  <c r="D442" i="1" s="1"/>
  <c r="C442" i="1"/>
  <c r="B297" i="1"/>
  <c r="D297" i="1" s="1"/>
  <c r="E297" i="1" s="1"/>
  <c r="C297" i="1"/>
  <c r="C97" i="1"/>
  <c r="E97" i="1" s="1"/>
  <c r="B101" i="1"/>
  <c r="D101" i="1" s="1"/>
  <c r="E101" i="1" s="1"/>
  <c r="B105" i="1"/>
  <c r="D105" i="1" s="1"/>
  <c r="E105" i="1" s="1"/>
  <c r="B107" i="1"/>
  <c r="D107" i="1" s="1"/>
  <c r="E107" i="1" s="1"/>
  <c r="C236" i="1"/>
  <c r="B236" i="1"/>
  <c r="D236" i="1" s="1"/>
  <c r="E236" i="1" s="1"/>
  <c r="B10" i="1"/>
  <c r="D10" i="1" s="1"/>
  <c r="E10" i="1" s="1"/>
  <c r="B17" i="1"/>
  <c r="D17" i="1" s="1"/>
  <c r="E17" i="1" s="1"/>
  <c r="B26" i="1"/>
  <c r="D26" i="1" s="1"/>
  <c r="E26" i="1" s="1"/>
  <c r="B33" i="1"/>
  <c r="D33" i="1" s="1"/>
  <c r="E33" i="1" s="1"/>
  <c r="B42" i="1"/>
  <c r="D42" i="1" s="1"/>
  <c r="E42" i="1" s="1"/>
  <c r="B49" i="1"/>
  <c r="D49" i="1" s="1"/>
  <c r="E49" i="1" s="1"/>
  <c r="B58" i="1"/>
  <c r="D58" i="1" s="1"/>
  <c r="E58" i="1" s="1"/>
  <c r="B65" i="1"/>
  <c r="D65" i="1" s="1"/>
  <c r="E65" i="1" s="1"/>
  <c r="B80" i="1"/>
  <c r="D80" i="1" s="1"/>
  <c r="E80" i="1" s="1"/>
  <c r="C82" i="1"/>
  <c r="E82" i="1" s="1"/>
  <c r="B84" i="1"/>
  <c r="D84" i="1" s="1"/>
  <c r="E84" i="1" s="1"/>
  <c r="B86" i="1"/>
  <c r="D86" i="1" s="1"/>
  <c r="E86" i="1" s="1"/>
  <c r="C118" i="1"/>
  <c r="E118" i="1" s="1"/>
  <c r="C133" i="1"/>
  <c r="B133" i="1"/>
  <c r="D133" i="1" s="1"/>
  <c r="E133" i="1" s="1"/>
  <c r="B138" i="1"/>
  <c r="D138" i="1" s="1"/>
  <c r="E138" i="1" s="1"/>
  <c r="C138" i="1"/>
  <c r="B145" i="1"/>
  <c r="D145" i="1" s="1"/>
  <c r="E145" i="1" s="1"/>
  <c r="C150" i="1"/>
  <c r="E150" i="1" s="1"/>
  <c r="C165" i="1"/>
  <c r="B165" i="1"/>
  <c r="D165" i="1" s="1"/>
  <c r="E165" i="1" s="1"/>
  <c r="B170" i="1"/>
  <c r="D170" i="1" s="1"/>
  <c r="C170" i="1"/>
  <c r="B177" i="1"/>
  <c r="D177" i="1" s="1"/>
  <c r="E177" i="1" s="1"/>
  <c r="C182" i="1"/>
  <c r="E182" i="1" s="1"/>
  <c r="C197" i="1"/>
  <c r="B197" i="1"/>
  <c r="D197" i="1" s="1"/>
  <c r="E197" i="1" s="1"/>
  <c r="B202" i="1"/>
  <c r="D202" i="1" s="1"/>
  <c r="C202" i="1"/>
  <c r="B209" i="1"/>
  <c r="D209" i="1" s="1"/>
  <c r="E209" i="1" s="1"/>
  <c r="C214" i="1"/>
  <c r="C225" i="1"/>
  <c r="B225" i="1"/>
  <c r="D225" i="1" s="1"/>
  <c r="B256" i="1"/>
  <c r="D256" i="1" s="1"/>
  <c r="C256" i="1"/>
  <c r="C264" i="1"/>
  <c r="B264" i="1"/>
  <c r="D264" i="1" s="1"/>
  <c r="E264" i="1" s="1"/>
  <c r="E267" i="1"/>
  <c r="E287" i="1"/>
  <c r="C305" i="1"/>
  <c r="B305" i="1"/>
  <c r="D305" i="1" s="1"/>
  <c r="E310" i="1"/>
  <c r="C316" i="1"/>
  <c r="B316" i="1"/>
  <c r="D316" i="1" s="1"/>
  <c r="E316" i="1" s="1"/>
  <c r="E322" i="1"/>
  <c r="C339" i="1"/>
  <c r="B339" i="1"/>
  <c r="D339" i="1" s="1"/>
  <c r="E339" i="1" s="1"/>
  <c r="B345" i="1"/>
  <c r="D345" i="1" s="1"/>
  <c r="E345" i="1" s="1"/>
  <c r="C345" i="1"/>
  <c r="C348" i="1"/>
  <c r="B348" i="1"/>
  <c r="D348" i="1" s="1"/>
  <c r="E348" i="1" s="1"/>
  <c r="C368" i="1"/>
  <c r="E401" i="1"/>
  <c r="C227" i="1"/>
  <c r="B227" i="1"/>
  <c r="D227" i="1" s="1"/>
  <c r="E227" i="1" s="1"/>
  <c r="E214" i="1"/>
  <c r="C237" i="1"/>
  <c r="B237" i="1"/>
  <c r="D237" i="1" s="1"/>
  <c r="C317" i="1"/>
  <c r="B317" i="1"/>
  <c r="D317" i="1" s="1"/>
  <c r="E317" i="1" s="1"/>
  <c r="C323" i="1"/>
  <c r="B323" i="1"/>
  <c r="D323" i="1" s="1"/>
  <c r="B342" i="1"/>
  <c r="D342" i="1" s="1"/>
  <c r="E342" i="1" s="1"/>
  <c r="E356" i="1"/>
  <c r="C369" i="1"/>
  <c r="B369" i="1"/>
  <c r="D369" i="1" s="1"/>
  <c r="E399" i="1"/>
  <c r="B234" i="1"/>
  <c r="D234" i="1" s="1"/>
  <c r="E234" i="1" s="1"/>
  <c r="C234" i="1"/>
  <c r="B250" i="1"/>
  <c r="D250" i="1" s="1"/>
  <c r="C250" i="1"/>
  <c r="E271" i="1"/>
  <c r="C307" i="1"/>
  <c r="B307" i="1"/>
  <c r="D307" i="1" s="1"/>
  <c r="E335" i="1"/>
  <c r="C371" i="1"/>
  <c r="B371" i="1"/>
  <c r="D371" i="1" s="1"/>
  <c r="E371" i="1" s="1"/>
  <c r="E378" i="1"/>
  <c r="C392" i="1"/>
  <c r="B392" i="1"/>
  <c r="D392" i="1" s="1"/>
  <c r="E392" i="1" s="1"/>
  <c r="E431" i="1"/>
  <c r="E239" i="1"/>
  <c r="E255" i="1"/>
  <c r="C291" i="1"/>
  <c r="B291" i="1"/>
  <c r="D291" i="1" s="1"/>
  <c r="E291" i="1" s="1"/>
  <c r="E319" i="1"/>
  <c r="C355" i="1"/>
  <c r="B355" i="1"/>
  <c r="D355" i="1" s="1"/>
  <c r="E355" i="1" s="1"/>
  <c r="B379" i="1"/>
  <c r="D379" i="1" s="1"/>
  <c r="E379" i="1" s="1"/>
  <c r="C379" i="1"/>
  <c r="C384" i="1"/>
  <c r="B384" i="1"/>
  <c r="D384" i="1" s="1"/>
  <c r="E384" i="1" s="1"/>
  <c r="E387" i="1"/>
  <c r="E395" i="1"/>
  <c r="C398" i="1"/>
  <c r="B398" i="1"/>
  <c r="D398" i="1" s="1"/>
  <c r="E398" i="1" s="1"/>
  <c r="C412" i="1"/>
  <c r="B412" i="1"/>
  <c r="D412" i="1" s="1"/>
  <c r="C432" i="1"/>
  <c r="B432" i="1"/>
  <c r="D432" i="1" s="1"/>
  <c r="E432" i="1" s="1"/>
  <c r="E443" i="1"/>
  <c r="E454" i="1"/>
  <c r="B482" i="1"/>
  <c r="D482" i="1" s="1"/>
  <c r="C482" i="1"/>
  <c r="C485" i="1"/>
  <c r="B485" i="1"/>
  <c r="D485" i="1" s="1"/>
  <c r="B362" i="1"/>
  <c r="D362" i="1" s="1"/>
  <c r="C362" i="1"/>
  <c r="E388" i="1"/>
  <c r="E427" i="1"/>
  <c r="E446" i="1"/>
  <c r="E449" i="1"/>
  <c r="C462" i="1"/>
  <c r="B462" i="1"/>
  <c r="D462" i="1" s="1"/>
  <c r="B468" i="1"/>
  <c r="D468" i="1" s="1"/>
  <c r="C468" i="1"/>
  <c r="C494" i="1"/>
  <c r="B494" i="1"/>
  <c r="D494" i="1" s="1"/>
  <c r="E500" i="1"/>
  <c r="C528" i="1"/>
  <c r="B528" i="1"/>
  <c r="D528" i="1" s="1"/>
  <c r="C220" i="1"/>
  <c r="B220" i="1"/>
  <c r="D220" i="1" s="1"/>
  <c r="E220" i="1" s="1"/>
  <c r="C268" i="1"/>
  <c r="B268" i="1"/>
  <c r="D268" i="1" s="1"/>
  <c r="E268" i="1" s="1"/>
  <c r="B282" i="1"/>
  <c r="D282" i="1" s="1"/>
  <c r="C282" i="1"/>
  <c r="C332" i="1"/>
  <c r="B332" i="1"/>
  <c r="D332" i="1" s="1"/>
  <c r="B346" i="1"/>
  <c r="D346" i="1" s="1"/>
  <c r="C346" i="1"/>
  <c r="C377" i="1"/>
  <c r="B377" i="1"/>
  <c r="D377" i="1" s="1"/>
  <c r="E377" i="1" s="1"/>
  <c r="C389" i="1"/>
  <c r="B389" i="1"/>
  <c r="D389" i="1" s="1"/>
  <c r="E389" i="1" s="1"/>
  <c r="B425" i="1"/>
  <c r="D425" i="1" s="1"/>
  <c r="E425" i="1" s="1"/>
  <c r="C449" i="1"/>
  <c r="E459" i="1"/>
  <c r="C469" i="1"/>
  <c r="B469" i="1"/>
  <c r="D469" i="1" s="1"/>
  <c r="E469" i="1" s="1"/>
  <c r="B450" i="1"/>
  <c r="D450" i="1" s="1"/>
  <c r="E450" i="1" s="1"/>
  <c r="C450" i="1"/>
  <c r="B465" i="1"/>
  <c r="D465" i="1" s="1"/>
  <c r="C465" i="1"/>
  <c r="E472" i="1"/>
  <c r="E474" i="1"/>
  <c r="C516" i="1"/>
  <c r="B516" i="1"/>
  <c r="D516" i="1" s="1"/>
  <c r="E516" i="1" s="1"/>
  <c r="B522" i="1"/>
  <c r="D522" i="1" s="1"/>
  <c r="E522" i="1" s="1"/>
  <c r="C522" i="1"/>
  <c r="C552" i="1"/>
  <c r="B552" i="1"/>
  <c r="D552" i="1" s="1"/>
  <c r="E552" i="1" s="1"/>
  <c r="B584" i="1"/>
  <c r="D584" i="1" s="1"/>
  <c r="E584" i="1" s="1"/>
  <c r="C584" i="1"/>
  <c r="B530" i="1"/>
  <c r="D530" i="1" s="1"/>
  <c r="C530" i="1"/>
  <c r="C560" i="1"/>
  <c r="B560" i="1"/>
  <c r="D560" i="1" s="1"/>
  <c r="C568" i="1"/>
  <c r="B568" i="1"/>
  <c r="D568" i="1" s="1"/>
  <c r="E568" i="1" s="1"/>
  <c r="C576" i="1"/>
  <c r="B576" i="1"/>
  <c r="D576" i="1" s="1"/>
  <c r="C513" i="1"/>
  <c r="B513" i="1"/>
  <c r="D513" i="1" s="1"/>
  <c r="E513" i="1" s="1"/>
  <c r="B538" i="1"/>
  <c r="D538" i="1" s="1"/>
  <c r="C538" i="1"/>
  <c r="E619" i="1"/>
  <c r="B402" i="1"/>
  <c r="D402" i="1" s="1"/>
  <c r="E402" i="1" s="1"/>
  <c r="C402" i="1"/>
  <c r="C497" i="1"/>
  <c r="E497" i="1" s="1"/>
  <c r="C500" i="1"/>
  <c r="B514" i="1"/>
  <c r="D514" i="1" s="1"/>
  <c r="E514" i="1" s="1"/>
  <c r="C514" i="1"/>
  <c r="E539" i="1"/>
  <c r="B546" i="1"/>
  <c r="D546" i="1" s="1"/>
  <c r="E546" i="1" s="1"/>
  <c r="C546" i="1"/>
  <c r="E586" i="1"/>
  <c r="B213" i="1"/>
  <c r="D213" i="1" s="1"/>
  <c r="E213" i="1" s="1"/>
  <c r="B229" i="1"/>
  <c r="D229" i="1" s="1"/>
  <c r="E229" i="1" s="1"/>
  <c r="B418" i="1"/>
  <c r="D418" i="1" s="1"/>
  <c r="C418" i="1"/>
  <c r="B466" i="1"/>
  <c r="D466" i="1" s="1"/>
  <c r="E466" i="1" s="1"/>
  <c r="C466" i="1"/>
  <c r="C478" i="1"/>
  <c r="B478" i="1"/>
  <c r="D478" i="1" s="1"/>
  <c r="E478" i="1" s="1"/>
  <c r="E488" i="1"/>
  <c r="B498" i="1"/>
  <c r="D498" i="1" s="1"/>
  <c r="E498" i="1" s="1"/>
  <c r="C498" i="1"/>
  <c r="C520" i="1"/>
  <c r="B520" i="1"/>
  <c r="D520" i="1" s="1"/>
  <c r="E520" i="1" s="1"/>
  <c r="E547" i="1"/>
  <c r="B554" i="1"/>
  <c r="D554" i="1" s="1"/>
  <c r="C554" i="1"/>
  <c r="B562" i="1"/>
  <c r="D562" i="1" s="1"/>
  <c r="C562" i="1"/>
  <c r="B570" i="1"/>
  <c r="D570" i="1" s="1"/>
  <c r="C570" i="1"/>
  <c r="B578" i="1"/>
  <c r="D578" i="1" s="1"/>
  <c r="E578" i="1" s="1"/>
  <c r="C578" i="1"/>
  <c r="E481" i="1"/>
  <c r="E518" i="1"/>
  <c r="C536" i="1"/>
  <c r="B536" i="1"/>
  <c r="D536" i="1" s="1"/>
  <c r="E536" i="1" s="1"/>
  <c r="C504" i="1"/>
  <c r="B504" i="1"/>
  <c r="D504" i="1" s="1"/>
  <c r="E504" i="1" s="1"/>
  <c r="C544" i="1"/>
  <c r="B544" i="1"/>
  <c r="D544" i="1" s="1"/>
  <c r="C602" i="1"/>
  <c r="B602" i="1"/>
  <c r="D602" i="1" s="1"/>
  <c r="E602" i="1" s="1"/>
  <c r="E612" i="1"/>
  <c r="C615" i="1"/>
  <c r="B615" i="1"/>
  <c r="D615" i="1" s="1"/>
  <c r="E615" i="1" s="1"/>
  <c r="E624" i="1"/>
  <c r="B627" i="1"/>
  <c r="D627" i="1" s="1"/>
  <c r="E627" i="1" s="1"/>
  <c r="E630" i="1"/>
  <c r="B639" i="1"/>
  <c r="D639" i="1" s="1"/>
  <c r="E639" i="1" s="1"/>
  <c r="B642" i="1"/>
  <c r="D642" i="1" s="1"/>
  <c r="E642" i="1" s="1"/>
  <c r="E648" i="1"/>
  <c r="B651" i="1"/>
  <c r="D651" i="1" s="1"/>
  <c r="E651" i="1" s="1"/>
  <c r="B654" i="1"/>
  <c r="D654" i="1" s="1"/>
  <c r="E654" i="1" s="1"/>
  <c r="C666" i="1"/>
  <c r="B666" i="1"/>
  <c r="D666" i="1" s="1"/>
  <c r="E666" i="1" s="1"/>
  <c r="B670" i="1"/>
  <c r="D670" i="1" s="1"/>
  <c r="E670" i="1" s="1"/>
  <c r="C685" i="1"/>
  <c r="B685" i="1"/>
  <c r="D685" i="1" s="1"/>
  <c r="E685" i="1" s="1"/>
  <c r="C587" i="1"/>
  <c r="B587" i="1"/>
  <c r="D587" i="1" s="1"/>
  <c r="E587" i="1" s="1"/>
  <c r="B636" i="1"/>
  <c r="D636" i="1" s="1"/>
  <c r="C636" i="1"/>
  <c r="C671" i="1"/>
  <c r="B671" i="1"/>
  <c r="D671" i="1" s="1"/>
  <c r="B501" i="1"/>
  <c r="D501" i="1" s="1"/>
  <c r="E501" i="1" s="1"/>
  <c r="B510" i="1"/>
  <c r="D510" i="1" s="1"/>
  <c r="E510" i="1" s="1"/>
  <c r="B594" i="1"/>
  <c r="D594" i="1" s="1"/>
  <c r="E594" i="1" s="1"/>
  <c r="B603" i="1"/>
  <c r="D603" i="1" s="1"/>
  <c r="E603" i="1" s="1"/>
  <c r="B606" i="1"/>
  <c r="D606" i="1" s="1"/>
  <c r="E606" i="1" s="1"/>
  <c r="C618" i="1"/>
  <c r="B618" i="1"/>
  <c r="D618" i="1" s="1"/>
  <c r="E618" i="1" s="1"/>
  <c r="C631" i="1"/>
  <c r="B631" i="1"/>
  <c r="D631" i="1" s="1"/>
  <c r="E631" i="1" s="1"/>
  <c r="B643" i="1"/>
  <c r="D643" i="1" s="1"/>
  <c r="E643" i="1" s="1"/>
  <c r="B655" i="1"/>
  <c r="D655" i="1" s="1"/>
  <c r="E655" i="1" s="1"/>
  <c r="B658" i="1"/>
  <c r="D658" i="1" s="1"/>
  <c r="E658" i="1" s="1"/>
  <c r="C667" i="1"/>
  <c r="E667" i="1" s="1"/>
  <c r="E675" i="1"/>
  <c r="B525" i="1"/>
  <c r="D525" i="1" s="1"/>
  <c r="E525" i="1" s="1"/>
  <c r="B533" i="1"/>
  <c r="D533" i="1" s="1"/>
  <c r="E533" i="1" s="1"/>
  <c r="B541" i="1"/>
  <c r="D541" i="1" s="1"/>
  <c r="E541" i="1" s="1"/>
  <c r="B549" i="1"/>
  <c r="D549" i="1" s="1"/>
  <c r="E549" i="1" s="1"/>
  <c r="B557" i="1"/>
  <c r="D557" i="1" s="1"/>
  <c r="E557" i="1" s="1"/>
  <c r="B565" i="1"/>
  <c r="D565" i="1" s="1"/>
  <c r="E565" i="1" s="1"/>
  <c r="B573" i="1"/>
  <c r="D573" i="1" s="1"/>
  <c r="E573" i="1" s="1"/>
  <c r="B581" i="1"/>
  <c r="D581" i="1" s="1"/>
  <c r="E581" i="1" s="1"/>
  <c r="B585" i="1"/>
  <c r="D585" i="1" s="1"/>
  <c r="E585" i="1" s="1"/>
  <c r="B613" i="1"/>
  <c r="D613" i="1" s="1"/>
  <c r="E613" i="1" s="1"/>
  <c r="E625" i="1"/>
  <c r="C628" i="1"/>
  <c r="E628" i="1" s="1"/>
  <c r="C640" i="1"/>
  <c r="E640" i="1" s="1"/>
  <c r="B652" i="1"/>
  <c r="D652" i="1" s="1"/>
  <c r="C652" i="1"/>
  <c r="E672" i="1"/>
  <c r="C675" i="1"/>
  <c r="C679" i="1"/>
  <c r="B679" i="1"/>
  <c r="D679" i="1" s="1"/>
  <c r="E679" i="1" s="1"/>
  <c r="C687" i="1"/>
  <c r="B687" i="1"/>
  <c r="D687" i="1" s="1"/>
  <c r="E687" i="1" s="1"/>
  <c r="E595" i="1"/>
  <c r="C634" i="1"/>
  <c r="B634" i="1"/>
  <c r="D634" i="1" s="1"/>
  <c r="C647" i="1"/>
  <c r="B647" i="1"/>
  <c r="D647" i="1" s="1"/>
  <c r="E647" i="1" s="1"/>
  <c r="B668" i="1"/>
  <c r="D668" i="1" s="1"/>
  <c r="C668" i="1"/>
  <c r="C682" i="1"/>
  <c r="B682" i="1"/>
  <c r="D682" i="1" s="1"/>
  <c r="E682" i="1" s="1"/>
  <c r="C691" i="1"/>
  <c r="B691" i="1"/>
  <c r="D691" i="1" s="1"/>
  <c r="E691" i="1" s="1"/>
  <c r="B588" i="1"/>
  <c r="D588" i="1" s="1"/>
  <c r="E588" i="1" s="1"/>
  <c r="C592" i="1"/>
  <c r="E592" i="1" s="1"/>
  <c r="B604" i="1"/>
  <c r="D604" i="1" s="1"/>
  <c r="E604" i="1" s="1"/>
  <c r="C604" i="1"/>
  <c r="B629" i="1"/>
  <c r="D629" i="1" s="1"/>
  <c r="E629" i="1" s="1"/>
  <c r="E641" i="1"/>
  <c r="C644" i="1"/>
  <c r="E644" i="1" s="1"/>
  <c r="B653" i="1"/>
  <c r="D653" i="1" s="1"/>
  <c r="E653" i="1" s="1"/>
  <c r="C656" i="1"/>
  <c r="E656" i="1" s="1"/>
  <c r="E669" i="1"/>
  <c r="C676" i="1"/>
  <c r="E676" i="1" s="1"/>
  <c r="C683" i="1"/>
  <c r="B683" i="1"/>
  <c r="D683" i="1" s="1"/>
  <c r="E590" i="1"/>
  <c r="E596" i="1"/>
  <c r="C599" i="1"/>
  <c r="B599" i="1"/>
  <c r="D599" i="1" s="1"/>
  <c r="E599" i="1" s="1"/>
  <c r="E608" i="1"/>
  <c r="E611" i="1"/>
  <c r="E614" i="1"/>
  <c r="E632" i="1"/>
  <c r="C650" i="1"/>
  <c r="B650" i="1"/>
  <c r="D650" i="1" s="1"/>
  <c r="E650" i="1" s="1"/>
  <c r="E660" i="1"/>
  <c r="C663" i="1"/>
  <c r="B663" i="1"/>
  <c r="D663" i="1" s="1"/>
  <c r="E663" i="1" s="1"/>
  <c r="E673" i="1"/>
  <c r="C677" i="1"/>
  <c r="B677" i="1"/>
  <c r="D677" i="1" s="1"/>
  <c r="E680" i="1"/>
  <c r="B620" i="1"/>
  <c r="D620" i="1" s="1"/>
  <c r="C620" i="1"/>
  <c r="B684" i="1"/>
  <c r="D684" i="1" s="1"/>
  <c r="C684" i="1"/>
  <c r="B695" i="1"/>
  <c r="D695" i="1" s="1"/>
  <c r="E695" i="1" s="1"/>
  <c r="E465" i="1" l="1"/>
  <c r="E482" i="1"/>
  <c r="E442" i="1"/>
  <c r="E404" i="1"/>
  <c r="E266" i="1"/>
  <c r="E154" i="1"/>
  <c r="E668" i="1"/>
  <c r="E636" i="1"/>
  <c r="E570" i="1"/>
  <c r="E418" i="1"/>
  <c r="E538" i="1"/>
  <c r="E560" i="1"/>
  <c r="E282" i="1"/>
  <c r="E494" i="1"/>
  <c r="E250" i="1"/>
  <c r="E323" i="1"/>
  <c r="E170" i="1"/>
  <c r="E330" i="1"/>
  <c r="E321" i="1"/>
  <c r="E196" i="1"/>
  <c r="E219" i="1"/>
  <c r="E202" i="1"/>
  <c r="E475" i="1"/>
  <c r="E63" i="1"/>
  <c r="E411" i="1"/>
  <c r="E164" i="1"/>
  <c r="E620" i="1"/>
  <c r="E530" i="1"/>
  <c r="E468" i="1"/>
  <c r="E362" i="1"/>
  <c r="E314" i="1"/>
  <c r="E394" i="1"/>
  <c r="E47" i="1"/>
  <c r="E320" i="1"/>
  <c r="E78" i="1"/>
  <c r="E249" i="1"/>
  <c r="E186" i="1"/>
  <c r="E122" i="1"/>
  <c r="E684" i="1"/>
  <c r="E562" i="1"/>
  <c r="E677" i="1"/>
  <c r="E683" i="1"/>
  <c r="E634" i="1"/>
  <c r="E554" i="1"/>
  <c r="E576" i="1"/>
  <c r="E346" i="1"/>
  <c r="E462" i="1"/>
  <c r="E485" i="1"/>
  <c r="E412" i="1"/>
  <c r="E307" i="1"/>
  <c r="E369" i="1"/>
  <c r="E237" i="1"/>
  <c r="E256" i="1"/>
  <c r="E298" i="1"/>
  <c r="E361" i="1"/>
  <c r="E434" i="1"/>
  <c r="E72" i="1"/>
  <c r="E300" i="1"/>
  <c r="E113" i="1"/>
  <c r="E289" i="1"/>
  <c r="E132" i="1"/>
  <c r="E652" i="1"/>
  <c r="E671" i="1"/>
  <c r="E544" i="1"/>
  <c r="E332" i="1"/>
  <c r="E528" i="1"/>
  <c r="E305" i="1"/>
  <c r="E225" i="1"/>
  <c r="E259" i="1"/>
  <c r="E364" i="1"/>
  <c r="E93" i="1"/>
  <c r="E417" i="1"/>
  <c r="E243" i="1"/>
  <c r="E157" i="1"/>
  <c r="E125" i="1"/>
</calcChain>
</file>

<file path=xl/sharedStrings.xml><?xml version="1.0" encoding="utf-8"?>
<sst xmlns="http://schemas.openxmlformats.org/spreadsheetml/2006/main" count="25875" uniqueCount="6288">
  <si>
    <t>Tên camp</t>
  </si>
  <si>
    <t>Cost</t>
  </si>
  <si>
    <t>Doanh thu</t>
  </si>
  <si>
    <t>ROI</t>
  </si>
  <si>
    <t>Account name</t>
  </si>
  <si>
    <t>Campaign name</t>
  </si>
  <si>
    <t>Ad set name</t>
  </si>
  <si>
    <t>Reach</t>
  </si>
  <si>
    <t>Impressions</t>
  </si>
  <si>
    <t>Frequency</t>
  </si>
  <si>
    <t>Currency</t>
  </si>
  <si>
    <t>Amount spent (USD)</t>
  </si>
  <si>
    <t>Attribution setting</t>
  </si>
  <si>
    <t>Campaign delivery</t>
  </si>
  <si>
    <t>Purchases</t>
  </si>
  <si>
    <t>Cost per purchase</t>
  </si>
  <si>
    <t>Reporting starts</t>
  </si>
  <si>
    <t>Reporting ends</t>
  </si>
  <si>
    <t>My 04</t>
  </si>
  <si>
    <t>Reopen_14/05/24_Custom Photo Best Daddy By Par - Gift For Dad, Father, Grandpa, Golfer, Golf Lover - Personalized Golf Ball_VideoAds_GFTR175NAH3182WP_220324</t>
  </si>
  <si>
    <t>Target phụ_WW_Custom Photo Best Daddy By Par - Gift For Dad, Father, Grandpa, Golfer, Golf Lover - Personalized Golf Ball</t>
  </si>
  <si>
    <t>Custom Photo Best Daddy By Par - Gift For Dad, Father, Grandpa, Golfer, Golf Lover - Personalized Golf Ball</t>
  </si>
  <si>
    <t>Custom Photo Best Daddy By Par - Gift For Dad, Father, Grandpa, Golfer, Golf Lover - Personalized Golf Ball_VideoAds_GFTR175NAH3182WP_220324</t>
  </si>
  <si>
    <t>GFTR175NAH3182WP</t>
  </si>
  <si>
    <t>USD</t>
  </si>
  <si>
    <t>7-day click, 1-day view or 1-day engaged view</t>
  </si>
  <si>
    <t>active</t>
  </si>
  <si>
    <t>2024-05-23</t>
  </si>
  <si>
    <t>We Hit A Homerun Scoring You As Our Dad - Personalized Baseball, Softball_VideoAdsR_BBTB552CIN2377WP_110524</t>
  </si>
  <si>
    <t>Target chính_US_We Hit A Homerun Scoring You As Our Dad - Personalized Baseball, Softball</t>
  </si>
  <si>
    <t>We Hit A Homerun Scoring You As Our Dad - Personalized Baseball, Softball</t>
  </si>
  <si>
    <t>VideoAdsR_BBTB552CIN2377WP_110524</t>
  </si>
  <si>
    <t>BBTB552CIN2377WP</t>
  </si>
  <si>
    <t>Custom Photo Drive Safe Daddy - Birthday, Loving Gift For Dad, Father, Papa, Grandpa - Personalized Acrylic Car Hanger_VideoAds_AHTR146HAL1978WP_060224</t>
  </si>
  <si>
    <t>Change to US_Target chính_USUK_Custom Photo Drive Safe Daddy - Birthday, Loving Gift For Dad, Father, Papa, Grandpa - Personalized Acrylic Car Hanger_VideoAds_AHTR146HAL1978WP_060224</t>
  </si>
  <si>
    <t>Custom Photo Drive Safe Daddy - Birthday, Loving Gift For Dad, Father, Papa, Grandpa - Personalized Acrylic Car Hanger</t>
  </si>
  <si>
    <t>VideoAds_AHTR146HAL1978WP_060224</t>
  </si>
  <si>
    <t>AHTR146HAL1978WP</t>
  </si>
  <si>
    <t>"Change to US&amp;CA"_Target chính_WW_Custom Photo Best Daddy By Par - Gift For Dad, Father, Grandpa, Golfer, Golf Lover - Personalized Golf Ball</t>
  </si>
  <si>
    <t>Target phụ_US_We Hit A Homerun Scoring You As Our Dad - Personalized Baseball, Softball</t>
  </si>
  <si>
    <t>Target chính_WW_Custom Photo Drive Safe Daddy - Birthday, Loving Gift For Dad, Father, Papa, Grandpa - Personalized Acrylic Car Hanger_VideoAds_AHTR146HAL1978WP_060224</t>
  </si>
  <si>
    <t>My 05</t>
  </si>
  <si>
    <t>We Used To Lived In Your Balls - Gift For Fathers, Dad - 3D Inflated Effect Printed Mug, Personalized White Edge-to-Edge Mug_EMHC313NGO2194WP_04/04/24</t>
  </si>
  <si>
    <t>All US_We Used To Lived In Your Balls - Gift For Fathers, Dad - 3D Inflated Effect Printed Mug, Personalized White Edge-to-Edge Mug</t>
  </si>
  <si>
    <t>We Used To Lived In Your Balls - Gift For Fathers, Dad - 3D Inflated Effect Printed Mug, Personalized White Edge-to-Edge Mug</t>
  </si>
  <si>
    <t>EMHC313NGO2194WP_04/04/24</t>
  </si>
  <si>
    <t>EMHC313NGO2194WP</t>
  </si>
  <si>
    <t>7-day click or 1-day view</t>
  </si>
  <si>
    <t>Change to US&amp;CA_Target chính_WW_We Used To Lived In Your Balls - Gift For Fathers, Dad - 3D Inflated Effect Printed Mug, Personalized White Edge-to-Edge Mug</t>
  </si>
  <si>
    <t>My 03</t>
  </si>
  <si>
    <t>Custom Photo Drive Safe Daddy - Birthday, Loving Gift For Dad, Father, Papa, Grandpa - Personalized Acrylic Car Hanger_AHTR146HAL1978WP_06/02/24</t>
  </si>
  <si>
    <t>Change to US&amp;CA_Target phụ_WW_Custom Photo Drive Safe Daddy - Birthday, Loving Gift For Dad, Father, Papa, Grandpa - Personalized Acrylic Car Hanger_AHTR146HAL1978WP_06/02/24</t>
  </si>
  <si>
    <t>AHTR146HAL1978WP_06/02/24</t>
  </si>
  <si>
    <t>My 06</t>
  </si>
  <si>
    <t>follow TRENDING_Advantage_Best Dad Grandpa Ever Fist Bump - Personalized T Shirt_TSYN488ELE3240WP_16/05/24 Campaign</t>
  </si>
  <si>
    <t>follow TRENDING_Advantage_Best Dad Grandpa Ever Fist Bump - Personalized T Shirt_TSYN488ELE3240WP_16/05/24 Ad set</t>
  </si>
  <si>
    <t>Best Dad Grandpa Ever Fist Bump - Personalized T Shirt</t>
  </si>
  <si>
    <t>Advantage_Best Dad Grandpa Ever Fist Bump - Personalized T Shirt_TSYN488ELE3240WP_16/05/24 Campaign</t>
  </si>
  <si>
    <t>TSYN488ELE3240WP</t>
  </si>
  <si>
    <t>Runagain_This Awesome Daddy Mommy Belongs To - Birthday, Loving Gift For Mother, Father, Grandma, Grandpa - Personalized Custom T Shirt_VideoAds_TSAH319ELE2199WP_0505</t>
  </si>
  <si>
    <t>Change to US&amp;CA_Target phụ_WW_This Awesome Daddy Mommy Belongs To - Birthday, Loving Gift For Mother, Father, Grandma, Grandpa - Personalized Custom T Shirt</t>
  </si>
  <si>
    <t>This Awesome Daddy Mommy Belongs To - Birthday, Loving Gift For Mother, Father, Grandma, Grandpa - Personalized Custom T Shirt</t>
  </si>
  <si>
    <t>VideoAds_TSAH319ELE2199WP_0505</t>
  </si>
  <si>
    <t>TSAH319ELE2199WP</t>
  </si>
  <si>
    <t>We Hit A Homerun Scoring You As Our Dad - Personalized Baseball, Softball_BBTB552CIN2377WP_26/04/24</t>
  </si>
  <si>
    <t>BBTB552CIN2377WP_26/04/24</t>
  </si>
  <si>
    <t>aHUY_Advantage+ shopping campaign_Proud Father Of A Few - Funny Gift For Dad, Father, Grandpa - Personalized T Shirt_TSAK982NAH3096WP_Campagin</t>
  </si>
  <si>
    <t>aHUY_Advantage+ shopping campaign_Proud Father Of A Few - Funny Gift For Dad, Father, Grandpa - Personalized T Shirt_TSAK982NAH3096WP_Campagin Ad Set</t>
  </si>
  <si>
    <t>Proud Father Of A Few - Funny Gift For Dad, Father, Grandpa - Personalized T Shirt</t>
  </si>
  <si>
    <t>Proud Father Of A Few - Funny Gift For Dad, Father, Grandpa - Personalized T Shirt_TSAK982NAH3096WP_Campagin</t>
  </si>
  <si>
    <t>TSAK982NAH3096WP</t>
  </si>
  <si>
    <t>Change to US_Target phụ_WW_Custom Photo Drive Safe Daddy - Birthday, Loving Gift For Dad, Father, Papa, Grandpa - Personalized Acrylic Car Hanger_VideoAds_AHTR146HAL1978WP_060224</t>
  </si>
  <si>
    <t>Daddy's Grilling Platter - Gift For Dad, Father, Grandfather, Grandpa - Personalized Plate_PAPT1168HEL1051WP_24/04/24</t>
  </si>
  <si>
    <t>Change to US_Target chính_WW_Daddy's Grilling Platter - Gift For Dad, Father, Grandfather, Grandpa - Personalized Plate</t>
  </si>
  <si>
    <t>Daddy's Grilling Platter - Gift For Dad, Father, Grandfather, Grandpa - Personalized Plate</t>
  </si>
  <si>
    <t>PAPT1168HEL1051WP_24/04/24</t>
  </si>
  <si>
    <t>PAPT1168HEL1051WP</t>
  </si>
  <si>
    <t>Target chính_US_This Awesome Daddy Mommy Belongs To - Birthday, Loving Gift For Mother, Father, Grandma, Grandpa - Personalized Custom T Shirt</t>
  </si>
  <si>
    <t>All_US_Custom Photo Best Daddy By Par - Gift For Dad, Father, Grandpa, Golfer, Golf Lover - Personalized Golf Ball</t>
  </si>
  <si>
    <t>Custom Photo I'm Always With You Memorial - Personalized Window Hanging Suncatcher Ornament_SHAK1130NAH3436WP_10/05/24</t>
  </si>
  <si>
    <t>Target chính_US_Custom Photo I'm Always With You Memorial - Personalized Window Hanging Suncatcher Ornament</t>
  </si>
  <si>
    <t>Custom Photo I'm Always With You Memorial - Personalized Window Hanging Suncatcher Ornament</t>
  </si>
  <si>
    <t>SHAK1130NAH3436WP_10/05/24</t>
  </si>
  <si>
    <t>SHAK1130NAH3436WP</t>
  </si>
  <si>
    <t>Target chính_US_Custom Photo Best Daddy By Par - Gift For Dad, Father, Grandpa, Golfer, Golf Lover - Personalized Golf Ball</t>
  </si>
  <si>
    <t>The Legend Has Retired Vintage - Retirement Gift For Beach Lovers, Dad, Mom, Grandpa, Grandma - Personalized T Shirt_TSTR208NAH3259WP_29/03/24</t>
  </si>
  <si>
    <t>08/05/24_Target Men 45_US_The Legend Has Retired Vintage - Retirement Gift For Beach Lovers, Dad, Mom, Grandpa, Grandma - Personalized T Shirt</t>
  </si>
  <si>
    <t>The Legend Has Retired Vintage - Retirement Gift For Beach Lovers, Dad, Mom, Grandpa, Grandma - Personalized T Shirt</t>
  </si>
  <si>
    <t>TSTR208NAH3259WP_29/03/24</t>
  </si>
  <si>
    <t>TSTR208NAH3259WP</t>
  </si>
  <si>
    <t>I Love Every Inch Of You - Gift For Couples, Husband, Boyfriend - Personalized Tape Measure_TMNA362HEL1032WP_19/04/24</t>
  </si>
  <si>
    <t>Change to US_Target chính_WW_I Love Every Inch Of You - Gift For Couples, Husband, Boyfriend - Personalized Tape Measure</t>
  </si>
  <si>
    <t>I Love Every Inch Of You - Gift For Couples, Husband, Boyfriend - Personalized Tape Measure</t>
  </si>
  <si>
    <t>TMNA362HEL1032WP_19/04/24</t>
  </si>
  <si>
    <t>TMNA362HEL1032WP</t>
  </si>
  <si>
    <t>New Product_A Man And His Dog A Bond That Can't Be Broken - Personalized Window Hanging Suncatcher Ornament_SHTA388HAL2221WP_27/04/24</t>
  </si>
  <si>
    <t>All_US_A Man And His Dog A Bond That Can't Be Broken - Personalized Window Hanging Suncatcher Ornament</t>
  </si>
  <si>
    <t>A Man And His Dog A Bond That Can't Be Broken - Personalized Window Hanging Suncatcher Ornament</t>
  </si>
  <si>
    <t>SHTA388HAL2221WP_27/04/24</t>
  </si>
  <si>
    <t>SHTA388HAL2221WP</t>
  </si>
  <si>
    <t>Target chính_US_We Used To Lived In Your Balls - Gift For Fathers, Dad - 3D Inflated Effect Printed Mug, Personalized White Edge-to-Edge Mug</t>
  </si>
  <si>
    <t>follow TRENDING_Best Dad Grandpa Ever Fist Bump - Personalized T Shirt_TSYN488ELE3240WP_16/05/24</t>
  </si>
  <si>
    <t>Change to US_Target chính_WW_Best Dad Grandpa Ever Fist Bump - Personalized T Shirt</t>
  </si>
  <si>
    <t>Best Dad Grandpa Ever Fist Bump - Personalized T Shirt_TSYN488ELE3240WP_16/05/24</t>
  </si>
  <si>
    <t>Target chính_US_The Legend Has Retired Vintage - Retirement Gift For Beach Lovers, Dad, Mom, Grandpa, Grandma - Personalized T Shirt</t>
  </si>
  <si>
    <t>Proud Father Of A Few - Funny Gift For Dad, Father, Grandpa - Personalized T Shirt_VideoAds_TSAK982NAH3096WP_010324</t>
  </si>
  <si>
    <t>Change to US_26/03/24_MK Việt_Target Father_WW_Proud Father Of A Few - Funny Gift For Dad, Father, Grandpa - Personalized T Shirt - Copy 2</t>
  </si>
  <si>
    <t>VideoAds_TSAK982NAH3096WP_010324</t>
  </si>
  <si>
    <t>A Bond That Can't Be Broken - Gift For Dog Lovers, Dog Mom - Personalized Mug_WMAK899NAH2864WP_27/11/23</t>
  </si>
  <si>
    <t>Change to US_Target phụ_WW_A Bond That Can't Be Broken - Gift For Dog Lovers, Dog Mom - Personalized Mug</t>
  </si>
  <si>
    <t>A Bond That Can't Be Broken - Gift For Dog Lovers, Dog Mom - Personalized Mug</t>
  </si>
  <si>
    <t>WMAK899NAH2864WP_27/11/23</t>
  </si>
  <si>
    <t>WMAK899NAH2864WP</t>
  </si>
  <si>
    <t>Custom Photo Drive Safe Daddy - Birthday, Loving Gift For Dad, Father, Papa, Grandpa - Personalized Acrylic Car Hanger_VideoAdsR_AHTR146HAL1978WP_110524</t>
  </si>
  <si>
    <t>Change to US_Target phụ_WW_Custom Photo Drive Safe Daddy - Birthday, Loving Gift For Dad, Father, Papa, Grandpa - Personalized Acrylic Car Hanger</t>
  </si>
  <si>
    <t>VideoAdsR_AHTR146HAL1978WP_110524</t>
  </si>
  <si>
    <t>03/05/24_MK mới_Target chính_WW_A Bond That Can't Be Broken - Gift For Dog Lovers, Dog Mom - Personalized Mug – Copy</t>
  </si>
  <si>
    <t>Grandpa Dad Kids Handprints - Personalized Classic Cap_CPNN452HEL1081WP_09/05/24</t>
  </si>
  <si>
    <t>Target chính_US_Grandpa Dad Kids Handprints - Personalized Classic Cap</t>
  </si>
  <si>
    <t>Grandpa Dad Kids Handprints - Personalized Classic Cap</t>
  </si>
  <si>
    <t>CPNN452HEL1081WP_09/05/24</t>
  </si>
  <si>
    <t>CPNN452HEL1081WP</t>
  </si>
  <si>
    <t>Target chính_US_Custom Photo Drive Safe Daddy - Birthday, Loving Gift For Dad, Father, Papa, Grandpa - Personalized Acrylic Car Hanger</t>
  </si>
  <si>
    <t>Custom Photo Now You Can Carry Me Too - Gift For Dad, Father, New Parents - Personalized Leather Photo Keychain_LKQD006NAH3062WP_05/02/24</t>
  </si>
  <si>
    <t>Change to US_Target phụ_WW_Custom Photo Now You Can Carry Me Too - Gift For Dad, Father, New Parents - Personalized Leather Photo Keychain</t>
  </si>
  <si>
    <t>Custom Photo Now You Can Carry Me Too - Gift For Dad, Father, New Parents - Personalized Leather Photo Keychain</t>
  </si>
  <si>
    <t>LKQD006NAH3062WP_05/02/24</t>
  </si>
  <si>
    <t>LKQD006NAH3062WP</t>
  </si>
  <si>
    <t>A Crazy Plant Lady &amp; Her Spoiled Rotten Cats Live Here - Personalized Classic Metal Signs_MSTP241NAH3430WP_09/05/24</t>
  </si>
  <si>
    <t>Target chính_WW_A Crazy Plant Lady &amp; Her Spoiled Rotten Cats Live Here - Personalized Classic Metal Signs</t>
  </si>
  <si>
    <t>A Crazy Plant Lady &amp; Her Spoiled Rotten Cats Live Here - Personalized Classic Metal Signs</t>
  </si>
  <si>
    <t>MSTP241NAH3430WP_09/05/24</t>
  </si>
  <si>
    <t>MSTP241NAH3430WP</t>
  </si>
  <si>
    <t>Dad Every Poo I Do - Personalized Mug_WMTR240NAH3414WP_07/05/24</t>
  </si>
  <si>
    <t>Target phụ_WW_Dad Every Poo I Do - Personalized Mug</t>
  </si>
  <si>
    <t>Dad Every Poo I Do - Personalized Mug</t>
  </si>
  <si>
    <t>WMTR240NAH3414WP_07/05/24</t>
  </si>
  <si>
    <t>WMTR240NAH3414WP</t>
  </si>
  <si>
    <t>Custom Photo Funny I Love My Lover - Gift For Husband, Boyfriend - Personalized Unisex Beach Shorts_VideoAds_UBYN349ELE2841WP_030224</t>
  </si>
  <si>
    <t>Change to US_Target chính_WW_Custom Photo Funny I Love My Lover - Gift For Husband, Boyfriend - Personalized Unisex Beach Shorts</t>
  </si>
  <si>
    <t>Custom Photo Funny I Love My Lover - Gift For Husband, Boyfriend - Personalized Unisex Beach Shorts</t>
  </si>
  <si>
    <t>VideoAds_UBYN349ELE2841WP_030224</t>
  </si>
  <si>
    <t>UBYN349ELE2841WP</t>
  </si>
  <si>
    <t>All US_Custom Photo I'm Always With You Memorial - Personalized Window Hanging Suncatcher Ornament</t>
  </si>
  <si>
    <t>My 07</t>
  </si>
  <si>
    <t>Grandma's Little Sweethearts - Birthday, Loving Gift For Grandmother, Mother, Mom - Personalized Leather Bag_VideoAdsR_EANN412HEL909WP_050424</t>
  </si>
  <si>
    <t>Target chính_US_Grandma's Little Sweethearts - Birthday, Loving Gift For Grandmother, Mother, Mom - Personalized Leather Bag</t>
  </si>
  <si>
    <t>Grandma's Little Sweethearts - Birthday, Loving Gift For Grandmother, Mother, Mom - Personalized Leather Bag</t>
  </si>
  <si>
    <t>VideoAdsR_EANN412HEL909WP_050424</t>
  </si>
  <si>
    <t>EANN412HEL909WP</t>
  </si>
  <si>
    <t>Change to US_Target phụ_WW_I Love Every Inch Of You - Gift For Couples, Husband, Boyfriend - Personalized Tape Measure</t>
  </si>
  <si>
    <t>Target chính_UK_We Used To Lived In Your Balls - Gift For Fathers, Dad - 3D Inflated Effect Printed Mug, Personalized White Edge-to-Edge Mug</t>
  </si>
  <si>
    <t>Fist Bump, Best Friends For Life - Personalized Classic Cap_CPAK1124NAH3421WP_08/05/24</t>
  </si>
  <si>
    <t>Target chính_WW_Fist Bump, Best Friends For Life - Personalized Classic Cap</t>
  </si>
  <si>
    <t>Fist Bump, Best Friends For Life - Personalized Classic Cap</t>
  </si>
  <si>
    <t>CPAK1124NAH3421WP_08/05/24</t>
  </si>
  <si>
    <t>CPAK1124NAH3421WP</t>
  </si>
  <si>
    <t>Custom Photo If Found Return To This Guy - Gift For Dad, Father, Grandpa, Golfer, Golf Lover - Personalized Golf Ball_VideoAds_GFTR178NAH3191WP_210324</t>
  </si>
  <si>
    <t>Target phụ_WW_Custom Photo If Found Return To This Guy - Gift For Dad, Father, Grandpa, Golfer, Golf Lover - Personalized Golf Ball</t>
  </si>
  <si>
    <t>Custom Photo If Found Return To This Guy - Gift For Dad, Father, Grandpa, Golfer, Golf Lover - Personalized Golf Ball</t>
  </si>
  <si>
    <t>VideoAds_GFTR178NAH3191WP_210324</t>
  </si>
  <si>
    <t>GFTR178NAH3191WP</t>
  </si>
  <si>
    <t>16/05/24_Target Baseball Organization_US_We Hit A Homerun Scoring You As Our Dad - Personalized Baseball, Softball – Copy 2</t>
  </si>
  <si>
    <t>All US_Custom Photo Drive Safe Daddy - Birthday, Loving Gift For Dad, Father, Papa, Grandpa - Personalized Acrylic Car Hanger_VideoAds_AHTR146HAL1978WP_060224</t>
  </si>
  <si>
    <t>Change to US_21/02_Target Family_WW_Custom Photo Drive Safe Daddy - Birthday, Loving Gift For Dad, Father, Papa, Grandpa - Personalized Acrylic Car Hanger_VideoAds_AHTR146HAL1978WP_060224</t>
  </si>
  <si>
    <t>27/03/24_Target Sporting Goods_US_Custom Photo If Found Return To This Guy - Gift For Dad, Father, Grandpa, Golfer, Golf Lover - Personalized Golf Ball</t>
  </si>
  <si>
    <t>Dopest Black Dad - Personalized T Shirt_VideoAdsR_TSTB551NEL2276WP_150524</t>
  </si>
  <si>
    <t>Target phụ_WW_Dopest Black Dad - Personalized T Shirt</t>
  </si>
  <si>
    <t>Dopest Black Dad - Personalized T Shirt</t>
  </si>
  <si>
    <t>VideoAdsR_TSTB551NEL2276WP_150524</t>
  </si>
  <si>
    <t>TSTB551NEL2276WP</t>
  </si>
  <si>
    <t>Change to US_Target chính_WW_Custom Photo I'm Always With You Memorial - Personalized Window Hanging Suncatcher Ornament</t>
  </si>
  <si>
    <t>All US_We Hit A Homerun Scoring You As Our Dad - Personalized Baseball, Softball</t>
  </si>
  <si>
    <t>Best Dog Dad Ever Hand Punch - Personalized T Shirt_TSTR241NAH3415WP_08/05/24</t>
  </si>
  <si>
    <t>Change to US_Target chính_WW_Best Dog Dad Ever Hand Punch - Personalized T Shirt</t>
  </si>
  <si>
    <t>Best Dog Dad Ever Hand Punch - Personalized T Shirt</t>
  </si>
  <si>
    <t>TSTR241NAH3415WP_08/05/24</t>
  </si>
  <si>
    <t>TSTR241NAH3415WP</t>
  </si>
  <si>
    <t>Custom Photo In Case You Need A Little Reminder - Gift For Couples, Husband, Wife - Personalized Aluminum Wallet Card_VideoAds_WATR103NAH2886WP_111223</t>
  </si>
  <si>
    <t>Target phụ_WW_Custom Photo In Case You Need A Little Reminder - Gift For Couples, Husband, Wife - Personalized Aluminum Wallet Card_VideoAds_WATR103NAH2886WP_111223</t>
  </si>
  <si>
    <t>Custom Photo In Case You Need A Little Reminder - Gift For Couples, Husband, Wife - Personalized Aluminum Wallet Card</t>
  </si>
  <si>
    <t>VideoAds_WATR103NAH2886WP_111223</t>
  </si>
  <si>
    <t>WATR103NAH2886WP</t>
  </si>
  <si>
    <t>All_US_Custom Photo Drive Safe Daddy - Birthday, Loving Gift For Dad, Father, Papa, Grandpa - Personalized Acrylic Car Hanger</t>
  </si>
  <si>
    <t>A Bond That Can't Be Broken - Gift For Cat Lovers, Cat Mom, Cat Dad - Personalized Mug_WMAK907NAH2912WP_07/12/23</t>
  </si>
  <si>
    <t>10/05_MK mới_Target chính_WW_A Bond That Can't Be Broken - Gift For Cat Lovers, Cat Mom, Cat Dad - Personalized Mug – Copy</t>
  </si>
  <si>
    <t>A Bond That Can't Be Broken - Gift For Cat Lovers, Cat Mom, Cat Dad - Personalized Mug</t>
  </si>
  <si>
    <t>WMAK907NAH2912WP_07/12/23</t>
  </si>
  <si>
    <t>WMAK907NAH2912WP</t>
  </si>
  <si>
    <t>Target chính_US_Daddy's Grilling Platter - Gift For Dad, Father, Grandfather, Grandpa - Personalized Plate</t>
  </si>
  <si>
    <t>Papa Since - Gift For Father, Dad, Grandpa - Personalized Classic Cap_CPTB539CIN2340WP_16/04/24</t>
  </si>
  <si>
    <t>Target chính_WW_Papa Since - Gift For Father, Dad, Grandpa - Personalized Classic Cap</t>
  </si>
  <si>
    <t>Papa Since - Gift For Father, Dad, Grandpa - Personalized Classic Cap</t>
  </si>
  <si>
    <t>CPTB539CIN2340WP_16/04/24</t>
  </si>
  <si>
    <t>CPTB539CIN2340WP</t>
  </si>
  <si>
    <t>Best Dad Ever - Birthday, Loving Gift For Father, Grandfather, Grandpa - Personalized Classic Cap_CPDT1103HEL992WP_05/04/24</t>
  </si>
  <si>
    <t>All US_Best Dad Ever - Birthday, Loving Gift For Father, Grandfather, Grandpa - Personalized Classic Cap</t>
  </si>
  <si>
    <t>Best Dad Ever - Birthday, Loving Gift For Father, Grandfather, Grandpa - Personalized Classic Cap</t>
  </si>
  <si>
    <t>CPDT1103HEL992WP_05/04/24</t>
  </si>
  <si>
    <t>CPDT1103HEL992WP</t>
  </si>
  <si>
    <t>No Returns Or Refunds Chibi Grandkids - Funny Gift For Dad, Mom, Grandma, Grandpa - Personalized Mug_WMTR201NAH3247WP_27/03/24</t>
  </si>
  <si>
    <t>"change to US"_Target chính_WW_No Returns Or Refunds Chibi Grandkids - Funny Gift For Dad, Mom, Grandma, Grandpa - Personalized Mug</t>
  </si>
  <si>
    <t>No Returns Or Refunds Chibi Grandkids - Funny Gift For Dad, Mom, Grandma, Grandpa - Personalized Mug</t>
  </si>
  <si>
    <t>WMTR201NAH3247WP_27/03/24</t>
  </si>
  <si>
    <t>WMTR201NAH3247WP</t>
  </si>
  <si>
    <t>inactive</t>
  </si>
  <si>
    <t>Custom Photo Reel Cool Dad - Personalized Hawaiian Shirt_HSDT1152NGO2282WP_11/05/24</t>
  </si>
  <si>
    <t>All US_Custom Photo Reel Cool Dad - Personalized Hawaiian Shirt</t>
  </si>
  <si>
    <t>Custom Photo Reel Cool Dad - Personalized Hawaiian Shirt</t>
  </si>
  <si>
    <t>HSDT1152NGO2282WP_11/05/24</t>
  </si>
  <si>
    <t>HSDT1152NGO2282WP</t>
  </si>
  <si>
    <t>Best Dad Ever - Birthday, Loving Gift For Father, Grandfather, Grandpa - Personalized Classic Cap_VideoAdsR_CPDT1103HEL992WP_030524</t>
  </si>
  <si>
    <t>Target chính_US_Best Dad Ever - Birthday, Loving Gift For Father, Grandfather, Grandpa - Personalized Classic Cap</t>
  </si>
  <si>
    <t>VideoAdsR_CPDT1103HEL992WP_030524</t>
  </si>
  <si>
    <t>Custom Photo When You Miss Me - Loving, Memorial Gift For Family, Siblings, Friends - Personalized Pillow_VideoAds_PLTS315NAH2772WP_221123</t>
  </si>
  <si>
    <t>Change to US_08/12_MK mới_Target chính_WW_Custom Photo When You Miss Me - Loving, Memorial Gift For Family, Siblings, Friends - Personalized Pillow - Copy</t>
  </si>
  <si>
    <t>Custom Photo When You Miss Me - Loving, Memorial Gift For Family, Siblings, Friends - Personalized Pillow</t>
  </si>
  <si>
    <t>VideoAds_PLTS315NAH2772WP_221123</t>
  </si>
  <si>
    <t>PLTS315NAH2772WP</t>
  </si>
  <si>
    <t>Proud Father Of A Few - Funny Gift For Dad, Father, Grandpa - Personalized T Shirt_TSAK982NAH3096WP_17/02/24</t>
  </si>
  <si>
    <t>Target chính_US_Proud Father Of A Few - Funny Gift For Dad, Father, Grandpa - Personalized T Shirt</t>
  </si>
  <si>
    <t>TSAK982NAH3096WP_17/02/24</t>
  </si>
  <si>
    <t>Post 2_The Legend Has Retired Vintage - Retirement Gift For Beach Lovers, Dad, Mom, Grandpa, Grandma - Personalized T Shirt_VideoAdsR_TSTR208NAH3259WP_090424</t>
  </si>
  <si>
    <t>All us_The Legend Has Retired Vintage - Retirement Gift For Beach Lovers, Dad, Mom, Grandpa, Grandma - Personalized T Shirt</t>
  </si>
  <si>
    <t>VideoAdsR_TSTR208NAH3259WP_090424</t>
  </si>
  <si>
    <t>Dog Human Fist Bump - Gift For Dog Dad, Dog Lovers - 3D Inflated Effect Printed Mug, Personalized White Edge-to-Edge Mug_EMNN443HEL1034WP_19/04/24</t>
  </si>
  <si>
    <t>Change to US_Target chính_WW_Dog Human Fist Bump - Gift For Dog Dad, Dog Lovers - 3D Inflated Effect Printed Mug, Personalized White Edge-to-Edge Mug</t>
  </si>
  <si>
    <t>Dog Human Fist Bump - Gift For Dog Dad, Dog Lovers - 3D Inflated Effect Printed Mug, Personalized White Edge-to-Edge Mug</t>
  </si>
  <si>
    <t>EMNN443HEL1034WP_19/04/24</t>
  </si>
  <si>
    <t>EMNN443HEL1034WP</t>
  </si>
  <si>
    <t>Custom Photo To Daddy Now You Can Carry Me Too - Gift For Dad, Father, New Parents - Personalized Aluminum Wallet Card_VideoAds_WATP181NAH3109WP_230224</t>
  </si>
  <si>
    <t>Target chính_USUK_Custom Photo To Daddy Now You Can Carry Me Too - Gift For Dad, Father, New Parents - Personalized Aluminum Wallet Card</t>
  </si>
  <si>
    <t>Custom Photo To Daddy Now You Can Carry Me Too - Gift For Dad, Father, New Parents - Personalized Aluminum Wallet Card</t>
  </si>
  <si>
    <t>VideoAds_WATP181NAH3109WP_230224</t>
  </si>
  <si>
    <t>WATP181NAH3109WP</t>
  </si>
  <si>
    <t>Target phụ_WW_A Man And His Dog A Bond That Can't Be Broken - Personalized Window Hanging Suncatcher Ornament</t>
  </si>
  <si>
    <t>This Grandpa Daddy Belongs To - Gift For Dad, Father, Grandfather - Personalized Tape Measure_TMDT1098HEL982WP_02/04/24</t>
  </si>
  <si>
    <t>Change to US_Target chính_WW_This Grandpa Daddy Belongs To - Gift For Dad, Father, Grandfather - Personalized Tape Measure</t>
  </si>
  <si>
    <t>This Grandpa Daddy Belongs To - Gift For Dad, Father, Grandfather - Personalized Tape Measure</t>
  </si>
  <si>
    <t>TMDT1098HEL982WP_02/04/24</t>
  </si>
  <si>
    <t>TMDT1098HEL982WP</t>
  </si>
  <si>
    <t>Target chính_WW_Dopest Black Dad - Personalized T Shirt</t>
  </si>
  <si>
    <t>Target chính_US_Best Dog Dad Ever Hand Punch - Personalized T Shirt</t>
  </si>
  <si>
    <t>Runagain_Traveling Beach Poolside Swimming Picnic Vacation Cartoon - Birthday, Funny Gift For Her, Him, Besties, Family - Personalized Custom Beach Towel_BLVA583NAH2080WP_25/01/24</t>
  </si>
  <si>
    <t>Target phụ_WW_Traveling Beach Poolside Swimming Picnic Vacation Cartoon - Birthday, Funny Gift For Her, Him, Besties, Family - Personalized Custom Beach Towel</t>
  </si>
  <si>
    <t>Traveling Beach Poolside Swimming Picnic Vacation Cartoon - Birthday, Funny Gift For Her, Him, Besties, Family - Personalized Custom Beach Towel</t>
  </si>
  <si>
    <t>BLVA583NAH2080WP_25/01/24</t>
  </si>
  <si>
    <t>BLVA583NAH2080WP</t>
  </si>
  <si>
    <t>Change to US_Target phụ_WW_Custom Photo Funny I Love My Lover - Gift For Husband, Boyfriend - Personalized Unisex Beach Shorts</t>
  </si>
  <si>
    <t>07/03_Target Parents with adult_WW_Proud Father Of A Few - Funny Gift For Dad, Father, Grandpa - Personalized T Shirt - Copy 2</t>
  </si>
  <si>
    <t>Custom Photo To Daddy Now You Can Carry Me Too - Gift For Dad, Father, New Parents - Personalized Aluminum Keychain_LDTR170NAH3162WP_02/03/24</t>
  </si>
  <si>
    <t>04/04/24_Target Married_WW_Custom Photo To Daddy Now You Can Carry Me Too - Gift For Dad, Father, New Parents - Personalized Aluminum Keychain</t>
  </si>
  <si>
    <t>Custom Photo To Daddy Now You Can Carry Me Too - Gift For Dad, Father, New Parents - Personalized Aluminum Keychain</t>
  </si>
  <si>
    <t>LDTR170NAH3162WP_02/03/24</t>
  </si>
  <si>
    <t>LDTR170NAH3162WP</t>
  </si>
  <si>
    <t>Hooked On Dad Grandpa - Gift For Father, Grandfather - Personalized 2-Layered Wooden Plaque With Stand_VideoAdsR_PSAT1214DIL710WP_070524</t>
  </si>
  <si>
    <t>All us_Hooked On Dad Grandpa - Gift For Father, Grandfather - Personalized 2-Layered Wooden Plaque With Stand</t>
  </si>
  <si>
    <t>Hooked On Dad Grandpa - Gift For Father, Grandfather - Personalized 2-Layered Wooden Plaque With Stand</t>
  </si>
  <si>
    <t>VideoAdsR_PSAT1214DIL710WP_070524</t>
  </si>
  <si>
    <t>PSAT1214DIL710WP</t>
  </si>
  <si>
    <t>20/01/24_Target Women_US_A Bond That Can't Be Broken - Gift For Cat Lovers, Cat Mom, Cat Dad - Personalized Mug - Copy 3</t>
  </si>
  <si>
    <t>10/05_MK mới_All us_A Bond That Can't Be Broken - Gift For Cat Lovers, Cat Mom, Cat Dad - Personalized Mug – Copy</t>
  </si>
  <si>
    <t>Advantage_Father Tshirt video_US 5 top sell Campaign</t>
  </si>
  <si>
    <t>Advantage_Father Tshirt video_US 5 top sell Ad set</t>
  </si>
  <si>
    <t>US 5 top sell Campaign</t>
  </si>
  <si>
    <t>Father Tshirt video</t>
  </si>
  <si>
    <t>Custom Photo Always Shine In My Heart - Loving, Memorial Gift For Family, Siblings, Friends - Personalized Solar Light_SGTS410HAL2145WP_03/04/24</t>
  </si>
  <si>
    <t>Change to US_Target chính_WW_Custom Photo Always Shine In My Heart - Loving, Memorial Gift For Family, Siblings, Friends - Personalized Solar Light</t>
  </si>
  <si>
    <t>Custom Photo Always Shine In My Heart - Loving, Memorial Gift For Family, Siblings, Friends - Personalized Solar Light</t>
  </si>
  <si>
    <t>SGTS410HAL2145WP_03/04/24</t>
  </si>
  <si>
    <t>SGTS410HAL2145WP</t>
  </si>
  <si>
    <t>All US_A Crazy Plant Lady &amp; Her Spoiled Rotten Cats Live Here - Personalized Classic Metal Signs</t>
  </si>
  <si>
    <t>Reopen_24/01/24_Couple Kissing After Years Hotter Than This Coffee - Gift For Couples - Personalized Mug_MGMN840CIN1563WP_06/09/23</t>
  </si>
  <si>
    <t>Target chính_WW_Couple Kissing After Years Hotter Than This Coffee - Gift For Couples - Personalized Mug</t>
  </si>
  <si>
    <t>Couple Kissing After Years Hotter Than This Coffee - Gift For Couples - Personalized Mug</t>
  </si>
  <si>
    <t>Couple Kissing After Years Hotter Than This Coffee - Gift For Couples - Personalized Mug_MGMN840CIN1563WP_06/09/23</t>
  </si>
  <si>
    <t>MGMN840CIN1563WP</t>
  </si>
  <si>
    <t>Custom Photo Best Dad Ever Coconut Palm - Personalized Hawaiian Shirt_HSKK890DIL798WP_18/05/24</t>
  </si>
  <si>
    <t>Target chính_WW_Custom Photo Best Dad Ever Coconut Palm - Personalized Hawaiian Shirt</t>
  </si>
  <si>
    <t>Custom Photo Best Dad Ever Coconut Palm - Personalized Hawaiian Shirt</t>
  </si>
  <si>
    <t>HSKK890DIL798WP_18/05/24</t>
  </si>
  <si>
    <t>HSKK890DIL798WP</t>
  </si>
  <si>
    <t>Change to US_Target chính_WW_Dad Every Poo I Do - Personalized Mug</t>
  </si>
  <si>
    <t>Dad Every Poo I Do - Personalized Pint Glass_PGBD1154NAH3484WP_21/05/24</t>
  </si>
  <si>
    <t>Target phụ_WW_Dad Every Poo I Do - Personalized Pint Glass</t>
  </si>
  <si>
    <t>Dad Every Poo I Do - Personalized Pint Glass</t>
  </si>
  <si>
    <t>PGBD1154NAH3484WP_21/05/24</t>
  </si>
  <si>
    <t>PGBD1154NAH3484WP</t>
  </si>
  <si>
    <t>Reopen_14/05/24_Target chính_WW_Custom Photo If Found Return To This Guy - Gift For Dad, Father, Grandpa, Golfer, Golf Lover - Personalized Golf Ball</t>
  </si>
  <si>
    <t>All US_This Grandpa Daddy Belongs To - Gift For Dad, Father, Grandfather - Personalized Tape Measure</t>
  </si>
  <si>
    <t>A Dad And His Dog A Bond That Can't Be Broken - Personalized Window Hanging Suncatcher Ornament_SHAH663HAL2225WP_07/05/24</t>
  </si>
  <si>
    <t>Target chính_WW_A Dad And His Dog A Bond That Can't Be Broken - Personalized Window Hanging Suncatcher Ornament</t>
  </si>
  <si>
    <t>A Dad And His Dog A Bond That Can't Be Broken - Personalized Window Hanging Suncatcher Ornament</t>
  </si>
  <si>
    <t>SHAH663HAL2225WP_07/05/24</t>
  </si>
  <si>
    <t>SHAH663HAL2225WP</t>
  </si>
  <si>
    <t>All US_Dad Every Poo I Do - Personalized Mug</t>
  </si>
  <si>
    <t>Target chính_US_I Love Every Inch Of You - Gift For Couples, Husband, Boyfriend - Personalized Tape Measure</t>
  </si>
  <si>
    <t>Custom Photo Drive Safe Daddy - Birthday, Loving Gift For Dad, Father, Papa, Grandpa - Personalized Acrylic Keychain_VideoAds_AKTR157HAL2022WP_010324</t>
  </si>
  <si>
    <t>Target chính_WW_Custom Photo Drive Safe Daddy - Birthday, Loving Gift For Dad, Father, Papa, Grandpa - Personalized Acrylic Keychain</t>
  </si>
  <si>
    <t>Custom Photo Drive Safe Daddy - Birthday, Loving Gift For Dad, Father, Papa, Grandpa - Personalized Acrylic Keychain</t>
  </si>
  <si>
    <t>VideoAds_AKTR157HAL2022WP_010324</t>
  </si>
  <si>
    <t>AKTR157HAL2022WP</t>
  </si>
  <si>
    <t>29/02/24_Target wife_US+UK_Custom Photo Funny I Love My Lover - Gift For Husband, Boyfriend - Personalized Unisex Beach Shorts</t>
  </si>
  <si>
    <t>A Crazy Plant Lady &amp; Her Spoiled Rotten Dogs - Backyard Sign, Gift For Gardening Lovers, Gardeners, Dog Lovers - Personalized Classic Metal Signs_MSNV889NAH3361WP_17/04/24</t>
  </si>
  <si>
    <t>Target phụ_WW_A Crazy Plant Lady &amp; Her Spoiled Rotten Dogs - Backyard Sign, Gift For Gardening Lovers, Gardeners, Dog Lovers - Personalized Classic Metal Signs</t>
  </si>
  <si>
    <t>A Crazy Plant Lady &amp; Her Spoiled Rotten Dogs - Backyard Sign, Gift For Gardening Lovers, Gardeners, Dog Lovers - Personalized Classic Metal Signs</t>
  </si>
  <si>
    <t>MSNV889NAH3361WP_17/04/24</t>
  </si>
  <si>
    <t>MSNV889NAH3361WP</t>
  </si>
  <si>
    <t>17/05/24_MK mới_Target 45+_WW_The Legend Has Retired Vintage - Retirement Gift For Beach Lovers, Dad, Mom, Grandpa, Grandma - Personalized T Shirt</t>
  </si>
  <si>
    <t>Custom Photo Thanks For All The Belly Rubs - Gift For Dog Dad, Dog Lovers - 3D Inflated Effect Printed Mug, Personalized White Edge-to-Edge Mug_EMHC320NGO2216WP_13/04/24</t>
  </si>
  <si>
    <t>Change to US_Target phụ_WW_Custom Photo Thanks For All The Belly Rubs - Gift For Dog Dad, Dog Lovers - 3D Inflated Effect Printed Mug, Personalized White Edge-to-Edge Mug</t>
  </si>
  <si>
    <t>Custom Photo Thanks For All The Belly Rubs - Gift For Dog Dad, Dog Lovers - 3D Inflated Effect Printed Mug, Personalized White Edge-to-Edge Mug</t>
  </si>
  <si>
    <t>EMHC320NGO2216WP_13/04/24</t>
  </si>
  <si>
    <t>EMHC320NGO2216WP</t>
  </si>
  <si>
    <t>Target chính_WW_Custom Photo Reel Cool Dad - Personalized Hawaiian Shirt</t>
  </si>
  <si>
    <t>Custom Photo The Call I Wish - Memorial Gift For Family, Dad, Mom, Grandpa, Grandma - Personalized Acrylic Keychain_VideoAdsR_AKAK1064NAH3253WP_050424</t>
  </si>
  <si>
    <t>Target chính_WW_Custom Photo The Call I Wish - Memorial Gift For Family, Dad, Mom, Grandpa, Grandma - Personalized Acrylic Keychain</t>
  </si>
  <si>
    <t>Custom Photo The Call I Wish - Memorial Gift For Family, Dad, Mom, Grandpa, Grandma - Personalized Acrylic Keychain</t>
  </si>
  <si>
    <t>VideoAdsR_AKAK1064NAH3253WP_050424</t>
  </si>
  <si>
    <t>AKAK1064NAH3253WP</t>
  </si>
  <si>
    <t>Custom Photo I'm Always With You Memorial - Personalized Window Hanging Suncatcher Ornament_VideoAdsR_SHAK1130NAH3436WP_140524</t>
  </si>
  <si>
    <t>Target chính_WW_Custom Photo I'm Always With You Memorial - Personalized Window Hanging Suncatcher Ornament</t>
  </si>
  <si>
    <t>VideoAdsR_SHAK1130NAH3436WP_140524</t>
  </si>
  <si>
    <t>New Product_Traveling Couple Hubby &amp; Wifey Travel Partners For Life - Gift For Couples, Traveling Gift - Personalized Combo 2 Luggage Tags_GYTK173CIN2077WP_11/01/24</t>
  </si>
  <si>
    <t>Target chính_WW_Traveling Couple Hubby &amp; Wifey Travel Partners For Life - Gift For Couples, Traveling Gift - Personalized Combo 2 Luggage Tags_GYTK173CIN2077WP_11/01/24</t>
  </si>
  <si>
    <t>Traveling Couple Hubby &amp; Wifey Travel Partners For Life - Gift For Couples, Traveling Gift - Personalized Combo 2 Luggage Tags</t>
  </si>
  <si>
    <t>GYTK173CIN2077WP_11/01/24</t>
  </si>
  <si>
    <t>GYTK173CIN2077WP</t>
  </si>
  <si>
    <t>Change to US_03/05/24_MK mới_Target Father_WW_The Legend Has Retired Vintage - Retirement Gift For Beach Lovers, Dad, Mom, Grandpa, Grandma - Personalized T Shirt</t>
  </si>
  <si>
    <t>You And Me And The Cats - Gift For Cat Lovers - Personalized Pillow_PLTP052NGO1681WP_28/09/23</t>
  </si>
  <si>
    <t>Applied AA_Target chính_WW_You And Me And The Cats - Gift For Cat Lovers - Personalized Pillow</t>
  </si>
  <si>
    <t>You And Me And The Cats - Gift For Cat Lovers - Personalized Pillow</t>
  </si>
  <si>
    <t>PLTP052NGO1681WP_28/09/23</t>
  </si>
  <si>
    <t>PLTP052NGO1681WP</t>
  </si>
  <si>
    <t>Grandma's Little Sweethearts - Personalized Leather Long Wallet_LLNN450HEL1066WP_27/04/24</t>
  </si>
  <si>
    <t>All_US_Grandma's Little Sweethearts - Personalized Leather Long Wallet</t>
  </si>
  <si>
    <t>Grandma's Little Sweethearts - Personalized Leather Long Wallet</t>
  </si>
  <si>
    <t>LLNN450HEL1066WP_27/04/24</t>
  </si>
  <si>
    <t>LLNN450HEL1066WP</t>
  </si>
  <si>
    <t>The Legend Has Retired Vintage - Retirement Gift For Beach Lovers, Dad, Mom, Grandpa, Grandma - Personalized T Shirt_VideoAdsR_TSTR208NAH3259WP_090424</t>
  </si>
  <si>
    <t>Target chính_WW_The Legend Has Retired Vintage - Retirement Gift For Beach Lovers, Dad, Mom, Grandpa, Grandma - Personalized T Shirt</t>
  </si>
  <si>
    <t>09/05/24_Target Gift_US_We Hit A Homerun Scoring You As Our Dad - Personalized Baseball, Softball – Copy 3</t>
  </si>
  <si>
    <t>Custom Photo Best Papa Ever Trophy Dad - Personalized Hawaiian Shirt_HSTA392HAL2274WP_15/05/24</t>
  </si>
  <si>
    <t>Target chính_WW_Custom Photo Best Papa Ever Trophy Dad - Personalized Hawaiian Shirt</t>
  </si>
  <si>
    <t>Custom Photo Best Papa Ever Trophy Dad - Personalized Hawaiian Shirt</t>
  </si>
  <si>
    <t>HSTA392HAL2274WP_15/05/24</t>
  </si>
  <si>
    <t>HSTA392HAL2274WP</t>
  </si>
  <si>
    <t>09/05/24_Target Father&gt;Baseball_US_We Hit A Homerun Scoring You As Our Dad - Personalized Baseball, Softball – Copy</t>
  </si>
  <si>
    <t>Change to US_Target chính_WW_Custom Photo Drive Safe Daddy - Birthday, Loving Gift For Dad, Father, Papa, Grandpa - Personalized Acrylic Car Hanger_AHTR146HAL1978WP_06/02/24</t>
  </si>
  <si>
    <t>Our Grandkids - Loving Gift For Grandma, Grandparents, Mother - Personalized Acrylic Tag Keychain_VideoAdsR_AGYN443ELE3116WP_090424</t>
  </si>
  <si>
    <t>All_US_Our Grandkids - Loving Gift For Grandma, Grandparents, Mother - Personalized Acrylic Tag Keychain</t>
  </si>
  <si>
    <t>Our Grandkids - Loving Gift For Grandma, Grandparents, Mother - Personalized Acrylic Tag Keychain</t>
  </si>
  <si>
    <t>VideoAdsR_AGYN443ELE3116WP_090424</t>
  </si>
  <si>
    <t>AGYN443ELE3116WP</t>
  </si>
  <si>
    <t>Custom Photo I'm Always With You Memorial Heart - Personalized Window Hanging Suncatcher Ornament_SHBD1149NAH3461WP_17/05/24</t>
  </si>
  <si>
    <t>Target chính_US_Custom Photo I'm Always With You Memorial Heart - Personalized Window Hanging Suncatcher Ornament</t>
  </si>
  <si>
    <t>Custom Photo I'm Always With You Memorial Heart - Personalized Window Hanging Suncatcher Ornament</t>
  </si>
  <si>
    <t>SHBD1149NAH3461WP_17/05/24</t>
  </si>
  <si>
    <t>SHBD1149NAH3461WP</t>
  </si>
  <si>
    <t>Runagain_Camping Couple Husband &amp; Wife Camping Partners For Life - Anniversary, Vacation, Funny Gift For Campers - Personalized Custom Shaped Wood Sign_WSAK887NAH2807WP_30/01/24</t>
  </si>
  <si>
    <t>Target phụ_WW_Camping Couple Husband &amp; Wife Camping Partners For Life - Anniversary, Vacation, Funny Gift For Campers - Personalized Custom Shaped Wood Sign</t>
  </si>
  <si>
    <t>Camping Couple Husband &amp; Wife Camping Partners For Life - Anniversary, Vacation, Funny Gift For Campers - Personalized Custom Shaped Wood Sign</t>
  </si>
  <si>
    <t>WSAK887NAH2807WP_30/01/24</t>
  </si>
  <si>
    <t>WSAK887NAH2807WP</t>
  </si>
  <si>
    <t>29/02_Target Parents(All)_US_Proud Father Of A Few - Funny Gift For Dad, Father, Grandpa - Personalized T Shirt</t>
  </si>
  <si>
    <t>Paws And Human Hand Fist Bump Best Cat Dad Ever - 3D Inflated Effect Printed Mug, Personalized White Edge-to-Edge Mug_EMNN457HEL1096WP_10/05/24</t>
  </si>
  <si>
    <t>Change to US_Target phụ_WW_Paws And Human Hand Fist Bump Best Cat Dad Ever - 3D Inflated Effect Printed Mug, Personalized White Edge-to-Edge Mug</t>
  </si>
  <si>
    <t>Paws And Human Hand Fist Bump Best Cat Dad Ever - 3D Inflated Effect Printed Mug, Personalized White Edge-to-Edge Mug</t>
  </si>
  <si>
    <t>EMNN457HEL1096WP_10/05/24</t>
  </si>
  <si>
    <t>EMNN457HEL1096WP</t>
  </si>
  <si>
    <t>"change to US"_05/04/24_Target Women 35+_WW_No Returns Or Refunds Chibi Grandkids - Funny Gift For Dad, Mom, Grandma, Grandpa - Personalized Mug - Copy</t>
  </si>
  <si>
    <t>05/04/24_Target Gift_US_No Returns Or Refunds Chibi Grandkids - Funny Gift For Dad, Mom, Grandma, Grandpa - Personalized Mug - Copy</t>
  </si>
  <si>
    <t>Custom Photo Daddy's Grilling Plate - Personalized Plate_PAGT487DIL785WP_15/05/24</t>
  </si>
  <si>
    <t>Target chính_WW_Custom Photo Daddy's Grilling Plate - Personalized Plate</t>
  </si>
  <si>
    <t>Custom Photo Daddy's Grilling Plate - Personalized Plate</t>
  </si>
  <si>
    <t>PAGT487DIL785WP_15/05/24</t>
  </si>
  <si>
    <t>PAGT487DIL785WP</t>
  </si>
  <si>
    <t>Advantage+ aHUY_Proud Father Of A Few Kid &amp; Adult - Funny Gift For Dad, Father, Grandpa - Personalized T Shirt_VideoAds_TSAK1020NAH3172WP_150324 Campaign</t>
  </si>
  <si>
    <t>Advantage+ aHUY_Proud Father Of A Few Kid &amp; Adult - Funny Gift For Dad, Father, Grandpa - Personalized T Shirt_VideoAds_TSAK1020NAH3172WP_150324 Ad set</t>
  </si>
  <si>
    <t>Proud Father Of A Few Kid &amp; Adult - Funny Gift For Dad, Father, Grandpa - Personalized T Shirt</t>
  </si>
  <si>
    <t>Proud Father Of A Few Kid &amp; Adult - Funny Gift For Dad, Father, Grandpa - Personalized T Shirt_VideoAds_TSAK1020NAH3172WP_150324 Campaign</t>
  </si>
  <si>
    <t>TSAK1020NAH3172WP</t>
  </si>
  <si>
    <t>I'm Retired I Don't Want To - Retirement Gift For Camping Lovers, Dad, Mom, Grandpa, Grandma - Personalized T Shirt_VideoAds_TSAK1060NAH3248WP_040424</t>
  </si>
  <si>
    <t>Target chính_WW_I'm Retired I Don't Want To - Retirement Gift For Camping Lovers, Dad, Mom, Grandpa, Grandma - Personalized T Shirt</t>
  </si>
  <si>
    <t>I'm Retired I Don't Want To - Retirement Gift For Camping Lovers, Dad, Mom, Grandpa, Grandma - Personalized T Shirt</t>
  </si>
  <si>
    <t>VideoAds_TSAK1060NAH3248WP_040424</t>
  </si>
  <si>
    <t>TSAK1060NAH3248WP</t>
  </si>
  <si>
    <t>Kissing Couple Best Thing Found On The Internet - Gift For Couples - Personalized Mug_MGMN897CIN1849WP_08/11/23</t>
  </si>
  <si>
    <t>Target phụ_WW_Kissing Couple Best Thing Found On The Internet - Gift For Couples - Personalized Mug</t>
  </si>
  <si>
    <t>Kissing Couple Best Thing Found On The Internet - Gift For Couples - Personalized Mug</t>
  </si>
  <si>
    <t>MGMN897CIN1849WP_08/11/23</t>
  </si>
  <si>
    <t>MGMN897CIN1849WP</t>
  </si>
  <si>
    <t>Post 1 16/05/24_Custom Photo I'm Always With You Memorial - Personalized Window Hanging Suncatcher Ornament_VideoAdsR_SHAK1130NAH3436WP_140524</t>
  </si>
  <si>
    <t>All_US_Custom Photo I'm Always With You Memorial - Personalized Window Hanging Suncatcher Ornament</t>
  </si>
  <si>
    <t>16/05/24_Target Father&gt;Baseball_US_We Hit A Homerun Scoring You As Our Dad - Personalized Baseball, Softball – Copy 3</t>
  </si>
  <si>
    <t>Applied AA_Target phụ_WW_You And Me And The Cats - Gift For Cat Lovers - Personalized Pillow</t>
  </si>
  <si>
    <t>17/05/2024_Target Family_US_We Used To Lived In Your Balls - Gift For Fathers, Dad - 3D Inflated Effect Printed Mug, Personalized White Edge-to-Edge Mug</t>
  </si>
  <si>
    <t>Runagain_Custom Photo Now You Can Carry Me Too - Gift For Dad, Father, New Parents - Personalized Aluminum Wallet Card_WANV794NAH3025WP_11/05/24</t>
  </si>
  <si>
    <t>Target chính_US_Custom Photo Now You Can Carry Me Too - Gift For Dad, Father, New Parents - Personalized Aluminum Wallet Card</t>
  </si>
  <si>
    <t>Custom Photo Now You Can Carry Me Too - Gift For Dad, Father, New Parents - Personalized Aluminum Wallet Card</t>
  </si>
  <si>
    <t>WANV794NAH3025WP_11/05/24</t>
  </si>
  <si>
    <t>WANV794NAH3025WP</t>
  </si>
  <si>
    <t>29/02_Target Gifts_US_Proud Father Of A Few - Funny Gift For Dad, Father, Grandpa - Personalized T Shirt</t>
  </si>
  <si>
    <t>17/05/2024_Target Parents(All)_US_We Used To Lived In Your Balls - Gift For Fathers, Dad - 3D Inflated Effect Printed Mug, Personalized White Edge-to-Edge Mug</t>
  </si>
  <si>
    <t>Target chính_US_Custom Photo Best Dad Ever Coconut Palm - Personalized Hawaiian Shirt</t>
  </si>
  <si>
    <t>Custom Photo My Hole In One - Gift For Golf Lover, Golfer, Husband, Boyfriend, Dad, Couples - Personalized Golf Ball_VideoAds_GFTR195NAH3232WP_280324</t>
  </si>
  <si>
    <t>Target chính_(WW - USUK)_Custom Photo My Hole In One - Gift For Golf Lover, Golfer, Husband, Boyfriend, Dad, Couples - Personalized Golf Ball</t>
  </si>
  <si>
    <t>Custom Photo My Hole In One - Gift For Golf Lover, Golfer, Husband, Boyfriend, Dad, Couples - Personalized Golf Ball</t>
  </si>
  <si>
    <t>VideoAds_GFTR195NAH3232WP_280324</t>
  </si>
  <si>
    <t>GFTR195NAH3232WP</t>
  </si>
  <si>
    <t>Change to US_Target chính_USUK_Custom Photo Drive Safe Daddy - Birthday, Loving Gift For Dad, Father, Papa, Grandpa - Personalized Acrylic Keychain</t>
  </si>
  <si>
    <t>Custom Photo When You Miss Me - Loving, Memorial Gift For Family, Siblings, Friends - Personalized Pillow_PLTS315NAH2772WP_07/11/23</t>
  </si>
  <si>
    <t>Target chính_USUK_Custom Photo When You Miss Me - Loving, Memorial Gift For Family, Siblings, Friends - Personalized Pillow</t>
  </si>
  <si>
    <t>PLTS315NAH2772WP_07/11/23</t>
  </si>
  <si>
    <t>Custom Photo Funny Kid Vehicle - Gift For Children, Grandkids, Parents, Grandparents - Personalized Acrylic Car Hanger_VideoAds_AHBD1045ELE2883WP_190224</t>
  </si>
  <si>
    <t>All US_Custom Photo Funny Kid Vehicle - Gift For Children, Grandkids, Parents, Grandparents - Personalized Acrylic Car Hanger</t>
  </si>
  <si>
    <t>Custom Photo Funny Kid Vehicle - Gift For Children, Grandkids, Parents, Grandparents - Personalized Acrylic Car Hanger</t>
  </si>
  <si>
    <t>VideoAds_AHBD1045ELE2883WP_190224</t>
  </si>
  <si>
    <t>AHBD1045ELE2883WP</t>
  </si>
  <si>
    <t>Sympathy Dog Dad Suncatcher - Personalized Window Hanging Suncatcher Ornament_SHQD087CLA026WP_16/05/24</t>
  </si>
  <si>
    <t>Target chính_US_Sympathy Dog Dad Suncatcher - Personalized Window Hanging Suncatcher Ornament</t>
  </si>
  <si>
    <t>Sympathy Dog Dad Suncatcher - Personalized Window Hanging Suncatcher Ornament</t>
  </si>
  <si>
    <t>SHQD087CLA026WP_16/05/24</t>
  </si>
  <si>
    <t>SHQD087CLA026WP</t>
  </si>
  <si>
    <t>16/05/24_Target Gift_US_We Hit A Homerun Scoring You As Our Dad - Personalized Baseball, Softball – Copy</t>
  </si>
  <si>
    <t>Proud Father Of A Few Kid &amp; Adult - Funny Gift For Dad, Father, Grandpa - Personalized T Shirt_TSAK1020NAH3172WP_15/03/24</t>
  </si>
  <si>
    <t>Change to US_Target chính_WW_Proud Father Of A Few Kid &amp; Adult - Funny Gift For Dad, Father, Grandpa - Personalized T Shirt</t>
  </si>
  <si>
    <t>TSAK1020NAH3172WP_15/03/24</t>
  </si>
  <si>
    <t>All us_Best Dad Ever - Birthday, Loving Gift For Father, Grandfather, Grandpa - Personalized Classic Cap</t>
  </si>
  <si>
    <t>Advantage_Father MUG video_US 5 top sell Campaign</t>
  </si>
  <si>
    <t>Advantage_Father MUG video_US 5 top sell Ad set</t>
  </si>
  <si>
    <t>Father MUG video</t>
  </si>
  <si>
    <t>Target chính_US+UK_Custom Photo Funny Kid Vehicle - Gift For Children, Grandkids, Parents, Grandparents - Personalized Acrylic Car Hanger</t>
  </si>
  <si>
    <t>Custom Photo Dad I Know I'm Not Here Yet - Personalized Aluminum Wallet Card_VideoAdsR_WATK270DIL769WP_140524</t>
  </si>
  <si>
    <t>Change to US_Target chính_WW_Custom Photo Dad I Know I'm Not Here Yet - Personalized Aluminum Wallet Card_VideoAdsR_WATK270DIL769WP_140524</t>
  </si>
  <si>
    <t>Custom Photo Dad I Know I'm Not Here Yet - Personalized Aluminum Wallet Card</t>
  </si>
  <si>
    <t>VideoAdsR_WATK270DIL769WP_140524</t>
  </si>
  <si>
    <t>WATK270DIL769WP</t>
  </si>
  <si>
    <t>Cute Dogs And Cats Aesthetic Pattern - Birthday, Loving Gift For Pet Lovers, Dog Mom, Cat Mom - Personalized Leather Long Wallet_LLPT1088HEL830WP_26/01/24</t>
  </si>
  <si>
    <t>All us_Cute Dogs And Cats Aesthetic Pattern - Birthday, Loving Gift For Pet Lovers, Dog Mom, Cat Mom - Personalized Leather Long Wallet</t>
  </si>
  <si>
    <t>Cute Dogs And Cats Aesthetic Pattern - Birthday, Loving Gift For Pet Lovers, Dog Mom, Cat Mom - Personalized Leather Long Wallet</t>
  </si>
  <si>
    <t>LLPT1088HEL830WP_26/01/24</t>
  </si>
  <si>
    <t>LLPT1088HEL830WP</t>
  </si>
  <si>
    <t>Target chính_WW_Custom Photo To Daddy Now You Can Carry Me Too - Gift For Dad, Father, New Parents - Personalized Aluminum Wallet Card</t>
  </si>
  <si>
    <t>Runagain_Hope You Brought Alcohol And Dog Treats Couple Husband Wife - Backyard Sign - Personalized Custom Classic Metal Signs_MSAK477NAH1248WP_28/12/23</t>
  </si>
  <si>
    <t>Target Holiday_US_Hope You Brought Alcohol And Dog Treats Couple Husband Wife - Backyard Sign - Personalized Custom Classic Metal Signs</t>
  </si>
  <si>
    <t>Hope You Brought Alcohol And Dog Treats Couple Husband Wife - Backyard Sign - Personalized Custom Classic Metal Signs</t>
  </si>
  <si>
    <t>MSAK477NAH1248WP_28/12/23</t>
  </si>
  <si>
    <t>MSAK477NAH1248WP</t>
  </si>
  <si>
    <t>Target chính_WW_Best Dad Ever - Birthday, Loving Gift For Father, Grandfather, Grandpa - Personalized Classic Cap</t>
  </si>
  <si>
    <t>All us_Dopest Black Dad - Personalized T Shirt</t>
  </si>
  <si>
    <t>Custom Photo Always Shine In My Heart - Loving, Memorial Gift For Family, Siblings, Friends - Personalized Custom Shaped Photo Light Box_VideoAds_SXHP233HAL1999WP_050324</t>
  </si>
  <si>
    <t>15/03/24_Target All 35+_WW_Custom Photo Always Shine In My Heart - Loving, Memorial Gift For Family, Siblings, Friends - Personalized Custom Shaped Photo Light Box</t>
  </si>
  <si>
    <t>Custom Photo Always Shine In My Heart - Loving, Memorial Gift For Family, Siblings, Friends - Personalized Custom Shaped Photo Light Box</t>
  </si>
  <si>
    <t>VideoAds_SXHP233HAL1999WP_050324</t>
  </si>
  <si>
    <t>SXHP233HAL1999WP</t>
  </si>
  <si>
    <t>All us_Camping Couple Husband &amp; Wife Camping Partners For Life - Anniversary, Vacation, Funny Gift For Campers - Personalized Custom Shaped Wood Sign</t>
  </si>
  <si>
    <t>Target chính_US_Dad Every Poo I Do - Personalized Mug</t>
  </si>
  <si>
    <t>15/05/24_Target Dog breed_WW_Best Dog Dad Ever Hand Punch - Personalized T Shirt – Copy</t>
  </si>
  <si>
    <t>Advantage_Dad Every Poo I Do - Personalized Mug_WMTR240NAH3414WP_07/05/24 Campaign</t>
  </si>
  <si>
    <t>Advantage_Dad Every Poo I Do - Personalized Mug_WMTR240NAH3414WP_07/05/24 Ad set</t>
  </si>
  <si>
    <t>WMTR240NAH3414WP_07/05/24 Campaign</t>
  </si>
  <si>
    <t>Cartoon Better Than Being Your Mother Father - Gift For Daughter, Gift For Son - Personalized Mug_MGTK255CIN2361WP_23/04/24</t>
  </si>
  <si>
    <t>Change to US_Target phụ_WW_Cartoon Better Than Being Your Mother Father - Gift For Daughter, Gift For Son - Personalized Mug</t>
  </si>
  <si>
    <t>Cartoon Better Than Being Your Mother Father - Gift For Daughter, Gift For Son - Personalized Mug</t>
  </si>
  <si>
    <t>MGTK255CIN2361WP_23/04/24</t>
  </si>
  <si>
    <t>MGTK255CIN2361WP</t>
  </si>
  <si>
    <t>17/05/24_Target Dog breed_US_Dad Every Poo I Do - Personalized Mug - Copy 2</t>
  </si>
  <si>
    <t>02/12_Mockup mới_Target chính_US_Custom Photo When You Miss Me - Loving, Memorial Gift For Family, Siblings, Friends - Personalized Pillow</t>
  </si>
  <si>
    <t>Cute Dogs And Cats Aesthetic Pattern - Birthday, Loving Gift For Pet Lovers, Dog Mom, Cat Mom - Personalized Leather Long Wallet_VideoAds_LLPT1088HEL830WP_070224</t>
  </si>
  <si>
    <t>Target chính_WW_Cute Dogs And Cats Aesthetic Pattern - Birthday, Loving Gift For Pet Lovers, Dog Mom, Cat Mom - Personalized Leather Long Wallet_VideoAds_LLPT1088HEL830WP_070224</t>
  </si>
  <si>
    <t>VideoAds_LLPT1088HEL830WP_070224</t>
  </si>
  <si>
    <t>Custom Photo Funny Kids Siblings - Gift For Parents, Grandparents - Personalized Acrylic Car Hanger_VideoAds_AHAH560ELE2764WP_090124</t>
  </si>
  <si>
    <t>08/03/24_Target Grand_US_Custom Photo Funny Kids Siblings - Gift For Parents, Grandparents - Personalized Acrylic Car Hanger - Copy</t>
  </si>
  <si>
    <t>Custom Photo Funny Kids Siblings - Gift For Parents, Grandparents - Personalized Acrylic Car Hanger</t>
  </si>
  <si>
    <t>VideoAds_AHAH560ELE2764WP_090124</t>
  </si>
  <si>
    <t>AHAH560ELE2764WP</t>
  </si>
  <si>
    <t>Just A Girl Boy Who Loves Traveling - Gift For Traveling Lovers - Personalized Luggage Tag_GTDT974HEL759WP_28/12/23</t>
  </si>
  <si>
    <t>Target phụ_WW_Just A Girl Boy Who Loves Traveling - Gift For Traveling Lovers - Personalized Luggage Tag</t>
  </si>
  <si>
    <t>Just A Girl Boy Who Loves Traveling - Gift For Traveling Lovers - Personalized Luggage Tag</t>
  </si>
  <si>
    <t>GTDT974HEL759WP_28/12/23</t>
  </si>
  <si>
    <t>GTDT974HEL759WP</t>
  </si>
  <si>
    <t>All_US_Proud Father Of A Few - Funny Gift For Dad, Father, Grandpa - Personalized T Shirt</t>
  </si>
  <si>
    <t>Hand In Hand, I Will Always Protect You - Gift For Mom, Grandma - 3D Inflated Effect Printed Personalized Clear Phone Case_VideoAds_CETR205HAL2132WP_040424</t>
  </si>
  <si>
    <t>Target phụ_WW_Hand In Hand, I Will Always Protect You - Gift For Mom, Grandma - 3D Inflated Effect Printed Personalized Clear Phone Case</t>
  </si>
  <si>
    <t>Hand In Hand, I Will Always Protect You - Gift For Mom, Grandma - 3D Inflated Effect Printed Personalized Clear Phone Case</t>
  </si>
  <si>
    <t>VideoAds_CETR205HAL2132WP_040424</t>
  </si>
  <si>
    <t>CETR205HAL2132WP</t>
  </si>
  <si>
    <t>Target Gift_US_Best Dad Grandpa Ever Fist Bump - Personalized T Shirt - Copy 3</t>
  </si>
  <si>
    <t>08/05_Target Dog breed_UK_Dog Human Fist Bump - Gift For Dog Dad, Dog Lovers - 3D Inflated Effect Printed Mug, Personalized White Edge-to-Edge Mug</t>
  </si>
  <si>
    <t>09/05_Target Married_US_Daddy's Grilling Platter - Gift For Dad, Father, Grandfather, Grandpa - Personalized Plate – Copy</t>
  </si>
  <si>
    <t>Change to US_Target chính_WW_The Legend Has Retired Vintage - Retirement Gift For Beach Lovers, Dad, Mom, Grandpa, Grandma - Personalized T Shirt</t>
  </si>
  <si>
    <t>Custom Photo She Believed She Could - Graduation Gift - Personalized 3D Led Light Wooden Base_VideoAds_LWNT202DIL596WP_260324</t>
  </si>
  <si>
    <t>Target chính_US+UK_Custom Photo She Believed She Could - Graduation Gift - Personalized 3D Led Light Wooden Base</t>
  </si>
  <si>
    <t>Custom Photo She Believed She Could - Graduation Gift - Personalized 3D Led Light Wooden Base</t>
  </si>
  <si>
    <t>VideoAds_LWNT202DIL596WP_260324</t>
  </si>
  <si>
    <t>LWNT202DIL596WP</t>
  </si>
  <si>
    <t>Change to US_Target phụ_WW_Best Dog Dad Ever Hand Punch - Personalized T Shirt</t>
  </si>
  <si>
    <t>I'm As Lucky As I Can Be - Personalized Baby Onesie_VideoAdsR_BITK263CIN2389WP_160524</t>
  </si>
  <si>
    <t>Target chính_WW_I'm As Lucky As I Can Be - Personalized Baby Onesie</t>
  </si>
  <si>
    <t>I'm As Lucky As I Can Be - Personalized Baby Onesie</t>
  </si>
  <si>
    <t>VideoAdsR_BITK263CIN2389WP_160524</t>
  </si>
  <si>
    <t>BITK263CIN2389WP</t>
  </si>
  <si>
    <t>Dup 14/02_Target phụ_WW_Traveling Couple Hubby &amp; Wifey Travel Partners For Life - Gift For Couples, Traveling Gift - Personalized Combo 2 Luggage Tags_GYTK173CIN2077WP_11/01/24</t>
  </si>
  <si>
    <t>Best Grillin' Dad Ever - Personalized Plate_VideoAdsR_PAPT1175HEL1068WP_170524</t>
  </si>
  <si>
    <t>Target chính_US_Best Grillin' Dad Ever - Personalized Plate</t>
  </si>
  <si>
    <t>Best Grillin' Dad Ever - Personalized Plate</t>
  </si>
  <si>
    <t>VideoAdsR_PAPT1175HEL1068WP_170524</t>
  </si>
  <si>
    <t>PAPT1175HEL1068WP</t>
  </si>
  <si>
    <t>Custom Photo To Daddy Now You Can Carry Me Too - Gift For Dad, Father, New Parents - Personalized Acrylic Keychain_ADTS385NAH3132WP_22/02/24</t>
  </si>
  <si>
    <t>Target chính_US+UK_Custom Photo To Daddy Now You Can Carry Me Too - Gift For Dad, Father, New Parents - Personalized Acrylic Keychain</t>
  </si>
  <si>
    <t>Custom Photo To Daddy Now You Can Carry Me Too - Gift For Dad, Father, New Parents - Personalized Acrylic Keychain</t>
  </si>
  <si>
    <t>ADTS385NAH3132WP_22/02/24</t>
  </si>
  <si>
    <t>ADTS385NAH3132WP</t>
  </si>
  <si>
    <t>Target chính_US_No Returns Or Refunds Chibi Grandkids - Funny Gift For Dad, Mom, Grandma, Grandpa - Personalized Mug</t>
  </si>
  <si>
    <t>Target chính_US_This Grandpa Daddy Belongs To - Gift For Dad, Father, Grandfather - Personalized Tape Measure</t>
  </si>
  <si>
    <t>MK Cũ_All US - Weddings (weddings) - Copy</t>
  </si>
  <si>
    <t>Cute Dogs Aesthetic Pattern - Birthday, Loving Gift For Dog Mom, Dog Lovers - Personalized Leather Long Wallet_VideoAds_LLNN378HEL808WP_310124</t>
  </si>
  <si>
    <t>Target chính_WW_Cute Dogs Aesthetic Pattern - Birthday, Loving Gift For Dog Mom, Dog Lovers - Personalized Leather Long Wallet</t>
  </si>
  <si>
    <t>Cute Dogs Aesthetic Pattern - Birthday, Loving Gift For Dog Mom, Dog Lovers - Personalized Leather Long Wallet</t>
  </si>
  <si>
    <t>VideoAds_LLNN378HEL808WP_310124</t>
  </si>
  <si>
    <t>LLNN378HEL808WP</t>
  </si>
  <si>
    <t>Custom Photo I'm A Proud Daughter - Memorial Gift For Women, Daughters, Mom, Dad - Personalized Engraved Bracelet_VideoAdsR_EBAK1097NAH3354WP_220524</t>
  </si>
  <si>
    <t>Target chính_WW_Custom Photo I'm A Proud Daughter - Memorial Gift For Women, Daughters, Mom, Dad - Personalized Engraved Bracelet</t>
  </si>
  <si>
    <t>Custom Photo I'm A Proud Daughter - Memorial Gift For Women, Daughters, Mom, Dad - Personalized Engraved Bracelet</t>
  </si>
  <si>
    <t>VideoAdsR_EBAK1097NAH3354WP_220524</t>
  </si>
  <si>
    <t>EBAK1097NAH3354WP</t>
  </si>
  <si>
    <t>Target chính_WW_Custom Photo To Daddy Now You Can Carry Me Too - Gift For Dad, Father, New Parents - Personalized Aluminum Keychain</t>
  </si>
  <si>
    <t>08/05/24_Target Wedding_US_I Love Every Inch Of You - Gift For Couples, Husband, Boyfriend - Personalized Tape Measure – Copy 2</t>
  </si>
  <si>
    <t>It's On My List - Gift For Traveling Lovers, Vacation Lovers, Travelers, Him, Her - Personalized Luggage Tag_GTNA262HEL780WP_06/01/24</t>
  </si>
  <si>
    <t>Target phụ_WW_It's On My List - Gift For Traveling Lovers, Vacation Lovers, Travelers, Him, Her - Personalized Luggage Tag</t>
  </si>
  <si>
    <t>It's On My List - Gift For Traveling Lovers, Vacation Lovers, Travelers, Him, Her - Personalized Luggage Tag</t>
  </si>
  <si>
    <t>GTNA262HEL780WP_06/01/24</t>
  </si>
  <si>
    <t>GTNA262HEL780WP</t>
  </si>
  <si>
    <t>Target phụ_WW_Fist Bump, Best Friends For Life - Personalized Classic Cap</t>
  </si>
  <si>
    <t>Runagain_Keys To The Camper Dogs Cats - Anniversary, Loving Gifts For Couples, Husband, Wife, Camping Lovers - Personalized Aluminum Keychain_LDAK812NAH2477WP_01/02/24</t>
  </si>
  <si>
    <t>Target chính_WW_Keys To The Camper Dogs Cats - Anniversary, Loving Gifts For Couples, Husband, Wife, Camping Lovers - Personalized Aluminum Keychain</t>
  </si>
  <si>
    <t>Keys To The Camper Dogs Cats - Anniversary, Loving Gifts For Couples, Husband, Wife, Camping Lovers - Personalized Aluminum Keychain</t>
  </si>
  <si>
    <t>LDAK812NAH2477WP_01/02/24</t>
  </si>
  <si>
    <t>LDAK812NAH2477WP</t>
  </si>
  <si>
    <t>A Piece Of My Heart Is At The Rainbow Bridge - Pet Memorial Gift - Personalized Acrylic Car Hanger_VideoAds_AHQD002ELE2868WP_070224</t>
  </si>
  <si>
    <t>Target chính_WW_A Piece Of My Heart Is At The Rainbow Bridge - Pet Memorial Gift - Personalized Acrylic Car Hanger_VideoAds_AHQD002ELE2868WP_070224</t>
  </si>
  <si>
    <t>A Piece Of My Heart Is At The Rainbow Bridge - Pet Memorial Gift - Personalized Acrylic Car Hanger</t>
  </si>
  <si>
    <t>VideoAds_AHQD002ELE2868WP_070224</t>
  </si>
  <si>
    <t>AHQD002ELE2868WP</t>
  </si>
  <si>
    <t>Grandma's Little Sweethearts - Personalized Leather Long Wallet_VideoAdsR_LLNN450HEL1066WP_070524</t>
  </si>
  <si>
    <t>Target chính_WW_Grandma's Little Sweethearts - Personalized Leather Long Wallet</t>
  </si>
  <si>
    <t>VideoAdsR_LLNN450HEL1066WP_070524</t>
  </si>
  <si>
    <t>Target chính_(WW - USUK)_Just A Girl Boy Who Loves Traveling - Gift For Traveling Lovers - Personalized Luggage Tag</t>
  </si>
  <si>
    <t>Custom Photo Your Dogs Cats - Gift For Pet Lovers - Personalized Clear Phone Case_VideoAds_CENA273HEL800WP_010224</t>
  </si>
  <si>
    <t>Target chính_WW_Custom Photo Your Dogs Cats - Gift For Pet Lovers - Personalized Clear Phone Case</t>
  </si>
  <si>
    <t>Custom Photo Your Dogs Cats - Gift For Pet Lovers - Personalized Clear Phone Case</t>
  </si>
  <si>
    <t>VideoAds_CENA273HEL800WP_010224</t>
  </si>
  <si>
    <t>CENA273HEL800WP</t>
  </si>
  <si>
    <t>22/03_Mockup mới_All US -Shorts (apparel) - Copy</t>
  </si>
  <si>
    <t>Custom Photo My Hardest Goodbye - Memorial, Sympathy Gift For Dog Owners, Cat Lovers - Personalized Pet Loss Sign, Collar Frame_VideoAds_CFAH590HAL1990WP_060324</t>
  </si>
  <si>
    <t>Target chính_US+UK_Custom Photo My Hardest Goodbye - Memorial, Sympathy Gift For Dog Owners, Cat Lovers - Personalized Pet Loss Sign, Collar Frame</t>
  </si>
  <si>
    <t>Custom Photo My Hardest Goodbye - Memorial, Sympathy Gift For Dog Owners, Cat Lovers - Personalized Pet Loss Sign, Collar Frame</t>
  </si>
  <si>
    <t>VideoAds_CFAH590HAL1990WP_060324</t>
  </si>
  <si>
    <t>CFAH590HAL1990WP</t>
  </si>
  <si>
    <t>The Dogfather - Personalized T Shirt_TKGT474CIN2383WP_03/05/24</t>
  </si>
  <si>
    <t>Target chính_WW_The Dogfather - Personalized T Shirt</t>
  </si>
  <si>
    <t>The Dogfather - Personalized T Shirt</t>
  </si>
  <si>
    <t>TKGT474CIN2383WP_03/05/24</t>
  </si>
  <si>
    <t>TKGT474CIN2383WP</t>
  </si>
  <si>
    <t>This Awesome Dad Grandpa Belongs To - Gift For Daddy, Father, Grandfather - 3D Inflated Effect Printed Mug, Personalized White Edge-to-Edge Mug_EMDT1116HEL1019WP_13/04/24</t>
  </si>
  <si>
    <t>Target chính_US_This Awesome Dad Grandpa Belongs To - Gift For Daddy, Father, Grandfather - 3D Inflated Effect Printed Mug, Personalized White Edge-to-Edge Mug</t>
  </si>
  <si>
    <t>This Awesome Dad Grandpa Belongs To - Gift For Daddy, Father, Grandfather - 3D Inflated Effect Printed Mug, Personalized White Edge-to-Edge Mug</t>
  </si>
  <si>
    <t>EMDT1116HEL1019WP_13/04/24</t>
  </si>
  <si>
    <t>EMDT1116HEL1019WP</t>
  </si>
  <si>
    <t>Custom Photo Happy Graduation - Gift For Friends, Children - Personalized Acrylic Car Hanger_VideoAds_AHTN1196ELE2986WP_090324</t>
  </si>
  <si>
    <t>All_US_Custom Photo Happy Graduation - Gift For Friends, Children - Personalized Acrylic Car Hanger</t>
  </si>
  <si>
    <t>Custom Photo Happy Graduation - Gift For Friends, Children - Personalized Acrylic Car Hanger</t>
  </si>
  <si>
    <t>VideoAds_AHTN1196ELE2986WP_090324</t>
  </si>
  <si>
    <t>AHTN1196ELE2986WP</t>
  </si>
  <si>
    <t>Target chính_US_Best Dad Grandpa Ever Fist Bump - Personalized T Shirt</t>
  </si>
  <si>
    <t>My Favorite Baseball Player Calls Me Dad - Gift For Father, Sport Fans - Personalized T Shirt_TKTN1220ELE3119WP_02/04/24</t>
  </si>
  <si>
    <t>Target chính_US_My Favorite Baseball Player Calls Me Dad - Gift For Father, Sport Fans - Personalized T Shirt</t>
  </si>
  <si>
    <t>My Favorite Baseball Player Calls Me Dad - Gift For Father, Sport Fans - Personalized T Shirt</t>
  </si>
  <si>
    <t>TKTN1220ELE3119WP_02/04/24</t>
  </si>
  <si>
    <t>TKTN1220ELE3119WP</t>
  </si>
  <si>
    <t>22/03_Mockup mới_All US -Anniversary (within 61-90 days) - Copy</t>
  </si>
  <si>
    <t>Post 2 18/05/24_We Used To Lived In Your Balls - Gift For Fathers, Dad - 3D Inflated Effect Printed Mug, Personalized White Edge-to-Edge Mug_VideoAdsR_EMHC313NGO2194WP_180524</t>
  </si>
  <si>
    <t>We Used To Lived In Your Balls - Gift For Fathers, Dad - 3D Inflated Effect Printed Mug, Personalized White Edge-to-Edge Mug_VideoAdsR_EMHC313NGO2194WP_180524</t>
  </si>
  <si>
    <t>15/05/24_Target Married_CA_Papa Since - Gift For Father, Dad, Grandpa - Personalized Classic Cap – Copy 2</t>
  </si>
  <si>
    <t>MK Cũ_All US - Parties (event) - Copy</t>
  </si>
  <si>
    <t>You And Me And The Fur Babies - Gift For Pet Couples - Personalized 2-Layered Wooden Plaque With Stand_PSHC259NGO2028WP_30/01/24</t>
  </si>
  <si>
    <t>All_US_You And Me And The Fur Babies - Gift For Pet Couples - Personalized 2-Layered Wooden Plaque With Stand</t>
  </si>
  <si>
    <t>You And Me And The Fur Babies - Gift For Pet Couples - Personalized 2-Layered Wooden Plaque With Stand</t>
  </si>
  <si>
    <t>PSHC259NGO2028WP_30/01/24</t>
  </si>
  <si>
    <t>PSHC259NGO2028WP</t>
  </si>
  <si>
    <t>Post 2 15/05/24_Custom Photo When You Miss Me - Loving, Memorial Gift For Family, Siblings, Friends - Personalized Pillow_VideoAdsR_PLTS315NAH2772WP_150524</t>
  </si>
  <si>
    <t>Target chính_US_Custom Photo When You Miss Me - Loving, Memorial Gift For Family, Siblings, Friends - Personalized Pillow</t>
  </si>
  <si>
    <t>Custom Photo When You Miss Me - Loving, Memorial Gift For Family, Siblings, Friends - Personalized Pillow_VideoAdsR_PLTS315NAH2772WP_150524</t>
  </si>
  <si>
    <t>Home Is Where We Park It - Gift For Camping Lovers - Personalized Camping Decal, Decor Decal_VideoAds_DEHC101NGO1607WP_220124</t>
  </si>
  <si>
    <t>21/02/24_Target All 45+_US_Home Is Where We Park It - Gift For Camping Lovers - Personalized Camping Decal, Decor Decal - Copy 3</t>
  </si>
  <si>
    <t>Home Is Where We Park It - Gift For Camping Lovers - Personalized Camping Decal, Decor Decal</t>
  </si>
  <si>
    <t>VideoAds_DEHC101NGO1607WP_220124</t>
  </si>
  <si>
    <t>DEHC101NGO1607WP</t>
  </si>
  <si>
    <t>Couple Favorite Song I'm Yours No Returns - Gift For Couples - Personalized Acrylic Keychain_ADMN977CIN2249WP_10/04/24</t>
  </si>
  <si>
    <t>Target chính_WW_Couple Favorite Song I'm Yours No Returns - Gift For Couples - Personalized Acrylic Keychain</t>
  </si>
  <si>
    <t>Couple Favorite Song I'm Yours No Returns - Gift For Couples - Personalized Acrylic Keychain</t>
  </si>
  <si>
    <t>ADMN977CIN2249WP_10/04/24</t>
  </si>
  <si>
    <t>ADMN977CIN2249WP</t>
  </si>
  <si>
    <t>18/04/24_Target Summer_WW_Traveling Beach Poolside Swimming Picnic Vacation Cartoon - Birthday, Funny Gift For Her, Him, Besties, Family - Personalized Custom Beach Towel</t>
  </si>
  <si>
    <t>You Are My Hole In One - Gift For Golf Lover, Golfer, Husband, Boyfriend, Dad, Couples - Personalized Golf Ball_VideoAds_GFTR176NAH3187WP_220324</t>
  </si>
  <si>
    <t>Target chính_US_You Are My Hole In One - Gift For Golf Lover, Golfer, Husband, Boyfriend, Dad, Couples - Personalized Golf Ball</t>
  </si>
  <si>
    <t>You Are My Hole In One - Gift For Golf Lover, Golfer, Husband, Boyfriend, Dad, Couples - Personalized Golf Ball</t>
  </si>
  <si>
    <t>VideoAds_GFTR176NAH3187WP_220324</t>
  </si>
  <si>
    <t>GFTR176NAH3187WP</t>
  </si>
  <si>
    <t>The Cat Mother - Gift For Cat Moms, Cat Lovers, Women, Yourself - Personalized T Shirt_VideoAds_TSPT1053HEL722WP_260124</t>
  </si>
  <si>
    <t>Target chính_WW_The Cat Mother - Gift For Cat Moms, Cat Lovers, Women, Yourself - Personalized T Shirt</t>
  </si>
  <si>
    <t>The Cat Mother - Gift For Cat Moms, Cat Lovers, Women, Yourself - Personalized T Shirt</t>
  </si>
  <si>
    <t>VideoAds_TSPT1053HEL722WP_260124</t>
  </si>
  <si>
    <t>TSPT1053HEL722WP</t>
  </si>
  <si>
    <t>Custom Photo Dad Every Poo I Do - Personalized Mug_WMAK1132NAH3443WP_11/05/24</t>
  </si>
  <si>
    <t>Target chính_WW_Custom Photo Dad Every Poo I Do - Personalized Mug</t>
  </si>
  <si>
    <t>Custom Photo Dad Every Poo I Do - Personalized Mug</t>
  </si>
  <si>
    <t>WMAK1132NAH3443WP_11/05/24</t>
  </si>
  <si>
    <t>WMAK1132NAH3443WP</t>
  </si>
  <si>
    <t>Daddy's Grilling Platter - Gift For Dad, Father, Grandfather, Grandpa - Personalized Plate_VideoAdsR_PAPT1168HEL1051WP_110524</t>
  </si>
  <si>
    <t>16/05/24_Target Parents_US_Daddy's Grilling Platter - Gift For Dad, Father, Grandfather, Grandpa - Personalized Plate – Copy 2</t>
  </si>
  <si>
    <t>VideoAdsR_PAPT1168HEL1051WP_110524</t>
  </si>
  <si>
    <t>15/05/24_Target Father's Day_UK_We Used To Lived In Your Balls - Gift For Fathers, Dad - 3D Inflated Effect Printed Mug, Personalized White Edge-to-Edge Mug</t>
  </si>
  <si>
    <t>Home Is Where We Park It Cartoon - Gift For Camping Couples - Personalized Camping Decal, Decor Decal_VideoAds_DEHC275NGO2066WP_020324</t>
  </si>
  <si>
    <t>Target chính_WW_Home Is Where We Park It Cartoon - Gift For Camping Couples - Personalized Camping Decal, Decor Decal</t>
  </si>
  <si>
    <t>Home Is Where We Park It Cartoon - Gift For Camping Couples - Personalized Camping Decal, Decor Decal</t>
  </si>
  <si>
    <t>VideoAds_DEHC275NGO2066WP_020324</t>
  </si>
  <si>
    <t>DEHC275NGO2066WP</t>
  </si>
  <si>
    <t>Target chính_US_Paws And Human Hand Fist Bump Best Cat Dad Ever - 3D Inflated Effect Printed Mug, Personalized White Edge-to-Edge Mug</t>
  </si>
  <si>
    <t>Cartoon Cats Planning Escape - Gift For Cat Lovers - Personalized Doormat_DMKK700CIN1940WP_01/12/23</t>
  </si>
  <si>
    <t>All_US_Cartoon Cats Planning Escape - Gift For Cat Lovers - Personalized Doormat</t>
  </si>
  <si>
    <t>Cartoon Cats Planning Escape - Gift For Cat Lovers - Personalized Doormat</t>
  </si>
  <si>
    <t>DMKK700CIN1940WP_01/12/23</t>
  </si>
  <si>
    <t>DMKK700CIN1940WP</t>
  </si>
  <si>
    <t>Home Is Where We Park It You And Me And The Dogs - Gift For Camping Lovers - Personalized Camping Decal, Decor Decal_VideoAds_DEHC102NGO1608WP_250124</t>
  </si>
  <si>
    <t>Target chính_WW_Home Is Where We Park It You And Me And The Dogs - Gift For Camping Lovers - Personalized Camping Decal, Decor Decal</t>
  </si>
  <si>
    <t>Home Is Where We Park It You And Me And The Dogs - Gift For Camping Lovers - Personalized Camping Decal, Decor Decal</t>
  </si>
  <si>
    <t>VideoAds_DEHC102NGO1608WP_250124</t>
  </si>
  <si>
    <t>DEHC102NGO1608WP</t>
  </si>
  <si>
    <t>Custom Photo I'll Carry You - Memorial Gift For Family, Siblings, Friends, Dog Lovers, Cat Lovers - Personalized Engraved Bracelet_VideoAds_EBTP126NAH2925WP_191223</t>
  </si>
  <si>
    <t>All US_Custom Photo I'll Carry You - Memorial Gift For Family, Siblings, Friends, Dog Lovers, Cat Lovers - Personalized Engraved Bracelet</t>
  </si>
  <si>
    <t>Custom Photo I'll Carry You - Memorial Gift For Family, Siblings, Friends, Dog Lovers, Cat Lovers - Personalized Engraved Bracelet</t>
  </si>
  <si>
    <t>VideoAds_EBTP126NAH2925WP_191223</t>
  </si>
  <si>
    <t>EBTP126NAH2925WP</t>
  </si>
  <si>
    <t>Living That Grandma Life - Funny Gift For Grandma, Mom, Nana, Gigi - Personalized T Shirt_VideoAdsR_TSVA805NAH3269WP_110424</t>
  </si>
  <si>
    <t>Target chính_WW_Living That Grandma Life - Funny Gift For Grandma, Mom, Nana, Gigi - Personalized T Shirt</t>
  </si>
  <si>
    <t>Living That Grandma Life - Funny Gift For Grandma, Mom, Nana, Gigi - Personalized T Shirt</t>
  </si>
  <si>
    <t>VideoAdsR_TSVA805NAH3269WP_110424</t>
  </si>
  <si>
    <t>TSVA805NAH3269WP</t>
  </si>
  <si>
    <t>All_US_Daddy's Grilling Platter - Gift For Dad, Father, Grandfather, Grandpa - Personalized Plate</t>
  </si>
  <si>
    <t>22/03_Mockup mới_All US - Women - Copy</t>
  </si>
  <si>
    <t>Custom Photo Reel Cool Dad - Personalized Hawaiian Shirt_VideoAdsR_HSDT1152NGO2282WP_210524</t>
  </si>
  <si>
    <t>Target chính_US_Custom Photo Reel Cool Dad - Personalized Hawaiian Shirt</t>
  </si>
  <si>
    <t>VideoAdsR_HSDT1152NGO2282WP_210524</t>
  </si>
  <si>
    <t>Swimming Pool Rules Relax - Poolside Decor - Personalized Custom Shaped Doormat_VideoAds_DCBD1062ELE2972WP_200324</t>
  </si>
  <si>
    <t>Target chính_US_Swimming Pool Rules Relax - Poolside Decor - Personalized Custom Shaped Doormat</t>
  </si>
  <si>
    <t>Swimming Pool Rules Relax - Poolside Decor - Personalized Custom Shaped Doormat</t>
  </si>
  <si>
    <t>VideoAds_DCBD1062ELE2972WP_200324</t>
  </si>
  <si>
    <t>DCBD1062ELE2972WP</t>
  </si>
  <si>
    <t>MK Cũ_All US - Copy</t>
  </si>
  <si>
    <t>29/02/24_Target chính_US+UK_Custom Photo Funny I Love My Lover - Gift For Husband, Boyfriend - Personalized Unisex Beach Shorts</t>
  </si>
  <si>
    <t>Custom Photo The Call I Wish - Memorial Gift For Family, Dad, Mom, Grandpa, Grandma - Personalized Acrylic Keychain_AKAK1064NAH3253WP_28/03/24</t>
  </si>
  <si>
    <t>15/05/24_Target Fatherhood_UK_Custom Photo The Call I Wish - Memorial Gift For Family, Dad, Mom, Grandpa, Grandma - Personalized Acrylic Keychain</t>
  </si>
  <si>
    <t>AKAK1064NAH3253WP_28/03/24</t>
  </si>
  <si>
    <t>Together Forever Family Hands - Gift For Parents, Father, Mother - Personalized Custom Shaped Wooden Puzzle_WZAH642ELE3130WP_09/04/24</t>
  </si>
  <si>
    <t>Change to US_Target phụ_WW_Together Forever Family Hands - Gift For Parents, Father, Mother - Personalized Custom Shaped Wooden Puzzle</t>
  </si>
  <si>
    <t>Together Forever Family Hands - Gift For Parents, Father, Mother - Personalized Custom Shaped Wooden Puzzle</t>
  </si>
  <si>
    <t>WZAH642ELE3130WP_09/04/24</t>
  </si>
  <si>
    <t>WZAH642ELE3130WP</t>
  </si>
  <si>
    <t>Custom Photo Best Dad By Par - Gift For Father, Grandpa, Dog Dad, Cat Dad - Personalized Golf Ball_VideoAds_GFAH624ELE3045WP_020424</t>
  </si>
  <si>
    <t>Target chính_US_Custom Photo Best Dad By Par - Gift For Father, Grandpa, Dog Dad, Cat Dad - Personalized Golf Ball</t>
  </si>
  <si>
    <t>Custom Photo Best Dad By Par - Gift For Father, Grandpa, Dog Dad, Cat Dad - Personalized Golf Ball</t>
  </si>
  <si>
    <t>VideoAds_GFAH624ELE3045WP_020424</t>
  </si>
  <si>
    <t>GFAH624ELE3045WP</t>
  </si>
  <si>
    <t>Reopen_24/01/24_Custom Photo Orgasm Donor I Licked It So It's Mine - Funny Gift For Husband, Boyfriend - Personalized Men's Boxer Briefs_MBVA730HAL1763WP_24/11/23</t>
  </si>
  <si>
    <t>All US_Custom Photo Orgasm Donor I Licked It So It's Mine - Funny Gift For Husband, Boyfriend - Personalized Men's Boxer Briefs</t>
  </si>
  <si>
    <t>Custom Photo Orgasm Donor I Licked It So It's Mine - Funny Gift For Husband, Boyfriend - Personalized Men's Boxer Briefs</t>
  </si>
  <si>
    <t>Custom Photo Orgasm Donor I Licked It So It's Mine - Funny Gift For Husband, Boyfriend - Personalized Men's Boxer Briefs_MBVA730HAL1763WP_24/11/23</t>
  </si>
  <si>
    <t>MBVA730HAL1763WP</t>
  </si>
  <si>
    <t>Reopen_04/04/24_Custom Photo If Found Please Hit Better - Gift For Dad, Father, Grandpa, Golfer, Golf Lover - Personalized Golf Ball_VideoAds_GFTR177NAH3189WP_220324</t>
  </si>
  <si>
    <t>Target phụ_WW_Custom Photo If Found Please Hit Better - Gift For Dad, Father, Grandpa, Golfer, Golf Lover - Personalized Golf Bal</t>
  </si>
  <si>
    <t>Custom Photo If Found Please Hit Better - Gift For Dad, Father, Grandpa, Golfer, Golf Lover - Personalized Golf Ball</t>
  </si>
  <si>
    <t>Custom Photo If Found Please Hit Better - Gift For Dad, Father, Grandpa, Golfer, Golf Lover - Personalized Golf Ball_VideoAds_GFTR177NAH3189WP_220324</t>
  </si>
  <si>
    <t>GFTR177NAH3189WP</t>
  </si>
  <si>
    <t>Travel Is My Therapy - Gift For Travellers, Travelling Lovers, Him, Her - Personalized Luggage Tag_GTDT983HEL774WP_04/01/24</t>
  </si>
  <si>
    <t>20/01_Target Tourism_WW_Travel Is My Therapy - Gift For Travellers, Travelling Lovers, Him, Her - Personalized Luggage Tag – Copy</t>
  </si>
  <si>
    <t>Travel Is My Therapy - Gift For Travellers, Travelling Lovers, Him, Her - Personalized Luggage Tag</t>
  </si>
  <si>
    <t>GTDT983HEL774WP_04/01/24</t>
  </si>
  <si>
    <t>GTDT983HEL774WP</t>
  </si>
  <si>
    <t>Target chính_US_Dog Human Fist Bump - Gift For Dog Dad, Dog Lovers - 3D Inflated Effect Printed Mug, Personalized White Edge-to-Edge Mug</t>
  </si>
  <si>
    <t>Reopen_14/05/24_All_US_Custom Photo If Found Please Hit Better - Gift For Dad, Father, Grandpa, Golfer, Golf Lover - Personalized Golf Bal</t>
  </si>
  <si>
    <t>22/03_Mockup mới_All US - Women</t>
  </si>
  <si>
    <t>Hand In Hand, I Will Always Protect You - Gift For Mom, Grandma - 3D Inflated Effect Printed Cup, Personalized Tumbler_VideoAds_TUTR203HAL2126WP_030424</t>
  </si>
  <si>
    <t>Target chính_US_Hand In Hand, I Will Always Protect You - Gift For Mom, Grandma - 3D Inflated Effect Printed Cup, Personalized Tumbler</t>
  </si>
  <si>
    <t>Hand In Hand, I Will Always Protect You - Gift For Mom, Grandma - 3D Inflated Effect Printed Cup, Personalized Tumbler</t>
  </si>
  <si>
    <t>VideoAds_TUTR203HAL2126WP_030424</t>
  </si>
  <si>
    <t>TUTR203HAL2126WP</t>
  </si>
  <si>
    <t>Hand Punch, Best Friends For Life - Personalized Classic Cap_VideoAdsR_CPAK1123NAH3418WP_150524</t>
  </si>
  <si>
    <t>Target chính_WW_Hand Punch, Best Friends For Life - Personalized Classic Cap</t>
  </si>
  <si>
    <t>Hand Punch, Best Friends For Life - Personalized Classic Cap</t>
  </si>
  <si>
    <t>VideoAdsR_CPAK1123NAH3418WP_150524</t>
  </si>
  <si>
    <t>CPAK1123NAH3418WP</t>
  </si>
  <si>
    <t>Target phụ_WW_Cute Dogs And Cats Aesthetic Pattern - Birthday, Loving Gift For Pet Lovers, Dog Mom, Cat Mom - Personalized Leather Long Wallet</t>
  </si>
  <si>
    <t>Reopen_14/05/24_Target chính_WW_Custom Photo If Found Please Hit Better - Gift For Dad, Father, Grandpa, Golfer, Golf Lover - Personalized Golf Bal</t>
  </si>
  <si>
    <t>Custom Photo The Call I Wish - Memorial Gift For Family, Dad, Mom, Grandpa, Grandma - Personalized Acrylic Car Hanger_AHBD1115NAH3368WP_19/04/24</t>
  </si>
  <si>
    <t>Target phụ_WW_Custom Photo The Call I Wish - Memorial Gift For Family, Dad, Mom, Grandpa, Grandma - Personalized Acrylic Car Hanger</t>
  </si>
  <si>
    <t>Custom Photo The Call I Wish - Memorial Gift For Family, Dad, Mom, Grandpa, Grandma - Personalized Acrylic Car Hanger</t>
  </si>
  <si>
    <t>AHBD1115NAH3368WP_19/04/24</t>
  </si>
  <si>
    <t>AHBD1115NAH3368WP</t>
  </si>
  <si>
    <t>Custom Photo I'm Always With You - Memorial Gift For Family, Friend - Personalized Engraved Bracelet_VideoAds_EBAH532HAL1774WP_240124</t>
  </si>
  <si>
    <t>Target chính_WW_Custom Photo I'm Always With You - Memorial Gift For Family, Friend - Personalized Engraved Bracelet</t>
  </si>
  <si>
    <t>Custom Photo I'm Always With You - Memorial Gift For Family, Friend - Personalized Engraved Bracelet</t>
  </si>
  <si>
    <t>VideoAds_EBAH532HAL1774WP_240124</t>
  </si>
  <si>
    <t>EBAH532HAL1774WP</t>
  </si>
  <si>
    <t>All_WW_Grandma's Little Sweethearts - Birthday, Loving Gift For Grandmother, Mother, Mom - Personalized Leather Bag</t>
  </si>
  <si>
    <t>I Love You To The Moon And Back - Memorial Gift For Pet Lovers, Dog Mom, Dog Dad, Cat Mom, Cat Dad - Personalized Acrylic Car Hanger_VideoAds_AHBD1043ELE2875WP_080224</t>
  </si>
  <si>
    <t>Target chính_WW_I Love You To The Moon And Back - Memorial Gift For Pet Lovers, Dog Mom, Dog Dad, Cat Mom, Cat Dad - Personalized Acrylic Car Hanger</t>
  </si>
  <si>
    <t>I Love You To The Moon And Back - Memorial Gift For Pet Lovers, Dog Mom, Dog Dad, Cat Mom, Cat Dad - Personalized Acrylic Car Hanger</t>
  </si>
  <si>
    <t>VideoAds_AHBD1043ELE2875WP_080224</t>
  </si>
  <si>
    <t>AHBD1043ELE2875WP</t>
  </si>
  <si>
    <t>The Grillfather The Man The Myth The Legend - Gift For Father - Personalized Apron_ARNT240DIL709WP_19/04/24</t>
  </si>
  <si>
    <t>Target phụ_WW_The Grillfather The Man The Myth The Legend - Gift For Father - Personalized Apron</t>
  </si>
  <si>
    <t>The Grillfather The Man The Myth The Legend - Gift For Father - Personalized Apron</t>
  </si>
  <si>
    <t>ARNT240DIL709WP_19/04/24</t>
  </si>
  <si>
    <t>ARNT240DIL709WP</t>
  </si>
  <si>
    <t>A Piece Of My Heart - Memorial Gift For Dog Lovers, Cat Lovers - 3D Inflated Effect Printed Mug, Personalized White Edge-to-Edge Mug_EMTS420NAH3334WP_11/04/24</t>
  </si>
  <si>
    <t>All US_A Piece Of My Heart - Memorial Gift For Dog Lovers, Cat Lovers - 3D Inflated Effect Printed Mug, Personalized White Edge-to-Edge Mug</t>
  </si>
  <si>
    <t>A Piece Of My Heart - Memorial Gift For Dog Lovers, Cat Lovers - 3D Inflated Effect Printed Mug, Personalized White Edge-to-Edge Mug</t>
  </si>
  <si>
    <t>EMTS420NAH3334WP_11/04/24</t>
  </si>
  <si>
    <t>EMTS420NAH3334WP</t>
  </si>
  <si>
    <t>Cats Planning Escape - Gift For Cat Lovers - Personalized Custom Shaped Wood Sign_WSFL414CIN2030WP_27/12/23</t>
  </si>
  <si>
    <t>Target chính_US_Cats Planning Escape - Gift For Cat Lovers - Personalized Custom Shaped Wood Sign</t>
  </si>
  <si>
    <t>Cats Planning Escape - Gift For Cat Lovers - Personalized Custom Shaped Wood Sign</t>
  </si>
  <si>
    <t>WSFL414CIN2030WP_27/12/23</t>
  </si>
  <si>
    <t>WSFL414CIN2030WP</t>
  </si>
  <si>
    <t>Chibi Couple Kissing - Anniversary Gift For Couples - Personalized Acrylic Car Hanger_VideoAds_AHBD1018ELE2760WP_060124</t>
  </si>
  <si>
    <t>Target chính_WW_Chibi Couple Kissing - Anniversary Gift For Couples - Personalized Acrylic Car Hanger</t>
  </si>
  <si>
    <t>Chibi Couple Kissing - Anniversary Gift For Couples - Personalized Acrylic Car Hanger</t>
  </si>
  <si>
    <t>VideoAds_AHBD1018ELE2760WP_060124</t>
  </si>
  <si>
    <t>AHBD1018ELE2760WP</t>
  </si>
  <si>
    <t>Target chính_US+UK_Custom Photo If Found Return To This Guy - Gift For Dad, Father, Grandpa, Golfer, Golf Lover - Personalized Golf Ball</t>
  </si>
  <si>
    <t>No Returns Or Refunds Funny Chibi Grandkids - Gift For Dad, Mom, Grandma, Grandpa - Personalized Mug_WMTP223NAH3322WP_11/04/24</t>
  </si>
  <si>
    <t>Target chính_US_No Returns Or Refunds Funny Chibi Grandkids - Gift For Dad, Mom, Grandma, Grandpa - Personalized Mug</t>
  </si>
  <si>
    <t>No Returns Or Refunds Funny Chibi Grandkids - Gift For Dad, Mom, Grandma, Grandpa - Personalized Mug</t>
  </si>
  <si>
    <t>WMTP223NAH3322WP_11/04/24</t>
  </si>
  <si>
    <t>WMTP223NAH3322WP</t>
  </si>
  <si>
    <t>15/05/2024_Target Parent_WW_Custom Photo Now You Can Carry Me Too - Gift For Dad, Father, New Parents - Personalized Leather Photo Keychain</t>
  </si>
  <si>
    <t>Best Dad Ever Hand Punch - Personalized 2-Layered Wooden Plaque With Stand_VideoAdsR_PSAT1232DIL748WP_140524</t>
  </si>
  <si>
    <t>All_US_Best Dad Ever Hand Punch - Personalized 2-Layered Wooden Plaque With Stand</t>
  </si>
  <si>
    <t>Best Dad Ever Hand Punch - Personalized 2-Layered Wooden Plaque With Stand</t>
  </si>
  <si>
    <t>VideoAdsR_PSAT1232DIL748WP_140524</t>
  </si>
  <si>
    <t>PSAT1232DIL748WP</t>
  </si>
  <si>
    <t>Custom Photo Always Shine In My Heart - Loving, Memorial Gift For Family, Siblings, Friends - Personalized Solar Light_VideoAdsR_SGTS410HAL2145WP_170524</t>
  </si>
  <si>
    <t>Target chính_WW_Custom Photo Always Shine In My Heart - Loving, Memorial Gift For Family, Siblings, Friends - Personalized Solar Light</t>
  </si>
  <si>
    <t>VideoAdsR_SGTS410HAL2145WP_170524</t>
  </si>
  <si>
    <t>Target phụ_WW_Grandma's Little Sweethearts - Personalized Leather Long Wallet</t>
  </si>
  <si>
    <t>Target chính_US+UK_Custom Photo I'll Carry You - Memorial Gift For Family, Siblings, Friends, Dog Lovers, Cat Lovers - Personalized Engraved Bracelet</t>
  </si>
  <si>
    <t>Runagain_Hand In Hand, I Will Always Protect You - Birthday, Loving Gift For Mother, Father, Grandma, Grandpa, Parents, Grandparents - Personalized Custom T Shirt_TSVT192HAL1211WP_20/10/23</t>
  </si>
  <si>
    <t>14/11_Target chính_US_Hand In Hand, I Will Always Protect You - Birthday, Loving Gift For Mother, Father, Grandma, Grandpa, Parents, Grandparents - Personalized Custom T Shirt</t>
  </si>
  <si>
    <t>Hand In Hand, I Will Always Protect You - Birthday, Loving Gift For Mother, Father, Grandma, Grandpa, Parents, Grandparents - Personalized Custom T Shirt</t>
  </si>
  <si>
    <t>TSVT192HAL1211WP_20/10/23</t>
  </si>
  <si>
    <t>TSVT192HAL1211WP</t>
  </si>
  <si>
    <t>30/11_Dog breeds_US_A Bond That Can't Be Broken - Gift For Dog Lovers, Dog Mom - Personalized Mug - Copy 4</t>
  </si>
  <si>
    <t>New Product_Custom Photo My Hardest Goodbye - Memorial, Sympathy Gift For Dog Owners, Cat Lovers - Personalized Pet Loss Sign, Collar Frame_CFAH590HAL1990WP_02/02/24</t>
  </si>
  <si>
    <t>CFAH590HAL1990WP_02/02/24</t>
  </si>
  <si>
    <t>New product_Congrats On Being My Dad From The Reason You Drink - Personalized Engraved Whiskey Glass_WGAH677HAL2280WP_17/05/24</t>
  </si>
  <si>
    <t>Target chính_US_Congrats On Being My Dad From The Reason You Drink - Personalized Engraved Whiskey Glass</t>
  </si>
  <si>
    <t>Congrats On Being My Dad From The Reason You Drink - Personalized Engraved Whiskey Glass</t>
  </si>
  <si>
    <t>WGAH677HAL2280WP_17/05/24</t>
  </si>
  <si>
    <t>WGAH677HAL2280WP</t>
  </si>
  <si>
    <t>I Worked My Whole Life For This Mug - Personalized Mug_WMAT1244DIL777WP_11/05/24</t>
  </si>
  <si>
    <t>Target chính_WW_I Worked My Whole Life For This Mug - Personalized Mug</t>
  </si>
  <si>
    <t>I Worked My Whole Life For This Mug - Personalized Mug</t>
  </si>
  <si>
    <t>WMAT1244DIL777WP_11/05/24</t>
  </si>
  <si>
    <t>WMAT1244DIL777WP</t>
  </si>
  <si>
    <t>Target Parents_US_Best Dad Grandpa Ever Fist Bump - Personalized T Shirt - Copy 4</t>
  </si>
  <si>
    <t>Reopen_Vintage Map Papa Title - Birthday, Loving Gift For Dad, Father, Papa, Grandpa, Grandfather - Personalized Classic Cap_CPAH621ELE3019WP_20/03/24</t>
  </si>
  <si>
    <t>Target chính_US_Vintage Map Papa Title - Birthday, Loving Gift For Dad, Father, Papa, Grandpa, Grandfather - Personalized Classic Cap</t>
  </si>
  <si>
    <t>Vintage Map Papa Title - Birthday, Loving Gift For Dad, Father, Papa, Grandpa, Grandfather - Personalized Classic Cap</t>
  </si>
  <si>
    <t>CPAH621ELE3019WP_20/03/24</t>
  </si>
  <si>
    <t>CPAH621ELE3019WP</t>
  </si>
  <si>
    <t>All US_Custom Photo Dad Every Poo I Do - Personalized Mug</t>
  </si>
  <si>
    <t>22/05/24_Target Fatherhood_US_This Awesome Daddy Mommy Belongs To - Birthday, Loving Gift For Mother, Father, Grandma, Grandpa - Personalized Custom T Shirt</t>
  </si>
  <si>
    <t>Post 1 210524_A Man And His Dog A Bond That Can't Be Broken - Personalized Window Hanging Suncatcher Ornament_VideoAdsR_SHTA388HAL2221WP_100524</t>
  </si>
  <si>
    <t>Target chính_US_A Man And His Dog A Bond That Can't Be Broken - Personalized Window Hanging Suncatcher Ornament</t>
  </si>
  <si>
    <t>VideoAdsR_SHTA388HAL2221WP_100524</t>
  </si>
  <si>
    <t>Post 1 220524_Custom Photo The Call I Wish - Memorial Gift For Family, Dad, Mom, Grandpa, Grandma - Personalized Acrylic Keychain_VideoAdsR_AKAK1064NAH3253WP_050424</t>
  </si>
  <si>
    <t>Target chính_US_Custom Photo The Call I Wish - Memorial Gift For Family, Dad, Mom, Grandpa, Grandma - Personalized Acrylic Keychain</t>
  </si>
  <si>
    <t>Target chính_WW_Grandpa Dad Kids Handprints - Personalized Classic Cap</t>
  </si>
  <si>
    <t>15/05/24_Target Dog breed_US_Best Dog Dad Ever Hand Punch - Personalized T Shirt – Copy 2</t>
  </si>
  <si>
    <t>No Returns Or Refunds Chibi Grandkids - Funny Gift For Dad, Mom, Grandma, Grandpa - Personalized Mug_VideoAdsR_WMTR201NAH3247WP_090424</t>
  </si>
  <si>
    <t>Change to US_Target phụ_WW_No Returns Or Refunds Chibi Grandkids - Funny Gift For Dad, Mom, Grandma, Grandpa - Personalized Mug</t>
  </si>
  <si>
    <t>VideoAdsR_WMTR201NAH3247WP_090424</t>
  </si>
  <si>
    <t>Custom Photo Best Dog Mom Cat Mom Ever - Gift For Fur Moms, Pet Lovers - Personalized Women's Sleep Tee_VideoAds_LTPT1064HEL763WP_090124</t>
  </si>
  <si>
    <t>Target chính_WW_Custom Photo Best Dog Mom Cat Mom Ever - Gift For Fur Moms, Pet Lovers - Personalized Women's Sleep Tee</t>
  </si>
  <si>
    <t>Custom Photo Best Dog Mom Cat Mom Ever - Gift For Fur Moms, Pet Lovers - Personalized Women's Sleep Tee</t>
  </si>
  <si>
    <t>VideoAds_LTPT1064HEL763WP_090124</t>
  </si>
  <si>
    <t>LTPT1064HEL763WP</t>
  </si>
  <si>
    <t>A Dad And His Dog A Bond That Can't Be Broken - Personalized Window Hanging Suncatcher Ornament_VideoAdsR_SHAH663HAL2225WP_160524</t>
  </si>
  <si>
    <t>Target chính_US_A Dad And His Dog A Bond That Can't Be Broken - Personalized Window Hanging Suncatcher Ornament</t>
  </si>
  <si>
    <t>VideoAdsR_SHAH663HAL2225WP_160524</t>
  </si>
  <si>
    <t>17/05/24_Target Dog breed_US_Dog Human Fist Bump - Gift For Dog Dad, Dog Lovers - 3D Inflated Effect Printed Mug, Personalized White Edge-to-Edge Mug</t>
  </si>
  <si>
    <t>Target phụ_WW_Dog Human Fist Bump - Gift For Dog Dad, Dog Lovers - 3D Inflated Effect Printed Mug, Personalized White Edge-to-Edge Mug</t>
  </si>
  <si>
    <t>A Crazy Plant Lady &amp; Her Spoiled Rotten Dogs Live Here - Personalized Classic Metal Signs_MSTP244NAH3435WP_10/05/24</t>
  </si>
  <si>
    <t>Target chính_WW_A Crazy Plant Lady &amp; Her Spoiled Rotten Dogs Live Here - Personalized Classic Metal Signs</t>
  </si>
  <si>
    <t>A Crazy Plant Lady &amp; Her Spoiled Rotten Dogs Live Here - Personalized Classic Metal Signs</t>
  </si>
  <si>
    <t>MSTP244NAH3435WP_10/05/24</t>
  </si>
  <si>
    <t>MSTP244NAH3435WP</t>
  </si>
  <si>
    <t>Cartoon Side View Couple Kissing Job - Loving, Anniversary Gift For Spouse, Husband, Wife - Personalized Acrylic Car Hanger_VideoAds_AHHP228HAL1981WP_220224</t>
  </si>
  <si>
    <t>Target phụ_WW_Cartoon Side View Couple Kissing Job - Loving, Anniversary Gift For Spouse, Husband, Wife - Personalized Acrylic Car Hanger</t>
  </si>
  <si>
    <t>Cartoon Side View Couple Kissing Job - Loving, Anniversary Gift For Spouse, Husband, Wife - Personalized Acrylic Car Hanger</t>
  </si>
  <si>
    <t>VideoAds_AHHP228HAL1981WP_220224</t>
  </si>
  <si>
    <t>AHHP228HAL1981WP</t>
  </si>
  <si>
    <t>Target chính_US_Cute Dogs And Cats Aesthetic Pattern - Birthday, Loving Gift For Pet Lovers, Dog Mom, Cat Mom - Personalized Leather Long Wallet_VideoAds_LLPT1088HEL830WP_070224</t>
  </si>
  <si>
    <t>Post 2_No Returns Or Refunds Chibi Grandkids - Funny Gift For Dad, Mom, Grandma, Grandpa - Personalized Mug_VideoAdsR_WMTR201NAH3247WP_090424</t>
  </si>
  <si>
    <t>Chaneg to US_Target chính_WW_No Returns Or Refunds Chibi Grandkids - Funny Gift For Dad, Mom, Grandma, Grandpa - Personalized Mug</t>
  </si>
  <si>
    <t>18/04_Target Parent_US_This Grandpa Daddy Belongs To - Gift For Dad, Father, Grandfather - Personalized Tape Measure – Copy</t>
  </si>
  <si>
    <t>08/05_Target Married_US_Best Dad Ever - Birthday, Loving Gift For Father, Grandfather, Grandpa - Personalized Classic Cap – Copy</t>
  </si>
  <si>
    <t>She Believed She Could - Graduation Gift, Gift For Friends - Personalized Square Shaped Acrylic Plaque_VideoAds_SPGT436DIL565WP_090324</t>
  </si>
  <si>
    <t>Target chính_WW_She Believed She Could - Graduation Gift, Gift For Friends - Personalized Square Shaped Acrylic Plaque</t>
  </si>
  <si>
    <t>She Believed She Could - Graduation Gift, Gift For Friends - Personalized Square Shaped Acrylic Plaque</t>
  </si>
  <si>
    <t>VideoAds_SPGT436DIL565WP_090324</t>
  </si>
  <si>
    <t>SPGT436DIL565WP</t>
  </si>
  <si>
    <t>All US_Fist Bump, Best Friends For Life - Personalized Classic Cap</t>
  </si>
  <si>
    <t>17/05/2024_Target Gifts_US_We Used To Lived In Your Balls - Gift For Fathers, Dad - 3D Inflated Effect Printed Mug, Personalized White Edge-to-Edge Mug</t>
  </si>
  <si>
    <t>Reopen 21/05/24_Custom Photo I Know I'm Not Here Yet - Gift For Dad, Father, New Parents - Personalized Aluminum Wallet Card_WAAK1034NAH3210WP_13/03/24</t>
  </si>
  <si>
    <t>Target chính_WW_Custom Photo I Know I'm Not Here Yet - Gift For Dad, Father, New Parents - Personalized Aluminum Wallet Card</t>
  </si>
  <si>
    <t>Custom Photo I Know I'm Not Here Yet - Gift For Dad, Father, New Parents - Personalized Aluminum Wallet Card</t>
  </si>
  <si>
    <t>Custom Photo I Know I'm Not Here Yet - Gift For Dad, Father, New Parents - Personalized Aluminum Wallet Card_WAAK1034NAH3210WP_13/03/24</t>
  </si>
  <si>
    <t>WAAK1034NAH3210WP</t>
  </si>
  <si>
    <t>New product_We Love You, Best Grandpa Ever Chibi Heart Faux-Stitched Effect - Personalized Leather Wallet_LRTP246HAL2262WP_15/05/24</t>
  </si>
  <si>
    <t>All US_We Love You, Best Grandpa Ever Chibi Heart Faux-Stitched Effect - Personalized Leather Wallet</t>
  </si>
  <si>
    <t>We Love You, Best Grandpa Ever Chibi Heart Faux-Stitched Effect - Personalized Leather Wallet</t>
  </si>
  <si>
    <t>LRTP246HAL2262WP_15/05/24</t>
  </si>
  <si>
    <t>LRTP246HAL2262WP</t>
  </si>
  <si>
    <t>07/03/24_Target Pet food_US_Cats Planning Escape - Gift For Cat Lovers - Personalized Custom Shaped Wood Sign - Copy</t>
  </si>
  <si>
    <t>22/03_Mockup mới_All US - Copy</t>
  </si>
  <si>
    <t>29/02/24_Target family_US+UK_Custom Photo Funny I Love My Lover - Gift For Husband, Boyfriend - Personalized Unisex Beach Shorts</t>
  </si>
  <si>
    <t>MK Cũ_All US - Women - Copy</t>
  </si>
  <si>
    <t>All US_Custom Photo Daddy's Grilling Plate - Personalized Plate</t>
  </si>
  <si>
    <t>Dog Dad If I Could Talk - Personalized Mug_VideoAdsR_WMAK1119NAH3403WP_210524</t>
  </si>
  <si>
    <t>Target chính_US_Dog Dad If I Could Talk - Personalized Mug</t>
  </si>
  <si>
    <t>Dog Dad If I Could Talk - Personalized Mug</t>
  </si>
  <si>
    <t>VideoAdsR_WMAK1119NAH3403WP_210524</t>
  </si>
  <si>
    <t>WMAK1119NAH3403WP</t>
  </si>
  <si>
    <t>17/05/24_Target Father's Day_US_Dad Every Poo I Do - Personalized Mug - Copy 2</t>
  </si>
  <si>
    <t>All US_Custom Photo I'm Always With You Memorial Heart - Personalized Window Hanging Suncatcher Ornament</t>
  </si>
  <si>
    <t>Paws And Human Fist Bump The Dog Father - Personalized T Shirt_VideoAdsR_TSPT1185HEL1100WP_210524</t>
  </si>
  <si>
    <t>Target chính_WW_Paws And Human Fist Bump The Dog Father - Personalized T Shirt</t>
  </si>
  <si>
    <t>Paws And Human Fist Bump The Dog Father - Personalized T Shirt</t>
  </si>
  <si>
    <t>VideoAdsR_TSPT1185HEL1100WP_210524</t>
  </si>
  <si>
    <t>TSPT1185HEL1100WP</t>
  </si>
  <si>
    <t>15/05/24_Target Married_US_Papa Since - Gift For Father, Dad, Grandpa - Personalized Classic Cap – Copy</t>
  </si>
  <si>
    <t>Grandma's Little Sweethearts - Personalized Zippered Canvas Bag_VideoAdsR_ZTNN449HEL1062WP_030524</t>
  </si>
  <si>
    <t>All_US_Grandma's Little Sweethearts - Personalized Zippered Canvas Bag</t>
  </si>
  <si>
    <t>Grandma's Little Sweethearts - Personalized Zippered Canvas Bag</t>
  </si>
  <si>
    <t>VideoAdsR_ZTNN449HEL1062WP_030524</t>
  </si>
  <si>
    <t>ZTNN449HEL1062WP</t>
  </si>
  <si>
    <t>Best Dad Grandpa Ever - Personalized Pint Glass_VideoAdsR_PGFL484DIL724WP_170524</t>
  </si>
  <si>
    <t>Target chính_WW_Best Dad Grandpa Ever - Personalized Pint Glass</t>
  </si>
  <si>
    <t>Best Dad Grandpa Ever - Personalized Pint Glass</t>
  </si>
  <si>
    <t>VideoAdsR_PGFL484DIL724WP_170524</t>
  </si>
  <si>
    <t>PGFL484DIL724WP</t>
  </si>
  <si>
    <t>Promoted To Grandpa - Personalized Classic Cap_CPHC343NGO2259WP_09/05/24</t>
  </si>
  <si>
    <t>Target chính_US_Promoted To Grandpa - Personalized Classic Cap</t>
  </si>
  <si>
    <t>Promoted To Grandpa - Personalized Classic Cap</t>
  </si>
  <si>
    <t>CPHC343NGO2259WP_09/05/24</t>
  </si>
  <si>
    <t>CPHC343NGO2259WP</t>
  </si>
  <si>
    <t>08/05/24_Target Garden Interest_US_A Crazy Plant Lady &amp; Her Spoiled Rotten Dogs - Backyard Sign, Gift For Gardening Lovers, Gardeners, Dog Lovers - Personalized Classic Metal Signs</t>
  </si>
  <si>
    <t>What Day Is Today Who Cares - Retirement Gift For Grandma, Mom, Nana, Gigi - Personalized T Shirt_VideoAdsR_TSVA807NAH3274WP_110424</t>
  </si>
  <si>
    <t>Target phụ_WW_What Day Is Today Who Cares - Retirement Gift For Grandma, Mom, Nana, Gigi - Personalized T Shirt</t>
  </si>
  <si>
    <t>What Day Is Today Who Cares - Retirement Gift For Grandma, Mom, Nana, Gigi - Personalized T Shirt</t>
  </si>
  <si>
    <t>VideoAdsR_TSVA807NAH3274WP_110424</t>
  </si>
  <si>
    <t>TSVA807NAH3274WP</t>
  </si>
  <si>
    <t>Runagain_Best Grillin' Dad Ever - Personalized Plate_PAPT1175HEL1068WP_11/05/24</t>
  </si>
  <si>
    <t>Target phụ_WW_Best Grillin' Dad Ever - Personalized Plate</t>
  </si>
  <si>
    <t>PAPT1175HEL1068WP_11/05/24</t>
  </si>
  <si>
    <t>14/05/24_Target Father_US_Custom Photo When You Miss Me - Loving, Memorial Gift For Family, Siblings, Friends - Personalized Pillow</t>
  </si>
  <si>
    <t>Runagain_Custom Photo Human And Pet Faces - Gift For Men, Women, Dog And Cat Lovers - Personalized Hawaiian Shirt_HSNN234HEL331WP_23/01/24</t>
  </si>
  <si>
    <t>Target phụ_WW_Custom Photo Human And Pet Faces - Gift For Men, Women, Dog And Cat Lovers - Personalized Hawaiian Shirt</t>
  </si>
  <si>
    <t>Custom Photo Human And Pet Faces - Gift For Men, Women, Dog And Cat Lovers - Personalized Hawaiian Shirt</t>
  </si>
  <si>
    <t>HSNN234HEL331WP_23/01/24</t>
  </si>
  <si>
    <t>HSNN234HEL331WP</t>
  </si>
  <si>
    <t>Proud Mother Of A Few Kids - Funny Gift For Mom, Mother, Grandma - Personalized T Shirt_TSAK987NAH3105WP_20/02/24</t>
  </si>
  <si>
    <t>"change to US"_29/02_Target Gift_WW_Proud Mother Of A Few Kids - Funny Gift For Mom, Mother, Grandma - Personalized T Shirt - Copy</t>
  </si>
  <si>
    <t>Proud Mother Of A Few Kids - Funny Gift For Mom, Mother, Grandma - Personalized T Shirt</t>
  </si>
  <si>
    <t>TSAK987NAH3105WP_20/02/24</t>
  </si>
  <si>
    <t>TSAK987NAH3105WP</t>
  </si>
  <si>
    <t>22/03_Mockup mới_All US -Engaged Shoppers - Copy</t>
  </si>
  <si>
    <t>10/05_MK mới_Target chính_US_A Bond That Can't Be Broken - Gift For Cat Lovers, Cat Mom, Cat Dad - Personalized Mug – Copy</t>
  </si>
  <si>
    <t>Target phụ_WW_Papa Since - Gift For Father, Dad, Grandpa - Personalized Classic Cap</t>
  </si>
  <si>
    <t>Custom Photo Always Wash Your Balls - Gift For Dad, Father, Grandpa, Golfer, Golf Lover - Personalized Golf Ball_GFAK1068NAH3265WP_29/03/24</t>
  </si>
  <si>
    <t>Target chính_US+UK_Custom Photo Always Wash Your Balls - Gift For Dad, Father, Grandpa, Golfer, Golf Lover - Personalized Golf Ball</t>
  </si>
  <si>
    <t>Custom Photo Always Wash Your Balls - Gift For Dad, Father, Grandpa, Golfer, Golf Lover - Personalized Golf Ball</t>
  </si>
  <si>
    <t>GFAK1068NAH3265WP_29/03/24</t>
  </si>
  <si>
    <t>GFAK1068NAH3265WP</t>
  </si>
  <si>
    <t>New Product_All My Travel Crap - Funny Gift For Traveling Lovers, Travelers, Women - Personalized Cosmetic Bag_SMGT423HEL856WP_07/02/24</t>
  </si>
  <si>
    <t>Target chính_US_All My Travel Crap - Funny Gift For Traveling Lovers, Travelers, Women - Personalized Cosmetic Bag_SMGT423HEL856WP_07/02/24</t>
  </si>
  <si>
    <t>All My Travel Crap - Funny Gift For Traveling Lovers, Travelers, Women - Personalized Cosmetic Bag</t>
  </si>
  <si>
    <t>SMGT423HEL856WP_07/02/24</t>
  </si>
  <si>
    <t>SMGT423HEL856WP</t>
  </si>
  <si>
    <t>09/05/24_Target Baseball Organization_US_We Hit A Homerun Scoring You As Our Dad - Personalized Baseball, Softball – Copy 2</t>
  </si>
  <si>
    <t>10/05_MK mới_Target phụ_WW_A Bond That Can't Be Broken - Gift For Cat Lovers, Cat Mom, Cat Dad - Personalized Mug – Copy</t>
  </si>
  <si>
    <t>15/03/24_Target Grooming_WW_Custom Photo My Hardest Goodbye - Memorial, Sympathy Gift For Dog Owners, Cat Lovers - Personalized Pet Loss Sign, Collar Frame</t>
  </si>
  <si>
    <t>You Left Paw Prints - Memorial Gift For Dog Lovers, Cat Lovers - 3D Inflated Effect Printed Mug, Personalized White Edge-to-Edge Mug_EMTS419NAH3315WP_10/04/24</t>
  </si>
  <si>
    <t>All US_You Left Paw Prints - Memorial Gift For Dog Lovers, Cat Lovers - 3D Inflated Effect Printed Mug, Personalized White Edge-to-Edge Mug</t>
  </si>
  <si>
    <t>You Left Paw Prints - Memorial Gift For Dog Lovers, Cat Lovers - 3D Inflated Effect Printed Mug, Personalized White Edge-to-Edge Mug</t>
  </si>
  <si>
    <t>EMTS419NAH3315WP_10/04/24</t>
  </si>
  <si>
    <t>EMTS419NAH3315WP</t>
  </si>
  <si>
    <t>15/03_Target Home Decor_US_Cartoon Cats Planning Escape - Gift For Cat Lovers - Personalized Doormat - Copy</t>
  </si>
  <si>
    <t>No Matter Where Life Takes Us - Gift For Sisters, Siblings - Personalized 2-Layered Wooden Plaque With Stand_PSNN394NGO2060WP_08/02/24</t>
  </si>
  <si>
    <t>Target chính_US_No Matter Where Life Takes Us - Gift For Sisters, Siblings - Personalized 2-Layered Wooden Plaque With Stand</t>
  </si>
  <si>
    <t>No Matter Where Life Takes Us - Gift For Sisters, Siblings - Personalized 2-Layered Wooden Plaque With Stand</t>
  </si>
  <si>
    <t>PSNN394NGO2060WP_08/02/24</t>
  </si>
  <si>
    <t>PSNN394NGO2060WP</t>
  </si>
  <si>
    <t>Just A Girl Boy Who Loves Traveling - Birthday Gift For Him, Her, Vacation Lovers - Personalized Luggage Tag_GTBD1028ELE2811WP_10/01/24</t>
  </si>
  <si>
    <t>All_US_Just A Girl Boy Who Loves Traveling - Birthday Gift For Him, Her, Vacation Lovers - Personalized Luggage Tag</t>
  </si>
  <si>
    <t>Just A Girl Boy Who Loves Traveling - Birthday Gift For Him, Her, Vacation Lovers - Personalized Luggage Tag</t>
  </si>
  <si>
    <t>GTBD1028ELE2811WP_10/01/24</t>
  </si>
  <si>
    <t>GTBD1028ELE2811WP</t>
  </si>
  <si>
    <t>First Mom Now Grandma - Gift For Mothers, Grandmas, Aunties - Personalized 2-Layered Wooden Plaque With Stand_VideoAds_PSTA361ELE2901WP_200224</t>
  </si>
  <si>
    <t>All_US_First Mom Now Grandma - Gift For Mothers, Grandmas, Aunties - Personalized 2-Layered Wooden Plaque With Stand</t>
  </si>
  <si>
    <t>First Mom Now Grandma - Gift For Mothers, Grandmas, Aunties - Personalized 2-Layered Wooden Plaque With Stand</t>
  </si>
  <si>
    <t>VideoAds_PSTA361ELE2901WP_200224</t>
  </si>
  <si>
    <t>PSTA361ELE2901WP</t>
  </si>
  <si>
    <t>Target chính_US_Best Dad Ever Hand Punch - Personalized 2-Layered Wooden Plaque With Stand</t>
  </si>
  <si>
    <t>Mother &amp; Daughters A Bond That Can't Be Broken - Gift For Mom, Mother, Grandma - Personalized Mug_WMAK974NAH3086WP_08/02/24</t>
  </si>
  <si>
    <t>08/03_All WW_Mother &amp; Daughters A Bond That Can't Be Broken - Gift For Mom, Mother, Grandma - Personalized Mug - Copy 2</t>
  </si>
  <si>
    <t>Mother &amp; Daughters A Bond That Can't Be Broken - Gift For Mom, Mother, Grandma - Personalized Mug</t>
  </si>
  <si>
    <t>WMAK974NAH3086WP_08/02/24</t>
  </si>
  <si>
    <t>WMAK974NAH3086WP</t>
  </si>
  <si>
    <t>Post 1 16/05/24_I Miss You I Know - Memorial Gift For Family, Friends, Siblings - Personalized Acrylic Car Hanger_VideoAdsR_AHBD1025ELE2801WP_160524</t>
  </si>
  <si>
    <t>Target chính_US_I Miss You I Know - Memorial Gift For Family, Friends, Siblings - Personalized Acrylic Car Hanger</t>
  </si>
  <si>
    <t>I Miss You I Know - Memorial Gift For Family, Friends, Siblings - Personalized Acrylic Car Hanger</t>
  </si>
  <si>
    <t>I Miss You I Know - Memorial Gift For Family, Friends, Siblings - Personalized Acrylic Car Hanger_VideoAdsR_AHBD1025ELE2801WP_160524</t>
  </si>
  <si>
    <t>AHBD1025ELE2801WP</t>
  </si>
  <si>
    <t>17/05/24_MK mới_Target Retirement_WW_The Legend Has Retired Vintage - Retirement Gift For Beach Lovers, Dad, Mom, Grandpa, Grandma - Personalized T Shirt</t>
  </si>
  <si>
    <t>Best Dog Dad Ever - Personalized Classic Cap_CPAT1250DIL792WP_17/05/24</t>
  </si>
  <si>
    <t>Target chính_WW_Best Dog Dad Ever - Personalized Classic Cap</t>
  </si>
  <si>
    <t>Best Dog Dad Ever - Personalized Classic Cap</t>
  </si>
  <si>
    <t>CPAT1250DIL792WP_17/05/24</t>
  </si>
  <si>
    <t>CPAT1250DIL792WP</t>
  </si>
  <si>
    <t>Post 1 220524_A Bond That Can't Be Broken - Gift For Dog Lovers, Dog Mom - Personalized Mug_VideoAdsR_WMAK899NAH2864WP_080524</t>
  </si>
  <si>
    <t>Target chính_US_A Bond That Can't Be Broken - Gift For Dog Lovers, Dog Mom - Personalized Mug</t>
  </si>
  <si>
    <t>VideoAdsR_WMAK899NAH2864WP_080524</t>
  </si>
  <si>
    <t>Post 2 18/05/24_Papa's Grilling Buddies - Gift For Grandpa, Dad, Father - Personalized Plate_VideoAdsR_PANN417NGO2150WP_180524</t>
  </si>
  <si>
    <t>All us_Papa's Grilling Buddies - Gift For Grandpa, Dad, Father - Personalized Plate</t>
  </si>
  <si>
    <t>Papa's Grilling Buddies - Gift For Grandpa, Dad, Father - Personalized Plate</t>
  </si>
  <si>
    <t>Papa's Grilling Buddies - Gift For Grandpa, Dad, Father - Personalized Plate_VideoAdsR_PANN417NGO2150WP_180524</t>
  </si>
  <si>
    <t>PANN417NGO2150WP</t>
  </si>
  <si>
    <t>A Crazy Plant Lady &amp; Her Spoiled Rotten Pets Live Here Dog Cat - Personalized Classic Metal Signs_MSBD1147NAH3453WP_15/05/24</t>
  </si>
  <si>
    <t>Target chính_US_A Crazy Plant Lady &amp; Her Spoiled Rotten Pets Live Here Dog Cat - Personalized Classic Metal Signs</t>
  </si>
  <si>
    <t>A Crazy Plant Lady &amp; Her Spoiled Rotten Pets Live Here Dog Cat - Personalized Classic Metal Signs</t>
  </si>
  <si>
    <t>MSBD1147NAH3453WP_15/05/24</t>
  </si>
  <si>
    <t>MSBD1147NAH3453WP</t>
  </si>
  <si>
    <t>MK Cũ_All US - Weddings (weddings)</t>
  </si>
  <si>
    <t>03/05/24_MK mới_All_US_A Bond That Can't Be Broken - Gift For Dog Lovers, Dog Mom - Personalized Mug – Copy</t>
  </si>
  <si>
    <t>The Dogfather Patch - Personalized Classic Cap_CPTB581CIN2448WP_21/05/24</t>
  </si>
  <si>
    <t>Target chính_WW_The Dogfather Patch - Personalized Classic Cap</t>
  </si>
  <si>
    <t>The Dogfather Patch - Personalized Classic Cap</t>
  </si>
  <si>
    <t>CPTB581CIN2448WP_21/05/24</t>
  </si>
  <si>
    <t>CPTB581CIN2448WP</t>
  </si>
  <si>
    <t>Fist Bump, Best Friends For Life - Personalized Classic Cap_VideoAdsR_CPAK1124NAH3421WP_170524</t>
  </si>
  <si>
    <t>All us_Fist Bump, Best Friends For Life - Personalized Classic Cap</t>
  </si>
  <si>
    <t>VideoAdsR_CPAK1124NAH3421WP_170524</t>
  </si>
  <si>
    <t>Target chính_WW_Proud Father Of A Few - Funny Gift For Dad, Father, Grandpa - Personalized T Shirt</t>
  </si>
  <si>
    <t>Target chính_WW_Custom Photo I'm Always With You Memorial Heart - Personalized Window Hanging Suncatcher Ornament</t>
  </si>
  <si>
    <t>Custom Photo This Awesome Daddy Mommy Grandpa Belongs To - Personalized Acrylic Tag Keychain_AGYN494ELE3252WP_21/05/24</t>
  </si>
  <si>
    <t>Target chính_US_Custom Photo This Awesome Daddy Mommy Grandpa Belongs To - Personalized Acrylic Tag Keychain</t>
  </si>
  <si>
    <t>Custom Photo This Awesome Daddy Mommy Grandpa Belongs To - Personalized Acrylic Tag Keychain</t>
  </si>
  <si>
    <t>AGYN494ELE3252WP_21/05/24</t>
  </si>
  <si>
    <t>AGYN494ELE3252WP</t>
  </si>
  <si>
    <t>The Golf Father Funny Golfer Dad - Personalized Mug_WMVA835HAL2270WP_15/05/24</t>
  </si>
  <si>
    <t>Target phụ_WW_The Golf Father Funny Golfer Dad - Personalized Mug</t>
  </si>
  <si>
    <t>The Golf Father Funny Golfer Dad - Personalized Mug</t>
  </si>
  <si>
    <t>WMVA835HAL2270WP_15/05/24</t>
  </si>
  <si>
    <t>WMVA835HAL2270WP</t>
  </si>
  <si>
    <t>20/05/24_Target Couple_US_Custom Photo Now You Can Carry Me Too - Gift For Dad, Father, New Parents - Personalized Leather Photo Keychain - Copy</t>
  </si>
  <si>
    <t>Target chính_WW_Dad Every Poo I Do - Personalized Pint Glass</t>
  </si>
  <si>
    <t>Change to US_Target phụ_WW_The Legend Has Retired Vintage - Retirement Gift For Beach Lovers, Dad, Mom, Grandpa, Grandma - Personalized T Shirt</t>
  </si>
  <si>
    <t>08/05/24_Target Parents_US_The Legend Has Retired Vintage - Retirement Gift For Beach Lovers, Dad, Mom, Grandpa, Grandma - Personalized T Shirt</t>
  </si>
  <si>
    <t>22/05/24_Target Gift_US_A Crazy Plant Lady &amp; Her Spoiled Rotten Cats Live Here - Personalized Classic Metal Signs – Copy 2</t>
  </si>
  <si>
    <t>15/05/2024_Target Men_WW_Custom Photo Now You Can Carry Me Too - Gift For Dad, Father, New Parents - Personalized Leather Photo Keychain</t>
  </si>
  <si>
    <t>Reopen 21/05/24_Traveling Best Friends Life Is Better On A Cruise With Best Friends - Cruising Gift For BFF, Sisters - Personalized Custom T Shirt_TSAH067ELE1645WP_13/01/24</t>
  </si>
  <si>
    <t>Target chính_WW_Traveling Best Friends Life Is Better On A Cruise With Best Friends - Cruising Gift For BFF, Sisters - Personalized Custom T Shirt</t>
  </si>
  <si>
    <t>Traveling Best Friends Life Is Better On A Cruise With Best Friends - Cruising Gift For BFF, Sisters - Personalized Custom T Shirt</t>
  </si>
  <si>
    <t>Traveling Best Friends Life Is Better On A Cruise With Best Friends - Cruising Gift For BFF, Sisters - Personalized Custom T Shirt_TSAH067ELE1645WP_13/01/24</t>
  </si>
  <si>
    <t>TSAH067ELE1645WP</t>
  </si>
  <si>
    <t>22/05/24_Target Fishing_US_Custom Photo Reel Cool Dad - Personalized Hawaiian Shirt – Copy 2</t>
  </si>
  <si>
    <t>Wanderlust Find What You Love And Let It Save You - Gift For Camping Lovers - Personalized Leather Journal_VideoAdsR_LJTN1222ELE3108WP_230424</t>
  </si>
  <si>
    <t>Target chính_WW_Wanderlust Find What You Love And Let It Save You - Gift For Camping Lovers - Personalized Leather Journal</t>
  </si>
  <si>
    <t>Wanderlust Find What You Love And Let It Save You - Gift For Camping Lovers - Personalized Leather Journal</t>
  </si>
  <si>
    <t>VideoAdsR_LJTN1222ELE3108WP_230424</t>
  </si>
  <si>
    <t>LJTN1222ELE3108WP</t>
  </si>
  <si>
    <t>Custom Photo I'm Your Father's Day Gift - Gift For Dad, New Dad, Husband - Personalized Baby Onesie_VideoAdsR_BIAK1108NAH3380WP_150524</t>
  </si>
  <si>
    <t>Target phụ_WW_Custom Photo I'm Your Father's Day Gift - Gift For Dad, New Dad, Husband - Personalized Baby Onesie</t>
  </si>
  <si>
    <t>Custom Photo I'm Your Father's Day Gift - Gift For Dad, New Dad, Husband - Personalized Baby Onesie</t>
  </si>
  <si>
    <t>VideoAdsR_BIAK1108NAH3380WP_150524</t>
  </si>
  <si>
    <t>BIAK1108NAH3380WP</t>
  </si>
  <si>
    <t>Custom Photo Our Grandkids - Loving Gift For Grandma, Grandparents, Mother - Personalized Acrylic Tag Keychain_VideoAdsR_AGYN459ELE3146WP_200424</t>
  </si>
  <si>
    <t>Target chính_US_Custom Photo Our Grandkids - Loving Gift For Grandma, Grandparents, Mother - Personalized Acrylic Tag Keychain</t>
  </si>
  <si>
    <t>Custom Photo Our Grandkids - Loving Gift For Grandma, Grandparents, Mother - Personalized Acrylic Tag Keychain</t>
  </si>
  <si>
    <t>VideoAdsR_AGYN459ELE3146WP_200424</t>
  </si>
  <si>
    <t>AGYN459ELE3146WP</t>
  </si>
  <si>
    <t>Calendar Custom Photo The Day You Became My Mommy - Gift For Mother, Father - Personalized Aluminum Keychain_LDKK776CIN2126WP_05/02/24</t>
  </si>
  <si>
    <t>Target chính_USUK_Calendar Custom Photo The Day You Became My Mommy - Gift For Mother, Father - Personalized Aluminum Keychain_LDKK776CIN2126WP_05/02/24</t>
  </si>
  <si>
    <t>Calendar Custom Photo The Day You Became My Mommy - Gift For Mother, Father - Personalized Aluminum Keychain</t>
  </si>
  <si>
    <t>LDKK776CIN2126WP_05/02/24</t>
  </si>
  <si>
    <t>LDKK776CIN2126WP</t>
  </si>
  <si>
    <t>We Hit A Homerun Scoring You As Our Dad - Personalized Tumbler_TUTB568CIN2419WP_11/05/24</t>
  </si>
  <si>
    <t>Target phụ_US_We Hit A Homerun Scoring You As Our Dad - Personalized Tumbler</t>
  </si>
  <si>
    <t>We Hit A Homerun Scoring You As Our Dad - Personalized Tumbler</t>
  </si>
  <si>
    <t>TUTB568CIN2419WP_11/05/24</t>
  </si>
  <si>
    <t>TUTB568CIN2419WP</t>
  </si>
  <si>
    <t>Post 1 210524_Daddy's Grilling Platter - Gift For Dad, Father, Grandfather, Grandpa - Personalized Plate_VideoAdsR_PAPT1168HEL1051WP_110524</t>
  </si>
  <si>
    <t>Target phụ_WW_Daddy's Grilling Platter - Gift For Dad, Father, Grandfather, Grandpa - Personalized Plate</t>
  </si>
  <si>
    <t>Custom Photo Daddy's Grilling Plate - Personalized Plate_VideoAdsR_PAGT487DIL785WP_220524</t>
  </si>
  <si>
    <t>Target chính_US_Custom Photo Daddy's Grilling Plate - Personalized Plate</t>
  </si>
  <si>
    <t>VideoAdsR_PAGT487DIL785WP_220524</t>
  </si>
  <si>
    <t>We Used To Live In Your Balls - Personalized T Shirt_TSHC361NGO2300WP_18/05/24</t>
  </si>
  <si>
    <t>Target chính_WW_We Used To Live In Your Balls - Personalized T Shirt</t>
  </si>
  <si>
    <t>We Used To Live In Your Balls - Personalized T Shirt</t>
  </si>
  <si>
    <t>TSHC361NGO2300WP_18/05/24</t>
  </si>
  <si>
    <t>TSHC361NGO2300WP</t>
  </si>
  <si>
    <t>Runagain_Mother &amp; Daughter Forever Linked Together Watercolor Style - Gift For Mom, Daughter &amp; Grandma - Personalized Custom Pillow_VideoAds_PLPT805HEL122WP_3103</t>
  </si>
  <si>
    <t>Target chính_US_Mother &amp; Daughter Forever Linked Together Watercolor Style - Gift For Mom, Daughter &amp; Grandma - Personalized Custom Pillow</t>
  </si>
  <si>
    <t>Mother &amp; Daughter Forever Linked Together Watercolor Style - Gift For Mom, Daughter &amp; Grandma - Personalized Custom Pillow</t>
  </si>
  <si>
    <t>VideoAds_PLPT805HEL122WP_3103</t>
  </si>
  <si>
    <t>PLPT805HEL122WP</t>
  </si>
  <si>
    <t>15/03/24_Reopen_I Miss You I Know - Memorial Gift For Family, Friends, Siblings - Personalized 2-Layered Wooden Plaque With Stand_VideoAds_PSBD1050ELE2906WP_210224</t>
  </si>
  <si>
    <t>30/03/24_MK mới_Target chính_WW_I Miss You I Know - Memorial Gift For Family, Friends, Siblings - Personalized 2-Layered Wooden Plaque With Stand</t>
  </si>
  <si>
    <t>I Miss You I Know - Memorial Gift For Family, Friends, Siblings - Personalized 2-Layered Wooden Plaque With Stand</t>
  </si>
  <si>
    <t>I Miss You I Know - Memorial Gift For Family, Friends, Siblings - Personalized 2-Layered Wooden Plaque With Stand_VideoAds_PSBD1050ELE2906WP_210224</t>
  </si>
  <si>
    <t>PSBD1050ELE2906WP</t>
  </si>
  <si>
    <t>Runagain_Star Map Custom Photo The Night You Became My Dad - Gift For Father, Dad - Personalized Poster_PTNT040DIL218WP_18/05/24</t>
  </si>
  <si>
    <t>Target chính_WW_Star Map Custom Photo The Night You Became My Dad - Gift For Father, Dad - Personalized Poster</t>
  </si>
  <si>
    <t>Star Map Custom Photo The Night You Became My Dad - Gift For Father, Dad - Personalized Poster</t>
  </si>
  <si>
    <t>PTNT040DIL218WP_18/05/24</t>
  </si>
  <si>
    <t>PTNT040DIL218WP</t>
  </si>
  <si>
    <t>Custom Photo I'm Always With You - Personalized Mason Jar Light_VideoAdsR_JLYN483ELE3226WP_160524</t>
  </si>
  <si>
    <t>Target chính_US_Custom Photo I'm Always With You - Personalized Mason Jar Light</t>
  </si>
  <si>
    <t>Custom Photo I'm Always With You - Personalized Mason Jar Light</t>
  </si>
  <si>
    <t>VideoAdsR_JLYN483ELE3226WP_160524</t>
  </si>
  <si>
    <t>JLYN483ELE3226WP</t>
  </si>
  <si>
    <t>I Love You For Your Personality But That's A Huge Bonus - Funny Gift For Husband, Boyfriend, Spouse, Fiance, Dad Gift - Personalized Engraved Leather Belt_VideoAdsR_ELTS415HAL2155WP_220524</t>
  </si>
  <si>
    <t>All us_I Love You For Your Personality But That's A Huge Bonus - Funny Gift For Husband, Boyfriend, Spouse, Fiance, Dad Gift - Personalized Engraved Leather Belt</t>
  </si>
  <si>
    <t>I Love You For Your Personality But That's A Huge Bonus - Funny Gift For Husband, Boyfriend, Spouse, Fiance, Dad Gift - Personalized Engraved Leather Belt</t>
  </si>
  <si>
    <t>VideoAdsR_ELTS415HAL2155WP_220524</t>
  </si>
  <si>
    <t>ELTS415HAL2155WP</t>
  </si>
  <si>
    <t>17/05/24_Target Puppy_US_Best Dog Dad Ever Hand Punch - Personalized T Shirt – Copy</t>
  </si>
  <si>
    <t>New product_Dog Dad Thank You For Being My Dad - Personalized 14oz Stainless Steel Tumbler With Handle_ETAT1257DIL810WP_22/05/24</t>
  </si>
  <si>
    <t>Target phụ_US_Dog Dad Thank You For Being My Dad - Personalized 14oz Stainless Steel Tumbler With Handle</t>
  </si>
  <si>
    <t>Dog Dad Thank You For Being My Dad - Personalized 14oz Stainless Steel Tumbler With Handle</t>
  </si>
  <si>
    <t>ETAT1257DIL810WP_22/05/24</t>
  </si>
  <si>
    <t>ETAT1257DIL810WP</t>
  </si>
  <si>
    <t>Custom Photo Until You Can Carry Me In Your Arms - Birthday, Loving Gift For Father, Dad-to-be - Personalized Aluminum Wallet Card_VideoAds_WAHP232HAL1998WP_230224</t>
  </si>
  <si>
    <t>Target phụ_WW_Custom Photo Until You Can Carry Me In Your Arms - Birthday, Loving Gift For Father, Dad-to-be - Personalized Aluminum Wallet Card</t>
  </si>
  <si>
    <t>Custom Photo Until You Can Carry Me In Your Arms - Birthday, Loving Gift For Father, Dad-to-be - Personalized Aluminum Wallet Card</t>
  </si>
  <si>
    <t>VideoAds_WAHP232HAL1998WP_230224</t>
  </si>
  <si>
    <t>WAHP232HAL1998WP</t>
  </si>
  <si>
    <t>Couple Kissing - Anniversary Gift For Couples - Personalized Acrylic Car Hanger_VideoAds_AHAH558ELE2750WP_050124</t>
  </si>
  <si>
    <t>Target chính_WW_Couple Kissing - Anniversary Gift For Couples - Personalized Acrylic Car Hanger</t>
  </si>
  <si>
    <t>Couple Kissing - Anniversary Gift For Couples - Personalized Acrylic Car Hanger</t>
  </si>
  <si>
    <t>VideoAds_AHAH558ELE2750WP_050124</t>
  </si>
  <si>
    <t>AHAH558ELE2750WP</t>
  </si>
  <si>
    <t>Target chính_WW_Custom Photo Best Dad By Par - Gift For Father, Grandpa, Dog Dad, Cat Dad - Personalized Golf Ball</t>
  </si>
  <si>
    <t>Target chính_US_Custom Photo Always Shine In My Heart - Loving, Memorial Gift For Family, Siblings, Friends - Personalized Custom Shaped Photo Light Box</t>
  </si>
  <si>
    <t>All US_Dad Every Poo I Do - Personalized Pint Glass</t>
  </si>
  <si>
    <t>Post 1 15/05/24_Custom Photo When You Miss Me - Loving, Memorial Gift For Family, Siblings, Friends - Personalized Pillow_VideoAdsR_PLTS315NAH2772WP_150524</t>
  </si>
  <si>
    <t>Target chính_WW_Custom Photo When You Miss Me - Loving, Memorial Gift For Family, Siblings, Friends - Personalized Pillow</t>
  </si>
  <si>
    <t>Custom Photo Dad's Light Always Shine In My Heart - Loving, Memorial Gift For Family, Siblings, Friends - Personalized Custom Shaped Photo Light Box_SXTS422HAL2175WP_12/04/24</t>
  </si>
  <si>
    <t>Target chính_WW_Custom Photo Dad's Light Always Shine In My Heart - Loving, Memorial Gift For Family, Siblings, Friends - Personalized Custom Shaped Photo Light Box</t>
  </si>
  <si>
    <t>Custom Photo Dad's Light Always Shine In My Heart - Loving, Memorial Gift For Family, Siblings, Friends - Personalized Custom Shaped Photo Light Box</t>
  </si>
  <si>
    <t>SXTS422HAL2175WP_12/04/24</t>
  </si>
  <si>
    <t>SXTS422HAL2175WP</t>
  </si>
  <si>
    <t>Target phụ_WW_Custom Photo Best Papa Ever Trophy Dad - Personalized Hawaiian Shirt</t>
  </si>
  <si>
    <t>08/05_Target Parent_US_Best Dad Ever - Birthday, Loving Gift For Father, Grandfather, Grandpa - Personalized Classic Cap – Copy</t>
  </si>
  <si>
    <t>Family Dinosaurs - Gift For Parents, Father, Mother - Personalized Custom Shaped Wooden Puzzle_VideoAdsR_WZAH639ELE3111WP_050424</t>
  </si>
  <si>
    <t>Target phụ_WW_Family Dinosaurs - Gift For Parents, Father, Mother - Personalized Custom Shaped Wooden Puzzle</t>
  </si>
  <si>
    <t>Family Dinosaurs - Gift For Parents, Father, Mother - Personalized Custom Shaped Wooden Puzzle</t>
  </si>
  <si>
    <t>VideoAdsR_WZAH639ELE3111WP_050424</t>
  </si>
  <si>
    <t>WZAH639ELE3111WP</t>
  </si>
  <si>
    <t>The Legend Has Retired Vintage - Personalized Mug_VideoAdsR_WMBD1138NAH3439WP_140524</t>
  </si>
  <si>
    <t>Target chính_WW_The Legend Has Retired Vintage - Personalized Mug_VideoAdsR_WMBD1138NAH3439WP_140524</t>
  </si>
  <si>
    <t>The Legend Has Retired Vintage - Personalized Mug</t>
  </si>
  <si>
    <t>VideoAdsR_WMBD1138NAH3439WP_140524</t>
  </si>
  <si>
    <t>WMBD1138NAH3439WP</t>
  </si>
  <si>
    <t>Daddy's Team Fist Bump - Personalized Aluminum Keychain_VideoAdsR_LDDT1147NGO2271WP_150524</t>
  </si>
  <si>
    <t>All_US_Daddy's Team Fist Bump - Personalized Aluminum Keychain</t>
  </si>
  <si>
    <t>Daddy's Team Fist Bump - Personalized Aluminum Keychain</t>
  </si>
  <si>
    <t>VideoAdsR_LDDT1147NGO2271WP_150524</t>
  </si>
  <si>
    <t>LDDT1147NGO2271WP</t>
  </si>
  <si>
    <t>Mama Bear - Gift For Mothers &amp; Grandmas - Personalized Custom Shaped Wooden Puzzle_WZAH638ELE3092WP_28/03/24</t>
  </si>
  <si>
    <t>All US_Mama Bear - Gift For Mothers &amp; Grandmas - Personalized Custom Shaped Wooden Puzzle</t>
  </si>
  <si>
    <t>Mama Bear - Gift For Mothers &amp; Grandmas - Personalized Custom Shaped Wooden Puzzle</t>
  </si>
  <si>
    <t>WZAH638ELE3092WP_28/03/24</t>
  </si>
  <si>
    <t>WZAH638ELE3092WP</t>
  </si>
  <si>
    <t>Custom Photo When You Miss Me - Loving, Memorial Gift For Dog Lovers, Cat Lovers - Personalized Heart Shaped Pillow_VideoAds_PHTS299NAH2720WP_071123</t>
  </si>
  <si>
    <t>Target chính_US+UK_Custom Photo When You Miss Me - Loving, Memorial Gift For Dog Lovers, Cat Lovers - Personalized Heart Shaped Pillow</t>
  </si>
  <si>
    <t>Custom Photo When You Miss Me - Loving, Memorial Gift For Dog Lovers, Cat Lovers - Personalized Heart Shaped Pillow</t>
  </si>
  <si>
    <t>VideoAds_PHTS299NAH2720WP_071123</t>
  </si>
  <si>
    <t>PHTS299NAH2720WP</t>
  </si>
  <si>
    <t>Best Dad Grandpa Ever Fist Bump - Personalized T Shirt_VideoAdsR_TSYN488ELE3240WP_210524</t>
  </si>
  <si>
    <t>All us_Best Dad Grandpa Ever Fist Bump - Personalized T Shirt</t>
  </si>
  <si>
    <t>VideoAdsR_TSYN488ELE3240WP_210524</t>
  </si>
  <si>
    <t>04/04/24_Target Women 35_WW_She Believed She Could - Graduation Gift, Gift For Friends - Personalized Square Shaped Acrylic Plaque - Copy</t>
  </si>
  <si>
    <t>08/05/24_Target Pet Food_WW_A Man And His Dog A Bond That Can't Be Broken - Personalized Window Hanging Suncatcher Ornament – Copy</t>
  </si>
  <si>
    <t>Cute Dogs And Cats Aesthetic Pattern - Birthday, Loving Gift For Pet Lovers, Dog Mom, Cat Mom - Personalized Clear Phone Case_VideoAds_CEPT1107HEL885WP_080324</t>
  </si>
  <si>
    <t>All us_Cute Dogs And Cats Aesthetic Pattern - Birthday, Loving Gift For Pet Lovers, Dog Mom, Cat Mom - Personalized Clear Phone Case</t>
  </si>
  <si>
    <t>Cute Dogs And Cats Aesthetic Pattern - Birthday, Loving Gift For Pet Lovers, Dog Mom, Cat Mom - Personalized Clear Phone Case</t>
  </si>
  <si>
    <t>VideoAds_CEPT1107HEL885WP_080324</t>
  </si>
  <si>
    <t>CEPT1107HEL885WP</t>
  </si>
  <si>
    <t>"change to US"_27/02_Target Parents(All)_WW_Proud Mother Of A Few Kids - Funny Gift For Mom, Mother, Grandma - Personalized T Shirt - Copy 2</t>
  </si>
  <si>
    <t>Grandma Mom Heart Kids' Handprints - Gift For Grandmother, Mother - Personalized Clear Phone Case_VideoAdsR_CENA348HEL987WP_090424</t>
  </si>
  <si>
    <t>Target phụ_WW_Grandma Mom Heart Kids' Handprints - Gift For Grandmother, Mother - Personalized Clear Phone Case</t>
  </si>
  <si>
    <t>Grandma Mom Heart Kids' Handprints - Gift For Grandmother, Mother - Personalized Clear Phone Case</t>
  </si>
  <si>
    <t>VideoAdsR_CENA348HEL987WP_090424</t>
  </si>
  <si>
    <t>CENA348HEL987WP</t>
  </si>
  <si>
    <t>Graduation Appreciation - Graduation Gift For Friends, Family - Personalized Vertical Rectangle Acrylic Plaque_VideoAds_VRTN1193ELE2978WP_120324</t>
  </si>
  <si>
    <t>Target chính_WW_Graduation Appreciation - Graduation Gift For Friends, Family - Personalized Vertical Rectangle Acrylic Plaque</t>
  </si>
  <si>
    <t>Graduation Appreciation - Graduation Gift For Friends, Family - Personalized Vertical Rectangle Acrylic Plaque</t>
  </si>
  <si>
    <t>VideoAds_VRTN1193ELE2978WP_120324</t>
  </si>
  <si>
    <t>VRTN1193ELE2978WP</t>
  </si>
  <si>
    <t>Reopen 15/05/24_Target chính_(WW - USUK)_Custom Photo Funny Kid Vehicle - Gift For Children, Grandkids, Parents, Grandparents - Personalized Acrylic Car Hanger</t>
  </si>
  <si>
    <t>Dog Mom Dog Dad Moon - Personalized Window Hanging Suncatcher Ornament_VideoAdsR_SHHC354NGO2284WP_170524</t>
  </si>
  <si>
    <t>Target chính_WW_Dog Mom Dog Dad Moon - Personalized Window Hanging Suncatcher Ornament</t>
  </si>
  <si>
    <t>Dog Mom Dog Dad Moon - Personalized Window Hanging Suncatcher Ornament</t>
  </si>
  <si>
    <t>VideoAdsR_SHHC354NGO2284WP_170524</t>
  </si>
  <si>
    <t>SHHC354NGO2284WP</t>
  </si>
  <si>
    <t>Custom Photo I Love It When My Wife Lets Me Go Golfing - Personalized Golf Ball_VideoAdsR_GFBD1145NAH3451WP_160524</t>
  </si>
  <si>
    <t>Target chính_WW_Custom Photo I Love It When My Wife Lets Me Go Golfing - Personalized Golf Ball</t>
  </si>
  <si>
    <t>Custom Photo I Love It When My Wife Lets Me Go Golfing - Personalized Golf Ball</t>
  </si>
  <si>
    <t>VideoAdsR_GFBD1145NAH3451WP_160524</t>
  </si>
  <si>
    <t>GFBD1145NAH3451WP</t>
  </si>
  <si>
    <t>Target chính_US_Custom Photo Dad Every Poo I Do - Personalized Mug</t>
  </si>
  <si>
    <t>Target phụ_WW_Couple Favorite Song I'm Yours No Returns - Gift For Couples - Personalized Acrylic Keychain</t>
  </si>
  <si>
    <t>All us_A Bond That Can't Be Broken - Gift For Dog Lovers, Dog Mom - Personalized Mug</t>
  </si>
  <si>
    <t>Target phụ_WW_Dog Mom Dog Dad Moon - Personalized Window Hanging Suncatcher Ornament</t>
  </si>
  <si>
    <t>No Returns Or Refunds Chibi Grandkids - Funny Gift For Dad, Mom, Grandma, Grandpa - Personalized 2-Layered Wooden Plaque With Stand_VideoAdsR_PSNV883NAH3330WP_200424</t>
  </si>
  <si>
    <t>07/05_Thêm post_Target phụ_WW_No Returns Or Refunds Chibi Grandkids - Funny Gift For Dad, Mom, Grandma, Grandpa - Personalized 2-Layered Wooden Plaque With Stand</t>
  </si>
  <si>
    <t>No Returns Or Refunds Chibi Grandkids - Funny Gift For Dad, Mom, Grandma, Grandpa - Personalized 2-Layered Wooden Plaque With Stand</t>
  </si>
  <si>
    <t>VideoAdsR_PSNV883NAH3330WP_200424</t>
  </si>
  <si>
    <t>PSNV883NAH3330WP</t>
  </si>
  <si>
    <t>MK Cũ_All US - In a relationship - Copy</t>
  </si>
  <si>
    <t>My Favorite Baseball Players - Personalized Classic Cap_CPTK277CIN2441WP_18/05/24</t>
  </si>
  <si>
    <t>All US_My Favorite Baseball Players - Personalized Classic Cap</t>
  </si>
  <si>
    <t>My Favorite Baseball Players - Personalized Classic Cap</t>
  </si>
  <si>
    <t>CPTK277CIN2441WP_18/05/24</t>
  </si>
  <si>
    <t>CPTK277CIN2441WP</t>
  </si>
  <si>
    <t>Custom Photo When You Miss Me, Have No Fear, Light This Up And Know I'm Here - Personalized Mason Jar Light_JLYN484ELE3228WP_11/05/24</t>
  </si>
  <si>
    <t>All US_Custom Photo When You Miss Me, Have No Fear, Light This Up And Know I'm Here - Personalized Mason Jar Light</t>
  </si>
  <si>
    <t>Custom Photo When You Miss Me, Have No Fear, Light This Up And Know I'm Here - Personalized Mason Jar Light</t>
  </si>
  <si>
    <t>JLYN484ELE3228WP_11/05/24</t>
  </si>
  <si>
    <t>JLYN484ELE3228WP</t>
  </si>
  <si>
    <t>First Dad Now Grandpa - Personalized Tape Measure_VideoAdsR_TMTN1257ELE3227WP_210524</t>
  </si>
  <si>
    <t>Target phụ_WW_First Dad Now Grandpa - Personalized Tape Measure</t>
  </si>
  <si>
    <t>First Dad Now Grandpa - Personalized Tape Measure</t>
  </si>
  <si>
    <t>VideoAdsR_TMTN1257ELE3227WP_210524</t>
  </si>
  <si>
    <t>TMTN1257ELE3227WP</t>
  </si>
  <si>
    <t>15/05/2024_Target Fatherhood_WW_Custom Photo Now You Can Carry Me Too - Gift For Dad, Father, New Parents - Personalized Leather Photo Keychain</t>
  </si>
  <si>
    <t>CBO_Hand In Hand, I Will Always Protect You - Gift For Mom, Grandma - 3D Inflated Effect Printed Mug, Personalized White Edge-to-Edge Mug_VideoAds_EMTR171HAL2056WP_160324</t>
  </si>
  <si>
    <t>26/03_Thêm post_All_US_Hand In Hand, I Will Always Protect You - Gift For Mom, Grandma - 3D Inflated Effect Printed Mug, Personalized White Edge-to-Edge Mug</t>
  </si>
  <si>
    <t>Hand In Hand, I Will Always Protect You - Gift For Mom, Grandma - 3D Inflated Effect Printed Mug, Personalized White Edge-to-Edge Mug</t>
  </si>
  <si>
    <t>VideoAds_EMTR171HAL2056WP_160324</t>
  </si>
  <si>
    <t>EMTR171HAL2056WP</t>
  </si>
  <si>
    <t>All_US_Grandma's Little Sweethearts - Birthday, Loving Gift For Grandmother, Mother, Mom - Personalized Leather Bag</t>
  </si>
  <si>
    <t>18/05/24_MK mới Dad_Target Parents_US_Best Dad Grandpa Ever Fist Bump - Personalized T Shirt - Copy 4 – Copy</t>
  </si>
  <si>
    <t>Dog Cat Mom Dad - Gift For Pet Lovers - Personalized Acrylic Car Hanger_VideoAds_AHTN1152ELE2816WP_260124</t>
  </si>
  <si>
    <t>19/03/24_Target Breed_US_Dog Cat Mom Dad - Gift For Pet Lovers - Personalized Acrylic Car Hanger - Copy 5</t>
  </si>
  <si>
    <t>Dog Cat Mom Dad - Gift For Pet Lovers - Personalized Acrylic Car Hanger</t>
  </si>
  <si>
    <t>VideoAds_AHTN1152ELE2816WP_260124</t>
  </si>
  <si>
    <t>AHTN1152ELE2816WP</t>
  </si>
  <si>
    <t>Nana Papa Mommy Daddy - Birthday, Loving Gift For Mother, Father, Grandma, Grandpa - Personalized 40oz Tumbler With Straw_TFYN317ELE2741WP_25/12/23</t>
  </si>
  <si>
    <t>All_US_Nana Papa Mommy Daddy - Birthday, Loving Gift For Mother, Father, Grandma, Grandpa - Personalized 40oz Tumbler With Straw</t>
  </si>
  <si>
    <t>Nana Papa Mommy Daddy - Birthday, Loving Gift For Mother, Father, Grandma, Grandpa - Personalized 40oz Tumbler With Straw</t>
  </si>
  <si>
    <t>TFYN317ELE2741WP_25/12/23</t>
  </si>
  <si>
    <t>TFYN317ELE2741WP</t>
  </si>
  <si>
    <t>Daddy Is Grilling Daddy Grilling Plate - Personalized Plate_PAHC360NGO2298WP_18/05/24</t>
  </si>
  <si>
    <t>Target chính_WW_Daddy Is Grilling Daddy Grilling Plate - Personalized Plate</t>
  </si>
  <si>
    <t>Daddy Is Grilling Daddy Grilling Plate - Personalized Plate</t>
  </si>
  <si>
    <t>PAHC360NGO2298WP_18/05/24</t>
  </si>
  <si>
    <t>PAHC360NGO2298WP</t>
  </si>
  <si>
    <t>Love Elephant Family - Gift For Mother, Father, Family - Personalized Custom Shaped Wooden Puzzle_VideoAds_WZAH611ELE2987WP_150324</t>
  </si>
  <si>
    <t>05/04/24_MK mới_Reel_Target chính_US_Love Elephant Family - Gift For Mother, Father, Family - Personalized Custom Shaped Wooden Puzzle - Copy</t>
  </si>
  <si>
    <t>Love Elephant Family - Gift For Mother, Father, Family - Personalized Custom Shaped Wooden Puzzle</t>
  </si>
  <si>
    <t>VideoAds_WZAH611ELE2987WP_150324</t>
  </si>
  <si>
    <t>WZAH611ELE2987WP</t>
  </si>
  <si>
    <t>Post 1 220524_Best Dad Grandpa Ever Fist Bump - Personalized T Shirt_VideoAdsR_TSYN488ELE3240WP_210524</t>
  </si>
  <si>
    <t>Target phụ_US_Best Dad Grandpa Ever Fist Bump - Personalized T Shirt</t>
  </si>
  <si>
    <t>Runagain_Baseball Mom Behind Every Baseball Player - Mother Gift - Personalized Custom Tumbler_TUTN685ELE1407WP_03/01/24</t>
  </si>
  <si>
    <t>Target chính_US_Baseball Mom Behind Every Baseball Player - Mother Gift - Personalized Custom Tumbler</t>
  </si>
  <si>
    <t>Baseball Mom Behind Every Baseball Player - Mother Gift - Personalized Custom Tumbler</t>
  </si>
  <si>
    <t>TUTN685ELE1407WP_03/01/24</t>
  </si>
  <si>
    <t>TUTN685ELE1407WP</t>
  </si>
  <si>
    <t>Fist Bump, Best Friends For Life Skin - Personalized Classic Cap_CPNV911NAH3467WP_18/05/24</t>
  </si>
  <si>
    <t>All US_Fist Bump, Best Friends For Life Skin - Personalized Classic Cap</t>
  </si>
  <si>
    <t>Fist Bump, Best Friends For Life Skin - Personalized Classic Cap</t>
  </si>
  <si>
    <t>CPNV911NAH3467WP_18/05/24</t>
  </si>
  <si>
    <t>CPNV911NAH3467WP</t>
  </si>
  <si>
    <t>Grilling Plate Awesome BBQ - Personalized Plate_PADT1163NGO2301WP_21/05/24</t>
  </si>
  <si>
    <t>Target chính_WW_Grilling Plate Awesome BBQ - Personalized Plate</t>
  </si>
  <si>
    <t>Grilling Plate Awesome BBQ - Personalized Plate</t>
  </si>
  <si>
    <t>PADT1163NGO2301WP_21/05/24</t>
  </si>
  <si>
    <t>PADT1163NGO2301WP</t>
  </si>
  <si>
    <t>All US_Papa Since - Gift For Father, Dad, Grandpa - Personalized Classic Cap</t>
  </si>
  <si>
    <t>Target chính_US_Dad Every Poo I Do - Personalized Pint Glass</t>
  </si>
  <si>
    <t>08/05/24_Target Women 45_US_The Legend Has Retired Vintage - Retirement Gift For Beach Lovers, Dad, Mom, Grandpa, Grandma - Personalized T Shirt</t>
  </si>
  <si>
    <t>All us_Custom Photo Reel Cool Dad - Personalized Hawaiian Shirt</t>
  </si>
  <si>
    <t>Best Daddy Grandpa Ever Hands Down - Personalized 2-Layered Wooden Plaque With Stand_PSNN465HEL1131WP_18/05/24</t>
  </si>
  <si>
    <t>All US_Best Daddy Grandpa Ever Hands Down - Personalized 2-Layered Wooden Plaque With Stand</t>
  </si>
  <si>
    <t>Best Daddy Grandpa Ever Hands Down - Personalized 2-Layered Wooden Plaque With Stand</t>
  </si>
  <si>
    <t>PSNN465HEL1131WP_18/05/24</t>
  </si>
  <si>
    <t>PSNN465HEL1131WP</t>
  </si>
  <si>
    <t>Target phụ_WW_Best Dad Ever - Birthday, Loving Gift For Father, Grandfather, Grandpa - Personalized Classic Cap</t>
  </si>
  <si>
    <t>We Used To Live In Your Ball - 3D Inflated Effect Printed Tumbler, Personalized Tumbler_TUHC365NGO2314WP_22/05/24</t>
  </si>
  <si>
    <t>All US_We Used To Live In Your Ball - 3D Inflated Effect Printed Tumbler, Personalized Tumbler</t>
  </si>
  <si>
    <t>We Used To Live In Your Ball - 3D Inflated Effect Printed Tumbler, Personalized Tumbler</t>
  </si>
  <si>
    <t>TUHC365NGO2314WP_22/05/24</t>
  </si>
  <si>
    <t>TUHC365NGO2314WP</t>
  </si>
  <si>
    <t>All us_We Used To Lived In Your Balls - Gift For Fathers, Dad - 3D Inflated Effect Printed Mug, Personalized White Edge-to-Edge Mug</t>
  </si>
  <si>
    <t>Love Bear Family - Gift For Mother, Father, Family - Personalized Custom Shaped Wooden Puzzle_WZAH641ELE3129WP_05/04/24</t>
  </si>
  <si>
    <t>Target chính_WW_Love Bear Family - Gift For Mother, Father, Family - Personalized Custom Shaped Wooden Puzzle</t>
  </si>
  <si>
    <t>Love Bear Family - Gift For Mother, Father, Family - Personalized Custom Shaped Wooden Puzzle</t>
  </si>
  <si>
    <t>WZAH641ELE3129WP_05/04/24</t>
  </si>
  <si>
    <t>WZAH641ELE3129WP</t>
  </si>
  <si>
    <t>Post 2 210524_Custom Photo If Found Return To This Guy - Gift For Dad, Father, Grandpa, Golfer, Golf Lover - Personalized Golf Ball_VideoAdsR_GFTR178NAH3191WP_210324</t>
  </si>
  <si>
    <t>Target chính_WW_Custom Photo If Found Return To This Guy - Gift For Dad, Father, Grandpa, Golfer, Golf Lover - Personalized Golf Ball</t>
  </si>
  <si>
    <t>VideoAdsR_GFTR178NAH3191WP_210324</t>
  </si>
  <si>
    <t>Custom Photo Pet Face Family #1 Dad - Personalized Socks_SOHT383CIN2399WP_07/05/24</t>
  </si>
  <si>
    <t>Target chính_US_Custom Photo Pet Face Family #1 Dad - Personalized Socks</t>
  </si>
  <si>
    <t>Custom Photo Pet Face Family #1 Dad - Personalized Socks</t>
  </si>
  <si>
    <t>SOHT383CIN2399WP_07/05/24</t>
  </si>
  <si>
    <t>SOHT383CIN2399WP</t>
  </si>
  <si>
    <t>The Legend Has Retired Not My Problem Anymore Chibi Vintage - Personalized T Shirt_TSBD1144NAH3449WP_14/05/24</t>
  </si>
  <si>
    <t>Target phụ_WW_The Legend Has Retired Not My Problem Anymore Chibi Vintage - Personalized T Shirt</t>
  </si>
  <si>
    <t>The Legend Has Retired Not My Problem Anymore Chibi Vintage - Personalized T Shirt</t>
  </si>
  <si>
    <t>TSBD1144NAH3449WP_14/05/24</t>
  </si>
  <si>
    <t>TSBD1144NAH3449WP</t>
  </si>
  <si>
    <t>Papa's Grilling Buddies - Gift For Grandpa, Dad, Father - Personalized Plate_PANN417NGO2150WP_20/03/24</t>
  </si>
  <si>
    <t>Target phụ_WW_Papa's Grilling Buddies - Gift For Grandpa, Dad, Father - Personalized Plate</t>
  </si>
  <si>
    <t>PANN417NGO2150WP_20/03/24</t>
  </si>
  <si>
    <t>26/03_Thêm post_Target phụ_WW_Hand In Hand, I Will Always Protect You - Gift For Mom, Grandma - 3D Inflated Effect Printed Mug, Personalized White Edge-to-Edge Mug</t>
  </si>
  <si>
    <t>Hand In Hand, I Will Always Protect You - Gift For Mom, Grandma - 3D Inflated Effect Printed Mug, Personalized White Edge-to-Edge Mug_VideoAds_EMTR171HAL2056WP_160324</t>
  </si>
  <si>
    <t>Dup 2_06/04_Bid 20_Post mới 26/03_Target All US_Hand In Hand, I Will Always Protect You - Gift For Mom, Grandma - 3D Inflated Effect Printed Mug, Personalized White Edge-to-Edge Mug</t>
  </si>
  <si>
    <t>Target phụ_US_Custom Photo Daddy's Grilling Plate - Personalized Plate</t>
  </si>
  <si>
    <t>Follow trending_Happy Father's Day Best Dad Ever - Personalized T Shirt_TSDT1160NGO2293WP_16/05/24</t>
  </si>
  <si>
    <t>Target chính_US_Happy Father's Day Best Dad Ever - Personalized T Shirt - Copy</t>
  </si>
  <si>
    <t>Happy Father's Day Best Dad Ever - Personalized T Shirt</t>
  </si>
  <si>
    <t>Happy Father's Day Best Dad Ever - Personalized T Shirt_TSDT1160NGO2293WP_16/05/24</t>
  </si>
  <si>
    <t>TSDT1160NGO2293WP</t>
  </si>
  <si>
    <t>18/04_Target Gift_US_This Grandpa Daddy Belongs To - Gift For Dad, Father, Grandfather - Personalized Tape Measure – Copy 2</t>
  </si>
  <si>
    <t>Dad Every Poo I Do - Personalized Mug_VideoAdsR_WMTR240NAH3414WP_140524</t>
  </si>
  <si>
    <t>All us_Dad Every Poo I Do - Personalized Mug_VideoAdsR_WMTR240NAH3414WP_140524</t>
  </si>
  <si>
    <t>VideoAdsR_WMTR240NAH3414WP_140524</t>
  </si>
  <si>
    <t>Reopen 23/05/24_Congrats On Being My Husband You Lucky - Funny Gift For Hubby, Boyfriend, Spouse, Fiance, Dad Gift - Personalized Engraved Leather Belt_ELTS416HAL2156WP_06/04/24</t>
  </si>
  <si>
    <t>Target chính_US_Congrats On Being My Husband You Lucky - Funny Gift For Hubby, Boyfriend, Spouse, Fiance, Dad Gift - Personalized Engraved Leather Belt</t>
  </si>
  <si>
    <t>Congrats On Being My Husband You Lucky - Funny Gift For Hubby, Boyfriend, Spouse, Fiance, Dad Gift - Personalized Engraved Leather Belt</t>
  </si>
  <si>
    <t>Congrats On Being My Husband You Lucky - Funny Gift For Hubby, Boyfriend, Spouse, Fiance, Dad Gift - Personalized Engraved Leather Belt_ELTS416HAL2156WP_06/04/24</t>
  </si>
  <si>
    <t>ELTS416HAL2156WP</t>
  </si>
  <si>
    <t>07/03_Target Motherhood_WW_Custom Photo I'll Carry You - Memorial Gift For Family, Siblings, Friends, Dog Lovers, Cat Lovers - Personalized Engraved Bracelet</t>
  </si>
  <si>
    <t>Reopen 21/05/24_Dad Grandpa We Love You Fist Bump - Gift For Father, Grandfather - Personalized Aluminum Keychain_LDQD053DIL672WP_03/04/24</t>
  </si>
  <si>
    <t>Target chính_WW_Dad Grandpa We Love You Fist Bump - Gift For Father, Grandfather - Personalized Aluminum Keychain</t>
  </si>
  <si>
    <t>Dad Grandpa We Love You Fist Bump - Gift For Father, Grandfather - Personalized Aluminum Keychain</t>
  </si>
  <si>
    <t>Dad Grandpa We Love You Fist Bump - Gift For Father, Grandfather - Personalized Aluminum Keychain_LDQD053DIL672WP_03/04/24</t>
  </si>
  <si>
    <t>LDQD053DIL672WP</t>
  </si>
  <si>
    <t>21/02_Target Motherhood_WW_Calendar Custom Photo The Day You Became My Mommy - Gift For Mother, Father - Personalized Aluminum Keychain_LDKK776CIN2126WP_05/02/24</t>
  </si>
  <si>
    <t>03/05/24_MK mới_Target phụ_WW_A Bond That Can't Be Broken - Gift For Dog Lovers, Dog Mom - Personalized Mug – Copy</t>
  </si>
  <si>
    <t>Reopen 11/05/24_Custom Photo Dad I Love You Drive Safe I Need You Here With Me - Gift For Father, Grandpa Husband - Personalized Leather Photo Keychain_LKYN355ELE2858WP_29/01/24</t>
  </si>
  <si>
    <t>Target chính_WW_Custom Photo Dad I Love You Drive Safe I Need You Here With Me - Gift For Father, Grandpa Husband - Personalized Leather Photo Keychain</t>
  </si>
  <si>
    <t>Custom Photo Dad I Love You Drive Safe I Need You Here With Me - Gift For Father, Grandpa Husband - Personalized Leather Photo Keychain</t>
  </si>
  <si>
    <t>Custom Photo Dad I Love You Drive Safe I Need You Here With Me - Gift For Father, Grandpa Husband - Personalized Leather Photo Keychain_LKYN355ELE2858WP_29/01/24</t>
  </si>
  <si>
    <t>LKYN355ELE2858WP</t>
  </si>
  <si>
    <t>I'm A Cat Person - Gift For Cat Lovers, Cat Mom, Cat Dad - Personalized Clear Phone Case_VideoAds_CEAT1169DIL626WP_040424</t>
  </si>
  <si>
    <t>Target chính_WW_I'm A Cat Person - Gift For Cat Lovers, Cat Mom, Cat Dad - Personalized Clear Phone Case</t>
  </si>
  <si>
    <t>I'm A Cat Person - Gift For Cat Lovers, Cat Mom, Cat Dad - Personalized Clear Phone Case</t>
  </si>
  <si>
    <t>VideoAds_CEAT1169DIL626WP_040424</t>
  </si>
  <si>
    <t>CEAT1169DIL626WP</t>
  </si>
  <si>
    <t>A Crazy Plant Lady &amp; Her Spoiled Rotten Dogs Live Here - Personalized Classic Metal Signs_VideoAdsR_MSTP244NAH3435WP_140524</t>
  </si>
  <si>
    <t>Target phụ_WW_A Crazy Plant Lady &amp; Her Spoiled Rotten Dogs Live Here - Personalized Classic Metal Signs</t>
  </si>
  <si>
    <t>VideoAdsR_MSTP244NAH3435WP_140524</t>
  </si>
  <si>
    <t>31/01_Target Tourism_US_Traveling Couple Hubby &amp; Wifey Travel Partners For Life - Gift For Couples, Traveling Gift - Personalized Combo 2 Luggage Tags_GYTK173CIN2077WP_11/01/24</t>
  </si>
  <si>
    <t>Target phụ_WW_A Crazy Plant Lady &amp; Her Spoiled Rotten Cats Live Here - Personalized Classic Metal Signs</t>
  </si>
  <si>
    <t>Target Chính_US_Custom Photo Always Shine In My Heart - Loving, Memorial Gift For Family, Siblings, Friends - Personalized Solar Light</t>
  </si>
  <si>
    <t>Custom Photo Admit It Life Would Be Boring Pet Mom Dad - Personalized T Shirt_TSHC368NGO2322WP_22/05/24</t>
  </si>
  <si>
    <t>Target chính_WW_Custom Photo Admit It Life Would Be Boring Pet Mom Dad - Personalized T Shirt</t>
  </si>
  <si>
    <t>Custom Photo Admit It Life Would Be Boring Pet Mom Dad - Personalized T Shirt</t>
  </si>
  <si>
    <t>TSHC368NGO2322WP_22/05/24</t>
  </si>
  <si>
    <t>TSHC368NGO2322WP</t>
  </si>
  <si>
    <t>Paws And Human Fist Bump Best Dog Dad Ever - Personalized T Shirt_VideoAdsR_TSPT1186HEL1103WP_220524</t>
  </si>
  <si>
    <t>Target chính_US_Paws And Human Fist Bump Best Dog Dad Ever - Personalized T Shirt</t>
  </si>
  <si>
    <t>Paws And Human Fist Bump Best Dog Dad Ever - Personalized T Shirt</t>
  </si>
  <si>
    <t>VideoAdsR_TSPT1186HEL1103WP_220524</t>
  </si>
  <si>
    <t>TSPT1186HEL1103WP</t>
  </si>
  <si>
    <t>Target phụ_WW_Happy Father's Day Best Dad Ever - Personalized T Shirt</t>
  </si>
  <si>
    <t>22/03_Mockup mới_All US -Shopping malls (retail) - Copy</t>
  </si>
  <si>
    <t>08/05/24_Target Women_US_I Love Every Inch Of You - Gift For Couples, Husband, Boyfriend - Personalized Tape Measure – Copy 3</t>
  </si>
  <si>
    <t>Mom's Grandma's Sweethearts - Gift For Mother, Grandmother - Personalized T Shirt_TSHU037DIL537WP_07/02/24</t>
  </si>
  <si>
    <t>All us_Mom's Grandma's Sweethearts - Gift For Mother, Grandmother - Personalized T Shirt_TSHU037DIL537WP_07/02/24</t>
  </si>
  <si>
    <t>Mom's Grandma's Sweethearts - Gift For Mother, Grandmother - Personalized T Shirt</t>
  </si>
  <si>
    <t>TSHU037DIL537WP_07/02/24</t>
  </si>
  <si>
    <t>TSHU037DIL537WP</t>
  </si>
  <si>
    <t>Best Dog Dad Ever Hand Punch - Personalized T Shirt_VideoAdsR_TSTR241NAH3415WP_150524</t>
  </si>
  <si>
    <t>VideoAdsR_TSTR241NAH3415WP_150524</t>
  </si>
  <si>
    <t>New Product_Papa Daddy Since - Personalized Leather Wallet_LRGT491CIN2444WP_21/05/24</t>
  </si>
  <si>
    <t>Target chính_US_Papa Daddy Since - Personalized Leather Wallet</t>
  </si>
  <si>
    <t>Papa Daddy Since - Personalized Leather Wallet</t>
  </si>
  <si>
    <t>LRGT491CIN2444WP_21/05/24</t>
  </si>
  <si>
    <t>LRGT491CIN2444WP</t>
  </si>
  <si>
    <t>All US_Custom Photo Drive Safe Daddy - Birthday, Loving Gift For Dad, Father, Papa, Grandpa - Personalized Acrylic Keychain</t>
  </si>
  <si>
    <t>Post 1 15/05/24_Grandma's Little Sweethearts - Birthday, Loving Gift For Grandmother, Mother, Mom - Personalized Leather Bag_VideoAdsR_EANN412HEL909WP_150524</t>
  </si>
  <si>
    <t>Target phụ_WW_Grandma's Little Sweethearts - Birthday, Loving Gift For Grandmother, Mother, Mom - Personalized Leather Bag</t>
  </si>
  <si>
    <t>Grandma's Little Sweethearts - Birthday, Loving Gift For Grandmother, Mother, Mom - Personalized Leather Bag_VideoAdsR_EANN412HEL909WP_150524</t>
  </si>
  <si>
    <t>Hand Punch, Best Friends For Life - Personalized Classic Cap_CPAK1123NAH3418WP_08/05/24</t>
  </si>
  <si>
    <t>CPAK1123NAH3418WP_08/05/24</t>
  </si>
  <si>
    <t>Custom Photo A Real Life Super Hero - Personalized Custom Shaped Photo Light Box_SXDT1171NGO2317WP_22/05/24</t>
  </si>
  <si>
    <t>Target chính_WW_Custom Photo A Real Life Super Hero - Personalized Custom Shaped Photo Light Box</t>
  </si>
  <si>
    <t>Custom Photo A Real Life Super Hero - Personalized Custom Shaped Photo Light Box</t>
  </si>
  <si>
    <t>SXDT1171NGO2317WP_22/05/24</t>
  </si>
  <si>
    <t>SXDT1171NGO2317WP</t>
  </si>
  <si>
    <t>I Worked My Whole Life For This Shirt - Personalized T Shirt_TSAT1234DIL752WP_07/05/24</t>
  </si>
  <si>
    <t>All US_I Worked My Whole Life For This Shirt - Personalized T Shirt</t>
  </si>
  <si>
    <t>I Worked My Whole Life For This Shirt - Personalized T Shirt</t>
  </si>
  <si>
    <t>TSAT1234DIL752WP_07/05/24</t>
  </si>
  <si>
    <t>TSAT1234DIL752WP</t>
  </si>
  <si>
    <t>A Man And His Dog A Bond That Can't Be Broken - Personalized 3D Led Light Wooden Base_LWTS457HAL2317WP_22/05/24</t>
  </si>
  <si>
    <t>Target chính_US_A Man And His Dog A Bond That Can't Be Broken - Personalized 3D Led Light Wooden Base</t>
  </si>
  <si>
    <t>A Man And His Dog A Bond That Can't Be Broken - Personalized 3D Led Light Wooden Base</t>
  </si>
  <si>
    <t>LWTS457HAL2317WP_22/05/24</t>
  </si>
  <si>
    <t>LWTS457HAL2317WP</t>
  </si>
  <si>
    <t>Target chính_WW_Dog Dad If I Could Talk - Personalized Mug</t>
  </si>
  <si>
    <t>New Product_No Returns Or Refunds Flat Art Kids - Personalized Leather Wallet_VideoAdsR_LRAH668HAL2249WP_230524</t>
  </si>
  <si>
    <t>Target chính_US_No Returns Or Refunds Flat Art Kids - Personalized Leather Wallet</t>
  </si>
  <si>
    <t>No Returns Or Refunds Flat Art Kids - Personalized Leather Wallet</t>
  </si>
  <si>
    <t>VideoAdsR_LRAH668HAL2249WP_230524</t>
  </si>
  <si>
    <t>LRAH668HAL2249WP</t>
  </si>
  <si>
    <t>Target phụ_WW_Dog Dad If I Could Talk - Personalized Mug</t>
  </si>
  <si>
    <t>Custom Photo A Piece Of My Heart - Personalized Window Hanging Suncatcher Ornament_SHAK1140NAH3481WP_21/05/24</t>
  </si>
  <si>
    <t>Target chính_WW_Custom Photo A Piece Of My Heart - Personalized Window Hanging Suncatcher Ornament</t>
  </si>
  <si>
    <t>Custom Photo A Piece Of My Heart - Personalized Window Hanging Suncatcher Ornament</t>
  </si>
  <si>
    <t>SHAK1140NAH3481WP_21/05/24</t>
  </si>
  <si>
    <t>SHAK1140NAH3481WP</t>
  </si>
  <si>
    <t>We Hit A Homerun Scoring You As Our Dad - Personalized Back Printed T Shirt_VideoAdsR_TKTB572CIN2430WP_230524</t>
  </si>
  <si>
    <t>Target chính_US_We Hit A Homerun Scoring You As Our Dad - Personalized Back Printed T Shirt</t>
  </si>
  <si>
    <t>We Hit A Homerun Scoring You As Our Dad - Personalized Back Printed T Shirt</t>
  </si>
  <si>
    <t>VideoAdsR_TKTB572CIN2430WP_230524</t>
  </si>
  <si>
    <t>TKTB572CIN2430WP</t>
  </si>
  <si>
    <t>Post 2 210524_I Love Every Inch Of You - Gift For Couples, Husband, Boyfriend - Personalized Tape Measure_VideoAdsR_TMNA362HEL1032WP_080524</t>
  </si>
  <si>
    <t>Target chính_WW_A Man And His Dog A Bond That Can't Be Broken - Personalized Window Hanging Suncatcher Ornament</t>
  </si>
  <si>
    <t>VideoAdsR_TMNA362HEL1032WP_080524</t>
  </si>
  <si>
    <t>Target chính_US_A Crazy Plant Lady &amp; Her Spoiled Rotten Dogs - Backyard Sign, Gift For Gardening Lovers, Gardeners, Dog Lovers - Personalized Classic Metal Signs</t>
  </si>
  <si>
    <t>Grandpa Papa Daddy Fist Bump - Personalized Classic Cap_CPDT1170NGO2315WP_23/05/24</t>
  </si>
  <si>
    <t>Target chính_WW_Grandpa Papa Daddy Fist Bump - Personalized Classic Cap</t>
  </si>
  <si>
    <t>Grandpa Papa Daddy Fist Bump - Personalized Classic Cap</t>
  </si>
  <si>
    <t>CPDT1170NGO2315WP_23/05/24</t>
  </si>
  <si>
    <t>CPDT1170NGO2315WP</t>
  </si>
  <si>
    <t>New Product_Papa Dad Glasses - Personalized Chrome Glasses Case Box_GCTB584CIN2452WP_23/05/24</t>
  </si>
  <si>
    <t>Target chính_WW_Papa Dad Glasses - Personalized Chrome Glasses Case Box</t>
  </si>
  <si>
    <t>Papa Dad Glasses - Personalized Chrome Glasses Case Box</t>
  </si>
  <si>
    <t>GCTB584CIN2452WP_23/05/24</t>
  </si>
  <si>
    <t>GCTB584CIN2452WP</t>
  </si>
  <si>
    <t>Flat Art #1 Dad - Gift For Dad - Personalized Classic Cap_VideoAdsR_CPTB535CIN2331WP_230524</t>
  </si>
  <si>
    <t>Target chính_US_Flat Art #1 Dad - Gift For Dad - Personalized Classic Cap</t>
  </si>
  <si>
    <t>Flat Art #1 Dad - Gift For Dad - Personalized Classic Cap</t>
  </si>
  <si>
    <t>VideoAdsR_CPTB535CIN2331WP_230524</t>
  </si>
  <si>
    <t>CPTB535CIN2331WP</t>
  </si>
  <si>
    <t>Post 1 230524_Vintage Map Papa Title - Birthday, Loving Gift For Dad, Father, Papa, Grandpa, Grandfather - Personalized Custom T Shirt_VideoAdsR_TSHP032HAL1210WP_230524</t>
  </si>
  <si>
    <t>Target chính_US_Vintage Map Papa Title - Birthday, Loving Gift For Dad, Father, Papa, Grandpa, Grandfather - Personalized Custom T Shirt</t>
  </si>
  <si>
    <t>Vintage Map Papa Title - Birthday, Loving Gift For Dad, Father, Papa, Grandpa, Grandfather - Personalized Custom T Shirt</t>
  </si>
  <si>
    <t>VideoAdsR_TSHP032HAL1210WP_230524</t>
  </si>
  <si>
    <t>TSHP032HAL1210WP</t>
  </si>
  <si>
    <t>A Bond That Can't Be Broken Pet Dad - Personalized Pint Glass_PGDT1167NGO2309WP_22/05/24</t>
  </si>
  <si>
    <t>Target chính_US_A Bond That Can't Be Broken Pet Dad - Personalized Pint Glass</t>
  </si>
  <si>
    <t>A Bond That Can't Be Broken Pet Dad - Personalized Pint Glass</t>
  </si>
  <si>
    <t>PGDT1167NGO2309WP_22/05/24</t>
  </si>
  <si>
    <t>PGDT1167NGO2309WP</t>
  </si>
  <si>
    <t>Dog Cat Paw Prints - Personalized T Shirt_VideoAdsR_TSNA383HEL1085WP_220524</t>
  </si>
  <si>
    <t>Target chính_US_Dog Cat Paw Prints - Personalized T Shirt</t>
  </si>
  <si>
    <t>Dog Cat Paw Prints - Personalized T Shirt</t>
  </si>
  <si>
    <t>VideoAdsR_TSNA383HEL1085WP_220524</t>
  </si>
  <si>
    <t>TSNA383HEL1085WP</t>
  </si>
  <si>
    <t>New product_Thanks For Picking Up My Poop - Personalized 14oz Stainless Steel Tumbler With Handle_ETNN468NGO2023WP_23/05/24</t>
  </si>
  <si>
    <t>Target chính_US_Thanks For Picking Up My Poop - Personalized 14oz Stainless Steel Tumbler With Handle</t>
  </si>
  <si>
    <t>Thanks For Picking Up My Poop - Personalized 14oz Stainless Steel Tumbler With Handle</t>
  </si>
  <si>
    <t>ETNN468NGO2023WP_23/05/24</t>
  </si>
  <si>
    <t>ETNN468NGO2023WP</t>
  </si>
  <si>
    <t>You Wear This Reminds You How Much I Love You - Personalized Engraved Leather Belt_VideoAdsR_ELTS441ELE3206WP_220524</t>
  </si>
  <si>
    <t>Target chính_US_You Wear This Reminds You How Much I Love You - Personalized Engraved Leather Belt</t>
  </si>
  <si>
    <t>You Wear This Reminds You How Much I Love You - Personalized Engraved Leather Belt</t>
  </si>
  <si>
    <t>VideoAdsR_ELTS441ELE3206WP_220524</t>
  </si>
  <si>
    <t>ELTS441ELE3206WP</t>
  </si>
  <si>
    <t>New product_Dear Dad Great Job We're Awesome Thank You - Personalized 14oz Stainless Steel Tumbler With Handle_ETTN1264ELE3257WP_22/05/24</t>
  </si>
  <si>
    <t>Target chính_US_Dear Dad Great Job We're Awesome Thank You - Personalized 14oz Stainless Steel Tumbler With Handle</t>
  </si>
  <si>
    <t>Dear Dad Great Job We're Awesome Thank You - Personalized 14oz Stainless Steel Tumbler With Handle</t>
  </si>
  <si>
    <t>ETTN1264ELE3257WP_22/05/24</t>
  </si>
  <si>
    <t>ETTN1264ELE3257WP</t>
  </si>
  <si>
    <t>Cool Teacher Club Groovy Flowers - 3D Inflated Effect Printed Mug, Personalized White Edge-to-Edge Mug_EMTP251HAL2301WP_22/05/24</t>
  </si>
  <si>
    <t>Target chính_US_Cool Teacher Club Groovy Flowers - 3D Inflated Effect Printed Mug, Personalized White Edge-to-Edge Mug</t>
  </si>
  <si>
    <t>Cool Teacher Club Groovy Flowers - 3D Inflated Effect Printed Mug, Personalized White Edge-to-Edge Mug</t>
  </si>
  <si>
    <t>EMTP251HAL2301WP_22/05/24</t>
  </si>
  <si>
    <t>EMTP251HAL2301WP</t>
  </si>
  <si>
    <t>14/05/24_Target Women 35_US_Custom Photo When You Miss Me - Loving, Memorial Gift For Family, Siblings, Friends - Personalized Pillow</t>
  </si>
  <si>
    <t>Vintage Map Titles Chibi Kids - Personalized Acrylic Car Hanger_AHNV916HAL2321WP_23/05/24</t>
  </si>
  <si>
    <t>Target chính_US_Vintage Map Titles Chibi Kids - Personalized Acrylic Car Hanger</t>
  </si>
  <si>
    <t>Vintage Map Titles Chibi Kids - Personalized Acrylic Car Hanger</t>
  </si>
  <si>
    <t>AHNV916HAL2321WP_23/05/24</t>
  </si>
  <si>
    <t>AHNV916HAL2321WP</t>
  </si>
  <si>
    <t>Dad To Us You Are The World - Personalized Mug_VideoAdsR_WMFL490DIL745WP_220524</t>
  </si>
  <si>
    <t>Target chính_WW_Dad To Us You Are The World - Personalized Mug</t>
  </si>
  <si>
    <t>Dad To Us You Are The World - Personalized Mug</t>
  </si>
  <si>
    <t>VideoAdsR_WMFL490DIL745WP_220524</t>
  </si>
  <si>
    <t>WMFL490DIL745WP</t>
  </si>
  <si>
    <t>New product_This Grandpa Daddy Belongs To Handprints - Personalized Leather Patch Hat_LHVA844HAL2322WP_23/05/24</t>
  </si>
  <si>
    <t>Target chính_WW_This Grandpa Daddy Belongs To Handprints - Personalized Leather Patch Hat</t>
  </si>
  <si>
    <t>This Grandpa Daddy Belongs To Handprints - Personalized Leather Patch Hat</t>
  </si>
  <si>
    <t>LHVA844HAL2322WP_23/05/24</t>
  </si>
  <si>
    <t>LHVA844HAL2322WP</t>
  </si>
  <si>
    <t>Target chính_WW_A Bond That Can't Be Broken - Gift For Dog Lovers, Dog Mom - Personalized Mug</t>
  </si>
  <si>
    <t>Change to US_Target chính_WW_Custom Photo Drive Safe Daddy - Birthday, Loving Gift For Dad, Father, Papa, Grandpa - Personalized Acrylic Car Hanger</t>
  </si>
  <si>
    <t>Best Dog Dad Ever Hand Punch Backside - Personalized T Shirt_TKAK1142NAH3488WP_22/05/24</t>
  </si>
  <si>
    <t>Target chính_US_Best Dog Dad Ever Hand Punch Backside - Personalized T Shirt</t>
  </si>
  <si>
    <t>Best Dog Dad Ever Hand Punch Backside - Personalized T Shirt</t>
  </si>
  <si>
    <t>TKAK1142NAH3488WP_22/05/24</t>
  </si>
  <si>
    <t>TKAK1142NAH3488WP</t>
  </si>
  <si>
    <t>Just A Dad And His Girl Flat Art - Personalized T Shirt_TSHT396CIN2447WP_21/05/24</t>
  </si>
  <si>
    <t>Target chính_US_Just A Dad And His Girl Flat Art - Personalized T Shirt</t>
  </si>
  <si>
    <t>Just A Dad And His Girl Flat Art - Personalized T Shirt</t>
  </si>
  <si>
    <t>TSHT396CIN2447WP_21/05/24</t>
  </si>
  <si>
    <t>TSHT396CIN2447WP</t>
  </si>
  <si>
    <t>Cartoon Better Than Being Your Mother Father - Personalized T Shirt_VideoAdsR_TSKK886CIN2427WP_220524</t>
  </si>
  <si>
    <t>Target chính_US_Cartoon Better Than Being Your Mother Father - Personalized T Shirt</t>
  </si>
  <si>
    <t>Cartoon Better Than Being Your Mother Father - Personalized T Shirt</t>
  </si>
  <si>
    <t>VideoAdsR_TSKK886CIN2427WP_220524</t>
  </si>
  <si>
    <t>TSKK886CIN2427WP</t>
  </si>
  <si>
    <t>No Returns Or Refunds Chibi Grandkids - Personalized 40oz Tumbler With Straw_VideoAdsR_TFBD1132NAH3416WP_140524</t>
  </si>
  <si>
    <t>Target chính_WW_No Returns Or Refunds Chibi Grandkids - Personalized 40oz Tumbler With Straw_VideoAdsR_TFBD1132NAH3416WP_140524</t>
  </si>
  <si>
    <t>No Returns Or Refunds Chibi Grandkids - Personalized 40oz Tumbler With Straw</t>
  </si>
  <si>
    <t>VideoAdsR_TFBD1132NAH3416WP_140524</t>
  </si>
  <si>
    <t>TFBD1132NAH3416WP</t>
  </si>
  <si>
    <t>Life Would Be Boring Without Me - Personalized T Shirt_VideoAdsR_TSHC358NGO2292WP_230524</t>
  </si>
  <si>
    <t>Target chính_WW_Life Would Be Boring Without Me - Personalized T Shirt</t>
  </si>
  <si>
    <t>Life Would Be Boring Without Me - Personalized T Shirt</t>
  </si>
  <si>
    <t>VideoAdsR_TSHC358NGO2292WP_230524</t>
  </si>
  <si>
    <t>TSHC358NGO2292WP</t>
  </si>
  <si>
    <t>Custom Photo This Awesome Daddy Grandpa Belongs To - Personalized Tape Measure_TMYN495ELE3255WP_21/05/24</t>
  </si>
  <si>
    <t>Target chính_WW_Custom Photo This Awesome Daddy Grandpa Belongs To - Personalized Tape Measure</t>
  </si>
  <si>
    <t>Custom Photo This Awesome Daddy Grandpa Belongs To - Personalized Tape Measure</t>
  </si>
  <si>
    <t>TMYN495ELE3255WP_21/05/24</t>
  </si>
  <si>
    <t>TMYN495ELE3255WP</t>
  </si>
  <si>
    <t>New product_Custom Photo We Are No Returns Or Refunds - Personalized 14oz Stainless Steel Tumbler With Handle_ETAH684ELE3254WP_21/05/24</t>
  </si>
  <si>
    <t>Target chính_WW_Custom Photo We Are No Returns Or Refunds - Personalized 14oz Stainless Steel Tumbler With Handle</t>
  </si>
  <si>
    <t>Custom Photo We Are No Returns Or Refunds - Personalized 14oz Stainless Steel Tumbler With Handle</t>
  </si>
  <si>
    <t>ETAH684ELE3254WP_21/05/24</t>
  </si>
  <si>
    <t>ETAH684ELE3254WP</t>
  </si>
  <si>
    <t>Dad And Kids Together We're A Team - Personalized Wood Rectangle Sign_WPAH688ELE3267WP_23/05/24</t>
  </si>
  <si>
    <t>Target chính_WW_Dad And Kids Together We're A Team - Personalized Wood Rectangle Sign</t>
  </si>
  <si>
    <t>Dad And Kids Together We're A Team - Personalized Wood Rectangle Sign</t>
  </si>
  <si>
    <t>WPAH688ELE3267WP_23/05/24</t>
  </si>
  <si>
    <t>WPAH688ELE3267WP</t>
  </si>
  <si>
    <t>New product_Granddad Dad Kids Handprints Heart - Personalized Leather Patch Hat_LHTP253HAL2307WP_21/05/24</t>
  </si>
  <si>
    <t>Target chính_WW_Granddad Dad Kids Handprints Heart - Personalized Leather Patch Hat</t>
  </si>
  <si>
    <t>Granddad Dad Kids Handprints Heart - Personalized Leather Patch Hat</t>
  </si>
  <si>
    <t>LHTP253HAL2307WP_21/05/24</t>
  </si>
  <si>
    <t>LHTP253HAL2307WP</t>
  </si>
  <si>
    <t>Mẫu Tây_Proud Father Of A Few - Funny Gift For Dad, Father, Grandpa - Personalized T Shirt_VideoAds_TSAK982NAH3096WP_010324</t>
  </si>
  <si>
    <t>Target chính_US_Dad And Kids Together We're A Team - Personalized Wood Rectangle Sign</t>
  </si>
  <si>
    <t>New Product_Cat Dad Thank You For Being Our Dad - Personalized 14oz Stainless Steel Tumbler With Handle_ETAT1261DIL819WP_23/05/24</t>
  </si>
  <si>
    <t>Target chính_US_Cat Dad Thank You For Being Our Dad - Personalized 14oz Stainless Steel Tumbler With Handle</t>
  </si>
  <si>
    <t>Cat Dad Thank You For Being Our Dad - Personalized 14oz Stainless Steel Tumbler With Handle</t>
  </si>
  <si>
    <t>ETAT1261DIL819WP_23/05/24</t>
  </si>
  <si>
    <t>ETAT1261DIL819WP</t>
  </si>
  <si>
    <t>Best Dad Grandpa Ever Fist Bump - Personalized Back Printed T Shirt_TKYN496ELE3256WP_21/05/24</t>
  </si>
  <si>
    <t>Target chính_US_Best Dad Grandpa Ever Fist Bump - Personalized Back Printed T Shirt</t>
  </si>
  <si>
    <t>Best Dad Grandpa Ever Fist Bump - Personalized Back Printed T Shirt</t>
  </si>
  <si>
    <t>TKYN496ELE3256WP_21/05/24</t>
  </si>
  <si>
    <t>TKYN496ELE3256WP</t>
  </si>
  <si>
    <t>Best Dad Grandpa Ever Fist Bump - Personalized Polo Shirt_PRAH687ELE3265WP_23/05/24</t>
  </si>
  <si>
    <t>Target chính_US_Best Dad Grandpa Ever Fist Bump - Personalized Polo Shirt</t>
  </si>
  <si>
    <t>Best Dad Grandpa Ever Fist Bump - Personalized Polo Shirt</t>
  </si>
  <si>
    <t>PRAH687ELE3265WP_23/05/24</t>
  </si>
  <si>
    <t>PRAH687ELE3265WP</t>
  </si>
  <si>
    <t>New product_Vintage Map Titles Chibi Kids - Personalized Leather Patch Hat_LHVA840HAL2303WP_22/05/24</t>
  </si>
  <si>
    <t>Target chính_US_Vintage Map Titles Chibi Kids - Personalized Leather Patch Hat</t>
  </si>
  <si>
    <t>Vintage Map Titles Chibi Kids - Personalized Leather Patch Hat</t>
  </si>
  <si>
    <t>LHVA840HAL2303WP_22/05/24</t>
  </si>
  <si>
    <t>LHVA840HAL2303WP</t>
  </si>
  <si>
    <t>Hand In Hand, I Will Always Protect You - Birthday, Loving Gift For Mother, Father, Grandma, Grandpa, Parents, Grandparents - Personalized Custom T Shirt_VideoAdsR_TSVT192HAL1211WP_110524</t>
  </si>
  <si>
    <t>Target chính_WW_Hand In Hand, I Will Always Protect You - Birthday, Loving Gift For Mother, Father, Grandma, Grandpa, Parents, Grandparents - Personalized Custom T Shirt</t>
  </si>
  <si>
    <t>VideoAdsR_TSVT192HAL1211WP_110524</t>
  </si>
  <si>
    <t>First Dad Now Grandpa First Bump - Personalized Mug_MGVA838ELE3245WP_21/05/24</t>
  </si>
  <si>
    <t>Target chính_US_First Dad Now Grandpa First Bump - Personalized Mug</t>
  </si>
  <si>
    <t>First Dad Now Grandpa First Bump - Personalized Mug</t>
  </si>
  <si>
    <t>MGVA838ELE3245WP_21/05/24</t>
  </si>
  <si>
    <t>MGVA838ELE3245WP</t>
  </si>
  <si>
    <t>Custom Photo Memorial I'm Always With You Wings - Personalized Window Hanging Suncatcher Ornament_SHTT1028NEL2339WP_21/05/24</t>
  </si>
  <si>
    <t>Target chính_WW_Custom Photo Memorial I'm Always With You Wings - Personalized Window Hanging Suncatcher Ornament</t>
  </si>
  <si>
    <t>Custom Photo Memorial I'm Always With You Wings - Personalized Window Hanging Suncatcher Ornament</t>
  </si>
  <si>
    <t>SHTT1028NEL2339WP_21/05/24</t>
  </si>
  <si>
    <t>SHTT1028NEL2339WP</t>
  </si>
  <si>
    <t>Custom Photo To Dad From The Reasons You Drink Funny - Personalized Mug_WMHU046DIL804WP_22/05/24</t>
  </si>
  <si>
    <t>Target chính_US_Custom Photo To Dad From The Reasons You Drink Funny - Personalized Mug</t>
  </si>
  <si>
    <t>Custom Photo To Dad From The Reasons You Drink Funny - Personalized Mug</t>
  </si>
  <si>
    <t>WMHU046DIL804WP_22/05/24</t>
  </si>
  <si>
    <t>WMHU046DIL804WP</t>
  </si>
  <si>
    <t>Dad Grandpa Kids Grandkids - Personalized T Shirt_VideoAdsR_TSGT480DIL764WP_230524</t>
  </si>
  <si>
    <t>Target chính_US_Dad Grandpa Kids Grandkids - Personalized T Shirt</t>
  </si>
  <si>
    <t>Dad Grandpa Kids Grandkids - Personalized T Shirt</t>
  </si>
  <si>
    <t>VideoAdsR_TSGT480DIL764WP_230524</t>
  </si>
  <si>
    <t>TSGT480DIL764WP</t>
  </si>
  <si>
    <t>Best Dad Ever Walking - Personalized T Shirt_TSAT1255DIL805WP_22/05/24</t>
  </si>
  <si>
    <t>Target chính_WW_Best Dad Ever Walking - Personalized T Shirt</t>
  </si>
  <si>
    <t>Best Dad Ever Walking - Personalized T Shirt</t>
  </si>
  <si>
    <t>TSAT1255DIL805WP_22/05/24</t>
  </si>
  <si>
    <t>TSAT1255DIL805WP</t>
  </si>
  <si>
    <t>The Best Dad Grandpa Ever Footprints - Personalized Classic Cap_CPHU047DIL809WP_22/05/24</t>
  </si>
  <si>
    <t>Target chính_WW_The Best Dad Grandpa Ever Footprints - Personalized Classic Cap</t>
  </si>
  <si>
    <t>The Best Dad Grandpa Ever Footprints - Personalized Classic Cap</t>
  </si>
  <si>
    <t>CPHU047DIL809WP_22/05/24</t>
  </si>
  <si>
    <t>CPHU047DIL809WP</t>
  </si>
  <si>
    <t>Custom Photo Best Daddy Ever Dancing Kids - Personalized T Shirt_TSGT492DIL808WP_22/05/24</t>
  </si>
  <si>
    <t>Target chính_US_Custom Photo Best Daddy Ever Dancing Kids - Personalized T Shirt</t>
  </si>
  <si>
    <t>Custom Photo Best Daddy Ever Dancing Kids - Personalized T Shirt</t>
  </si>
  <si>
    <t>TSGT492DIL808WP_22/05/24</t>
  </si>
  <si>
    <t>TSGT492DIL808WP</t>
  </si>
  <si>
    <t>Custom Photo Hula Dancing - Personalized Hawaiian Shirt_VideoAdsR_HSNT252NEL2304WP_220524</t>
  </si>
  <si>
    <t>Target chính_US_Custom Photo Hula Dancing - Personalized Hawaiian Shirt</t>
  </si>
  <si>
    <t>Custom Photo Hula Dancing - Personalized Hawaiian Shirt</t>
  </si>
  <si>
    <t>VideoAdsR_HSNT252NEL2304WP_220524</t>
  </si>
  <si>
    <t>HSNT252NEL2304WP</t>
  </si>
  <si>
    <t>Target chính_WW_Vintage Map Titles Chibi Kids - Personalized Acrylic Car Hanger</t>
  </si>
  <si>
    <t>Target chính_WW_Flat Art #1 Dad - Gift For Dad - Personalized Classic Cap</t>
  </si>
  <si>
    <t>Target chính_WW_Vintage Map Papa Title - Birthday, Loving Gift For Dad, Father, Papa, Grandpa, Grandfather - Personalized Custom T Shirt</t>
  </si>
  <si>
    <t>The Grillfather The Man The Myth The Legend - Gift For Father - Personalized Apron_VideoAdsR_ARNT240DIL709WP_220524</t>
  </si>
  <si>
    <t>Target chính_WW_The Grillfather The Man The Myth The Legend - Gift For Father - Personalized Apron</t>
  </si>
  <si>
    <t>VideoAdsR_ARNT240DIL709WP_220524</t>
  </si>
  <si>
    <t>Target chính_WW_Papa Daddy Since - Personalized Leather Wallet</t>
  </si>
  <si>
    <t>Vintage Map Titles Chibi Kids - Personalized Cutout Acrylic Keychain_CKNV915HAL2313WP_23/05/24</t>
  </si>
  <si>
    <t>Target chính_US_Vintage Map Titles Chibi Kids - Personalized Cutout Acrylic Keychain</t>
  </si>
  <si>
    <t>Vintage Map Titles Chibi Kids - Personalized Cutout Acrylic Keychain</t>
  </si>
  <si>
    <t>CKNV915HAL2313WP_23/05/24</t>
  </si>
  <si>
    <t>CKNV915HAL2313WP</t>
  </si>
  <si>
    <t>Being My Dad - Personalized Mug_VideoAdsR_WMTK271NEL2314WP_230524</t>
  </si>
  <si>
    <t>Target chính_US_Being My Dad - Personalized Mug</t>
  </si>
  <si>
    <t>Being My Dad - Personalized Mug</t>
  </si>
  <si>
    <t>VideoAdsR_WMTK271NEL2314WP_230524</t>
  </si>
  <si>
    <t>WMTK271NEL2314WP</t>
  </si>
  <si>
    <t>Dopest Black Dad - Personalized Classic Cap_CPTB580NEL2341WP_21/05/24</t>
  </si>
  <si>
    <t>Target chính_WW_Dopest Black Dad - Personalized Classic Cap</t>
  </si>
  <si>
    <t>Dopest Black Dad - Personalized Classic Cap</t>
  </si>
  <si>
    <t>CPTB580NEL2341WP_21/05/24</t>
  </si>
  <si>
    <t>CPTB580NEL2341WP</t>
  </si>
  <si>
    <t>Custom Photo Memorial I'll Carry You With Me Until I See You Again - Personalized Classic Cap_CPBT063HEL1123WP_17/05/24</t>
  </si>
  <si>
    <t>All US_Custom Photo Memorial I'll Carry You With Me Until I See You Again - Personalized Classic Cap</t>
  </si>
  <si>
    <t>Custom Photo Memorial I'll Carry You With Me Until I See You Again - Personalized Classic Cap</t>
  </si>
  <si>
    <t>CPBT063HEL1123WP_17/05/24</t>
  </si>
  <si>
    <t>CPBT063HEL1123WP</t>
  </si>
  <si>
    <t>It Takes Someone Special To Be A Cat Dad - Personalized Acrylic Tag Keychain_VideoAdsR_AGDT1158HEL1117WP_230524</t>
  </si>
  <si>
    <t>Target chính_US_It Takes Someone Special To Be A Cat Dad - Personalized Acrylic Tag Keychain</t>
  </si>
  <si>
    <t>It Takes Someone Special To Be A Cat Dad - Personalized Acrylic Tag Keychain</t>
  </si>
  <si>
    <t>VideoAdsR_AGDT1158HEL1117WP_230524</t>
  </si>
  <si>
    <t>AGDT1158HEL1117WP</t>
  </si>
  <si>
    <t>Target chính_WW_Best Dad Grandpa Ever Fist Bump - Personalized T Shirt</t>
  </si>
  <si>
    <t>14/05/24_Target Grand_US_Custom Photo When You Miss Me - Loving, Memorial Gift For Family, Siblings, Friends - Personalized Pillow</t>
  </si>
  <si>
    <t>Dear Dad Great Job We Are Awesome - Personalized T Shirt_VideoAdsR_TSBD1134HAL2241WP_230524</t>
  </si>
  <si>
    <t>Target chính_US_Dear Dad Great Job We Are Awesome - Personalized T Shirt</t>
  </si>
  <si>
    <t>Dear Dad Great Job We Are Awesome - Personalized T Shirt</t>
  </si>
  <si>
    <t>VideoAdsR_TSBD1134HAL2241WP_230524</t>
  </si>
  <si>
    <t>TSBD1134HAL2241WP</t>
  </si>
  <si>
    <t>Custom Photo To Daddy Now You Can Carry Me Too - Gift For Dad, Father, New Parents - Personalized Aluminum Keychain_VideoAdsR_LDTR170NAH3162WP_220524</t>
  </si>
  <si>
    <t>Target chính_US_Custom Photo To Daddy Now You Can Carry Me Too - Gift For Dad, Father, New Parents - Personalized Aluminum Keychain</t>
  </si>
  <si>
    <t>VideoAdsR_LDTR170NAH3162WP_220524</t>
  </si>
  <si>
    <t>New product_Proud Father Of A Few - Personalized 14oz Stainless Steel Tumbler With Handle_ETTN1265ELE3260WP_23/05/24</t>
  </si>
  <si>
    <t>Target chính_US_Proud Father Of A Few - Personalized 14oz Stainless Steel Tumbler With Handle</t>
  </si>
  <si>
    <t>Proud Father Of A Few - Personalized 14oz Stainless Steel Tumbler With Handle</t>
  </si>
  <si>
    <t>ETTN1265ELE3260WP_23/05/24</t>
  </si>
  <si>
    <t>ETTN1265ELE3260WP</t>
  </si>
  <si>
    <t>A Man And His Dog A Bond That Can't Be Broken - Personalized Solar Light_SGTA402HAL2324WP_23/05/24</t>
  </si>
  <si>
    <t>Target chính_US_A Man And His Dog A Bond That Can't Be Broken - Personalized Solar Light</t>
  </si>
  <si>
    <t>A Man And His Dog A Bond That Can't Be Broken - Personalized Solar Light</t>
  </si>
  <si>
    <t>SGTA402HAL2324WP_23/05/24</t>
  </si>
  <si>
    <t>SGTA402HAL2324WP</t>
  </si>
  <si>
    <t>Custom Photo Dad Every Poo I Do Kid - Personalized Mug_WMBD1153NAH3482WP_22/05/24</t>
  </si>
  <si>
    <t>Target chính_WW_Custom Photo Dad Every Poo I Do Kid - Personalized Mug</t>
  </si>
  <si>
    <t>Custom Photo Dad Every Poo I Do Kid - Personalized Mug</t>
  </si>
  <si>
    <t>WMBD1153NAH3482WP_22/05/24</t>
  </si>
  <si>
    <t>WMBD1153NAH3482WP</t>
  </si>
  <si>
    <t>Best Dad Grandpa Ever Fist Bump - Personalized Tape Measure_TMYN498ELE3261WP_23/05/24</t>
  </si>
  <si>
    <t>Target chính_US_Best Dad Grandpa Ever Fist Bump - Personalized Tape Measure</t>
  </si>
  <si>
    <t>Best Dad Grandpa Ever Fist Bump - Personalized Tape Measure</t>
  </si>
  <si>
    <t>TMYN498ELE3261WP_23/05/24</t>
  </si>
  <si>
    <t>TMYN498ELE3261WP</t>
  </si>
  <si>
    <t>Dad Every Poo I Do Kid - Personalized Mug_WMBD1152NAH3480WP_22/05/24</t>
  </si>
  <si>
    <t>Target chính_WW_Dad Every Poo I Do Kid - Personalized Mug</t>
  </si>
  <si>
    <t>Dad Every Poo I Do Kid - Personalized Mug</t>
  </si>
  <si>
    <t>WMBD1152NAH3480WP_22/05/24</t>
  </si>
  <si>
    <t>WMBD1152NAH3480WP</t>
  </si>
  <si>
    <t>Post 2 230524_Custom Photo The Call I Wish - Memorial Gift For Family, Dad, Mom, Grandpa, Grandma - Personalized Acrylic Keychain_VideoAdsR_AKAK1064NAH3253WP_050424</t>
  </si>
  <si>
    <t>Dad's Reasons To Drink - Personalized Pint Glass_PGAT1247DIL803WP_21/05/24</t>
  </si>
  <si>
    <t>Target chính_US_Dad's Reasons To Drink - Personalized Pint Glass</t>
  </si>
  <si>
    <t>Dad's Reasons To Drink - Personalized Pint Glass</t>
  </si>
  <si>
    <t>PGAT1247DIL803WP_21/05/24</t>
  </si>
  <si>
    <t>PGAT1247DIL803WP</t>
  </si>
  <si>
    <t>Target chính_US_Papa Dad Glasses - Personalized Chrome Glasses Case Box</t>
  </si>
  <si>
    <t>Target chính_US_Hand In Hand, I Will Always Protect You - Gift For Mom, Grandma - 3D Inflated Effect Printed Personalized Clear Phone Case</t>
  </si>
  <si>
    <t>Cartoon Better Than Being Your Mother - Personalized Mug_MGKK878CIN2406WP_09/05/24</t>
  </si>
  <si>
    <t>All US_Cartoon Better Than Being Your Mother - Personalized Mug</t>
  </si>
  <si>
    <t>Cartoon Better Than Being Your Mother - Personalized Mug</t>
  </si>
  <si>
    <t>MGKK878CIN2406WP_09/05/24</t>
  </si>
  <si>
    <t>MGKK878CIN2406WP</t>
  </si>
  <si>
    <t>New product_The Catfather Catmother - Personalized 14oz Stainless Steel Tumbler With Handle_ETTN1266ELE3263WP_23/05/24</t>
  </si>
  <si>
    <t>Target chính_US_The Catfather Catmother - Personalized 14oz Stainless Steel Tumbler With Handle</t>
  </si>
  <si>
    <t>The Catfather Catmother - Personalized 14oz Stainless Steel Tumbler With Handle</t>
  </si>
  <si>
    <t>ETTN1266ELE3263WP_23/05/24</t>
  </si>
  <si>
    <t>ETTN1266ELE3263WP</t>
  </si>
  <si>
    <t>We Own You Funny Cartoon Cats - Personalized Mug_WMPT1198HEL1134WP_22/05/24</t>
  </si>
  <si>
    <t>Target chính_WW_We Own You Funny Cartoon Cats - Personalized Mug</t>
  </si>
  <si>
    <t>We Own You Funny Cartoon Cats - Personalized Mug</t>
  </si>
  <si>
    <t>WMPT1198HEL1134WP_22/05/24</t>
  </si>
  <si>
    <t>WMPT1198HEL1134WP</t>
  </si>
  <si>
    <t>Grandma's Little Sweethearts - Personalized Cutout Acrylic Keychain_VideoAdsR_CKNN460HEL1114WP_230524</t>
  </si>
  <si>
    <t>Target chính_US_Grandma's Little Sweethearts - Personalized Cutout Acrylic Keychain</t>
  </si>
  <si>
    <t>Grandma's Little Sweethearts - Personalized Cutout Acrylic Keychain</t>
  </si>
  <si>
    <t>VideoAdsR_CKNN460HEL1114WP_230524</t>
  </si>
  <si>
    <t>CKNN460HEL1114WP</t>
  </si>
  <si>
    <t>Target chính_US_Dog Dad Thank You For Being My Dad - Personalized 14oz Stainless Steel Tumbler With Handle</t>
  </si>
  <si>
    <t>Target chính_US_This Grandpa Daddy Belongs To Handprints - Personalized Leather Patch Hat</t>
  </si>
  <si>
    <t>Forever In My Heart - Memorial Gift For Dog Lovers, Cat Lovers - 3D Inflated Effect Printed Mug, Personalized White Edge-to-Edge Mug_EMTS425NAH3348WP_16/04/24</t>
  </si>
  <si>
    <t>Target phụ_WW_Forever In My Heart - Memorial Gift For Dog Lovers, Cat Lovers - 3D Inflated Effect Printed Mug, Personalized White Edge-to-Edge Mug</t>
  </si>
  <si>
    <t>Forever In My Heart - Memorial Gift For Dog Lovers, Cat Lovers - 3D Inflated Effect Printed Mug, Personalized White Edge-to-Edge Mug</t>
  </si>
  <si>
    <t>EMTS425NAH3348WP_16/04/24</t>
  </si>
  <si>
    <t>EMTS425NAH3348WP</t>
  </si>
  <si>
    <t>Dad Grandpa Losing My Mind One Kid At A Time - Personalized Back Printed T Shirt_VideoAdsR_TKDT1145NEL2301WP_220524</t>
  </si>
  <si>
    <t>Target chính_WW_Custom Photo I'm Always With You Memorial Bird - Personalized Window Hanging Suncatcher Ornament</t>
  </si>
  <si>
    <t>Dad Grandpa Losing My Mind One Kid At A Time - Personalized Back Printed T Shirt</t>
  </si>
  <si>
    <t>VideoAdsR_TKDT1145NEL2301WP_220524</t>
  </si>
  <si>
    <t>TKDT1145NEL2301WP</t>
  </si>
  <si>
    <t>Target chính_WW_Grandma's Little Sweethearts - Personalized Cutout Acrylic Keychain</t>
  </si>
  <si>
    <t>Friend Daddy Protector Hero Teacher Provider - Personalized T Shirt_VideoAdsR_TSTK266DIL758WP_230524</t>
  </si>
  <si>
    <t>Target chính_WW_Friend Daddy Protector Hero Teacher Provider - Personalized T Shirt</t>
  </si>
  <si>
    <t>Friend Daddy Protector Hero Teacher Provider - Personalized T Shirt</t>
  </si>
  <si>
    <t>VideoAdsR_TSTK266DIL758WP_230524</t>
  </si>
  <si>
    <t>TSTK266DIL758WP</t>
  </si>
  <si>
    <t>Target chính_US_Life Would Be Boring Without Me - Personalized T Shirt</t>
  </si>
  <si>
    <t>You're A Great Dad - Personalized Mug_WMKK891NEL2343WP_22/05/24</t>
  </si>
  <si>
    <t>Target chính_WW_You're A Great Dad - Personalized Mug</t>
  </si>
  <si>
    <t>You're A Great Dad - Personalized Mug</t>
  </si>
  <si>
    <t>WMKK891NEL2343WP_22/05/24</t>
  </si>
  <si>
    <t>WMKK891NEL2343WP</t>
  </si>
  <si>
    <t>Flat Art Dad EST - Personalized Classic Cap_VideoAdsR_CPTB549CIN2370WP_160524</t>
  </si>
  <si>
    <t>Target phụ_WW_Flat Art Dad EST - Personalized Classic Cap</t>
  </si>
  <si>
    <t>Flat Art Dad EST - Personalized Classic Cap</t>
  </si>
  <si>
    <t>VideoAdsR_CPTB549CIN2370WP_160524</t>
  </si>
  <si>
    <t>CPTB549CIN2370WP</t>
  </si>
  <si>
    <t>Target phụ_WW_I'm As Lucky As I Can Be - Personalized Baby Onesie</t>
  </si>
  <si>
    <t>Best Dad Ever Just Ask - Gift For Dad, Father - Personalized T Shirt_VideoAdsR_TSHC330NGO2238WP_230524</t>
  </si>
  <si>
    <t>Target chính_US_Best Dad Ever Just Ask - Gift For Dad, Father - Personalized T Shirt</t>
  </si>
  <si>
    <t>Best Dad Ever Just Ask - Gift For Dad, Father - Personalized T Shirt</t>
  </si>
  <si>
    <t>VideoAdsR_TSHC330NGO2238WP_230524</t>
  </si>
  <si>
    <t>TSHC330NGO2238WP</t>
  </si>
  <si>
    <t>Custom Photo Baby In Car Driving - Personalized Decor Decal_DETS456HAL2310WP_21/05/24</t>
  </si>
  <si>
    <t>Target chính_WW_Custom Photo Baby In Car Driving - Personalized Decor Decal</t>
  </si>
  <si>
    <t>Custom Photo Baby In Car Driving - Personalized Decor Decal</t>
  </si>
  <si>
    <t>DETS456HAL2310WP_21/05/24</t>
  </si>
  <si>
    <t>DETS456HAL2310WP</t>
  </si>
  <si>
    <t>Dear Dad Great Job We Are Awesome Thank You Brush Stroke Retro - Personalized T Shirt_VideoAdsR_TSTS443HAL2238WP_230524</t>
  </si>
  <si>
    <t>Target chính_US_Dear Dad Great Job We Are Awesome Thank You Brush Stroke Retro - Personalized T Shirt</t>
  </si>
  <si>
    <t>Dear Dad Great Job We Are Awesome Thank You Brush Stroke Retro - Personalized T Shirt</t>
  </si>
  <si>
    <t>VideoAdsR_TSTS443HAL2238WP_230524</t>
  </si>
  <si>
    <t>TSTS443HAL2238WP</t>
  </si>
  <si>
    <t>Custom Photo God Has You In His Arms - Personalized Window Hanging Suncatcher Ornament_SHTS458HAL2320WP_22/05/24</t>
  </si>
  <si>
    <t>Target chính_WW_Custom Photo God Has You In His Arms - Personalized Window Hanging Suncatcher Ornament</t>
  </si>
  <si>
    <t>Custom Photo God Has You In His Arms - Personalized Window Hanging Suncatcher Ornament</t>
  </si>
  <si>
    <t>SHTS458HAL2320WP_22/05/24</t>
  </si>
  <si>
    <t>SHTS458HAL2320WP</t>
  </si>
  <si>
    <t>Target chính_WW_Dear Dad Great Job We're Awesome Thank You - Personalized 14oz Stainless Steel Tumbler With Handle</t>
  </si>
  <si>
    <t>This Grandpa Belongs To - Personalized T Shirt_VideoAdsR_TSHC339NGO2254WP_230524</t>
  </si>
  <si>
    <t>Target chính_US_This Grandpa Belongs To - Personalized T Shirt</t>
  </si>
  <si>
    <t>This Grandpa Belongs To - Personalized T Shirt</t>
  </si>
  <si>
    <t>VideoAdsR_TSHC339NGO2254WP_230524</t>
  </si>
  <si>
    <t>TSHC339NGO2254WP</t>
  </si>
  <si>
    <t>Target chính_WW_Custom Photo To Dad From The Reasons You Drink Funny - Personalized Mug</t>
  </si>
  <si>
    <t>Target chính_WW_Dad's Reasons To Drink - Personalized Pint Glass</t>
  </si>
  <si>
    <t>Dear Best Dad Great Job We Are Awesome Thank You - Personalized T Shirt_TSTN1263HAL2299WP_21/05/24</t>
  </si>
  <si>
    <t>Target chính_WW_Dear Best Dad Great Job We Are Awesome Thank You - Personalized T Shirt</t>
  </si>
  <si>
    <t>Dear Best Dad Great Job We Are Awesome Thank You - Personalized T Shirt</t>
  </si>
  <si>
    <t>TSTN1263HAL2299WP_21/05/24</t>
  </si>
  <si>
    <t>TSTN1263HAL2299WP</t>
  </si>
  <si>
    <t>Target chính_WW_Dear Dad Great Job We Are Awesome - Personalized T Shirt</t>
  </si>
  <si>
    <t>Target chính_WW_First Dad Now Grandpa First Bump - Personalized Mug</t>
  </si>
  <si>
    <t>Target chính_WW_Dear Dad Great Job We Are Awesome Thank You Brush Stroke Retro - Personalized T Shirt</t>
  </si>
  <si>
    <t>New product_To Dad From The Reasons You Drink - Personalized Engraved Whiskey Glass_WGFL505DIL802WP_22/05/24</t>
  </si>
  <si>
    <t>Target chính_US_To Dad From The Reasons You Drink - Personalized Engraved Whiskey Glass</t>
  </si>
  <si>
    <t>To Dad From The Reasons You Drink - Personalized Engraved Whiskey Glass</t>
  </si>
  <si>
    <t>WGFL505DIL802WP_22/05/24</t>
  </si>
  <si>
    <t>WGFL505DIL802WP</t>
  </si>
  <si>
    <t>Target chính_WW_Vintage Map Titles Chibi Kids - Personalized Leather Patch Hat</t>
  </si>
  <si>
    <t>The Light Remains - Personalized Mason Jar Light_JLNT264NEL2352WP_23/05/24</t>
  </si>
  <si>
    <t>Target chính_US_The Light Remains - Personalized Mason Jar Light</t>
  </si>
  <si>
    <t>The Light Remains - Personalized Mason Jar Light</t>
  </si>
  <si>
    <t>JLNT264NEL2352WP_23/05/24</t>
  </si>
  <si>
    <t>JLNT264NEL2352WP</t>
  </si>
  <si>
    <t>Dad Every Poo I Do - Personalized T Shirt_TSBD1156NAH3489WP_22/05/24</t>
  </si>
  <si>
    <t>Target chính_US_Dad Every Poo I Do - Personalized T Shirt</t>
  </si>
  <si>
    <t>Dad Every Poo I Do - Personalized T Shirt</t>
  </si>
  <si>
    <t>TSBD1156NAH3489WP_22/05/24</t>
  </si>
  <si>
    <t>TSBD1156NAH3489WP</t>
  </si>
  <si>
    <t>Who Bring A Light So Great To The World - Personalized Window Hanging Suncatcher Ornament_SHNV914HAL2312WP_22/05/24</t>
  </si>
  <si>
    <t>Target chính_WW_Who Bring A Light So Great To The World - Personalized Window Hanging Suncatcher Ornament</t>
  </si>
  <si>
    <t>Who Bring A Light So Great To The World - Personalized Window Hanging Suncatcher Ornament</t>
  </si>
  <si>
    <t>SHNV914HAL2312WP_22/05/24</t>
  </si>
  <si>
    <t>SHNV914HAL2312WP</t>
  </si>
  <si>
    <t>Beware A Crazy Plant Lady &amp; Her Spoiled Rotten Dogs Live Here Gardening - Garden Sign For Dog Lovers - Personalized Custom Classic Metal Signs_VideoAdsR_MSHM380NAH1742WP_160524</t>
  </si>
  <si>
    <t>Target chính_WW_Beware A Crazy Plant Lady &amp; Her Spoiled Rotten Dogs Live Here Gardening - Garden Sign For Dog Lovers - Personalized Custom Classic Metal Signs</t>
  </si>
  <si>
    <t>Beware A Crazy Plant Lady &amp; Her Spoiled Rotten Dogs Live Here Gardening - Garden Sign For Dog Lovers - Personalized Custom Classic Metal Signs</t>
  </si>
  <si>
    <t>VideoAdsR_MSHM380NAH1742WP_160524</t>
  </si>
  <si>
    <t>MSHM380NAH1742WP</t>
  </si>
  <si>
    <t>Custom Photo Vintage Daddy Drive Safe - Personalized Photo Air Freshener_AFKK892CIN2449WP_21/05/24</t>
  </si>
  <si>
    <t>Target chính_WW_Custom Photo Vintage Daddy Drive Safe - Personalized Photo Air Freshener</t>
  </si>
  <si>
    <t>Custom Photo Vintage Daddy Drive Safe - Personalized Photo Air Freshener</t>
  </si>
  <si>
    <t>AFKK892CIN2449WP_21/05/24</t>
  </si>
  <si>
    <t>AFKK892CIN2449WP</t>
  </si>
  <si>
    <t>Best Cat Dad Time Spent With Cats Is Never Wasted - Personalized White Edge-to-Edge Mug_VideoAdsR_EMNA385HEL1089WP_230524</t>
  </si>
  <si>
    <t>Target chính_US_Best Cat Dad Time Spent With Cats Is Never Wasted - Personalized White Edge-to-Edge Mug</t>
  </si>
  <si>
    <t>Best Cat Dad Time Spent With Cats Is Never Wasted - Personalized White Edge-to-Edge Mug</t>
  </si>
  <si>
    <t>VideoAdsR_EMNA385HEL1089WP_230524</t>
  </si>
  <si>
    <t>EMNA385HEL1089WP</t>
  </si>
  <si>
    <t>Just A Dad And His Girl - Personalized T Shirt_VideoAdsR_TKTB563CIN2405WP_220524</t>
  </si>
  <si>
    <t>Target chính_WW_Just A Dad And His Girl - Personalized T Shirt</t>
  </si>
  <si>
    <t>Just A Dad And His Girl - Personalized T Shirt</t>
  </si>
  <si>
    <t>VideoAdsR_TKTB563CIN2405WP_220524</t>
  </si>
  <si>
    <t>TKTB563CIN2405WP</t>
  </si>
  <si>
    <t>All US_Grandpa Dad Kids Handprints - Personalized Classic Cap</t>
  </si>
  <si>
    <t>DIY Handprint Keepsake Hands Down - Personalized Wood Circle Sign_WCNT262NEL2340WP_21/05/24</t>
  </si>
  <si>
    <t>Target chính_US_DIY Handprint Keepsake Hands Down - Personalized Wood Circle Sign</t>
  </si>
  <si>
    <t>DIY Handprint Keepsake Hands Down - Personalized Wood Circle Sign</t>
  </si>
  <si>
    <t>WCNT262NEL2340WP_21/05/24</t>
  </si>
  <si>
    <t>WCNT262NEL2340WP</t>
  </si>
  <si>
    <t>This Belt Belongs To The World's Best Dad - Personalized Engraved Leather Belt_VideoAdsR_ELTS438ELE3203WP_230524</t>
  </si>
  <si>
    <t>Target chính_US_This Belt Belongs To The World's Best Dad - Personalized Engraved Leather Belt</t>
  </si>
  <si>
    <t>This Belt Belongs To The World's Best Dad - Personalized Engraved Leather Belt</t>
  </si>
  <si>
    <t>VideoAdsR_ELTS438ELE3203WP_230524</t>
  </si>
  <si>
    <t>ELTS438ELE3203WP</t>
  </si>
  <si>
    <t>22/05/24_Target Married_US_Custom Photo To Daddy Now You Can Carry Me Too - Gift For Dad, Father, New Parents - Personalized Aluminum Wallet Card</t>
  </si>
  <si>
    <t>Custom Photo Better Than Having You As A Son - Personalized Horizontal Rectangle Acrylic Plaque_HRTT1029CIN2445WP_22/05/24</t>
  </si>
  <si>
    <t>Target chính_US_Custom Photo Better Than Having You As A Son - Personalized Horizontal Rectangle Acrylic Plaque</t>
  </si>
  <si>
    <t>Custom Photo Better Than Having You As A Son - Personalized Horizontal Rectangle Acrylic Plaque</t>
  </si>
  <si>
    <t>HRTT1029CIN2445WP_22/05/24</t>
  </si>
  <si>
    <t>HRTT1029CIN2445WP</t>
  </si>
  <si>
    <t>22/05/24_Target Grandparent_US_Custom Photo I'm Always With You Memorial Heart - Personalized Window Hanging Suncatcher Ornament – Copy</t>
  </si>
  <si>
    <t>Target chính_US_Custom Photo I'm A Proud Daughter - Memorial Gift For Women, Daughters, Mom, Dad - Personalized Engraved Bracelet</t>
  </si>
  <si>
    <t>Dad Every Poo I Do - Personalized Acrylic Keychain_ADNK052NAH3478WP_21/05/24</t>
  </si>
  <si>
    <t>Target chính_US_Dad Every Poo I Do - Personalized Acrylic Keychain</t>
  </si>
  <si>
    <t>Dad Every Poo I Do - Personalized Acrylic Keychain</t>
  </si>
  <si>
    <t>ADNK052NAH3478WP_21/05/24</t>
  </si>
  <si>
    <t>ADNK052NAH3478WP</t>
  </si>
  <si>
    <t>All_US_Hand In Hand, I Will Always Protect You - Gift For Mom, Grandma - 3D Inflated Effect Printed Personalized Clear Phone Case</t>
  </si>
  <si>
    <t>Custom Photo I Am Always With You - Personalized Window Hanging Suncatcher Ornament_SHNN462NGO2296WP_17/05/24</t>
  </si>
  <si>
    <t>Target phụ_WW_Custom Photo I Am Always With You - Personalized Window Hanging Suncatcher Ornament</t>
  </si>
  <si>
    <t>Custom Photo I Am Always With You - Personalized Window Hanging Suncatcher Ornament</t>
  </si>
  <si>
    <t>SHNN462NGO2296WP_17/05/24</t>
  </si>
  <si>
    <t>SHNN462NGO2296WP</t>
  </si>
  <si>
    <t>22/05/24_Target Married_US_Fist Bump, Best Friends For Life - Personalized Classic Cap – Copy</t>
  </si>
  <si>
    <t>Target chính_WW_It Takes Someone Special To Be A Cat Dad - Personalized Acrylic Tag Keychain</t>
  </si>
  <si>
    <t>22/ 05/24_Target Dog lover_US_A Dad And His Dog A Bond That Can't Be Broken - Personalized Window Hanging Suncatcher Ornament – Copy</t>
  </si>
  <si>
    <t>Target chính_US_Custom Photo This Awesome Daddy Grandpa Belongs To - Personalized Tape Measure</t>
  </si>
  <si>
    <t>Target chính_US_I Love You For Your Personality But That's A Huge Bonus - Funny Gift For Husband, Boyfriend, Spouse, Fiance, Dad Gift - Personalized Engraved Leather Belt</t>
  </si>
  <si>
    <t>Target chính_US_The Grillfather The Man The Myth The Legend - Gift For Father - Personalized Apron</t>
  </si>
  <si>
    <t>My Favorite People Call Me - Gift For Grandpa, Dad - Personalized T Shirt_VideoAdsR_TSDT1127NGO2232WP_230524</t>
  </si>
  <si>
    <t>Target chính_US_Father And Daughters Sons A Bond That Can't Be Broken - Personalized T Shirt</t>
  </si>
  <si>
    <t>My Favorite People Call Me - Gift For Grandpa, Dad - Personalized T Shirt</t>
  </si>
  <si>
    <t>VideoAdsR_TSDT1127NGO2232WP_230524</t>
  </si>
  <si>
    <t>TSDT1127NGO2232WP</t>
  </si>
  <si>
    <t>Target chính_WW_Paws And Human Fist Bump Best Dog Dad Ever - Personalized T Shirt</t>
  </si>
  <si>
    <t>Target phụ_WW_Promoted To Grandpa - Personalized Classic Cap</t>
  </si>
  <si>
    <t>Target chính_US_Dad To Us You Are The World - Personalized Mug</t>
  </si>
  <si>
    <t>22/05/24_Target Kitten_US_A Crazy Plant Lady &amp; Her Spoiled Rotten Cats Live Here - Personalized Classic Metal Signs – Copy</t>
  </si>
  <si>
    <t>Custom Photo No Returns Or Refunds Grandkids - Gift For Dad, Mom, Grandma, Grandpa - Personalized Mug_WMBD1103NAH3335WP_12/04/24</t>
  </si>
  <si>
    <t>Target chính_US_Custom Photo No Returns Or Refunds Grandkids - Gift For Dad, Mom, Grandma, Grandpa - Personalized Mug</t>
  </si>
  <si>
    <t>Custom Photo No Returns Or Refunds Grandkids - Gift For Dad, Mom, Grandma, Grandpa - Personalized Mug</t>
  </si>
  <si>
    <t>WMBD1103NAH3335WP_12/04/24</t>
  </si>
  <si>
    <t>WMBD1103NAH3335WP</t>
  </si>
  <si>
    <t>No One Measures Up To You - Personalized Tape Measure_TMDT1172NGO2318WP_23/05/24</t>
  </si>
  <si>
    <t>Target chính_WW_No One Measures Up To You - Personalized Tape Measure</t>
  </si>
  <si>
    <t>No One Measures Up To You - Personalized Tape Measure</t>
  </si>
  <si>
    <t>TMDT1172NGO2318WP_23/05/24</t>
  </si>
  <si>
    <t>TMDT1172NGO2318WP</t>
  </si>
  <si>
    <t>The Grillfather - Personalized Plate_PAKK894NEL2354WP_23/05/24</t>
  </si>
  <si>
    <t>Target chính_US_The Grillfather - Personalized Plate</t>
  </si>
  <si>
    <t>The Grillfather - Personalized Plate</t>
  </si>
  <si>
    <t>PAKK894NEL2354WP_23/05/24</t>
  </si>
  <si>
    <t>PAKK894NEL2354WP</t>
  </si>
  <si>
    <t>The Grillfather Fire - Personalized T Shirt_TSHC367NGO2319WP_22/05/24</t>
  </si>
  <si>
    <t>Target chính_US_The Grillfather Fire - Personalized T Shirt</t>
  </si>
  <si>
    <t>The Grillfather Fire - Personalized T Shirt</t>
  </si>
  <si>
    <t>TSHC367NGO2319WP_22/05/24</t>
  </si>
  <si>
    <t>TSHC367NGO2319WP</t>
  </si>
  <si>
    <t>World's Best Dad - Personalized Mug_WMQD090CLA029WP_22/05/24</t>
  </si>
  <si>
    <t>Target chính_US_World's Best Dad - Personalized Mug</t>
  </si>
  <si>
    <t>World's Best Dad - Personalized Mug</t>
  </si>
  <si>
    <t>WMQD090CLA029WP_22/05/24</t>
  </si>
  <si>
    <t>WMQD090CLA029WP</t>
  </si>
  <si>
    <t>The Dogfather Semi Real - Personalized T Shirt_VideoAdsR_TSHC357NGO2290WP_220524</t>
  </si>
  <si>
    <t>Target chính_WW_The Dogfather Semi Real - Personalized T Shirt</t>
  </si>
  <si>
    <t>The Dogfather Semi Real - Personalized T Shirt</t>
  </si>
  <si>
    <t>VideoAdsR_TSHC357NGO2290WP_220524</t>
  </si>
  <si>
    <t>TSHC357NGO2290WP</t>
  </si>
  <si>
    <t>A Crazy Plant Lady &amp; Her Spoiled Rotten Dogs Live Here - Personalized Wood Rectangle Sign_VideoAdsR_WPTP242NAH3431WP_140524</t>
  </si>
  <si>
    <t>Target chính_WW_A Crazy Plant Lady &amp; Her Spoiled Rotten Dogs Live Here - Personalized Wood Rectangle Sign_VideoAdsR_WPTP242NAH3431WP_140524</t>
  </si>
  <si>
    <t>A Crazy Plant Lady &amp; Her Spoiled Rotten Dogs Live Here - Personalized Wood Rectangle Sign</t>
  </si>
  <si>
    <t>VideoAdsR_WPTP242NAH3431WP_140524</t>
  </si>
  <si>
    <t>WPTP242NAH3431WP</t>
  </si>
  <si>
    <t>Officially Retired Let The Fun Begin - Personalized Mug_VideoAdsR_WMAT1235DIL753WP_230524</t>
  </si>
  <si>
    <t>Target chính_US_Officially Retired Let The Fun Begin - Personalized Mug</t>
  </si>
  <si>
    <t>Officially Retired Let The Fun Begin - Personalized Mug</t>
  </si>
  <si>
    <t>VideoAdsR_WMAT1235DIL753WP_230524</t>
  </si>
  <si>
    <t>WMAT1235DIL753WP</t>
  </si>
  <si>
    <t>Hand In Hand, I Will Always Protect You - Gift For Mom, Grandma - 3D Inflated Effect Printed Cup, Personalized 40oz Tumbler With Straw_TFTR204HAL2129WP_27/03/24</t>
  </si>
  <si>
    <t>11/04_Target Motherhood_US_Hand In Hand, I Will Always Protect You - Gift For Mom, Grandma - 3D Inflated Effect Printed Cup, Personalized 40oz Tumbler With Straw</t>
  </si>
  <si>
    <t>Hand In Hand, I Will Always Protect You - Gift For Mom, Grandma - 3D Inflated Effect Printed Cup, Personalized 40oz Tumbler With Straw</t>
  </si>
  <si>
    <t>TFTR204HAL2129WP_27/03/24</t>
  </si>
  <si>
    <t>TFTR204HAL2129WP</t>
  </si>
  <si>
    <t>Target chính_US_We Own You Funny Cartoon Cats - Personalized Mug</t>
  </si>
  <si>
    <t>Hand In Hand, I Will Always Protect You - Gift For Mom, Grandma - 3D Inflated Effect Printed Personalized Clear Phone Case_CETR205HAL2132WP_27/03/24</t>
  </si>
  <si>
    <t>CETR205HAL2132WP_27/03/24</t>
  </si>
  <si>
    <t>Daddy Duty - Personalized Apron_VideoAdsR_ARMN1010NEL2303WP_230524</t>
  </si>
  <si>
    <t>Target chính_WW_Daddy Duty - Personalized Apron</t>
  </si>
  <si>
    <t>Daddy Duty - Personalized Apron</t>
  </si>
  <si>
    <t>VideoAdsR_ARMN1010NEL2303WP_230524</t>
  </si>
  <si>
    <t>ARMN1010NEL2303WP</t>
  </si>
  <si>
    <t>Target chính_WW_Best Dad Ever Just Ask - Gift For Dad, Father - Personalized T Shirt</t>
  </si>
  <si>
    <t>Custom Photo Calendar The Moment Your Heart Stop - Memorial Gift For Family, Pet Lovers - Personalized Aluminum Keychain_LDTK232CIN2271WP_26/03/24</t>
  </si>
  <si>
    <t>Target chính_WW_Custom Photo Calendar The Moment Your Heart Stop - Memorial Gift For Family, Pet Lovers - Personalized Aluminum Keychain</t>
  </si>
  <si>
    <t>Custom Photo Calendar The Moment Your Heart Stop - Memorial Gift For Family, Pet Lovers - Personalized Aluminum Keychain</t>
  </si>
  <si>
    <t>LDTK232CIN2271WP_26/03/24</t>
  </si>
  <si>
    <t>LDTK232CIN2271WP</t>
  </si>
  <si>
    <t>Post 2 210524_Daddy's Grilling Platter - Gift For Dad, Father, Grandfather, Grandpa - Personalized Plate_VideoAdsR_PAPT1168HEL1051WP_110524</t>
  </si>
  <si>
    <t>Post 1 210524_Custom Photo If Found Return To This Guy - Gift For Dad, Father, Grandpa, Golfer, Golf Lover - Personalized Golf Ball_VideoAdsR_GFTR178NAH3191WP_210324</t>
  </si>
  <si>
    <t>22/05/24_Target Parent_US_Custom Photo Best Dad Ever Coconut Palm - Personalized Hawaiian Shirt – Copy</t>
  </si>
  <si>
    <t>Target chính_WW_Custom Photo Better Than Having You As A Son - Personalized Horizontal Rectangle Acrylic Plaque</t>
  </si>
  <si>
    <t>Excellent Dog Dad Dog Mom - Personalized White Edge-to-Edge Mug_VideoAdsR_EMNA394HEL1106WP_230524</t>
  </si>
  <si>
    <t>Excellent Dog Dad Dog Mom - Personalized White Edge-to-Edge Mug</t>
  </si>
  <si>
    <t>VideoAdsR_EMNA394HEL1106WP_230524</t>
  </si>
  <si>
    <t>EMNA394HEL1106WP</t>
  </si>
  <si>
    <t>Memorial Always With You - Personalized Window Hanging Suncatcher Ornament_VideoAdsR_SHGT481NEL2311WP_210524</t>
  </si>
  <si>
    <t>Target chính_WW_Memorial Always With You - Personalized Window Hanging Suncatcher Ornament</t>
  </si>
  <si>
    <t>Memorial Always With You - Personalized Window Hanging Suncatcher Ornament</t>
  </si>
  <si>
    <t>VideoAdsR_SHGT481NEL2311WP_210524</t>
  </si>
  <si>
    <t>SHGT481NEL2311WP</t>
  </si>
  <si>
    <t>20/05/24_Target Couple_US_Custom Photo To Daddy Now You Can Carry Me Too - Gift For Dad, Father, New Parents - Personalized Aluminum Keychain</t>
  </si>
  <si>
    <t>Grandpa Warning May Nap Suddenly At Any Time - Personalized T Shirt_VideoAdsR_TSKK882DIL773WP_230524</t>
  </si>
  <si>
    <t>Target chính_US_Grandpa Warning May Nap Suddenly At Any Time - Personalized T Shirt</t>
  </si>
  <si>
    <t>Grandpa Warning May Nap Suddenly At Any Time - Personalized T Shirt</t>
  </si>
  <si>
    <t>VideoAdsR_TSKK882DIL773WP_230524</t>
  </si>
  <si>
    <t>TSKK882DIL773WP</t>
  </si>
  <si>
    <t>A Man And His Dog A Bond That Can't Be Broken - Personalized Cutout Acrylic Keychain_CKTA401HAL2311WP_22/05/24</t>
  </si>
  <si>
    <t>Target chính_WW_A Man And His Dog A Bond That Can't Be Broken - Personalized Cutout Acrylic Keychain</t>
  </si>
  <si>
    <t>A Man And His Dog A Bond That Can't Be Broken - Personalized Cutout Acrylic Keychain</t>
  </si>
  <si>
    <t>CKTA401HAL2311WP_22/05/24</t>
  </si>
  <si>
    <t>CKTA401HAL2311WP</t>
  </si>
  <si>
    <t>Daddy's Grandpa's Sippy Cup - Personalized Pint Glass_PGAT1262DIL821WP_23/05/24</t>
  </si>
  <si>
    <t>Target chính_WW_Daddy's Grandpa's Sippy Cup - Personalized Pint Glass</t>
  </si>
  <si>
    <t>Daddy's Grandpa's Sippy Cup - Personalized Pint Glass</t>
  </si>
  <si>
    <t>PGAT1262DIL821WP_23/05/24</t>
  </si>
  <si>
    <t>PGAT1262DIL821WP</t>
  </si>
  <si>
    <t>Target chính_WW_The Catfather Catmother - Personalized 14oz Stainless Steel Tumbler With Handle</t>
  </si>
  <si>
    <t>Target chính_USUK_Custom Photo I Know I'm Not Here Yet - Gift For Dad, Father, New Parents - Personalized Aluminum Wallet Card</t>
  </si>
  <si>
    <t>07/03/24_Target Women_WW_Custom Photo Your Dogs Cats - Gift For Pet Lovers - Personalized Clear Phone Case - Copy 4</t>
  </si>
  <si>
    <t>Target chính_WW_Grandpa Warning May Nap Suddenly At Any Time - Personalized T Shirt</t>
  </si>
  <si>
    <t>Best Dad Ever Fist Bump - Personalized Leather Wallet_LRHC349NGO2274WP_10/05/24</t>
  </si>
  <si>
    <t>Target chính_WW_Best Dad Ever Fist Bump - Personalized Leather Wallet</t>
  </si>
  <si>
    <t>Best Dad Ever Fist Bump - Personalized Leather Wallet</t>
  </si>
  <si>
    <t>LRHC349NGO2274WP_10/05/24</t>
  </si>
  <si>
    <t>LRHC349NGO2274WP</t>
  </si>
  <si>
    <t>Target chính_WW_Cool Teacher Club Groovy Flowers - 3D Inflated Effect Printed Mug, Personalized White Edge-to-Edge Mug</t>
  </si>
  <si>
    <t>Cool Cat Dads Club - Personalized T Shirt_VideoAdsR_TSNA380HEL1079WP_220524</t>
  </si>
  <si>
    <t>Target chính_WW_Cool Cat Dads Club - Personalized T Shirt</t>
  </si>
  <si>
    <t>Cool Cat Dads Club - Personalized T Shirt</t>
  </si>
  <si>
    <t>VideoAdsR_TSNA380HEL1079WP_220524</t>
  </si>
  <si>
    <t>TSNA380HEL1079WP</t>
  </si>
  <si>
    <t>Daddy Grilling Buddies - Personalized Plate_PANN466NGO2310WP_21/05/24</t>
  </si>
  <si>
    <t>Target chính_US_Daddy Grilling Buddies - Personalized Plate</t>
  </si>
  <si>
    <t>Daddy Grilling Buddies - Personalized Plate</t>
  </si>
  <si>
    <t>PANN466NGO2310WP_21/05/24</t>
  </si>
  <si>
    <t>PANN466NGO2310WP</t>
  </si>
  <si>
    <t>Target chính_WW_Best Cat Dad Time Spent With Cats Is Never Wasted - Personalized White Edge-to-Edge Mug</t>
  </si>
  <si>
    <t>It Takes A Legend To Raise One - Personalized T Shirt_VideoAdsR_TSAK1121NAH3408WP_220524</t>
  </si>
  <si>
    <t>Target chính_WW_It Takes A Legend To Raise One - Personalized T Shirt</t>
  </si>
  <si>
    <t>It Takes A Legend To Raise One - Personalized T Shirt</t>
  </si>
  <si>
    <t>VideoAdsR_TSAK1121NAH3408WP_220524</t>
  </si>
  <si>
    <t>TSAK1121NAH3408WP</t>
  </si>
  <si>
    <t>Target chính_WW_No Returns Or Refunds Flat Art Kids - Personalized Leather Wallet</t>
  </si>
  <si>
    <t>Custom Photo Astronaut #1 Dad - Personalized Hawaiian Shirt_VideoAdsR_HSDT1136NGO2250WP_220524</t>
  </si>
  <si>
    <t>Target chính_WW_Custom Photo Astronaut #1 Dad - Personalized Hawaiian Shirt</t>
  </si>
  <si>
    <t>Custom Photo Astronaut #1 Dad - Personalized Hawaiian Shirt</t>
  </si>
  <si>
    <t>VideoAdsR_HSDT1136NGO2250WP_220524</t>
  </si>
  <si>
    <t>HSDT1136NGO2250WP</t>
  </si>
  <si>
    <t>Target chính_WW_Thanks For Picking Up My Poop - Personalized 14oz Stainless Steel Tumbler With Handle</t>
  </si>
  <si>
    <t>I Miss You I'm Always With You - Personalized Window Hanging Suncatcher Ornament_SHTR259NAH3479WP_22/05/24</t>
  </si>
  <si>
    <t>Target chính_US_I Miss You I'm Always With You - Personalized Window Hanging Suncatcher Ornament</t>
  </si>
  <si>
    <t>I Miss You I'm Always With You - Personalized Window Hanging Suncatcher Ornament</t>
  </si>
  <si>
    <t>SHTR259NAH3479WP_22/05/24</t>
  </si>
  <si>
    <t>SHTR259NAH3479WP</t>
  </si>
  <si>
    <t>For Removing Your Slippahs - Personalized Doormat_VideoAdsR_DMNT253NEL2308WP_220524</t>
  </si>
  <si>
    <t>Target chính_WW_For Removing Your Slippahs - Personalized Doormat</t>
  </si>
  <si>
    <t>For Removing Your Slippahs - Personalized Doormat</t>
  </si>
  <si>
    <t>VideoAdsR_DMNT253NEL2308WP_220524</t>
  </si>
  <si>
    <t>DMNT253NEL2308WP</t>
  </si>
  <si>
    <t>Target chính_US_Daddy's Grandpa's Sippy Cup - Personalized Pint Glass</t>
  </si>
  <si>
    <t>Best Dog Dad Ever Hand Punch Retro - Personalized T Shirt_VideoAdsR_TSAH680NAH3468WP_230524</t>
  </si>
  <si>
    <t>Target chính_US_Best Dog Dad Ever Hand Punch Retro - Personalized T Shirt</t>
  </si>
  <si>
    <t>Best Dog Dad Ever Hand Punch Retro - Personalized T Shirt</t>
  </si>
  <si>
    <t>VideoAdsR_TSAH680NAH3468WP_230524</t>
  </si>
  <si>
    <t>TSAH680NAH3468WP</t>
  </si>
  <si>
    <t>Target chính_WW_Vintage Map Titles Chibi Kids - Personalized Cutout Acrylic Keychain</t>
  </si>
  <si>
    <t>Target chính_WW_Proud Father Of A Few - Personalized 14oz Stainless Steel Tumbler With Handle</t>
  </si>
  <si>
    <t>Grandma's Little Sweethearts - Personalized Cutout Acrylic Keychain_CKNN460HEL1114WP_15/05/24</t>
  </si>
  <si>
    <t>All US_Grandma's Little Sweethearts - Personalized Cutout Acrylic Keychain</t>
  </si>
  <si>
    <t>CKNN460HEL1114WP_15/05/24</t>
  </si>
  <si>
    <t>Dad's Little Helpers Fist Bump - Personalized Tape Measure_TMNA404HEL1138WP_22/05/24</t>
  </si>
  <si>
    <t>Target chính_US_Dad's Little Helpers Fist Bump - Personalized Tape Measure</t>
  </si>
  <si>
    <t>Dad's Little Helpers Fist Bump - Personalized Tape Measure</t>
  </si>
  <si>
    <t>TMNA404HEL1138WP_22/05/24</t>
  </si>
  <si>
    <t>TMNA404HEL1138WP</t>
  </si>
  <si>
    <t>22/05/24_Target Gift_US_Custom Photo Best Daddy By Par - Gift For Dad, Father, Grandpa, Golfer, Golf Lover - Personalized Golf Ball</t>
  </si>
  <si>
    <t>Target chính_WW_This Grandpa Belongs To - Personalized T Shirt</t>
  </si>
  <si>
    <t>15/05/24_Target Married_US_Custom Photo Funny Kid Vehicle - Gift For Children, Grandkids, Parents, Grandparents - Personalized Acrylic Car Hanger</t>
  </si>
  <si>
    <t>23/05/24_Thêm post Reel_Target chính_WW_Dog Cat Mom Dad - Gift For Pet Lovers - Personalized Acrylic Car Hanger – Copy</t>
  </si>
  <si>
    <t>Proud Father Of Few Kids - Personalized Engraved Leather Belt_ELHT381CIN2390WP_07/05/24</t>
  </si>
  <si>
    <t>Target phụ_WW_Proud Father Of Few Kids - Personalized Engraved Leather Belt</t>
  </si>
  <si>
    <t>Proud Father Of Few Kids - Personalized Engraved Leather Belt</t>
  </si>
  <si>
    <t>ELHT381CIN2390WP_07/05/24</t>
  </si>
  <si>
    <t>ELHT381CIN2390WP</t>
  </si>
  <si>
    <t>Custom Photo I'm Always With You Memorial Heart - Personalized Window Hanging Suncatcher Ornament_VideoAdsR_SHBD1149NAH3461WP_230524</t>
  </si>
  <si>
    <t>VideoAdsR_SHBD1149NAH3461WP_230524</t>
  </si>
  <si>
    <t>22/05/24_Target Gift_US_Custom Photo Reel Cool Dad - Personalized Hawaiian Shirt – Copy 3</t>
  </si>
  <si>
    <t>Daddy Grilling Plate Fire Cartoon - Personalized Plate_PAHC370NGO2325WP_23/05/24</t>
  </si>
  <si>
    <t>Target chính_WW_Daddy Grilling Plate Fire Cartoon - Personalized Plate</t>
  </si>
  <si>
    <t>Daddy Grilling Plate Fire Cartoon - Personalized Plate</t>
  </si>
  <si>
    <t>PAHC370NGO2325WP_23/05/24</t>
  </si>
  <si>
    <t>PAHC370NGO2325WP</t>
  </si>
  <si>
    <t>We Used To Live In Your Ball - Personalized Pint Glass_PGDT1168NGO2311WP_22/05/24</t>
  </si>
  <si>
    <t>Target chính_US_We Used To Live In Your Ball - Personalized Pint Glass</t>
  </si>
  <si>
    <t>We Used To Live In Your Ball - Personalized Pint Glass</t>
  </si>
  <si>
    <t>PGDT1168NGO2311WP_22/05/24</t>
  </si>
  <si>
    <t>PGDT1168NGO2311WP</t>
  </si>
  <si>
    <t>22/05/24_Target Gift_US_Custom Photo Best Dad Ever Coconut Palm - Personalized Hawaiian Shirt – Copy 2</t>
  </si>
  <si>
    <t>Target chính_WW_Cats Planning Escape - Gift For Cat Lovers - Personalized Custom Shaped Wood Sign</t>
  </si>
  <si>
    <t>Target chính_US_Custom Photo We Are No Returns Or Refunds - Personalized 14oz Stainless Steel Tumbler With Handle</t>
  </si>
  <si>
    <t>Target chính_WW_Best Dad Grandpa Ever Fist Bump - Personalized Polo Shirt</t>
  </si>
  <si>
    <t>Target chính_WW_This Belt Belongs To The World's Best Dad - Personalized Engraved Leather Belt</t>
  </si>
  <si>
    <t>Target chính_US_You Left Paw Prints - Memorial Gift For Dog Lovers, Cat Lovers - 3D Inflated Effect Printed Mug, Personalized White Edge-to-Edge Mug</t>
  </si>
  <si>
    <t>First Dad Now Grandpa Handprints - Personalized Black Mug_BMAT1237DIL757WP_08/05/24</t>
  </si>
  <si>
    <t>Target phụ_WW_First Dad Now Grandpa Handprints - Personalized Black Mug</t>
  </si>
  <si>
    <t>First Dad Now Grandpa Handprints - Personalized Black Mug</t>
  </si>
  <si>
    <t>BMAT1237DIL757WP_08/05/24</t>
  </si>
  <si>
    <t>BMAT1237DIL757WP</t>
  </si>
  <si>
    <t>Target chính_WW_To Dad From The Reasons You Drink - Personalized Engraved Whiskey Glass</t>
  </si>
  <si>
    <t>Target chính_US_No One Measures Up To You - Personalized Tape Measure</t>
  </si>
  <si>
    <t>Target chính_WW_Father And Daughters Sons A Bond That Can't Be Broken - Personalized T Shirt</t>
  </si>
  <si>
    <t>15/05/24_Target Golf_CA_Custom Photo If Found Return To This Guy - Gift For Dad, Father, Grandpa, Golfer, Golf Lover - Personalized Golf Ball</t>
  </si>
  <si>
    <t>Best Dog Dad Ever Fist Bump - Personalized Classic Cap_CPDT1164NGO2303WP_21/05/24</t>
  </si>
  <si>
    <t>Target chính_US_Best Dog Dad Ever Fist Bump - Personalized Classic Cap</t>
  </si>
  <si>
    <t>Best Dog Dad Ever Fist Bump - Personalized Classic Cap</t>
  </si>
  <si>
    <t>CPDT1164NGO2303WP_21/05/24</t>
  </si>
  <si>
    <t>CPDT1164NGO2303WP</t>
  </si>
  <si>
    <t>Custom Photo I'm Always With You Memorial Rectangle - Personalized Window Hanging Suncatcher Ornament_VideoAdsR_SHBD1148NAH3457WP_220524</t>
  </si>
  <si>
    <t>Target chính_WW_Custom Photo I'm Always With You Memorial Rectangle - Personalized Window Hanging Suncatcher Ornament</t>
  </si>
  <si>
    <t>Custom Photo I'm Always With You Memorial Rectangle - Personalized Window Hanging Suncatcher Ornament</t>
  </si>
  <si>
    <t>VideoAdsR_SHBD1148NAH3457WP_220524</t>
  </si>
  <si>
    <t>SHBD1148NAH3457WP</t>
  </si>
  <si>
    <t>Oops I Mean Happy Retirement - Personalized T Shirt_VideoAdsR_TSBD1143NAH3448WP_180524</t>
  </si>
  <si>
    <t>Target chính_US_Oops I Mean Happy Retirement - Personalized T Shirt</t>
  </si>
  <si>
    <t>Oops I Mean Happy Retirement - Personalized T Shirt</t>
  </si>
  <si>
    <t>VideoAdsR_TSBD1143NAH3448WP_180524</t>
  </si>
  <si>
    <t>TSBD1143NAH3448WP</t>
  </si>
  <si>
    <t>Papa Since - Gift For Father, Dad, Grandpa - Personalized Classic Cap_VideoAdsR_CPTB539CIN2340WP_030524</t>
  </si>
  <si>
    <t>Target chính_US_Papa Since - Gift For Father, Dad, Grandpa - Personalized Classic Cap</t>
  </si>
  <si>
    <t>VideoAdsR_CPTB539CIN2340WP_030524</t>
  </si>
  <si>
    <t>Post 2 230524_Vintage Map Papa Title - Birthday, Loving Gift For Dad, Father, Papa, Grandpa, Grandfather - Personalized Custom T Shirt_VideoAdsR_TSHP032HAL1210WP_230524</t>
  </si>
  <si>
    <t>New Product_Custom Photo Funny I Love My Dad My Husband - Hawaii Set Shirt And Shorts_VideoAdsR_HWYN480ELE3222WP_180524</t>
  </si>
  <si>
    <t>Target chính_WW_Custom Photo Funny I Love My Dad My Husband - Hawaii Set Shirt And Shorts</t>
  </si>
  <si>
    <t>Custom Photo Funny I Love My Dad My Husband - Hawaii Set Shirt And Shorts</t>
  </si>
  <si>
    <t>VideoAdsR_HWYN480ELE3222WP_180524</t>
  </si>
  <si>
    <t>HWYN480ELE3222WP</t>
  </si>
  <si>
    <t>Target chính_WW_The Grillfather - Personalized Plate</t>
  </si>
  <si>
    <t>Target chính_WW_Cartoon Better Than Being Your Mother Father - Personalized T Shirt</t>
  </si>
  <si>
    <t>Target chính_WW_Officially Retired Let The Fun Begin - Personalized Mug</t>
  </si>
  <si>
    <t>Best Dad Ever Heart - Personalized Classic Cap_CPHC355NGO2288WP_16/05/24</t>
  </si>
  <si>
    <t>Target chính_US_Best Dad Ever Heart - Personalized Classic Cap</t>
  </si>
  <si>
    <t>Best Dad Ever Heart - Personalized Classic Cap</t>
  </si>
  <si>
    <t>CPHC355NGO2288WP_16/05/24</t>
  </si>
  <si>
    <t>CPHC355NGO2288WP</t>
  </si>
  <si>
    <t>New Product_I Will Protect You - Personalized Leather Wallet_LRNN464NGO2299WP_21/05/24</t>
  </si>
  <si>
    <t>Target chính_US_I Will Protect You - Personalized Leather Wallet</t>
  </si>
  <si>
    <t>I Will Protect You - Personalized Leather Wallet</t>
  </si>
  <si>
    <t>LRNN464NGO2299WP_21/05/24</t>
  </si>
  <si>
    <t>LRNN464NGO2299WP</t>
  </si>
  <si>
    <t>Custom Photo I Hit A Homerun - Gift For Baseball Dad - Personalized Baseball, Softball_BBTB526CIN2287WP_30/03/24</t>
  </si>
  <si>
    <t>Target chính_US_Custom Photo I Hit A Homerun - Gift For Baseball Dad - Personalized Baseball, Softball</t>
  </si>
  <si>
    <t>Custom Photo I Hit A Homerun - Gift For Baseball Dad - Personalized Baseball, Softball</t>
  </si>
  <si>
    <t>BBTB526CIN2287WP_30/03/24</t>
  </si>
  <si>
    <t>BBTB526CIN2287WP</t>
  </si>
  <si>
    <t>15/05/24_MK mới_Target chính_US_Best Dad Ever - Birthday, Loving Gift For Father, Grandfather, Grandpa - Personalized Classic Cap – Copy</t>
  </si>
  <si>
    <t>Target chính_WW_Best Dad Grandpa Ever Fist Bump - Personalized Tape Measure</t>
  </si>
  <si>
    <t>Target chính_WW_Cat Dad Thank You For Being Our Dad - Personalized 14oz Stainless Steel Tumbler With Handle</t>
  </si>
  <si>
    <t>22/05/24_Target Parenting_US_Custom Photo To Daddy Now You Can Carry Me Too - Gift For Dad, Father, New Parents - Personalized Aluminum Wallet Card</t>
  </si>
  <si>
    <t>23/05/24_Thêm post Reel_Target chính_US_Dog Cat Mom Dad - Gift For Pet Lovers - Personalized Acrylic Car Hanger – Copy</t>
  </si>
  <si>
    <t>Target chính_WW_Being My Dad - Personalized Mug</t>
  </si>
  <si>
    <t>22/05/24_Target Parents_US_This Awesome Daddy Mommy Belongs To - Birthday, Loving Gift For Mother, Father, Grandma, Grandpa - Personalized Custom T Shirt</t>
  </si>
  <si>
    <t>Post 1 18/05/24_Custom Photo I'll Carry You - Memorial Gift For Family, Siblings, Friends, Dog Lovers, Cat Lovers - Personalized Engraved Bracelet_VideoAdsR_EBTP126NAH2925WP_180524</t>
  </si>
  <si>
    <t>Target chính_WW_Custom Photo I'll Carry You - Memorial Gift For Family, Siblings, Friends, Dog Lovers, Cat Lovers - Personalized Engraved Bracelet</t>
  </si>
  <si>
    <t>Custom Photo I'll Carry You - Memorial Gift For Family, Siblings, Friends, Dog Lovers, Cat Lovers - Personalized Engraved Bracelet_VideoAdsR_EBTP126NAH2925WP_180524</t>
  </si>
  <si>
    <t>Target chính_US_Beware A Crazy Plant Lady &amp; Her Spoiled Rotten Dogs Live Here Gardening - Garden Sign For Dog Lovers - Personalized Custom Classic Metal Signs</t>
  </si>
  <si>
    <t>22/ 05/24_Target Dog breed_US_A Dad And His Dog A Bond That Can't Be Broken - Personalized Window Hanging Suncatcher Ornament – Copy</t>
  </si>
  <si>
    <t>Custom Photo Best Dog Mom Ever - Gift For Dog Lovers - 3D Inflated Effect Printed Mug, Personalized White Edge-to-Edge Mug_EMHC311NGO2191WP_02/04/24</t>
  </si>
  <si>
    <t>Target chính_WW_Custom Photo Best Dog Mom Ever - Gift For Dog Lovers - 3D Inflated Effect Printed Mug, Personalized White Edge-to-Edge Mug</t>
  </si>
  <si>
    <t>Custom Photo Best Dog Mom Ever - Gift For Dog Lovers - 3D Inflated Effect Printed Mug, Personalized White Edge-to-Edge Mug</t>
  </si>
  <si>
    <t>EMHC311NGO2191WP_02/04/24</t>
  </si>
  <si>
    <t>EMHC311NGO2191WP</t>
  </si>
  <si>
    <t>Grandpa Dad Kids Handprints - Personalized Classic Cap_VideoAdsR_CPNN452HEL1081WP_170524</t>
  </si>
  <si>
    <t>VideoAdsR_CPNN452HEL1081WP_170524</t>
  </si>
  <si>
    <t>22/05/24_Target Gift_US_This Awesome Daddy Mommy Belongs To - Birthday, Loving Gift For Mother, Father, Grandma, Grandpa - Personalized Custom T Shirt</t>
  </si>
  <si>
    <t>22/05/24_Target Parent_US_Custom Photo Reel Cool Dad - Personalized Hawaiian Shirt – Copy</t>
  </si>
  <si>
    <t>First Dad Now Grandpa Handprints - Personalized Card Wallet_RCTN1247HAL2231WP_08/05/24</t>
  </si>
  <si>
    <t>Target chính_US_First Dad Now Grandpa Handprints - Personalized Card Wallet</t>
  </si>
  <si>
    <t>First Dad Now Grandpa Handprints - Personalized Card Wallet</t>
  </si>
  <si>
    <t>RCTN1247HAL2231WP_08/05/24</t>
  </si>
  <si>
    <t>RCTN1247HAL2231WP</t>
  </si>
  <si>
    <t>Custom Photo Best Dad Ever - Personalized Polo Shirt_PRKK896DIL818WP_23/05/24</t>
  </si>
  <si>
    <t>Target chính_US_Custom Photo Best Dad Ever - Personalized Polo Shirt</t>
  </si>
  <si>
    <t>Custom Photo Best Dad Ever - Personalized Polo Shirt</t>
  </si>
  <si>
    <t>PRKK896DIL818WP_23/05/24</t>
  </si>
  <si>
    <t>PRKK896DIL818WP</t>
  </si>
  <si>
    <t>You Left Paw Prints On My Heart - Memorial Gift For Dog Lovers, Dog Mom, Dog Dad - Personalized Engraved Bracelet_EBVA817ELE3153WP_16/04/24</t>
  </si>
  <si>
    <t>Target chính_US_You Left Paw Prints In My Heart - Memorial Gift For Dog Lovers, Dog Mom, Dog Dad - Personalized Engraved Bracelet</t>
  </si>
  <si>
    <t>You Left Paw Prints On My Heart - Memorial Gift For Dog Lovers, Dog Mom, Dog Dad - Personalized Engraved Bracelet</t>
  </si>
  <si>
    <t>EBVA817ELE3153WP_16/04/24</t>
  </si>
  <si>
    <t>EBVA817ELE3153WP</t>
  </si>
  <si>
    <t>The Legend Has Retired Not My Problem Anymore Vintage - Personalized T Shirt_VideoAdsR_TSBD1141NAH3445WP_220524</t>
  </si>
  <si>
    <t>Target chính_US_The Legend Has Retired Not My Problem Anymore Vintage - Personalized T Shirt</t>
  </si>
  <si>
    <t>The Legend Has Retired Not My Problem Anymore Vintage - Personalized T Shirt</t>
  </si>
  <si>
    <t>VideoAdsR_TSBD1141NAH3445WP_220524</t>
  </si>
  <si>
    <t>TSBD1141NAH3445WP</t>
  </si>
  <si>
    <t>Target chính_US_Friend Daddy Protector Hero Teacher Provider - Personalized T Shirt</t>
  </si>
  <si>
    <t>New Product_No Returns Or Refunds - Personalized Engraved Whiskey Glass_WGFL508DIL820WP_23/05/24</t>
  </si>
  <si>
    <t>Target chính_WW_No Returns Or Refunds - Personalized Engraved Whiskey Glass</t>
  </si>
  <si>
    <t>No Returns Or Refunds - Personalized Engraved Whiskey Glass</t>
  </si>
  <si>
    <t>WGFL508DIL820WP_23/05/24</t>
  </si>
  <si>
    <t>WGFL508DIL820WP</t>
  </si>
  <si>
    <t>Custom Photo I Crossed The Rainbow Bridge Knowing I Was Loved - Personalized Window Hanging Suncatcher Ornament_VideoAdsR_SHAH662HAL2224WP_160524</t>
  </si>
  <si>
    <t>Target chính_US_Custom Photo I Crossed The Rainbow Bridge Knowing I Was Loved - Personalized Window Hanging Suncatcher Ornament</t>
  </si>
  <si>
    <t>Custom Photo I Crossed The Rainbow Bridge Knowing I Was Loved - Personalized Window Hanging Suncatcher Ornament</t>
  </si>
  <si>
    <t>VideoAdsR_SHAH662HAL2224WP_160524</t>
  </si>
  <si>
    <t>SHAH662HAL2224WP</t>
  </si>
  <si>
    <t>New Product_Best Dad Grandpa Ever Fist Bump - Personalized 14oz Stainless Steel Tumbler With Handle_ETYN499ELE3262WP_23/05/24</t>
  </si>
  <si>
    <t>Target chính_WW_Best Dad Grandpa Ever Fist Bump - Personalized 14oz Stainless Steel Tumbler With Handle</t>
  </si>
  <si>
    <t>Best Dad Grandpa Ever Fist Bump - Personalized 14oz Stainless Steel Tumbler With Handle</t>
  </si>
  <si>
    <t>ETYN499ELE3262WP_23/05/24</t>
  </si>
  <si>
    <t>ETYN499ELE3262WP</t>
  </si>
  <si>
    <t>A Super Sexy Cat Dad - Personalized T Shirt_VideoAdsR_TSDT1159NGO2291WP_220524</t>
  </si>
  <si>
    <t>Target chính_WW_A Super Sexy Cat Dad - Personalized T Shirt</t>
  </si>
  <si>
    <t>A Super Sexy Cat Dad - Personalized T Shirt</t>
  </si>
  <si>
    <t>VideoAdsR_TSDT1159NGO2291WP_220524</t>
  </si>
  <si>
    <t>TSDT1159NGO2291WP</t>
  </si>
  <si>
    <t>Target chính_WW_Congrats On Being My Dad From The Reason You Drink - Personalized Engraved Whiskey Glass</t>
  </si>
  <si>
    <t>22/05/24_Target Golf_UK_Custom Photo Best Daddy By Par - Gift For Dad, Father, Grandpa, Golfer, Golf Lover - Personalized Golf Ball</t>
  </si>
  <si>
    <t>22/05/24_Target Golf_US_Custom Photo Best Daddy By Par - Gift For Dad, Father, Grandpa, Golfer, Golf Lover - Personalized Golf Ball</t>
  </si>
  <si>
    <t>08/05/24_Target Dog Breed_WW_A Man And His Dog A Bond That Can't Be Broken - Personalized Window Hanging Suncatcher Ornament – Copy</t>
  </si>
  <si>
    <t>Target chính_WW_We Used To Live In Your Ball - 3D Inflated Effect Printed Tumbler, Personalized Tumbler</t>
  </si>
  <si>
    <t>Target chính_US_Just A Dad And His Girl - Personalized T Shirt</t>
  </si>
  <si>
    <t>This Grandpa Daddy Belongs To - Gift For Dad, Father, Grandfather - Personalized Black Mug_VideoAdsR_BMPT1163HEL1039WP_230524</t>
  </si>
  <si>
    <t>Target chính_WW_This Grandpa Daddy Belongs To - Gift For Dad, Father, Grandfather - Personalized Black Mug</t>
  </si>
  <si>
    <t>This Grandpa Daddy Belongs To - Gift For Dad, Father, Grandfather - Personalized Black Mug</t>
  </si>
  <si>
    <t>VideoAdsR_BMPT1163HEL1039WP_230524</t>
  </si>
  <si>
    <t>BMPT1163HEL1039WP</t>
  </si>
  <si>
    <t>Target chính_US_No Returns Or Refunds - Personalized Engraved Whiskey Glass</t>
  </si>
  <si>
    <t>20/03_Target Gift shop_US_Love Elephant Family - Gift For Mother, Father, Family - Personalized Custom Shaped Wooden Puzzle – Copy</t>
  </si>
  <si>
    <t>Father And Daughters Sons A Bond That Can't Be Broken - Personalized T Shirt_VideoAdsR_TKKK880DIL765WP_230524</t>
  </si>
  <si>
    <t>Father And Daughters Sons A Bond That Can't Be Broken - Personalized T Shirt</t>
  </si>
  <si>
    <t>VideoAdsR_TKKK880DIL765WP_230524</t>
  </si>
  <si>
    <t>TKKK880DIL765WP</t>
  </si>
  <si>
    <t>08/05/24_Target Gift_US_I Love Every Inch Of You - Gift For Couples, Husband, Boyfriend - Personalized Tape Measure – Copy</t>
  </si>
  <si>
    <t>Target chính_WW_Best Dog Dad Ever Hand Punch Retro - Personalized T Shirt</t>
  </si>
  <si>
    <t>No Returns Or Refunds Chibi Grandkids - Personalized Tumbler_VideoAdsR_TUBD1131NAH3413WP_140524</t>
  </si>
  <si>
    <t>Target chính_US_No Returns Or Refunds Chibi Grandkids - Personalized Tumbler_VideoAdsR_TUBD1131NAH3413WP_140524</t>
  </si>
  <si>
    <t>No Returns Or Refunds Chibi Grandkids - Personalized Tumbler</t>
  </si>
  <si>
    <t>VideoAdsR_TUBD1131NAH3413WP_140524</t>
  </si>
  <si>
    <t>TUBD1131NAH3413WP</t>
  </si>
  <si>
    <t>Target chính_WW_A Man And His Dog A Bond That Can't Be Broken - Personalized Solar Light</t>
  </si>
  <si>
    <t>Post 2 15/05/24_Grandma's Little Sweethearts - Birthday, Loving Gift For Grandmother, Mother, Mom - Personalized Leather Bag_VideoAdsR_EANN412HEL909WP_150524</t>
  </si>
  <si>
    <t>Target chính_US_Custom Photo Dad's Light Always Shine In My Heart - Loving, Memorial Gift For Family, Siblings, Friends - Personalized Custom Shaped Photo Light Box</t>
  </si>
  <si>
    <t>Target chính_US_Best Dad Grandpa Ever Fist Bump - Personalized 14oz Stainless Steel Tumbler With Handle</t>
  </si>
  <si>
    <t>The Legend Has Retired Not My Problem Anymore Chibi Vintage - Personalized T Shirt_VideoAdsR_TSBD1144NAH3449WP_220524</t>
  </si>
  <si>
    <t>Target chính_US_The Legend Has Retired Not My Problem Anymore Chibi Vintage - Personalized T Shirt</t>
  </si>
  <si>
    <t>VideoAdsR_TSBD1144NAH3449WP_220524</t>
  </si>
  <si>
    <t>Target chính_WW_Custom Photo Best Dad Ever - Personalized Polo Shirt</t>
  </si>
  <si>
    <t>Chibi Grandkids Love You To The Moon And Back - Personalized Window Hanging Suncatcher Ornament_VideoAdsR_SHAK1131NAH3441WP_170524</t>
  </si>
  <si>
    <t>Target chính_US_Chibi Grandkids Love You To The Moon And Back - Personalized Window Hanging Suncatcher Ornament</t>
  </si>
  <si>
    <t>Chibi Grandkids Love You To The Moon And Back - Personalized Window Hanging Suncatcher Ornament</t>
  </si>
  <si>
    <t>VideoAdsR_SHAK1131NAH3441WP_170524</t>
  </si>
  <si>
    <t>SHAK1131NAH3441WP</t>
  </si>
  <si>
    <t>New Product_This Grandpa Belongs To - Personalized 14oz Stainless Steel Tumbler With Handle_ETHC366NGO2316WP_23/05/24</t>
  </si>
  <si>
    <t>Target chính_US_This Grandpa Belongs To - Personalized 14oz Stainless Steel Tumbler With Handle</t>
  </si>
  <si>
    <t>This Grandpa Belongs To - Personalized 14oz Stainless Steel Tumbler With Handle</t>
  </si>
  <si>
    <t>ETHC366NGO2316WP_23/05/24</t>
  </si>
  <si>
    <t>ETHC366NGO2316WP</t>
  </si>
  <si>
    <t>Target chính_US_Fist Bump, Best Friends For Life Skin - Personalized Classic Cap</t>
  </si>
  <si>
    <t>I'm Not Drinking Alone If My Dogs Cats Pets Are Home - Personalized 4 In 1 Can Cooler Tumbler_CCAH681ELE3250WP_21/05/24</t>
  </si>
  <si>
    <t>Target chính_US_I'm Not Drinking Alone If My Dogs Cats Pets Are Home - Personalized 4 In 1 Can Cooler Tumbler</t>
  </si>
  <si>
    <t>I'm Not Drinking Alone If My Dogs Cats Pets Are Home - Personalized 4 In 1 Can Cooler Tumbler</t>
  </si>
  <si>
    <t>CCAH681ELE3250WP_21/05/24</t>
  </si>
  <si>
    <t>CCAH681ELE3250WP</t>
  </si>
  <si>
    <t>Custom Photo Although You Cannot See Me Memorial - Personalized Window Hanging Suncatcher Ornament_SHAK1138NAH3471WP_18/05/24</t>
  </si>
  <si>
    <t>Target chính_US_Custom Photo Although You Cannot See Me Memorial - Personalized Window Hanging Suncatcher Ornament</t>
  </si>
  <si>
    <t>Custom Photo Although You Cannot See Me Memorial - Personalized Window Hanging Suncatcher Ornament</t>
  </si>
  <si>
    <t>SHAK1138NAH3471WP_18/05/24</t>
  </si>
  <si>
    <t>SHAK1138NAH3471WP</t>
  </si>
  <si>
    <t>Custom Photo Happy Father's Day 2024 - Personalized Baseball, Softball_VideoAdsR_BBTB558CIN2391WP_230524</t>
  </si>
  <si>
    <t>Target chính_US_Custom Photo Happy Father's Day 2024 - Personalized Baseball, Softball</t>
  </si>
  <si>
    <t>Custom Photo Happy Father's Day 2024 - Personalized Baseball, Softball</t>
  </si>
  <si>
    <t>VideoAdsR_BBTB558CIN2391WP_230524</t>
  </si>
  <si>
    <t>BBTB558CIN2391WP</t>
  </si>
  <si>
    <t>17/05/24_MK mới_Target 45+ x Vacation_US_The Legend Has Retired Vintage - Retirement Gift For Beach Lovers, Dad, Mom, Grandpa, Grandma - Personalized T Shirt</t>
  </si>
  <si>
    <t>Custom Photo My Favorite People Call Me Dad Mom Grandpa Grandma - Personalized T Shirt_TSAH683ELE3253WP_18/05/24</t>
  </si>
  <si>
    <t>Target chính_US_Custom Photo My Favorite People Call Me Dad Mom Grandpa Grandma - Personalized T Shirt</t>
  </si>
  <si>
    <t>Custom Photo My Favorite People Call Me Dad Mom Grandpa Grandma - Personalized T Shirt</t>
  </si>
  <si>
    <t>TSAH683ELE3253WP_18/05/24</t>
  </si>
  <si>
    <t>TSAH683ELE3253WP</t>
  </si>
  <si>
    <t>Cute Dogs And Cats Aesthetic Pattern - Birthday, Loving Gift For Pet Lovers, Dog Mom, Cat Mom - Personalized Leather Bag_EANA302HEL879WP_27/02/24</t>
  </si>
  <si>
    <t>Target chính_US_Cute Dogs And Cats Aesthetic Pattern - Birthday, Loving Gift For Pet Lovers, Dog Mom, Cat Mom - Personalized Leather Bag</t>
  </si>
  <si>
    <t>Cute Dogs And Cats Aesthetic Pattern - Birthday, Loving Gift For Pet Lovers, Dog Mom, Cat Mom - Personalized Leather Bag</t>
  </si>
  <si>
    <t>EANA302HEL879WP_27/02/24</t>
  </si>
  <si>
    <t>EANA302HEL879WP</t>
  </si>
  <si>
    <t>Target chính_WW_The Light Remains - Personalized Mason Jar Light</t>
  </si>
  <si>
    <t>New Product_Hand In Hand, I Will Always Protect You - Personalized 14oz Stainless Steel Tumbler With Handle_ETAH674ELE3233WP_14/05/24</t>
  </si>
  <si>
    <t>Target chính_WW_Hand In Hand, I Will Always Protect You - Personalized 14oz Stainless Steel Tumbler With Handle</t>
  </si>
  <si>
    <t>Hand In Hand, I Will Always Protect You - Personalized 14oz Stainless Steel Tumbler With Handle</t>
  </si>
  <si>
    <t>ETAH674ELE3233WP_14/05/24</t>
  </si>
  <si>
    <t>ETAH674ELE3233WP</t>
  </si>
  <si>
    <t>Target chính_WW_Dad Grandpa Kids Grandkids - Personalized T Shirt</t>
  </si>
  <si>
    <t>22/03_Mockup mới_Target Family_US_Proud Father Of A Few - Funny Gift For Dad, Father, Grandpa - Personalized T Shirt - Copy</t>
  </si>
  <si>
    <t>Beach Hair Don't Care - Gift For Beach Lovers, Traveling Lovers, Women - Personalized Classic Cap_CPAK1093NAH3344WP_13/04/24</t>
  </si>
  <si>
    <t>All US_Beach Hair Don't Care - Gift For Beach Lovers, Traveling Lovers, Women - Personalized Classic Cap</t>
  </si>
  <si>
    <t>Beach Hair Don't Care - Gift For Beach Lovers, Traveling Lovers, Women - Personalized Classic Cap</t>
  </si>
  <si>
    <t>CPAK1093NAH3344WP_13/04/24</t>
  </si>
  <si>
    <t>CPAK1093NAH3344WP</t>
  </si>
  <si>
    <t>22/05/24_Target Parent_US_Custom Photo I'm Always With You Memorial Heart - Personalized Window Hanging Suncatcher Ornament – Copy</t>
  </si>
  <si>
    <t>Target chính_US_Grandpa Papa Daddy Fist Bump - Personalized Classic Cap</t>
  </si>
  <si>
    <t>Target chính_WW_This Grandpa Belongs To - Personalized 14oz Stainless Steel Tumbler With Handle</t>
  </si>
  <si>
    <t>Target chính_US_This Grandpa Daddy Belongs To - Gift For Dad, Father, Grandfather - Personalized Black Mug</t>
  </si>
  <si>
    <t>New Product_This Awesome Daddy Belongs To - Personalized Leather Wallet_LRNA393HEL1104WP_14/05/24</t>
  </si>
  <si>
    <t>All US_This Awesome Daddy Belongs To - Personalized Leather Wallet</t>
  </si>
  <si>
    <t>This Awesome Daddy Belongs To - Personalized Leather Wallet</t>
  </si>
  <si>
    <t>LRNA393HEL1104WP_14/05/24</t>
  </si>
  <si>
    <t>LRNA393HEL1104WP</t>
  </si>
  <si>
    <t>Target chính_WW_First Dad Now Grandpa - Personalized Tape Measure</t>
  </si>
  <si>
    <t>In The Garage - Personalized Back Printed T Shirt_TKTB582NEL2348WP_22/05/24</t>
  </si>
  <si>
    <t>Target chính_WW_In The Garage - Personalized Back Printed T Shirt</t>
  </si>
  <si>
    <t>In The Garage - Personalized Back Printed T Shirt</t>
  </si>
  <si>
    <t>TKTB582NEL2348WP_22/05/24</t>
  </si>
  <si>
    <t>TKTB582NEL2348WP</t>
  </si>
  <si>
    <t>Mama Bear Floral Style - Birthday, Loving Gift For Mom, Mother, Grandma, Grandmother - 3D Inflated Effect Printed Tumbler, Personalized 40oz Tumbler With Straw_VideoAdsR_TFNN431HEL977WP_060424</t>
  </si>
  <si>
    <t>All us_Mama Bear Floral Style - Birthday, Loving Gift For Mom, Mother, Grandma, Grandmother - 3D Inflated Effect Printed Tumbler, Personalized 40oz Tumbler With Straw</t>
  </si>
  <si>
    <t>Mama Bear Floral Style - Birthday, Loving Gift For Mom, Mother, Grandma, Grandmother - 3D Inflated Effect Printed Tumbler, Personalized 40oz Tumbler With Straw</t>
  </si>
  <si>
    <t>VideoAdsR_TFNN431HEL977WP_060424</t>
  </si>
  <si>
    <t>TFNN431HEL977WP</t>
  </si>
  <si>
    <t>Custom Photo I'm Always With You - Personalized Mason Jar Light_JLYN483ELE3226WP_11/05/24</t>
  </si>
  <si>
    <t>JLYN483ELE3226WP_11/05/24</t>
  </si>
  <si>
    <t>A Crazy Plant Lady &amp; Her Spoiled Rotten Dogs Live Here - Personalized Flag_FLTP243NAH3433WP_10/05/24</t>
  </si>
  <si>
    <t>All US_A Crazy Plant Lady &amp; Her Spoiled Rotten Dogs Live Here - Personalized Flag</t>
  </si>
  <si>
    <t>A Crazy Plant Lady &amp; Her Spoiled Rotten Dogs Live Here - Personalized Flag</t>
  </si>
  <si>
    <t>FLTP243NAH3433WP_10/05/24</t>
  </si>
  <si>
    <t>FLTP243NAH3433WP</t>
  </si>
  <si>
    <t>Friends Live Forever In The Memories We Keep - Personalized Window Hanging Suncatcher Ornament_SHQD088CLA027WP_17/05/24</t>
  </si>
  <si>
    <t>Target chính_US_Friends Live Forever In The Memories We Keep - Personalized Window Hanging Suncatcher Ornament</t>
  </si>
  <si>
    <t>Friends Live Forever In The Memories We Keep - Personalized Window Hanging Suncatcher Ornament</t>
  </si>
  <si>
    <t>SHQD088CLA027WP_17/05/24</t>
  </si>
  <si>
    <t>SHQD088CLA027WP</t>
  </si>
  <si>
    <t>I Love You Everyday From Your Financial Burden - Personalized Card Wallet_RCNV909HAL2291WP_16/05/24</t>
  </si>
  <si>
    <t>Target chính_US_I Love You Everyday From Your Financial Burden - Personalized Card Wallet</t>
  </si>
  <si>
    <t>I Love You Everyday From Your Financial Burden - Personalized Card Wallet</t>
  </si>
  <si>
    <t>RCNV909HAL2291WP_16/05/24</t>
  </si>
  <si>
    <t>RCNV909HAL2291WP</t>
  </si>
  <si>
    <t>Target chính_US_Daddy Grilling Plate Fire Cartoon - Personalized Plate</t>
  </si>
  <si>
    <t>The Light Remains - Personalized Window Hanging Suncatcher Ornament_VideoAdsR_SHNT256NEL2316WP_180524</t>
  </si>
  <si>
    <t>Target chính_US_The Light Remains - Personalized Window Hanging Suncatcher Ornament</t>
  </si>
  <si>
    <t>The Light Remains - Personalized Window Hanging Suncatcher Ornament</t>
  </si>
  <si>
    <t>VideoAdsR_SHNT256NEL2316WP_180524</t>
  </si>
  <si>
    <t>SHNT256NEL2316WP</t>
  </si>
  <si>
    <t>05/04/24_MK mới_Reel_Target Gift shop_US_Love Elephant Family - Gift For Mother, Father, Family - Personalized Custom Shaped Wooden Puzzle – Copy</t>
  </si>
  <si>
    <t>Family Forever Dad &amp; His Children - Personalized Window Hanging Suncatcher Ornament_SHHT388CIN2420WP_11/05/24</t>
  </si>
  <si>
    <t>Target chính_US_Family Forever Dad &amp; His Children - Personalized Window Hanging Suncatcher Ornament</t>
  </si>
  <si>
    <t>Family Forever Dad &amp; His Children - Personalized Window Hanging Suncatcher Ornament</t>
  </si>
  <si>
    <t>SHHT388CIN2420WP_11/05/24</t>
  </si>
  <si>
    <t>SHHT388CIN2420WP</t>
  </si>
  <si>
    <t>Target chính_US_Daddy Duty - Personalized Apron</t>
  </si>
  <si>
    <t>First Dad Now Grandpa Handprints - Gift For Father, Grandfather - Personalized T Shirt_TSAT1218DIL716WP_23/04/24</t>
  </si>
  <si>
    <t>Target chính_WW_First Dad Now Grandpa Handprints - Gift For Father, Grandfather - Personalized T Shirt</t>
  </si>
  <si>
    <t>First Dad Now Grandpa Handprints - Gift For Father, Grandfather - Personalized T Shirt</t>
  </si>
  <si>
    <t>TSAT1218DIL716WP_23/04/24</t>
  </si>
  <si>
    <t>TSAT1218DIL716WP</t>
  </si>
  <si>
    <t>All US_Congrats On Being My Husband You Lucky - Funny Gift For Hubby, Boyfriend, Spouse, Fiance, Dad Gift - Personalized Engraved Leather Belt</t>
  </si>
  <si>
    <t>Target phụ_US_Custom Photo I Hit A Homerun - Gift For Baseball Dad - Personalized Baseball, Softball</t>
  </si>
  <si>
    <t>All US_Custom Photo I Hit A Homerun - Gift For Baseball Dad - Personalized Baseball, Softball</t>
  </si>
  <si>
    <t>All US_Custom Photo Best Dad By Par - Gift For Father, Grandpa, Dog Dad, Cat Dad - Personalized Golf Ball</t>
  </si>
  <si>
    <t>Best Dad Ever Hand Punch - Personalized Tape Measure_TMFL497DIL770WP_11/05/24</t>
  </si>
  <si>
    <t>Target phụ_WW_Best Dad Ever Hand Punch - Personalized Tape Measure</t>
  </si>
  <si>
    <t>Best Dad Ever Hand Punch - Personalized Tape Measure</t>
  </si>
  <si>
    <t>TMFL497DIL770WP_11/05/24</t>
  </si>
  <si>
    <t>TMFL497DIL770WP</t>
  </si>
  <si>
    <t>You Nailed It - Personalized 2-Layered Wooden Plaque With Stand_PSTK278NEL2342WP_21/05/24</t>
  </si>
  <si>
    <t>All US_You Nailed It - Personalized 2-Layered Wooden Plaque With Stand</t>
  </si>
  <si>
    <t>You Nailed It - Personalized 2-Layered Wooden Plaque With Stand</t>
  </si>
  <si>
    <t>PSTK278NEL2342WP_21/05/24</t>
  </si>
  <si>
    <t>PSTK278NEL2342WP</t>
  </si>
  <si>
    <t>All us_I'm As Lucky As I Can Be - Personalized Baby Onesie</t>
  </si>
  <si>
    <t>Target phụ_WW_Custom Photo Best Dad By Par - Gift For Father, Grandpa, Dog Dad, Cat Dad - Personalized Golf Ball</t>
  </si>
  <si>
    <t>Hand In Hand, I Will Always Protect You - Gift For Mom, Grandma - Personalized 3D Inflated Effect Printed Acrylic Keychain_VideoAdsR_ADTR220HAL2169WP_170524</t>
  </si>
  <si>
    <t>Target phụ_WW_Hand In Hand, I Will Always Protect You - Gift For Mom, Grandma - Personalized 3D Inflated Effect Printed Acrylic Keychain</t>
  </si>
  <si>
    <t>Hand In Hand, I Will Always Protect You - Gift For Mom, Grandma - Personalized 3D Inflated Effect Printed Acrylic Keychain</t>
  </si>
  <si>
    <t>VideoAdsR_ADTR220HAL2169WP_170524</t>
  </si>
  <si>
    <t>ADTR220HAL2169WP</t>
  </si>
  <si>
    <t>I'd Grow Up To Be A Super Sexy Dog Dad - Personalized Pint Glass_PGAH665ELE3209WP_07/05/24</t>
  </si>
  <si>
    <t>Target chính_US_I'd Grow Up To Be A Super Sexy Dog Dad - Personalized Pint Glass</t>
  </si>
  <si>
    <t>I'd Grow Up To Be A Super Sexy Dog Dad - Personalized Pint Glass</t>
  </si>
  <si>
    <t>PGAH665ELE3209WP_07/05/24</t>
  </si>
  <si>
    <t>PGAH665ELE3209WP</t>
  </si>
  <si>
    <t>Best Dog Dad Ever Hand Punch - Personalized Mug_MGTR255NAH3465WP_18/05/24</t>
  </si>
  <si>
    <t>Target chính_WW_Best Dog Dad Ever Hand Punch - Personalized Mug</t>
  </si>
  <si>
    <t>Best Dog Dad Ever Hand Punch - Personalized Mug</t>
  </si>
  <si>
    <t>MGTR255NAH3465WP_18/05/24</t>
  </si>
  <si>
    <t>MGTR255NAH3465WP</t>
  </si>
  <si>
    <t>Custom Photo Drive Safe Daddy - Birthday, Loving Gift For Dad, Father, Papa, Grandpa - Personalized Acrylic Tag Keychain_AGYN458ELE3144WP_10/04/24</t>
  </si>
  <si>
    <t>17/05/24_Target Father's Day_US_Custom Photo Drive Safe Daddy - Birthday, Loving Gift For Dad, Father, Papa, Grandpa - Personalized Acrylic Tag Keychain</t>
  </si>
  <si>
    <t>Custom Photo Drive Safe Daddy - Birthday, Loving Gift For Dad, Father, Papa, Grandpa - Personalized Acrylic Tag Keychain</t>
  </si>
  <si>
    <t>AGYN458ELE3144WP_10/04/24</t>
  </si>
  <si>
    <t>AGYN458ELE3144WP</t>
  </si>
  <si>
    <t>All us_Dad To Us You Are The World - Personalized Mug</t>
  </si>
  <si>
    <t>I Miss You I Know - Memorial Gift For Family, Friends, Siblings - Personalized Acrylic Car Hanger_AHBD1025ELE2801WP_09/01/24</t>
  </si>
  <si>
    <t>31/01/24_Target Women_US, UK_I Miss You I Know - Memorial Gift For Family, Friends, Siblings - Personalized Acrylic Car Hanger - Copy</t>
  </si>
  <si>
    <t>AHBD1025ELE2801WP_09/01/24</t>
  </si>
  <si>
    <t>Collect Moments Not Things - Gift For Travellers, Travelling Lovers, Him, Her - Personalized Luggage Tag_GTDT982HEL772WP_04/01/24</t>
  </si>
  <si>
    <t>Target chính_(WW - USUK)_Collect Moments Not Things - Gift For Travellers, Travelling Lovers, Him, Her - Personalized Luggage Tag</t>
  </si>
  <si>
    <t>Collect Moments Not Things - Gift For Travellers, Travelling Lovers, Him, Her - Personalized Luggage Tag</t>
  </si>
  <si>
    <t>GTDT982HEL772WP_04/01/24</t>
  </si>
  <si>
    <t>GTDT982HEL772WP</t>
  </si>
  <si>
    <t>All US_The Grillfather - Personalized Plate</t>
  </si>
  <si>
    <t>"change to US"_26/03_Thêm post_All_WW_Hand In Hand, I Will Always Protect You - Gift For Mom, Grandma - 3D Inflated Effect Printed Mug, Personalized White Edge-to-Edge Mug</t>
  </si>
  <si>
    <t>Custom Photo Best Daddy By Par - Personalized T Shirt_TSAK1146NAH3494WP_23/05/24</t>
  </si>
  <si>
    <t>Target chính_US_Custom Photo Best Daddy By Par - Personalized T Shirt</t>
  </si>
  <si>
    <t>Custom Photo Best Daddy By Par - Personalized T Shirt</t>
  </si>
  <si>
    <t>TSAK1146NAH3494WP_23/05/24</t>
  </si>
  <si>
    <t>TSAK1146NAH3494WP</t>
  </si>
  <si>
    <t>All US_Granddad Dad Kids Handprints Heart - Personalized Leather Patch Hat</t>
  </si>
  <si>
    <t>All US_The Best Dad Grandpa Ever Footprints - Personalized Classic Cap</t>
  </si>
  <si>
    <t>Custom Photo Forever In My Heart - Memorial Gift For Dog Lovers, Cat Lovers, Pet Lovers - Personalized Engraved Bracelet_EBBD1106NAH3343WP_13/04/24</t>
  </si>
  <si>
    <t>Target chính_WW_Custom Photo Forever In My Heart - Memorial Gift For Dog Lovers, Cat Lovers, Pet Lovers - Personalized Engraved Bracelet</t>
  </si>
  <si>
    <t>Custom Photo Forever In My Heart - Memorial Gift For Dog Lovers, Cat Lovers, Pet Lovers - Personalized Engraved Bracelet</t>
  </si>
  <si>
    <t>EBBD1106NAH3343WP_13/04/24</t>
  </si>
  <si>
    <t>EBBD1106NAH3343WP</t>
  </si>
  <si>
    <t>Travel Queen Living My Best Life - Gift For Travel Lovers, Travelers - Personalized Cosmetic Bag_SMNA299HEL871WP_22/02/24</t>
  </si>
  <si>
    <t>Target chính_WW_Travel Queen Living My Best Life - Gift For Travel Lovers, Travelers - Personalized Cosmetic Bag</t>
  </si>
  <si>
    <t>Travel Queen Living My Best Life - Gift For Travel Lovers, Travelers - Personalized Cosmetic Bag</t>
  </si>
  <si>
    <t>SMNA299HEL871WP_22/02/24</t>
  </si>
  <si>
    <t>SMNA299HEL871WP</t>
  </si>
  <si>
    <t>Runagain_Custom Photo Baseball Player - Gift For Baseball, Softball Players - Personalized Baseball, Softball_BBTB500CIN2199WP_15/05/24</t>
  </si>
  <si>
    <t>Target phụ_US_Custom Photo Baseball Player - Gift For Baseball, Softball Players - Personalized Baseball, Softball</t>
  </si>
  <si>
    <t>Custom Photo Baseball Player - Gift For Baseball, Softball Players - Personalized Baseball, Softball</t>
  </si>
  <si>
    <t>BBTB500CIN2199WP_15/05/24</t>
  </si>
  <si>
    <t>BBTB500CIN2199WP</t>
  </si>
  <si>
    <t>Target phụ_US_Cartoon Better Than Being Your Mother Father - Personalized T Shirt</t>
  </si>
  <si>
    <t>Target phụ_US_Best Dad Grandpa Ever Fist Bump - Personalized 14oz Stainless Steel Tumbler With Handle</t>
  </si>
  <si>
    <t>Nurse Cartoon Vector - Gift For Nurse - Personalized Acrylic Car Hanger_VideoAds_AHNN399NGO2075WP_020324</t>
  </si>
  <si>
    <t>Target chính_US_Nurse Cartoon Vector - Gift For Nurse - Personalized Acrylic Car Hanger</t>
  </si>
  <si>
    <t>Nurse Cartoon Vector - Gift For Nurse - Personalized Acrylic Car Hanger</t>
  </si>
  <si>
    <t>VideoAds_AHNN399NGO2075WP_020324</t>
  </si>
  <si>
    <t>AHNN399NGO2075WP</t>
  </si>
  <si>
    <t>Five - Star Dad Thanks For The Excellent DNA Fist Bump - Personalized T Shirt_TSYN492ELE3246WP_21/05/24</t>
  </si>
  <si>
    <t>All US_Five - Star Dad Thanks For The Excellent DNA Fist Bump - Personalized T Shirt</t>
  </si>
  <si>
    <t>Five - Star Dad Thanks For The Excellent DNA Fist Bump - Personalized T Shirt</t>
  </si>
  <si>
    <t>TSYN492ELE3246WP_21/05/24</t>
  </si>
  <si>
    <t>TSYN492ELE3246WP</t>
  </si>
  <si>
    <t>All US_Proud Father Of A Few - Personalized 14oz Stainless Steel Tumbler With Handle</t>
  </si>
  <si>
    <t>All US_Custom Photo A Piece Of My Heart - Personalized Window Hanging Suncatcher Ornament</t>
  </si>
  <si>
    <t>22/03_Mockup mới_All US</t>
  </si>
  <si>
    <t>All us_Vintage Map Papa Title - Birthday, Loving Gift For Dad, Father, Papa, Grandpa, Grandfather - Personalized Custom T Shirt</t>
  </si>
  <si>
    <t>All US_Vintage Map Titles Chibi Kids - Personalized Leather Patch Hat</t>
  </si>
  <si>
    <t>All US_Dear Best Dad Great Job We Are Awesome Thank You - Personalized T Shirt</t>
  </si>
  <si>
    <t>All US_This Grandpa Belongs To - Personalized T Shirt</t>
  </si>
  <si>
    <t>All US_Dad Every Poo I Do Kid - Personalized Mug</t>
  </si>
  <si>
    <t>Target phụ_US_Custom Photo Admit It Life Would Be Boring Pet Mom Dad - Personalized T Shirt</t>
  </si>
  <si>
    <t>Target phụ_US_Vintage Map Titles Chibi Kids - Personalized Cutout Acrylic Keychain</t>
  </si>
  <si>
    <t>Dear Dad Thanks For Wiping Our Butts And Stuff - Personalized Mug_WMTR251NAH3454WP_21/05/24</t>
  </si>
  <si>
    <t>Target chính_WW_Dear Dad Thanks For Wiping Our Butts And Stuff - Personalized Mug</t>
  </si>
  <si>
    <t>Dear Dad Thanks For Wiping Our Butts And Stuff - Personalized Mug</t>
  </si>
  <si>
    <t>WMTR251NAH3454WP_21/05/24</t>
  </si>
  <si>
    <t>WMTR251NAH3454WP</t>
  </si>
  <si>
    <t>Paws And Human Hand Fist Bump Best Cat Dad Ever - 3D Inflated Effect Printed Mug, Personalized White Edge-to-Edge Mug_VideoAdsR_EMNN457HEL1096WP_140524</t>
  </si>
  <si>
    <t>VideoAdsR_EMNN457HEL1096WP_140524</t>
  </si>
  <si>
    <t>All US_Thanks For Picking Up My Poop - Personalized 14oz Stainless Steel Tumbler With Handle</t>
  </si>
  <si>
    <t>All us_Paws And Human Fist Bump Best Dog Dad Ever - Personalized T Shirt</t>
  </si>
  <si>
    <t>All US_Custom Photo Your Dogs Cats - Gift For Pet Lovers - Personalized Clear Phone Case</t>
  </si>
  <si>
    <t>Best Dad Ever Pet And Kid Hand Punch - Personalized T Shirt_TSMT032NAH3477WP_21/05/24</t>
  </si>
  <si>
    <t>All US_Best Dad Ever Pet And Kid Hand Punch - Personalized T Shirt</t>
  </si>
  <si>
    <t>Best Dad Ever Pet And Kid Hand Punch - Personalized T Shirt</t>
  </si>
  <si>
    <t>TSMT032NAH3477WP_21/05/24</t>
  </si>
  <si>
    <t>TSMT032NAH3477WP</t>
  </si>
  <si>
    <t>Family Dinosaurs - Gift For Parents, Father, Mother - Personalized Custom Shaped Wooden Puzzle_WZAH639ELE3111WP_30/03/24</t>
  </si>
  <si>
    <t>Target chính_WW_Family Dinosaurs - Gift For Parents, Father, Mother - Personalized Custom Shaped Wooden Puzzle</t>
  </si>
  <si>
    <t>WZAH639ELE3111WP_30/03/24</t>
  </si>
  <si>
    <t>A Man And His Dog A Bond That Can't Be Broken - Personalized Acrylic Car Hanger_AHTA400HAL2305WP_22/05/24</t>
  </si>
  <si>
    <t>All US_A Man And His Dog A Bond That Can't Be Broken - Personalized Acrylic Car Hanger</t>
  </si>
  <si>
    <t>A Man And His Dog A Bond That Can't Be Broken - Personalized Acrylic Car Hanger</t>
  </si>
  <si>
    <t>AHTA400HAL2305WP_22/05/24</t>
  </si>
  <si>
    <t>AHTA400HAL2305WP</t>
  </si>
  <si>
    <t>All US_No Returns Or Refunds - Personalized Engraved Whiskey Glass</t>
  </si>
  <si>
    <t>All US_Custom Photo Drive Safe Daddy - Birthday, Loving Gift For Dad, Father, Papa, Grandpa - Personalized Acrylic Tag Keychain</t>
  </si>
  <si>
    <t>Target phụ_US_Best Dad Grandpa Ever Fist Bump - Personalized Polo Shirt</t>
  </si>
  <si>
    <t>Having You As A Husband - Personalized Frame Lamp_VideoAdsR_FEKK870NEL2281WP_170524</t>
  </si>
  <si>
    <t>Target chính_US_Having You As A Husband - Personalized Frame Lamp</t>
  </si>
  <si>
    <t>Having You As A Husband - Personalized Frame Lamp</t>
  </si>
  <si>
    <t>VideoAdsR_FEKK870NEL2281WP_170524</t>
  </si>
  <si>
    <t>FEKK870NEL2281WP</t>
  </si>
  <si>
    <t>Target phụ_WW_Granddad Dad Kids Handprints Heart - Personalized Leather Patch Hat</t>
  </si>
  <si>
    <t>Target phụ_US_Flat Art #1 Dad - Gift For Dad - Personalized Classic Cap</t>
  </si>
  <si>
    <t>All US_Custom Photo Admit It Life Would Be Boring Pet Mom Dad - Personalized T Shirt</t>
  </si>
  <si>
    <t>All US_Dear Dad Great Job We're Awesome Thank You - Personalized 14oz Stainless Steel Tumbler With Handle</t>
  </si>
  <si>
    <t>All US_To Dad From The Reasons You Drink - Personalized Engraved Whiskey Glass</t>
  </si>
  <si>
    <t>Target phụ_US_Best Cat Dad Time Spent With Cats Is Never Wasted - Personalized White Edge-to-Edge Mug</t>
  </si>
  <si>
    <t>Target phụ_US_Being My Dad - Personalized Mug</t>
  </si>
  <si>
    <t>Target phụ_US_Dog Cat Paw Prints - Personalized T Shirt</t>
  </si>
  <si>
    <t>All US_First Dad Now Grandpa First Bump - Personalized Mug</t>
  </si>
  <si>
    <t>All us_Beware A Crazy Plant Lady &amp; Her Spoiled Rotten Dogs Live Here Gardening - Garden Sign For Dog Lovers - Personalized Custom Classic Metal Signs</t>
  </si>
  <si>
    <t>All us_This Grandpa Daddy Belongs To - Gift For Dad, Father, Grandfather - Personalized Black Mug</t>
  </si>
  <si>
    <t>MK Cũ_All US - Love (emotion) - Copy</t>
  </si>
  <si>
    <t>Target phụ_US_Grandpa Warning May Nap Suddenly At Any Time - Personalized T Shirt</t>
  </si>
  <si>
    <t>Custom Photo To The World You Are One Person - Personalized Custom Shaped Photo Light Box_SXDT1149NGO2276WP_10/05/24</t>
  </si>
  <si>
    <t>Target chính_WW_Custom Photo To The World You Are One Person - Personalized Custom Shaped Photo Light Box</t>
  </si>
  <si>
    <t>Custom Photo To The World You Are One Person - Personalized Custom Shaped Photo Light Box</t>
  </si>
  <si>
    <t>SXDT1149NGO2276WP_10/05/24</t>
  </si>
  <si>
    <t>SXDT1149NGO2276WP</t>
  </si>
  <si>
    <t>Target phụ_US_No Returns Or Refunds Flat Art Kids - Personalized Leather Wallet</t>
  </si>
  <si>
    <t>Target phụ_US_To Dad From The Reasons You Drink - Personalized Engraved Whiskey Glass</t>
  </si>
  <si>
    <t>Target phụ_US_This Grandpa Daddy Belongs To - Gift For Dad, Father, Grandfather - Personalized Black Mug</t>
  </si>
  <si>
    <t>All US_No One Measures Up To You - Personalized Tape Measure</t>
  </si>
  <si>
    <t>All US_Dad And Kids Together We're A Team - Personalized Wood Rectangle Sign</t>
  </si>
  <si>
    <t>All US_Who Bring A Light So Great To The World - Personalized Window Hanging Suncatcher Ornament</t>
  </si>
  <si>
    <t>All us_No Returns Or Refunds Flat Art Kids - Personalized Leather Wallet</t>
  </si>
  <si>
    <t>Post 1 210524_Papa Since - Gift For Father, Dad, Grandpa - Personalized Classic Cap_VideoAdsR_CPTB539CIN2340WP_030524</t>
  </si>
  <si>
    <t>Target phụ_US_Best Dad Ever Walking - Personalized T Shirt</t>
  </si>
  <si>
    <t>All US_Daddy's Grandpa's Sippy Cup - Personalized Pint Glass</t>
  </si>
  <si>
    <t>Best Dog Dad Ever Hand Punch - Personalized Pint Glass_PGMT029NAH3463WP_21/05/24</t>
  </si>
  <si>
    <t>All US_Best Dog Dad Ever Hand Punch - Personalized Pint Glass</t>
  </si>
  <si>
    <t>Best Dog Dad Ever Hand Punch - Personalized Pint Glass</t>
  </si>
  <si>
    <t>PGMT029NAH3463WP_21/05/24</t>
  </si>
  <si>
    <t>PGMT029NAH3463WP</t>
  </si>
  <si>
    <t>Target phụ_US_Custom Photo Best Daddy Ever Dancing Kids - Personalized T Shirt</t>
  </si>
  <si>
    <t>Target phụ_US_A Super Sexy Cat Dad - Personalized T Shirt</t>
  </si>
  <si>
    <t>All us_Dear Dad Great Job We Are Awesome - Personalized T Shirt</t>
  </si>
  <si>
    <t>Target phụ_US_No One Measures Up To You - Personalized Tape Measure</t>
  </si>
  <si>
    <t>All US_The Grillfather Fire - Personalized T Shirt</t>
  </si>
  <si>
    <t>Couple Favorite Song I'm Yours No Returns - Gift For Couples - Personalized Acrylic Keychain_VideoAdsR_ADMN977CIN2249WP_150524</t>
  </si>
  <si>
    <t>All_US_Couple Favorite Song I'm Yours No Returns - Gift For Couples - Personalized Acrylic Keychain</t>
  </si>
  <si>
    <t>VideoAdsR_ADMN977CIN2249WP_150524</t>
  </si>
  <si>
    <t>23/05/24_Thêm post Reel_Target phụ_US_Dog Cat Mom Dad - Gift For Pet Lovers - Personalized Acrylic Car Hanger – Copy</t>
  </si>
  <si>
    <t>All US_World's Best Dad - Personalized Mug</t>
  </si>
  <si>
    <t>Stepdad Dad That Stepped Up - Personalized T Shirt_TSMN1024NEL2349WP_23/05/24</t>
  </si>
  <si>
    <t>Target chính_WW_Stepdad Dad That Stepped Up - Personalized T Shirt</t>
  </si>
  <si>
    <t>Stepdad Dad That Stepped Up - Personalized T Shirt</t>
  </si>
  <si>
    <t>TSMN1024NEL2349WP_23/05/24</t>
  </si>
  <si>
    <t>TSMN1024NEL2349WP</t>
  </si>
  <si>
    <t>Work For My Dog - Personalized 4 In 1 Can Cooler Tumbler_CCTB578NEL2335WP_21/05/24</t>
  </si>
  <si>
    <t>All US_Work For My Dog - Personalized 4 In 1 Can Cooler Tumbler</t>
  </si>
  <si>
    <t>Work For My Dog - Personalized 4 In 1 Can Cooler Tumbler</t>
  </si>
  <si>
    <t>CCTB578NEL2335WP_21/05/24</t>
  </si>
  <si>
    <t>CCTB578NEL2335WP</t>
  </si>
  <si>
    <t>Target phụ_US_You're A Great Dad - Personalized Mug</t>
  </si>
  <si>
    <t>Target phụ_US_The Dogfather Semi Real - Personalized T Shirt</t>
  </si>
  <si>
    <t>Target phụ_WW_Papa Daddy Since - Personalized Leather Wallet</t>
  </si>
  <si>
    <t>15/03/24_Target Apple (iOS)_WW_Custom Photo Your Dogs Cats - Gift For Pet Lovers - Personalized Clear Phone Case - Copy 6</t>
  </si>
  <si>
    <t>Target phụ_US_This Belt Belongs To The World's Best Dad - Personalized Engraved Leather Belt</t>
  </si>
  <si>
    <t>Target phụ_US_Proud Father Of A Few - Personalized 14oz Stainless Steel Tumbler With Handle</t>
  </si>
  <si>
    <t>All US_Best Dad Grandpa Ever Fist Bump - Personalized Tape Measure</t>
  </si>
  <si>
    <t>Target phụ_US_A Man And His Dog A Bond That Can't Be Broken - Personalized 3D Led Light Wooden Base</t>
  </si>
  <si>
    <t>Target phụ_US_Daddy Grilling Plate Fire Cartoon - Personalized Plate</t>
  </si>
  <si>
    <t>Target phụ_US_Vintage Map Papa Title - Birthday, Loving Gift For Dad, Father, Papa, Grandpa, Grandfather - Personalized Custom T Shirt</t>
  </si>
  <si>
    <t>All US_This Grandpa Daddy Belongs To Handprints - Personalized Leather Patch Hat</t>
  </si>
  <si>
    <t>Target phụ_US_Vintage Map Titles Chibi Kids - Personalized Leather Patch Hat</t>
  </si>
  <si>
    <t>New product_This Daddy Grandpa Belongs To - Personalized 14oz Stainless Steel Tumbler With Handle_ETVA832ELE3219WP_14/05/24</t>
  </si>
  <si>
    <t>All US_This Daddy Grandpa Belongs To - Personalized 14oz Stainless Steel Tumbler With Handle</t>
  </si>
  <si>
    <t>This Daddy Grandpa Belongs To - Personalized 14oz Stainless Steel Tumbler With Handle</t>
  </si>
  <si>
    <t>ETVA832ELE3219WP_14/05/24</t>
  </si>
  <si>
    <t>ETVA832ELE3219WP</t>
  </si>
  <si>
    <t>Happy Father's Day Best Dad Ever - Personalized Mug_WMDT1161NGO2294WP_16/05/24</t>
  </si>
  <si>
    <t>All US_Happy Father's Day Best Dad Ever - Personalized Mug</t>
  </si>
  <si>
    <t>Happy Father's Day Best Dad Ever - Personalized Mug</t>
  </si>
  <si>
    <t>WMDT1161NGO2294WP_16/05/24</t>
  </si>
  <si>
    <t>WMDT1161NGO2294WP</t>
  </si>
  <si>
    <t>Target phụ_US_Cat Dad Thank You For Being Our Dad - Personalized 14oz Stainless Steel Tumbler With Handle</t>
  </si>
  <si>
    <t>All us_Father And Daughters Sons A Bond That Can't Be Broken - Personalized T Shirt</t>
  </si>
  <si>
    <t>Target phụ_US_The Best Dad Grandpa Ever Footprints - Personalized Classic Cap</t>
  </si>
  <si>
    <t>Target phụ_US_Dear Dad Great Job We Are Awesome Thank You Brush Stroke Retro - Personalized T Shirt</t>
  </si>
  <si>
    <t>Target phụ_US_Thanks For Picking Up My Poop - Personalized 14oz Stainless Steel Tumbler With Handle</t>
  </si>
  <si>
    <t>Post 1 17/05/24_Dog Human Fist Bump - Gift For Dog Dad, Dog Lovers - 3D Inflated Effect Printed Mug, Personalized White Edge-to-Edge Mug_VideoAdsR_EMNN443HEL1034WP_100524</t>
  </si>
  <si>
    <t>Dog Human Fist Bump - Gift For Dog Dad, Dog Lovers - 3D Inflated Effect Printed Mug, Personalized White Edge-to-Edge Mug_VideoAdsR_EMNN443HEL1034WP_100524</t>
  </si>
  <si>
    <t>Target phụ_US_We Hit A Homerun Scoring You As Our Dad - Personalized Back Printed T Shirt</t>
  </si>
  <si>
    <t>US_T-shirt (apparel)</t>
  </si>
  <si>
    <t>Target phụ_US_Officially Retired Let The Fun Begin - Personalized Mug</t>
  </si>
  <si>
    <t>Dope Black Dad White Dad - Personalized Classic Cap_CPHU045DIL801WP_22/05/24</t>
  </si>
  <si>
    <t>Target phụ_US_Dope Black Dad White Dad - Personalized Classic Cap</t>
  </si>
  <si>
    <t>Dope Black Dad White Dad - Personalized Classic Cap</t>
  </si>
  <si>
    <t>CPHU045DIL801WP_22/05/24</t>
  </si>
  <si>
    <t>CPHU045DIL801WP</t>
  </si>
  <si>
    <t>Target phụ_US_Dad And Kids Together We're A Team - Personalized Wood Rectangle Sign</t>
  </si>
  <si>
    <t>Target phụ_US_This Grandpa Belongs To - Personalized 14oz Stainless Steel Tumbler With Handle</t>
  </si>
  <si>
    <t>All US_Best Dad Ever Just Ask - Gift For Dad, Father - Personalized T Shirt</t>
  </si>
  <si>
    <t>Custom Photo Dear Dad You're The World To Us - Personalized T Shirt_TSDT1176NGO2328WP_23/05/24</t>
  </si>
  <si>
    <t>Target chính_US_Custom Photo Dear Dad You're The World To Us - Personalized T Shirt</t>
  </si>
  <si>
    <t>Custom Photo Dear Dad You're The World To Us - Personalized T Shirt</t>
  </si>
  <si>
    <t>TSDT1176NGO2328WP_23/05/24</t>
  </si>
  <si>
    <t>TSDT1176NGO2328WP</t>
  </si>
  <si>
    <t>All us_Paws And Human Fist Bump The Dog Father - Personalized T Shirt</t>
  </si>
  <si>
    <t>All us_We Hit A Homerun Scoring You As Our Dad - Personalized Back Printed T Shirt</t>
  </si>
  <si>
    <t>Post 1 210524_Fist Bump, Best Friends For Life - Personalized Classic Cap_VideoAdsR_CPAK1124NAH3421WP_170524</t>
  </si>
  <si>
    <t>Target phụ_US_A Man And His Dog A Bond That Can't Be Broken - Personalized Solar Light</t>
  </si>
  <si>
    <t>Target phụ_US_You Wear This Reminds You How Much I Love You - Personalized Engraved Leather Belt</t>
  </si>
  <si>
    <t>All US_Best Grillin' Dad Ever - Personalized Plate</t>
  </si>
  <si>
    <t>Target phụ_US_It Takes Someone Special To Be A Cat Dad - Personalized Acrylic Tag Keychain</t>
  </si>
  <si>
    <t>Target phụ_US_In The Garage - Personalized Back Printed T Shirt</t>
  </si>
  <si>
    <t>Target phụ_US_This Grandpa Belongs To - Personalized T Shirt</t>
  </si>
  <si>
    <t>Target chính_US_A Crazy Plant Lady &amp; Her Spoiled Rotten Dogs Live Here - Personalized Classic Metal Signs</t>
  </si>
  <si>
    <t>Retired Under New Management See Wife For Details Vintage - Personalized T Shirt_VideoAdsR_TSAK1128NAH3427WP_160524</t>
  </si>
  <si>
    <t>Target phụ_WW_Retired Under New Management See Wife For Details Vintage - Personalized T Shirt</t>
  </si>
  <si>
    <t>Retired Under New Management See Wife For Details Vintage - Personalized T Shirt</t>
  </si>
  <si>
    <t>VideoAdsR_TSAK1128NAH3427WP_160524</t>
  </si>
  <si>
    <t>TSAK1128NAH3427WP</t>
  </si>
  <si>
    <t>Target chính_(WW - USUK)_Custom Photo Drive Safe Daddy - Birthday, Loving Gift For Dad, Father, Papa, Grandpa - Personalized Acrylic Tag Keychain</t>
  </si>
  <si>
    <t>All US_I Will Protect You - Personalized Leather Wallet</t>
  </si>
  <si>
    <t>Best Dog Dad Dog Mom Ever - Personalized Classic Cap_CPNN467HEL1142WP_22/05/24</t>
  </si>
  <si>
    <t>All US_Best Dog Dad Dog Mom Ever - Personalized Classic Cap</t>
  </si>
  <si>
    <t>Best Dog Dad Dog Mom Ever - Personalized Classic Cap</t>
  </si>
  <si>
    <t>CPNN467HEL1142WP_22/05/24</t>
  </si>
  <si>
    <t>CPNN467HEL1142WP</t>
  </si>
  <si>
    <t>Target phụ_US_I Miss You I'm Always With You - Personalized Window Hanging Suncatcher Ornament</t>
  </si>
  <si>
    <t>All us_Grandma's Little Sweethearts - Personalized Cutout Acrylic Keychain</t>
  </si>
  <si>
    <t>All US_Dad Grandpa Kids Grandkids - Personalized T Shirt</t>
  </si>
  <si>
    <t>Dope Dog Dad Hand Paw Sketch - Personalized Classic Cap_VideoAdsR_CPTT1023CIN2413WP_170524</t>
  </si>
  <si>
    <t>All us_Dope Dog Dad Hand Paw Sketch - Personalized Classic Cap</t>
  </si>
  <si>
    <t>Dope Dog Dad Hand Paw Sketch - Personalized Classic Cap</t>
  </si>
  <si>
    <t>VideoAdsR_CPTT1023CIN2413WP_170524</t>
  </si>
  <si>
    <t>CPTT1023CIN2413WP</t>
  </si>
  <si>
    <t>All US_Daddy Grilling Buddies - Personalized Plate</t>
  </si>
  <si>
    <t>All us_The Legend Has Retired Not My Problem Anymore Vintage - Personalized T Shirt</t>
  </si>
  <si>
    <t>Target chính_US_It's On My List - Gift For Traveling Lovers, Vacation Lovers, Travelers, Him, Her - Personalized Luggage Tag</t>
  </si>
  <si>
    <t>Target phụ_US_Friend Daddy Protector Hero Teacher Provider - Personalized T Shirt</t>
  </si>
  <si>
    <t>All US_Dear Dad Thanks For Wiping Our Butts And Stuff - Personalized Mug</t>
  </si>
  <si>
    <t>All us_Daddy Duty - Personalized Apron</t>
  </si>
  <si>
    <t>All us_The Legend Has Retired Not My Problem Anymore Chibi Vintage - Personalized T Shirt</t>
  </si>
  <si>
    <t>08/05/24_Target Grandparent_WW_Cartoon Better Than Being Your Mother Father - Gift For Daughter, Gift For Son - Personalized Mug – Copy</t>
  </si>
  <si>
    <t>Nurse Life - Gift For Nurse - Personalized Decor Decal_DENN400NGO2085WP_19/02/24</t>
  </si>
  <si>
    <t>Target chính_WW_Nurse Life - Gift For Nurse - Personalized Decor Decal</t>
  </si>
  <si>
    <t>Nurse Life - Gift For Nurse - Personalized Decor Decal</t>
  </si>
  <si>
    <t>DENN400NGO2085WP_19/02/24</t>
  </si>
  <si>
    <t>DENN400NGO2085WP</t>
  </si>
  <si>
    <t>Target phụ_US_Custom Photo Astronaut #1 Dad - Personalized Hawaiian Shirt</t>
  </si>
  <si>
    <t>23/05/24_Thêm post Reel_All_US_Dog Cat Mom Dad - Gift For Pet Lovers - Personalized Acrylic Car Hanger – Copy</t>
  </si>
  <si>
    <t>Post 2 16/05/24_I Miss You I Know - Memorial Gift For Family, Friends, Siblings - Personalized Acrylic Car Hanger_VideoAdsR_AHBD1025ELE2801WP_160524</t>
  </si>
  <si>
    <t>Target chính_WW_Custom Photo Dear Dad You're The World To Us - Personalized T Shirt</t>
  </si>
  <si>
    <t>All us_Custom Photo I'm Always With You Memorial Heart - Personalized Window Hanging Suncatcher Ornament</t>
  </si>
  <si>
    <t>All US_This Grandpa Belongs To - Personalized 14oz Stainless Steel Tumbler With Handle</t>
  </si>
  <si>
    <t>Dup 14/02_Target chính_US_Traveling Couple Hubby &amp; Wifey Travel Partners For Life - Gift For Couples, Traveling Gift - Personalized Combo 2 Luggage Tags_GYTK173CIN2077WP_11/01/24</t>
  </si>
  <si>
    <t>All US_Being My Dad - Personalized Mug</t>
  </si>
  <si>
    <t>Target phụ_US_Best Dad Ever Just Ask - Gift For Dad, Father - Personalized T Shirt</t>
  </si>
  <si>
    <t>Always On My Mind, Forever In My Heart - Personalized Mason Jar Light_JLAH672ELE3223WP_11/05/24</t>
  </si>
  <si>
    <t>Target chính_US_Always On My Mind, Forever In My Heart - Personalized Mason Jar Light</t>
  </si>
  <si>
    <t>Always On My Mind, Forever In My Heart - Personalized Mason Jar Light</t>
  </si>
  <si>
    <t>JLAH672ELE3223WP_11/05/24</t>
  </si>
  <si>
    <t>JLAH672ELE3223WP</t>
  </si>
  <si>
    <t>All US_Cool Teacher Club Groovy Flowers - 3D Inflated Effect Printed Mug, Personalized White Edge-to-Edge Mug</t>
  </si>
  <si>
    <t>Target phụ_US_The Legend Has Retired Not My Problem Anymore Chibi Vintage - Personalized T Shirt</t>
  </si>
  <si>
    <t>My 08 - L.A.</t>
  </si>
  <si>
    <t>Custom Photo The Call I Wish - Memorial Gift For Family, Dad, Mom, Grandpa, Grandma - Personalized Aluminum Keychain_VideoAdsR_LDBD1116NAH3373WP_240424</t>
  </si>
  <si>
    <t>All us_Custom Photo The Call I Wish - Memorial Gift For Family, Dad, Mom, Grandpa, Grandma - Personalized Aluminum Keychain</t>
  </si>
  <si>
    <t>Custom Photo The Call I Wish - Memorial Gift For Family, Dad, Mom, Grandpa, Grandma - Personalized Aluminum Keychain</t>
  </si>
  <si>
    <t>VideoAdsR_LDBD1116NAH3373WP_240424</t>
  </si>
  <si>
    <t>LDBD1116NAH3373WP</t>
  </si>
  <si>
    <t>Dad Fuel - Personalized 4 In 1 Can Cooler Tumbler_CCFL506DIL807WP_22/05/24</t>
  </si>
  <si>
    <t>All US_Dad Fuel - Personalized 4 In 1 Can Cooler Tumbler</t>
  </si>
  <si>
    <t>Dad Fuel - Personalized 4 In 1 Can Cooler Tumbler</t>
  </si>
  <si>
    <t>CCFL506DIL807WP_22/05/24</t>
  </si>
  <si>
    <t>CCFL506DIL807WP</t>
  </si>
  <si>
    <t>All US_I'm Not Drinking Alone If My Dogs Cats Pets Are Home - Personalized 4 In 1 Can Cooler Tumbler</t>
  </si>
  <si>
    <t>All US_Dear Dad Great Job We Are Awesome Thank You Brush Stroke Retro - Personalized T Shirt</t>
  </si>
  <si>
    <t>Target phụ_US_Life Would Be Boring Without Me - Personalized T Shirt</t>
  </si>
  <si>
    <t>All US_We Own You Funny Cartoon Cats - Personalized Mug</t>
  </si>
  <si>
    <t>All US_Friend Daddy Protector Hero Teacher Provider - Personalized T Shirt</t>
  </si>
  <si>
    <t>All us_Custom Photo I'm Always With You Memorial Rectangle - Personalized Window Hanging Suncatcher Ornament</t>
  </si>
  <si>
    <t>Target phụ_US_Custom Photo I'm Always With You Memorial Rectangle - Personalized Window Hanging Suncatcher Ornament</t>
  </si>
  <si>
    <t>All us_This Belt Belongs To The World's Best Dad - Personalized Engraved Leather Belt</t>
  </si>
  <si>
    <t>Target chính_US_Grandma's Little Sweethearts - Personalized Leather Long Wallet</t>
  </si>
  <si>
    <t>Target phụ_US_No Returns Or Refunds - Personalized Engraved Whiskey Glass</t>
  </si>
  <si>
    <t>Reopen 23/05/24_Retired See You At The Beach Vintage - Retirement Gift For Beach Lovers, Dad, Mom, Grandpa, Grandma - Personalized T Shirt_TSTR207NAH3258WP_29/03/24</t>
  </si>
  <si>
    <t>Target chính_US_Retired See You At The Beach Vintage - Retirement Gift For Beach Lovers, Dad, Mom, Grandpa, Grandma - Personalized T Shirt</t>
  </si>
  <si>
    <t>Retired See You At The Beach Vintage - Retirement Gift For Beach Lovers, Dad, Mom, Grandpa, Grandma - Personalized T Shirt</t>
  </si>
  <si>
    <t>Retired See You At The Beach Vintage - Retirement Gift For Beach Lovers, Dad, Mom, Grandpa, Grandma - Personalized T Shirt_TSTR207NAH3258WP_29/03/24</t>
  </si>
  <si>
    <t>TSTR207NAH3258WP</t>
  </si>
  <si>
    <t>Target phụ_US_The Light Remains - Personalized Mason Jar Light</t>
  </si>
  <si>
    <t>Target chính_WW_Custom Photo My Hardest Goodbye - Memorial, Sympathy Gift For Dog Owners, Cat Lovers - Personalized Pet Loss Sign, Collar Frame</t>
  </si>
  <si>
    <t>Partner In Crime Grandpa And Grandkids - Personalized 2-Layered Wooden Plaque With Stand_PSTN1262HAL2298WP_22/05/24</t>
  </si>
  <si>
    <t>All US_Partner In Crime Grandpa And Grandkids - Personalized 2-Layered Wooden Plaque With Stand</t>
  </si>
  <si>
    <t>Partner In Crime Grandpa And Grandkids - Personalized 2-Layered Wooden Plaque With Stand</t>
  </si>
  <si>
    <t>PSTN1262HAL2298WP_22/05/24</t>
  </si>
  <si>
    <t>PSTN1262HAL2298WP</t>
  </si>
  <si>
    <t>Target phụ_US_The Grillfather Fire - Personalized T Shirt</t>
  </si>
  <si>
    <t>All us_Custom Photo Daddy's Grilling Plate - Personalized Plate</t>
  </si>
  <si>
    <t>All US_The Catfather Catmother - Personalized 14oz Stainless Steel Tumbler With Handle</t>
  </si>
  <si>
    <t>The Legend Has Retired Vintage - Personalized Classic Cap_CPAK1139NAH3476WP_21/05/24</t>
  </si>
  <si>
    <t>Target phụ_WW_The Legend Has Retired Vintage - Personalized Classic Cap</t>
  </si>
  <si>
    <t>The Legend Has Retired Vintage - Personalized Classic Cap</t>
  </si>
  <si>
    <t>CPAK1139NAH3476WP_21/05/24</t>
  </si>
  <si>
    <t>CPAK1139NAH3476WP</t>
  </si>
  <si>
    <t>All US_Papa Dad Glasses - Personalized Chrome Glasses Case Box</t>
  </si>
  <si>
    <t>Target phụ_WW_Custom Photo Dad I Love You Drive Safe I Need You Here With Me - Gift For Father, Grandpa Husband - Personalized Leather Photo Keychain</t>
  </si>
  <si>
    <t>29/02/24_Target gift_US+UK_Custom Photo Funny I Love My Lover - Gift For Husband, Boyfriend - Personalized Unisex Beach Shorts</t>
  </si>
  <si>
    <t>All us_Custom Photo I'll Carry You - Memorial Gift For Family, Siblings, Friends, Dog Lovers, Cat Lovers - Personalized Engraved Bracelet</t>
  </si>
  <si>
    <t>Target phụ_US_Best Dad Grandpa Ever Fist Bump - Personalized Tape Measure</t>
  </si>
  <si>
    <t>New product_Dad For The Times We Drive You To Drink - Personalized Engraved Whiskey Glass_WGTA399HAL2304WP_21/05/24</t>
  </si>
  <si>
    <t>All US_Dad For The Times We Drive You To Drink - Personalized Engraved Whiskey Glass</t>
  </si>
  <si>
    <t>Dad For The Times We Drive You To Drink - Personalized Engraved Whiskey Glass</t>
  </si>
  <si>
    <t>WGTA399HAL2304WP_21/05/24</t>
  </si>
  <si>
    <t>WGTA399HAL2304WP</t>
  </si>
  <si>
    <t>All US_Officially Retired Let The Fun Begin - Personalized Mug</t>
  </si>
  <si>
    <t>All US_Best Dad Ever Walking - Personalized T Shirt</t>
  </si>
  <si>
    <t>All US_Custom Photo Best Dad Ever Coconut Palm - Personalized Hawaiian Shirt</t>
  </si>
  <si>
    <t>Target phụ_US_Dear Dad Great Job We're Awesome Thank You - Personalized 14oz Stainless Steel Tumbler With Handle</t>
  </si>
  <si>
    <t>22/03_Mockup mới_All US -Top (clothing) - Copy</t>
  </si>
  <si>
    <t>Target phụ_US_We Own You Funny Cartoon Cats - Personalized Mug</t>
  </si>
  <si>
    <t>Surviving Fatherhood One Beer At A Time - Personalized T Shirt_TSTT1031CIN2450WP_23/05/24</t>
  </si>
  <si>
    <t>Target chính_WW_Surviving Fatherhood One Beer At A Time - Personalized T Shirt</t>
  </si>
  <si>
    <t>Surviving Fatherhood One Beer At A Time - Personalized T Shirt</t>
  </si>
  <si>
    <t>TSTT1031CIN2450WP_23/05/24</t>
  </si>
  <si>
    <t>TSTT1031CIN2450WP</t>
  </si>
  <si>
    <t>All US_Vintage Map Titles Chibi Kids - Personalized Acrylic Car Hanger</t>
  </si>
  <si>
    <t>Target phụ_US_The Grillfather - Personalized Plate</t>
  </si>
  <si>
    <t>All_WW_Hand In Hand, I Will Always Protect You - Gift For Mom, Grandma - 3D Inflated Effect Printed Personalized Clear Phone Case</t>
  </si>
  <si>
    <t>All us_Custom Photo Happy Father's Day 2024 - Personalized Baseball, Softball</t>
  </si>
  <si>
    <t>Target phụ_US_Dad Grandpa Kids Grandkids - Personalized T Shirt</t>
  </si>
  <si>
    <t>Best Dog Dad Ever Hand Punch Colorful Art - Personalized T Shirt_TSMT030NAH3469WP_18/05/24</t>
  </si>
  <si>
    <t>Target phụ_WW_Best Dog Dad Ever Hand Punch Colorful Art - Personalized T Shirt</t>
  </si>
  <si>
    <t>Best Dog Dad Ever Hand Punch Colorful Art - Personalized T Shirt</t>
  </si>
  <si>
    <t>TSMT030NAH3469WP_18/05/24</t>
  </si>
  <si>
    <t>TSMT030NAH3469WP</t>
  </si>
  <si>
    <t>All us_Best Cat Dad Time Spent With Cats Is Never Wasted - Personalized White Edge-to-Edge Mug</t>
  </si>
  <si>
    <t>All US_A Man And His Dog A Bond That Can't Be Broken - Personalized Solar Light</t>
  </si>
  <si>
    <t>Target phụ_US_Custom Photo The Call I Wish - Memorial Gift For Family, Dad, Mom, Grandpa, Grandma - Personalized Acrylic Keychain</t>
  </si>
  <si>
    <t>Target phụ_US_Daddy's Grandpa's Sippy Cup - Personalized Pint Glass</t>
  </si>
  <si>
    <t>Target phụ_US_This Grandpa Daddy Belongs To Handprints - Personalized Leather Patch Hat</t>
  </si>
  <si>
    <t>Target phụ_US_Daddy Duty - Personalized Apron</t>
  </si>
  <si>
    <t>Target phụ_US_It Takes A Legend To Raise One - Personalized T Shirt</t>
  </si>
  <si>
    <t>Target chính_US_Couple Kissing - Anniversary Gift For Couples - Personalized Acrylic Car Hanger</t>
  </si>
  <si>
    <t>Target phụ_US_Custom Photo I'm A Proud Daughter - Memorial Gift For Women, Daughters, Mom, Dad - Personalized Engraved Bracelet</t>
  </si>
  <si>
    <t>Dear Dad Great Job We Are Awesome Thank You Brush Stroke Retro - Personalized T Shirt_TSTS443HAL2238WP_07/05/24</t>
  </si>
  <si>
    <t>TSTS443HAL2238WP_07/05/24</t>
  </si>
  <si>
    <t>Target phụ_US_The Catfather Catmother - Personalized 14oz Stainless Steel Tumbler With Handle</t>
  </si>
  <si>
    <t>Target phụ_US_Papa Dad Glasses - Personalized Chrome Glasses Case Box</t>
  </si>
  <si>
    <t>Target phụ_WW_Best Dad Ever Pet And Kid Hand Punch - Personalized T Shirt</t>
  </si>
  <si>
    <t>Target chính_US_Fist Bump, Best Friends For Life - Personalized Classic Cap</t>
  </si>
  <si>
    <t>Target phụ_US_Father And Daughters Sons A Bond That Can't Be Broken - Personalized T Shirt</t>
  </si>
  <si>
    <t>16/05/24_Target Gift_US_Best Dad Ever - Birthday, Loving Gift For Father, Grandfather, Grandpa - Personalized Classic Cap – Copy</t>
  </si>
  <si>
    <t>Custom Photo To Dad From The Reason You Drink - Personalized 4 In 1 Can Cooler Tumbler_CCBT065NGO2307WP_21/05/24</t>
  </si>
  <si>
    <t>Target phụ_WW_Custom Photo To Dad From The Reason You Drink - Personalized 4 In 1 Can Cooler Tumbler</t>
  </si>
  <si>
    <t>Custom Photo To Dad From The Reason You Drink - Personalized 4 In 1 Can Cooler Tumbler</t>
  </si>
  <si>
    <t>CCBT065NGO2307WP_21/05/24</t>
  </si>
  <si>
    <t>CCBT065NGO2307WP</t>
  </si>
  <si>
    <t>All US_Grandpa Warning May Nap Suddenly At Any Time - Personalized T Shirt</t>
  </si>
  <si>
    <t>All US_Cat Dad Thank You For Being Our Dad - Personalized 14oz Stainless Steel Tumbler With Handle</t>
  </si>
  <si>
    <t>Target phụ_WW_Grandma's Little Sweethearts - Personalized Cutout Acrylic Keychain</t>
  </si>
  <si>
    <t>Hand In Hand, I Will Always Protect You - Gift For Mom, Grandma - 3D Inflated Effect Printed Cup, Personalized 40oz Tumbler With Straw_VideoAdsR_TFTR204HAL2129WP_090424</t>
  </si>
  <si>
    <t>Target chính_WW_Hand In Hand, I Will Always Protect You - Gift For Mom, Grandma - 3D Inflated Effect Printed Cup, Personalized 40oz Tumbler With Straw</t>
  </si>
  <si>
    <t>VideoAdsR_TFTR204HAL2129WP_090424</t>
  </si>
  <si>
    <t>Custom Photo Calendar The Day Our Journey Began - Gift For Couples - Personalized Clear Phone Case_CETT958CIN2175WP_05/03/24</t>
  </si>
  <si>
    <t>15/03_Target Apple (iOS) devices_US_Custom Photo Calendar The Day Our Journey Began - Gift For Couples - Personalized Clear Phone Case – Copy 2</t>
  </si>
  <si>
    <t>Custom Photo Calendar The Day Our Journey Began - Gift For Couples - Personalized Clear Phone Case</t>
  </si>
  <si>
    <t>CETT958CIN2175WP_05/03/24</t>
  </si>
  <si>
    <t>CETT958CIN2175WP</t>
  </si>
  <si>
    <t>Target phụ_WW_Custom Photo Daddy's Grilling Plate - Personalized Plate</t>
  </si>
  <si>
    <t>All US_Life Would Be Boring Without Me - Personalized T Shirt</t>
  </si>
  <si>
    <t>18/05/24_MK mới Grandpa_Target Grandparent_US_Best Dad Grandpa Ever Fist Bump - Personalized T Shirt - Copy 4 – Copy 2</t>
  </si>
  <si>
    <t>Target phụ_WW_Custom Photo When You Miss Me - Loving, Memorial Gift For Family, Siblings, Friends - Personalized Pillow</t>
  </si>
  <si>
    <t>Target phụ_WW_Cool Teacher Club Groovy Flowers - 3D Inflated Effect Printed Mug, Personalized White Edge-to-Edge Mug</t>
  </si>
  <si>
    <t>New product_No Returns Or Refunds Chibi Grandkids - Personalized Leather Wallet_LRTR246NAH3434WP_14/05/24</t>
  </si>
  <si>
    <t>Target chính_WW_No Returns Or Refunds Chibi Grandkids - Personalized Leather Wallet</t>
  </si>
  <si>
    <t>No Returns Or Refunds Chibi Grandkids - Personalized Leather Wallet</t>
  </si>
  <si>
    <t>LRTR246NAH3434WP_14/05/24</t>
  </si>
  <si>
    <t>LRTR246NAH3434WP</t>
  </si>
  <si>
    <t>Target phụ_US_Custom Photo I'm Always With You Memorial Heart - Personalized Window Hanging Suncatcher Ornament</t>
  </si>
  <si>
    <t>Target phụ_US_Dear Dad Great Job We Are Awesome - Personalized T Shirt</t>
  </si>
  <si>
    <t>All us_It Takes Someone Special To Be A Cat Dad - Personalized Acrylic Tag Keychain</t>
  </si>
  <si>
    <t>A Dad And His Kids A Bond That Can't Be Broken - Personalized Window Hanging Suncatcher Ornament_SHAH664HAL2226WP_07/05/24</t>
  </si>
  <si>
    <t>Target chính_US_A Dad And His Kids A Bond That Can't Be Broken - Personalized Window Hanging Suncatcher Ornament</t>
  </si>
  <si>
    <t>A Dad And His Kids A Bond That Can't Be Broken - Personalized Window Hanging Suncatcher Ornament</t>
  </si>
  <si>
    <t>SHAH664HAL2226WP_07/05/24</t>
  </si>
  <si>
    <t>SHAH664HAL2226WP</t>
  </si>
  <si>
    <t>All US_Vintage Map Titles Chibi Kids - Personalized Cutout Acrylic Keychain</t>
  </si>
  <si>
    <t>All US_Best Dad Grandpa Ever Fist Bump - Personalized Polo Shirt</t>
  </si>
  <si>
    <t>Target Engaged Shoppers_US_Best Dad Grandpa Ever Fist Bump - Personalized T Shirt - Copy 4</t>
  </si>
  <si>
    <t>We Hit A Homerun Scoring You As Our Dad - Personalized Back Printed T Shirt_TKTB572CIN2430WP_15/05/24</t>
  </si>
  <si>
    <t>TKTB572CIN2430WP_15/05/24</t>
  </si>
  <si>
    <t>Target chính_US_Traveling Couple Hubby &amp; Wifey Travel Partners For Life - Gift For Couples, Traveling Gift - Personalized Combo 2 Luggage Tags_GYTK173CIN2077WP_11/01/24</t>
  </si>
  <si>
    <t>Target phụ_US_Custom Photo Best Dad Ever - Personalized Polo Shirt</t>
  </si>
  <si>
    <t>All us_The Grillfather The Man The Myth The Legend - Gift For Father - Personalized Apron</t>
  </si>
  <si>
    <t>All US_A Bond That Can't Be Broken Pet Dad - Personalized Pint Glass</t>
  </si>
  <si>
    <t>All us_Custom Photo I'm Always With You Memorial Bird - Personalized Window Hanging Suncatcher Ornament</t>
  </si>
  <si>
    <t>You And Me And The Cats Cartoon - Gift For Cat Lovers - Personalized T Shirt_VideoAdsR_TSDT1129NGO2234WP_160524</t>
  </si>
  <si>
    <t>Target phụ_WW_You And Me And The Cats Cartoon - Gift For Cat Lovers - Personalized T Shirt</t>
  </si>
  <si>
    <t>You And Me And The Cats Cartoon - Gift For Cat Lovers - Personalized T Shirt</t>
  </si>
  <si>
    <t>VideoAdsR_TSDT1129NGO2234WP_160524</t>
  </si>
  <si>
    <t>TSDT1129NGO2234WP</t>
  </si>
  <si>
    <t>Target chính_US_Star Map Custom Photo The Night You Became My Dad - Gift For Father, Dad - Personalized Poster</t>
  </si>
  <si>
    <t>Dad We're Glad We Shot Out Of Yours - Personalized Mug_WMBT066HEL1135WP_23/05/24</t>
  </si>
  <si>
    <t>Target chính_WW_Dad We're Glad We Shot Out Of Yours - Personalized Mug</t>
  </si>
  <si>
    <t>Dad We're Glad We Shot Out Of Yours - Personalized Mug</t>
  </si>
  <si>
    <t>WMBT066HEL1135WP_23/05/24</t>
  </si>
  <si>
    <t>WMBT066HEL1135WP</t>
  </si>
  <si>
    <t>No Returns Or Refunds Chibi Grandkids Dog Cat - Personalized Mug_VideoAdsR_WMTR244NAH3429WP_170524</t>
  </si>
  <si>
    <t>Target chính_US_No Returns Or Refunds Chibi Grandkids Dog Cat - Personalized Mug</t>
  </si>
  <si>
    <t>No Returns Or Refunds Chibi Grandkids Dog Cat - Personalized Mug</t>
  </si>
  <si>
    <t>VideoAdsR_WMTR244NAH3429WP_170524</t>
  </si>
  <si>
    <t>WMTR244NAH3429WP</t>
  </si>
  <si>
    <t>09/05_Target Barbecue grill_US_Daddy's Grilling Platter - Gift For Dad, Father, Grandfather, Grandpa - Personalized Plate – Copy 2</t>
  </si>
  <si>
    <t>15/05/24_Target Father_US_Custom Photo I'm Always With You Memorial - Personalized Window Hanging Suncatcher Ornament – Copy</t>
  </si>
  <si>
    <t>Best Dad Ever Fist Bump - 3D Inflated Effect Printed Mug, Personalized White Edge-to-Edge Mug_EMDT1157HEL1111WP_14/05/24</t>
  </si>
  <si>
    <t>Target phụ_WW_Best Dad Ever Fist Bump - 3D Inflated Effect Printed Mug, Personalized White Edge-to-Edge Mug</t>
  </si>
  <si>
    <t>Best Dad Ever Fist Bump - 3D Inflated Effect Printed Mug, Personalized White Edge-to-Edge Mug</t>
  </si>
  <si>
    <t>EMDT1157HEL1111WP_14/05/24</t>
  </si>
  <si>
    <t>EMDT1157HEL1111WP</t>
  </si>
  <si>
    <t>Dad's Recipe Book - Personalized Leather Journal_VideoAdsR_LJHC340NGO2256WP_110524</t>
  </si>
  <si>
    <t>Target chính_US_Dad's Recipe Book - Personalized Leather Journal</t>
  </si>
  <si>
    <t>Dad's Recipe Book - Personalized Leather Journal</t>
  </si>
  <si>
    <t>VideoAdsR_LJHC340NGO2256WP_110524</t>
  </si>
  <si>
    <t>LJHC340NGO2256WP</t>
  </si>
  <si>
    <t>Target phụ_US_Grandpa Papa Daddy Fist Bump - Personalized Classic Cap</t>
  </si>
  <si>
    <t>09/05_Target Fatherhood_US_Daddy's Grilling Platter - Gift For Dad, Father, Grandfather, Grandpa - Personalized Plate – Copy 2</t>
  </si>
  <si>
    <t>All US_Grandpa Papa Daddy Fist Bump - Personalized Classic Cap</t>
  </si>
  <si>
    <t>Custom Photo My Guardian Angel Lives In Heaven - Personalized Engraved Bracelet_EBHC347NGO2269WP_09/05/24</t>
  </si>
  <si>
    <t>All US_Custom Photo My Guardian Angel Lives In Heaven - Personalized Engraved Bracelet</t>
  </si>
  <si>
    <t>Custom Photo My Guardian Angel Lives In Heaven - Personalized Engraved Bracelet</t>
  </si>
  <si>
    <t>EBHC347NGO2269WP_09/05/24</t>
  </si>
  <si>
    <t>EBHC347NGO2269WP</t>
  </si>
  <si>
    <t>Father &amp; Daughter Son Unbreakable Bond - Personalized Black Mug_BMHT398CIN2456WP_23/05/24</t>
  </si>
  <si>
    <t>Target chính_US_Father &amp; Daughter Son Unbreakable Bond - Personalized Black Mug</t>
  </si>
  <si>
    <t>Father &amp; Daughter Son Unbreakable Bond - Personalized Black Mug</t>
  </si>
  <si>
    <t>BMHT398CIN2456WP_23/05/24</t>
  </si>
  <si>
    <t>BMHT398CIN2456WP</t>
  </si>
  <si>
    <t>Dog Dad Dog Mom 3D Cracked - Personalized T Shirt_TSFL507DIL814WP_23/05/24</t>
  </si>
  <si>
    <t>Target chính_WW_Dog Dad Dog Mom 3D Cracked - Personalized T Shirt</t>
  </si>
  <si>
    <t>Dog Dad Dog Mom 3D Cracked - Personalized T Shirt</t>
  </si>
  <si>
    <t>TSFL507DIL814WP_23/05/24</t>
  </si>
  <si>
    <t>TSFL507DIL814WP</t>
  </si>
  <si>
    <t>Custom Photo Stepdad Bonus Dad We're Not Biologically Related - Personalized Mug_WMPT1203HEL1148WP_23/05/24</t>
  </si>
  <si>
    <t>Target chính_WW_Custom Photo Stepdad Bonus Dad We're Not Biologically Related - Personalized Mug</t>
  </si>
  <si>
    <t>Custom Photo Stepdad Bonus Dad We're Not Biologically Related - Personalized Mug</t>
  </si>
  <si>
    <t>WMPT1203HEL1148WP_23/05/24</t>
  </si>
  <si>
    <t>WMPT1203HEL1148WP</t>
  </si>
  <si>
    <t>Target phụ_US_Custom Photo Happy Father's Day 2024 - Personalized Baseball, Softball</t>
  </si>
  <si>
    <t>Custom Photo Why Are They Calling Me Dad - Personalized Mug_MGTA403HAL2326WP_23/05/24</t>
  </si>
  <si>
    <t>Target chính_US_Custom Photo Why Are They Calling Me Dad - Personalized Mug</t>
  </si>
  <si>
    <t>Custom Photo Why Are They Calling Me Dad - Personalized Mug</t>
  </si>
  <si>
    <t>MGTA403HAL2326WP_23/05/24</t>
  </si>
  <si>
    <t>MGTA403HAL2326WP</t>
  </si>
  <si>
    <t>Retired A Wise Man Once Said I'm Outta Here - Personalized Black Mug_BMTS460HAL2325WP_23/05/24</t>
  </si>
  <si>
    <t>Target chính_WW_Retired A Wise Man Once Said I'm Outta Here - Personalized Black Mug</t>
  </si>
  <si>
    <t>Retired A Wise Man Once Said I'm Outta Here - Personalized Black Mug</t>
  </si>
  <si>
    <t>BMTS460HAL2325WP_23/05/24</t>
  </si>
  <si>
    <t>BMTS460HAL2325WP</t>
  </si>
  <si>
    <t>All US_The Light Remains - Personalized Mason Jar Light</t>
  </si>
  <si>
    <t>Target phụ_US_Vintage Map Titles Chibi Kids - Personalized Acrylic Car Hanger</t>
  </si>
  <si>
    <t>All us_Best Dog Dad Ever Hand Punch Retro - Personalized T Shirt</t>
  </si>
  <si>
    <t>All us_Flat Art #1 Dad - Gift For Dad - Personalized Classic Cap</t>
  </si>
  <si>
    <t>All US_Daddy Grilling Plate Fire Cartoon - Personalized Plate</t>
  </si>
  <si>
    <t>Runagain_Custom Photo Dad To Our Family You Are The World - Gift For Father - Personalized 3D Led Light Wooden Base_LWGT422DIL536WP_18/05/24</t>
  </si>
  <si>
    <t>Target chính_WW_Custom Photo Dad To Our Family You Are The World - Gift For Father - Personalized 3D Led Light Wooden Base</t>
  </si>
  <si>
    <t>Custom Photo Dad To Our Family You Are The World - Gift For Father - Personalized 3D Led Light Wooden Base</t>
  </si>
  <si>
    <t>LWGT422DIL536WP_18/05/24</t>
  </si>
  <si>
    <t>LWGT422DIL536WP</t>
  </si>
  <si>
    <t>All US_Best Dad Grandpa Ever Fist Bump - Personalized 14oz Stainless Steel Tumbler With Handle</t>
  </si>
  <si>
    <t>Custom Photo Best Dog Dad I Woof You - Personalized T Shirt_TSHC371NGO2327WP_23/05/24</t>
  </si>
  <si>
    <t>Target chính_WW_Custom Photo Best Dog Dad I Woof You - Personalized T Shirt</t>
  </si>
  <si>
    <t>Custom Photo Best Dog Dad I Woof You - Personalized T Shirt</t>
  </si>
  <si>
    <t>TSHC371NGO2327WP_23/05/24</t>
  </si>
  <si>
    <t>TSHC371NGO2327WP</t>
  </si>
  <si>
    <t>Target chính_US_Custom Photo Stepdad Bonus Dad We're Not Biologically Related - Personalized Mug</t>
  </si>
  <si>
    <t>17/05/24_Target Gift_US_Best Dog Dad Ever Hand Punch - Personalized T Shirt – Copy 3</t>
  </si>
  <si>
    <t>Target chính_US_Daddy Is Grilling Daddy Grilling Plate - Personalized Plate</t>
  </si>
  <si>
    <t>Post 1 18/05/24_We Hit A Homerun Scoring You As Our Dad - Personalized Baseball, Softball_VideoAdsR_BBTB552CIN2377WP_110524</t>
  </si>
  <si>
    <t>Custom Photo Best Daddy By Par - Personalized Mug_WMAK1145NAH3493WP_23/05/24</t>
  </si>
  <si>
    <t>Target chính_WW_Custom Photo Best Daddy By Par - Personalized Mug</t>
  </si>
  <si>
    <t>Custom Photo Best Daddy By Par - Personalized Mug</t>
  </si>
  <si>
    <t>WMAK1145NAH3493WP_23/05/24</t>
  </si>
  <si>
    <t>WMAK1145NAH3493WP</t>
  </si>
  <si>
    <t>20/03_Target Gift shop_WW_Love Elephant Family - Gift For Mother, Father, Family - Personalized Custom Shaped Wooden Puzzle – Copy</t>
  </si>
  <si>
    <t>Young Stepdad These Crazy Kids - Personalized T Shirt_TSMN1023NEL2345WP_23/05/24</t>
  </si>
  <si>
    <t>Target chính_WW_Young Stepdad These Crazy Kids - Personalized T Shirt</t>
  </si>
  <si>
    <t>Young Stepdad These Crazy Kids - Personalized T Shirt</t>
  </si>
  <si>
    <t>TSMN1023NEL2345WP_23/05/24</t>
  </si>
  <si>
    <t>TSMN1023NEL2345WP</t>
  </si>
  <si>
    <t>All US_Custom Photo Best Dad Ever - Personalized Polo Shirt</t>
  </si>
  <si>
    <t>You And Me And The Fur Babies - Personalized Window Hanging Suncatcher Ornament_VideoAdsR_SHDT1148NGO2273WP_170524</t>
  </si>
  <si>
    <t>Target phụ_WW_You And Me And The Fur Babies - Personalized Window Hanging Suncatcher Ornament</t>
  </si>
  <si>
    <t>You And Me And The Fur Babies - Personalized Window Hanging Suncatcher Ornament</t>
  </si>
  <si>
    <t>VideoAdsR_SHDT1148NGO2273WP_170524</t>
  </si>
  <si>
    <t>SHDT1148NGO2273WP</t>
  </si>
  <si>
    <t>Target chính_WW_Custom Photo Why Are They Calling Me Dad - Personalized Mug</t>
  </si>
  <si>
    <t>Target phụ_US_Best Dog Dad Ever Hand Punch Retro - Personalized T Shirt</t>
  </si>
  <si>
    <t>All us_Custom Photo The Call I Wish - Memorial Gift For Family, Dad, Mom, Grandpa, Grandma - Personalized Acrylic Keychain</t>
  </si>
  <si>
    <t>Target chính_US_Dad We're Glad We Shot Out Of Yours - Personalized Mug</t>
  </si>
  <si>
    <t>Best Buckin' Dad - Personalized T Shirt_TSHU048DIL812WP_23/05/24</t>
  </si>
  <si>
    <t>Target chính_WW_Best Buckin' Dad - Personalized T Shirt</t>
  </si>
  <si>
    <t>Best Buckin' Dad - Personalized T Shirt</t>
  </si>
  <si>
    <t>TSHU048DIL812WP_23/05/24</t>
  </si>
  <si>
    <t>TSHU048DIL812WP</t>
  </si>
  <si>
    <t>Target chính_WW_Custom Photo Best Daddy By Par - Personalized T Shirt</t>
  </si>
  <si>
    <t>Happy Further's Day Funny Cartoon Cats - Personalized Mug_WMPT1201HEL1144WP_23/05/24</t>
  </si>
  <si>
    <t>Target chính_WW_Happy Further's Day Funny Cartoon Cats - Personalized Mug</t>
  </si>
  <si>
    <t>Happy Further's Day Funny Cartoon Cats - Personalized Mug</t>
  </si>
  <si>
    <t>WMPT1201HEL1144WP_23/05/24</t>
  </si>
  <si>
    <t>WMPT1201HEL1144WP</t>
  </si>
  <si>
    <t>A Man &amp; His Dogs A Bond That Can't Be Broken Hand Punch - Personalized T Shirt_TSMT031NAH3474WP_21/05/24</t>
  </si>
  <si>
    <t>Target phụ_WW_A Man &amp; His Dogs A Bond That Can't Be Broken Hand Punch - Personalized T Shirt</t>
  </si>
  <si>
    <t>A Man &amp; His Dogs A Bond That Can't Be Broken Hand Punch - Personalized T Shirt</t>
  </si>
  <si>
    <t>TSMT031NAH3474WP_21/05/24</t>
  </si>
  <si>
    <t>TSMT031NAH3474WP</t>
  </si>
  <si>
    <t>Target chính_WW_Custom Photo This Awesome Daddy Mommy Grandpa Belongs To - Personalized Acrylic Tag Keychain</t>
  </si>
  <si>
    <t>Dear Dog Dad Dog Mom We Make Eye Contact While I Poop - Personalized Mug_WMPT1202HEL1146WP_23/05/24</t>
  </si>
  <si>
    <t>Target chính_WW_Dear Dog Dad Dog Mom We Make Eye Contact While I Poop - Personalized Mug</t>
  </si>
  <si>
    <t>Dear Dog Dad Dog Mom We Make Eye Contact While I Poop - Personalized Mug</t>
  </si>
  <si>
    <t>WMPT1202HEL1146WP_23/05/24</t>
  </si>
  <si>
    <t>WMPT1202HEL1146WP</t>
  </si>
  <si>
    <t>I'm Miss You I Know Memorial Teardrop - Personalized Window Hanging Suncatcher Ornament_SHKK889CIN2437WP_17/05/24</t>
  </si>
  <si>
    <t>Target chính_WW_I'm Miss You I Know Memorial Teardrop - Personalized Window Hanging Suncatcher Ornament</t>
  </si>
  <si>
    <t>I'm Miss You I Know Memorial Teardrop - Personalized Window Hanging Suncatcher Ornament</t>
  </si>
  <si>
    <t>SHKK889CIN2437WP_17/05/24</t>
  </si>
  <si>
    <t>SHKK889CIN2437WP</t>
  </si>
  <si>
    <t>Retired Under New Management See Grandkids Chibi - Personalized T Shirt_TKTS459HAL2323WP_23/05/24</t>
  </si>
  <si>
    <t>Target chính_WW_Retired Under New Management See Grandkids Chibi - Personalized T Shirt</t>
  </si>
  <si>
    <t>Retired Under New Management See Grandkids Chibi - Personalized T Shirt</t>
  </si>
  <si>
    <t>TKTS459HAL2323WP_23/05/24</t>
  </si>
  <si>
    <t>TKTS459HAL2323WP</t>
  </si>
  <si>
    <t>Target chính_US_Custom Photo I'm Your Father's Day Gift - Gift For Dad, New Dad, Husband - Personalized Baby Onesie</t>
  </si>
  <si>
    <t>Admit It Life Would Be Boring Semi Real Pet - Personalized T Shirt_TSHC369NGO2324WP_23/05/24</t>
  </si>
  <si>
    <t>Target chính_US_Admit It Life Would Be Boring Semi Real Pet - Personalized T Shirt</t>
  </si>
  <si>
    <t>Admit It Life Would Be Boring Semi Real Pet - Personalized T Shirt</t>
  </si>
  <si>
    <t>TSHC369NGO2324WP_23/05/24</t>
  </si>
  <si>
    <t>TSHC369NGO2324WP</t>
  </si>
  <si>
    <t>Awesome Like My Daughter Son - Personalized T Shirt_TSTB585NEL2356WP_23/05/24</t>
  </si>
  <si>
    <t>Target chính_WW_Awesome Like My Daughter Son - Personalized T Shirt</t>
  </si>
  <si>
    <t>Awesome Like My Daughter Son - Personalized T Shirt</t>
  </si>
  <si>
    <t>TSTB585NEL2356WP_23/05/24</t>
  </si>
  <si>
    <t>TSTB585NEL2356WP</t>
  </si>
  <si>
    <t>15/03/24_Target All 35+_WW_Custom Photo My Hardest Goodbye - Memorial, Sympathy Gift For Dog Owners, Cat Lovers - Personalized Pet Loss Sign, Collar Frame</t>
  </si>
  <si>
    <t>To My Son Better Than Being Your Mother - Personalized T Shirt_TSKK895CIN2453WP_23/05/24</t>
  </si>
  <si>
    <t>Target chính_US_To My Son Better Than Being Your Mother - Personalized T Shirt</t>
  </si>
  <si>
    <t>To My Son Better Than Being Your Mother - Personalized T Shirt</t>
  </si>
  <si>
    <t>TSKK895CIN2453WP_23/05/24</t>
  </si>
  <si>
    <t>TSKK895CIN2453WP</t>
  </si>
  <si>
    <t>15/05/24_Target Fatherhood_WW_Custom Photo The Call I Wish - Memorial Gift For Family, Dad, Mom, Grandpa, Grandma - Personalized Acrylic Keychain</t>
  </si>
  <si>
    <t>Best Dad Grandpa Ever Fist Bump - Personalized Mug_MGYN500ELE3264WP_23/05/24</t>
  </si>
  <si>
    <t>Target chính_WW_Best Dad Grandpa Ever Fist Bump - Personalized Mug</t>
  </si>
  <si>
    <t>Best Dad Grandpa Ever Fist Bump - Personalized Mug</t>
  </si>
  <si>
    <t>MGYN500ELE3264WP_23/05/24</t>
  </si>
  <si>
    <t>MGYN500ELE3264WP</t>
  </si>
  <si>
    <t>The Legend Has Retired Vintage Backside - Personalized T Shirt_TKBD1157NAH3491WP_23/05/24</t>
  </si>
  <si>
    <t>Target chính_US_The Legend Has Retired Vintage Backside - Personalized T Shirt</t>
  </si>
  <si>
    <t>The Legend Has Retired Vintage Backside - Personalized T Shirt</t>
  </si>
  <si>
    <t>TKBD1157NAH3491WP_23/05/24</t>
  </si>
  <si>
    <t>TKBD1157NAH3491WP</t>
  </si>
  <si>
    <t>Target chính_US_Happy Further's Day Funny Cartoon Cats - Personalized Mug</t>
  </si>
  <si>
    <t>Target chính_WW_Father &amp; Daughter Son Unbreakable Bond - Personalized Black Mug</t>
  </si>
  <si>
    <t>Target chính_US_Best Dad Grandpa Ever Fist Bump - Personalized Mug</t>
  </si>
  <si>
    <t>Dad's Favorite Turds - Personalized Mug_WMPT1199HEL1137WP_23/05/24</t>
  </si>
  <si>
    <t>Target chính_WW_Dad's Favorite Turds - Personalized Mug</t>
  </si>
  <si>
    <t>Dad's Favorite Turds - Personalized Mug</t>
  </si>
  <si>
    <t>WMPT1199HEL1137WP_23/05/24</t>
  </si>
  <si>
    <t>WMPT1199HEL1137WP</t>
  </si>
  <si>
    <t>Target chính_US_Custom Photo Best Dog Dad I Woof You - Personalized T Shirt</t>
  </si>
  <si>
    <t>Proud Dad Of A Few Kids - Personalized T Shirt_TKBD1137NAH3438WP_10/05/24</t>
  </si>
  <si>
    <t>Target phụ_WW_Proud Dad Of A Few Kids - Personalized T Shirt</t>
  </si>
  <si>
    <t>Proud Dad Of A Few Kids - Personalized T Shirt</t>
  </si>
  <si>
    <t>TKBD1137NAH3438WP_10/05/24</t>
  </si>
  <si>
    <t>TKBD1137NAH3438WP</t>
  </si>
  <si>
    <t>All US_Retired A Wise Man Once Said I'm Outta Here - Personalized Black Mug</t>
  </si>
  <si>
    <t>Target chính_WW_The Legend Has Retired Vintage Backside - Personalized T Shirt</t>
  </si>
  <si>
    <t>Target chính_US_Retired A Wise Man Once Said I'm Outta Here - Personalized Black Mug</t>
  </si>
  <si>
    <t>Target chính_US_Dad's Favorite Turds - Personalized Mug</t>
  </si>
  <si>
    <t>Target chính_US_Surviving Fatherhood One Beer At A Time - Personalized T Shirt</t>
  </si>
  <si>
    <t>Custom Photo Robins Appear When Loved Ones Are Near - Personalized Window Hanging Suncatcher Ornament_VideoAdsR_SHAK1134NAH3447WP_210524</t>
  </si>
  <si>
    <t>Target chính_US_Custom Photo Robins Appear When Loved Ones Are Near - Personalized Window Hanging Suncatcher Ornament</t>
  </si>
  <si>
    <t>Custom Photo Robins Appear When Loved Ones Are Near - Personalized Window Hanging Suncatcher Ornament</t>
  </si>
  <si>
    <t>VideoAdsR_SHAK1134NAH3447WP_210524</t>
  </si>
  <si>
    <t>SHAK1134NAH3447WP</t>
  </si>
  <si>
    <t>Best Dad Ever Pet And Kid Hand Punch Colorful - Personalized T Shirt_TSAK1143NAH3490WP_23/05/24</t>
  </si>
  <si>
    <t>Target chính_WW_Best Dad Ever Pet And Kid Hand Punch Colorful - Personalized T Shirt</t>
  </si>
  <si>
    <t>Best Dad Ever Pet And Kid Hand Punch Colorful - Personalized T Shirt</t>
  </si>
  <si>
    <t>TSAK1143NAH3490WP_23/05/24</t>
  </si>
  <si>
    <t>TSAK1143NAH3490WP</t>
  </si>
  <si>
    <t>Target chính_WW_To My Son Better Than Being Your Mother - Personalized T Shirt</t>
  </si>
  <si>
    <t>Target chính_US_Best Buckin' Dad - Personalized T Shirt</t>
  </si>
  <si>
    <t>Target chính_WW_Admit It Life Would Be Boring Semi Real Pet - Personalized T Shirt</t>
  </si>
  <si>
    <t>Target chính_US_The Golf Father Funny Golfer Dad - Personalized Mug</t>
  </si>
  <si>
    <t>Target phụ_WW_Custom Photo I Know I'm Not Here Yet - Gift For Dad, Father, New Parents - Personalized Aluminum Wallet Card</t>
  </si>
  <si>
    <t>Mama Bear Floral Style - Birthday, Loving Gift For Mom, Mother, Grandma, Grandmother - 3D Inflated Effect Printed Mug, Personalized White Edge-to-Edge Mug_EMNN423HEL954WP_22/03/24</t>
  </si>
  <si>
    <t>29/03_Target gift_US_Mama Bear Floral Style - Birthday, Loving Gift For Mom, Mother, Grandma, Grandmother - 3D Inflated Effect Printed Mug, Personalized White Edge-to-Edge Mug</t>
  </si>
  <si>
    <t>Mama Bear Floral Style - Birthday, Loving Gift For Mom, Mother, Grandma, Grandmother - 3D Inflated Effect Printed Mug, Personalized White Edge-to-Edge Mug</t>
  </si>
  <si>
    <t>EMNN423HEL954WP_22/03/24</t>
  </si>
  <si>
    <t>EMNN423HEL954WP</t>
  </si>
  <si>
    <t>Best Dad Ever Ever Fist Bump - Personalized T Shirt_TSDT1174NGO2323WP_23/05/24</t>
  </si>
  <si>
    <t>Target chính_WW_Best Dad Ever Ever Fist Bump - Personalized T Shirt</t>
  </si>
  <si>
    <t>Best Dad Ever Ever Fist Bump - Personalized T Shirt</t>
  </si>
  <si>
    <t>TSDT1174NGO2323WP_23/05/24</t>
  </si>
  <si>
    <t>TSDT1174NGO2323WP</t>
  </si>
  <si>
    <t>Cat Dad Cat Mom Thank You For Being Our Dad Mom - Personalized Mug_WMAT1258DIL813WP_23/05/24</t>
  </si>
  <si>
    <t>Target chính_WW_Cat Dad Cat Mom Thank You For Being Our Dad Mom - Personalized Mug</t>
  </si>
  <si>
    <t>Cat Dad Cat Mom Thank You For Being Our Dad Mom - Personalized Mug</t>
  </si>
  <si>
    <t>WMAT1258DIL813WP_23/05/24</t>
  </si>
  <si>
    <t>WMAT1258DIL813WP</t>
  </si>
  <si>
    <t>Target chính_WW_No Returns Or Refunds Chibi Grandkids Dog Cat - Personalized Mug</t>
  </si>
  <si>
    <t>Post 1 17/05/24_I Love Every Inch Of You - Gift For Couples, Husband, Boyfriend - Personalized Tape Measure_VideoAdsR_TMNA362HEL1032WP_080524</t>
  </si>
  <si>
    <t>I Love Every Inch Of You - Gift For Couples, Husband, Boyfriend - Personalized Tape Measure_VideoAdsR_TMNA362HEL1032WP_080524</t>
  </si>
  <si>
    <t>Target chính_US_Dear Dog Dad Dog Mom We Make Eye Contact While I Poop - Personalized Mug</t>
  </si>
  <si>
    <t>Target chính_US_Stepdad Dad That Stepped Up - Personalized T Shirt</t>
  </si>
  <si>
    <t>Target chính_US_Best Dad Ever Ever Fist Bump - Personalized T Shirt</t>
  </si>
  <si>
    <t>DIY Handprint Keepsake A Cut Above - Personalized Custom Shaped Wood Sign_WSNT263NEL2344WP_21/05/24</t>
  </si>
  <si>
    <t>Target chính_WW_DIY Handprint Keepsake A Cut Above - Personalized Custom Shaped Wood Sign</t>
  </si>
  <si>
    <t>DIY Handprint Keepsake A Cut Above - Personalized Custom Shaped Wood Sign</t>
  </si>
  <si>
    <t>WSNT263NEL2344WP_21/05/24</t>
  </si>
  <si>
    <t>WSNT263NEL2344WP</t>
  </si>
  <si>
    <t>New Product_Thanks For All The Belly Rubs - Personalized 14oz Stainless Steel Tumbler With Handle_ETDT1166NGO2308WP_21/05/24</t>
  </si>
  <si>
    <t>Target chính_WW_Thanks For All The Belly Rubs - Personalized 14oz Stainless Steel Tumbler With Handle</t>
  </si>
  <si>
    <t>Thanks For All The Belly Rubs - Personalized 14oz Stainless Steel Tumbler With Handle</t>
  </si>
  <si>
    <t>ETDT1166NGO2308WP_21/05/24</t>
  </si>
  <si>
    <t>ETDT1166NGO2308WP</t>
  </si>
  <si>
    <t>Target chính_US_Awesome Like My Daughter Son - Personalized T Shirt</t>
  </si>
  <si>
    <t>Target chính_WW_Dad Every Poo I Do - Personalized Acrylic Keychain</t>
  </si>
  <si>
    <t>Target chính_US_Retired Under New Management See Grandkids Chibi - Personalized T Shirt</t>
  </si>
  <si>
    <t>Target chính_US_Best Dad Ever Pet And Kid Hand Punch Colorful - Personalized T Shirt</t>
  </si>
  <si>
    <t>Target chính_US_Custom Photo Best Daddy By Par - Personalized Mug</t>
  </si>
  <si>
    <t>05/04/24_MK mới_Reel_Target Family_US_Love Elephant Family - Gift For Mother, Father, Family - Personalized Custom Shaped Wooden Puzzle – Copy</t>
  </si>
  <si>
    <t>Custom Photo This Awesome Daddy Mommy Grandpa Belongs To - Personalized T Shirt_TSAH682ELE3251WP_18/05/24</t>
  </si>
  <si>
    <t>Target chính_WW_Custom Photo This Awesome Daddy Mommy Grandpa Belongs To - Personalized T Shirt</t>
  </si>
  <si>
    <t>Custom Photo This Awesome Daddy Mommy Grandpa Belongs To - Personalized T Shirt</t>
  </si>
  <si>
    <t>TSAH682ELE3251WP_18/05/24</t>
  </si>
  <si>
    <t>TSAH682ELE3251WP</t>
  </si>
  <si>
    <t>Target chính_US_Dog Dad Dog Mom 3D Cracked - Personalized T Shirt</t>
  </si>
  <si>
    <t>Calendar Custom Photo The Day You Became My Mommy - Gift For Mother, Father - Personalized Aluminum Keychain_VideoAdsR_LDKK776CIN2126WP_070524</t>
  </si>
  <si>
    <t>Target chính_WW_Calendar Custom Photo The Day You Became My Mommy - Gift For Mother, Father - Personalized Aluminum Keychain</t>
  </si>
  <si>
    <t>VideoAdsR_LDKK776CIN2126WP_070524</t>
  </si>
  <si>
    <t>All US_Custom Photo Pet Face Family #1 Dad - Personalized Socks</t>
  </si>
  <si>
    <t>Target chính_WW_We Used To Live In Your Ball - Personalized Pint Glass</t>
  </si>
  <si>
    <t>Target chính_US_Cat Dad Cat Mom Thank You For Being Our Dad Mom - Personalized Mug</t>
  </si>
  <si>
    <t>You And Me And The Cats Cartoon - Gift For Cat Lovers - Personalized T Shirt_TSDT1129NGO2234WP_25/04/24</t>
  </si>
  <si>
    <t>Target chính_WW_You And Me And The Cats Cartoon - Gift For Cat Lovers - Personalized T Shirt</t>
  </si>
  <si>
    <t>TSDT1129NGO2234WP_25/04/24</t>
  </si>
  <si>
    <t>21/02/24_Target Pet_WW_Cute Dogs And Cats Aesthetic Pattern - Birthday, Loving Gift For Pet Lovers, Dog Mom, Cat Mom - Personalized Leather Long Wallet</t>
  </si>
  <si>
    <t>Target chính_US_Young Stepdad These Crazy Kids - Personalized T Shirt</t>
  </si>
  <si>
    <t>A Bond That Can't Be Broken - Gift For Dog Lovers, Dog Mom, Dog Dad - Personalized Acrylic Keychain_VideoAds_ADTR108NAH2913WP_191223</t>
  </si>
  <si>
    <t>Target chính_WW_A Bond That Can't Be Broken - Gift For Dog Lovers, Dog Mom, Dog Dad - Personalized Acrylic Keychain</t>
  </si>
  <si>
    <t>A Bond That Can't Be Broken - Gift For Dog Lovers, Dog Mom, Dog Dad - Personalized Acrylic Keychain</t>
  </si>
  <si>
    <t>VideoAds_ADTR108NAH2913WP_191223</t>
  </si>
  <si>
    <t>ADTR108NAH2913WP</t>
  </si>
  <si>
    <t>Always On My Mind, Forever In My Heart - Personalized Mason Jar Light_VideoAdsR_JLAH672ELE3223WP_160524</t>
  </si>
  <si>
    <t>Target chính_WW_Always On My Mind, Forever In My Heart - Personalized Mason Jar Light</t>
  </si>
  <si>
    <t>VideoAdsR_JLAH672ELE3223WP_160524</t>
  </si>
  <si>
    <t>I'm Always With You - Memorial Gift For Family, Friends, Siblings - Personalized Spin Button, Hand Crank Music Box_VideoAds_HMYN404ELE3008WP_270324</t>
  </si>
  <si>
    <t>Target chính_WW_I'm Always With You - Memorial Gift For Family, Friends, Siblings - Personalized Spin Button, Hand Crank Music Box</t>
  </si>
  <si>
    <t>I'm Always With You - Memorial Gift For Family, Friends, Siblings - Personalized Spin Button, Hand Crank Music Box</t>
  </si>
  <si>
    <t>VideoAds_HMYN404ELE3008WP_270324</t>
  </si>
  <si>
    <t>HMYN404ELE3008WP</t>
  </si>
  <si>
    <t>Mom's Grandma's Sweethearts - Gift For Mother, Grandmother - Personalized Square Shaped Acrylic Plaque_VideoAds_SPGT433DIL561WP_070324</t>
  </si>
  <si>
    <t>All_US_Mom's Grandma's Sweethearts - Gift For Mother, Grandmother - Personalized Square Shaped Acrylic Plaque</t>
  </si>
  <si>
    <t>Mom's Grandma's Sweethearts - Gift For Mother, Grandmother - Personalized Square Shaped Acrylic Plaque</t>
  </si>
  <si>
    <t>VideoAds_SPGT433DIL561WP_070324</t>
  </si>
  <si>
    <t>SPGT433DIL561WP</t>
  </si>
  <si>
    <t>Camping You, Me And The Dogs - Personalized Window Hanging Suncatcher Ornament_VideoAdsR_SHMN1012NEL2310WP_210524</t>
  </si>
  <si>
    <t>Target chính_WW_Camping You, Me And The Dogs - Personalized Window Hanging Suncatcher Ornament</t>
  </si>
  <si>
    <t>Camping You, Me And The Dogs - Personalized Window Hanging Suncatcher Ornament</t>
  </si>
  <si>
    <t>VideoAdsR_SHMN1012NEL2310WP_210524</t>
  </si>
  <si>
    <t>SHMN1012NEL2310WP</t>
  </si>
  <si>
    <t>No Returns Or Refunds Flat Art Grandkids - Personalized Mug_VideoAdsR_WMTR245NAH3432WP_210524</t>
  </si>
  <si>
    <t>Target chính_WW_No Returns Or Refunds Flat Art Grandkids - Personalized Mug</t>
  </si>
  <si>
    <t>No Returns Or Refunds Flat Art Grandkids - Personalized Mug</t>
  </si>
  <si>
    <t>VideoAdsR_WMTR245NAH3432WP_210524</t>
  </si>
  <si>
    <t>WMTR245NAH3432WP</t>
  </si>
  <si>
    <t>Target phụ_WW_Always On My Mind, Forever In My Heart - Personalized Mason Jar Light</t>
  </si>
  <si>
    <t>10 Reasons Why You Are My Bestie - Holiday, Birthday, Loving Gift For Friends, Colleagues - Personalized Fleece Blanket_FBTA331HAL1592WP_10/10/23</t>
  </si>
  <si>
    <t>Applied AA_Target chính_WW_10 Reasons Why You Are My Bestie - Holiday, Birthday, Loving Gift For Friends, Colleagues - Personalized Fleece Blanket</t>
  </si>
  <si>
    <t>10 Reasons Why You Are My Bestie - Holiday, Birthday, Loving Gift For Friends, Colleagues - Personalized Fleece Blanket</t>
  </si>
  <si>
    <t>FBTA331HAL1592WP_10/10/23</t>
  </si>
  <si>
    <t>FBTA331HAL1592WP</t>
  </si>
  <si>
    <t>Best Dad Grandpa Ever - Personalized Classic Cap_CPAT1249DIL790WP_16/05/24</t>
  </si>
  <si>
    <t>Target chính_WW_Best Dad Grandpa Ever - Personalized Classic Cap</t>
  </si>
  <si>
    <t>Best Dad Grandpa Ever - Personalized Classic Cap</t>
  </si>
  <si>
    <t>CPAT1249DIL790WP_16/05/24</t>
  </si>
  <si>
    <t>CPAT1249DIL790WP</t>
  </si>
  <si>
    <t>Blessed To Be Called Grandma Sunflower - Gift For Grandma, Mother, Mom - Personalized Decor Decal_DEDT1045NGO2101WP_05/03/24</t>
  </si>
  <si>
    <t>Target chính_WW_Blessed To Be Called Grandma Sunflower - Gift For Grandma, Mother, Mom - Personalized Decor Decal</t>
  </si>
  <si>
    <t>Blessed To Be Called Grandma Sunflower - Gift For Grandma, Mother, Mom - Personalized Decor Decal</t>
  </si>
  <si>
    <t>DEDT1045NGO2101WP_05/03/24</t>
  </si>
  <si>
    <t>DEDT1045NGO2101WP</t>
  </si>
  <si>
    <t>Dad No One Measures Up To You - Personalized Tape Measure_TMNA399HEL1124WP_17/05/24</t>
  </si>
  <si>
    <t>All US_Dad No One Measures Up To You - Personalized Tape Measure</t>
  </si>
  <si>
    <t>Dad No One Measures Up To You - Personalized Tape Measure</t>
  </si>
  <si>
    <t>TMNA399HEL1124WP_17/05/24</t>
  </si>
  <si>
    <t>TMNA399HEL1124WP</t>
  </si>
  <si>
    <t>New product_Best Dad Ever Fist Punch Faux-Stitched Effect - Personalized Leather Wallet_LRTA391HAL2267WP_14/05/24</t>
  </si>
  <si>
    <t>Target chính_US_Best Dad Ever Fist Punch Faux-Stitched Effect - Personalized Leather Wallet</t>
  </si>
  <si>
    <t>Best Dad Ever Fist Punch Faux-Stitched Effect - Personalized Leather Wallet</t>
  </si>
  <si>
    <t>LRTA391HAL2267WP_14/05/24</t>
  </si>
  <si>
    <t>LRTA391HAL2267WP</t>
  </si>
  <si>
    <t>29/03_Target Grandparent_US_Mama Bear Floral Style - Birthday, Loving Gift For Mom, Mother, Grandma, Grandmother - 3D Inflated Effect Printed Mug, Personalized White Edge-to-Edge Mug</t>
  </si>
  <si>
    <t>Retirement Plan - Personalized Beach Towel_VideoAdsR_BLTT1019NEL2298WP_180524</t>
  </si>
  <si>
    <t>Target phụ_WW_Retirement Plan - Personalized Beach Towel</t>
  </si>
  <si>
    <t>Retirement Plan - Personalized Beach Towel</t>
  </si>
  <si>
    <t>VideoAdsR_BLTT1019NEL2298WP_180524</t>
  </si>
  <si>
    <t>BLTT1019NEL2298WP</t>
  </si>
  <si>
    <t>Life Would Be Boring Without Me - Personalized T Shirt_TSHC358NGO2292WP_16/05/24</t>
  </si>
  <si>
    <t>TSHC358NGO2292WP_16/05/24</t>
  </si>
  <si>
    <t>Target phụ_WW_Our Grandkids - Loving Gift For Grandma, Grandparents, Mother - Personalized Acrylic Tag Keychain</t>
  </si>
  <si>
    <t>This Papa Bear Belongs To - Personalized Pint Glass_VideoAdsR_PGAT1229DIL741WP_170524</t>
  </si>
  <si>
    <t>Target phụ_WW_This Papa Bear Belongs To - Personalized Pint Glass</t>
  </si>
  <si>
    <t>This Papa Bear Belongs To - Personalized Pint Glass</t>
  </si>
  <si>
    <t>VideoAdsR_PGAT1229DIL741WP_170524</t>
  </si>
  <si>
    <t>PGAT1229DIL741WP</t>
  </si>
  <si>
    <t>15/05/24_MK mới_All US_Best Dad Ever - Birthday, Loving Gift For Father, Grandfather, Grandpa - Personalized Classic Cap – Copy</t>
  </si>
  <si>
    <t>Target chính_WW_Custom Photo Memorial I'll Carry You With Me Until I See You Again - Personalized Classic Cap</t>
  </si>
  <si>
    <t>Daddy Grilling Master - Personalized Plate_PABT064NGO2302WP_18/05/24</t>
  </si>
  <si>
    <t>Target chính_WW_Daddy Grilling Master - Personalized Plate</t>
  </si>
  <si>
    <t>Daddy Grilling Master - Personalized Plate</t>
  </si>
  <si>
    <t>PABT064NGO2302WP_18/05/24</t>
  </si>
  <si>
    <t>PABT064NGO2302WP</t>
  </si>
  <si>
    <t>A Bond That Can't Be Broken - Gift For Cat Lovers, Cat Mom, Cat Dad - Personalized Mug_VideoAds_WMAK907NAH2912WP_290124</t>
  </si>
  <si>
    <t>Target chính_WW_A Bond That Can't Be Broken - Gift For Cat Lovers, Cat Mom, Cat Dad - Personalized Mug</t>
  </si>
  <si>
    <t>VideoAds_WMAK907NAH2912WP_290124</t>
  </si>
  <si>
    <t>This Awesome Mommy Daddy Belongs To - Birthday, Loving Gift For Mother, Father, Grandma, Grandpa - Personalized 40oz Tumbler With Straw_VideoAds_TFYN316ELE2736WP_030124</t>
  </si>
  <si>
    <t>All_US_This Awesome Mommy Daddy Belongs To - Birthday, Loving Gift For Mother, Father, Grandma, Grandpa - Personalized 40oz Tumbler With Straw</t>
  </si>
  <si>
    <t>This Awesome Mommy Daddy Belongs To - Birthday, Loving Gift For Mother, Father, Grandma, Grandpa - Personalized 40oz Tumbler With Straw</t>
  </si>
  <si>
    <t>VideoAds_TFYN316ELE2736WP_030124</t>
  </si>
  <si>
    <t>TFYN316ELE2736WP</t>
  </si>
  <si>
    <t>Target chính_WW_Best Dog Dad Ever Hand Punch Colorful Art - Personalized T Shirt</t>
  </si>
  <si>
    <t>All US_Custom Photo Best Daddy By Par - Personalized T Shirt</t>
  </si>
  <si>
    <t>New product_Vintage Map Papa Daddy Grandpa - Personalized 14oz Stainless Steel Tumbler With Handle_ETYN487ELE3235WP_15/05/24</t>
  </si>
  <si>
    <t>Target phụ_WW_Vintage Map Papa Daddy Grandpa - Personalized 14oz Stainless Steel Tumbler With Handle</t>
  </si>
  <si>
    <t>Vintage Map Papa Daddy Grandpa - Personalized 14oz Stainless Steel Tumbler With Handle</t>
  </si>
  <si>
    <t>ETYN487ELE3235WP_15/05/24</t>
  </si>
  <si>
    <t>ETYN487ELE3235WP</t>
  </si>
  <si>
    <t>21/02/24_Target Women_US_Cute Dogs And Cats Aesthetic Pattern - Birthday, Loving Gift For Pet Lovers, Dog Mom, Cat Mom - Personalized Leather Long Wallet</t>
  </si>
  <si>
    <t>Post 1 18/05/24_Papa's Grilling Buddies - Gift For Grandpa, Dad, Father - Personalized Plate_VideoAdsR_PANN417NGO2150WP_180524</t>
  </si>
  <si>
    <t>Target chính_UK_Just A Girl Boy Who Loves Traveling - Gift For Traveling Lovers - Personalized Luggage Tag</t>
  </si>
  <si>
    <t>Target phụ_WW_A Dad And His Dog A Bond That Can't Be Broken - Personalized Window Hanging Suncatcher Ornament</t>
  </si>
  <si>
    <t>Your Paw Prints - Personalized Custom Shaped Light Box_VideoAdsR_SXTK265NEL2293WP_170524</t>
  </si>
  <si>
    <t>Target phụ_WW_Your Paw Prints - Personalized Custom Shaped Light Box</t>
  </si>
  <si>
    <t>Your Paw Prints - Personalized Custom Shaped Light Box</t>
  </si>
  <si>
    <t>VideoAdsR_SXTK265NEL2293WP_170524</t>
  </si>
  <si>
    <t>SXTK265NEL2293WP</t>
  </si>
  <si>
    <t>22/04_Runagain_Nana, Mom, Auntie Sunflower - Birthday, Loving Gift For Mother, Grandma, Grandmother - Personalized Leather Bag_VideoAds_EAYN374ELE2932WP_270224</t>
  </si>
  <si>
    <t>Target chính_WW_Nana, Mom, Auntie Sunflower - Birthday, Loving Gift For Mother, Grandma, Grandmother - Personalized Leather Bag</t>
  </si>
  <si>
    <t>Nana, Mom, Auntie Sunflower - Birthday, Loving Gift For Mother, Grandma, Grandmother - Personalized Leather Bag</t>
  </si>
  <si>
    <t>VideoAds_EAYN374ELE2932WP_270224</t>
  </si>
  <si>
    <t>EAYN374ELE2932WP</t>
  </si>
  <si>
    <t>Target chính_US_Custom Photo Memorial I'll Carry You With Me Until I See You Again - Personalized Classic Cap</t>
  </si>
  <si>
    <t>Target phụ_WW_Best Dad Ever Hand Punch - Personalized 2-Layered Wooden Plaque With Stand</t>
  </si>
  <si>
    <t>What A Cool Grandpa Looks Like - Personalized T Shirt_VideoAdsR_TSGT482CIN2416WP_210524</t>
  </si>
  <si>
    <t>All us_What A Cool Grandpa Looks Like - Personalized T Shirt</t>
  </si>
  <si>
    <t>What A Cool Grandpa Looks Like - Personalized T Shirt</t>
  </si>
  <si>
    <t>VideoAdsR_TSGT482CIN2416WP_210524</t>
  </si>
  <si>
    <t>TSGT482CIN2416WP</t>
  </si>
  <si>
    <t>18/04_Target Fatherhood_US_Custom Photo The Call I Wish - Memorial Gift For Family, Dad, Mom, Grandpa, Grandma - Personalized Acrylic Keychain</t>
  </si>
  <si>
    <t>Target chính_WW_You And Me And The Fur Babies - Personalized Window Hanging Suncatcher Ornament</t>
  </si>
  <si>
    <t>08/05/24_Target Women 35_US_A Crazy Plant Lady &amp; Her Spoiled Rotten Dogs - Backyard Sign, Gift For Gardening Lovers, Gardeners, Dog Lovers - Personalized Classic Metal Signs</t>
  </si>
  <si>
    <t>Post 2 16/05/24_Custom Photo I'm Always With You Memorial - Personalized Window Hanging Suncatcher Ornament_VideoAdsR_SHAK1130NAH3436WP_140524</t>
  </si>
  <si>
    <t>Target chính_US_Happy Father's Day Best Dad Ever - Personalized T Shirt</t>
  </si>
  <si>
    <t>All US_Hand In Hand, I Will Always Protect You - Gift For Mom, Grandma - 3D Inflated Effect Printed Cup, Personalized 40oz Tumbler With Straw</t>
  </si>
  <si>
    <t>Target chính_US_Hand In Hand, I Will Always Protect You - Gift For Mom, Grandma - 3D Inflated Effect Printed Mug, Personalized White Edge-to-Edge Mug</t>
  </si>
  <si>
    <t>15/05/2024_Target Gift_US_My Favorite Baseball Player Calls Me Dad - Gift For Father, Sport Fans - Personalized T Shirt</t>
  </si>
  <si>
    <t>A Piece Of My Heart Is At The Rainbow Bridge - Personalized Mason Jar Light_VideoAdsR_JLAH673ELE3232WP_160524</t>
  </si>
  <si>
    <t>Target chính_WW_A Piece Of My Heart Is At The Rainbow Bridge - Personalized Mason Jar Light</t>
  </si>
  <si>
    <t>A Piece Of My Heart Is At The Rainbow Bridge - Personalized Mason Jar Light</t>
  </si>
  <si>
    <t>VideoAdsR_JLAH673ELE3232WP_160524</t>
  </si>
  <si>
    <t>JLAH673ELE3232WP</t>
  </si>
  <si>
    <t>Target chính_WW_Hand In Hand, I Will Always Protect You - Gift For Mom, Grandma - 3D Inflated Effect Printed Personalized Clear Phone Case</t>
  </si>
  <si>
    <t>I Miss You Dad, I Know - Personalized Window Hanging Suncatcher Ornament_SHTS447HAL2259WP_11/05/24</t>
  </si>
  <si>
    <t>Target chính_US_I Miss You Dad, I Know - Personalized Window Hanging Suncatcher Ornament</t>
  </si>
  <si>
    <t>I Miss You Dad, I Know - Personalized Window Hanging Suncatcher Ornament</t>
  </si>
  <si>
    <t>SHTS447HAL2259WP_11/05/24</t>
  </si>
  <si>
    <t>SHTS447HAL2259WP</t>
  </si>
  <si>
    <t>24/04/24_Target Women 35_US_Mom's Grandma's Sweethearts - Gift For Mother, Grandmother - Personalized Square Shaped Acrylic Plaque - Copy</t>
  </si>
  <si>
    <t>Your Swimming Champion - Personalized Mug_MGTB576CIN2439WP_17/05/24</t>
  </si>
  <si>
    <t>Target chính_US_Your Swimming Champion - Personalized Mug</t>
  </si>
  <si>
    <t>Your Swimming Champion - Personalized Mug</t>
  </si>
  <si>
    <t>MGTB576CIN2439WP_17/05/24</t>
  </si>
  <si>
    <t>MGTB576CIN2439WP</t>
  </si>
  <si>
    <t>Target chính_WW_Retirement Plan - Personalized Beach Towel</t>
  </si>
  <si>
    <t>Custom Photo I'm Always With You - Memorial Gift For Family, Friend - Personalized Engraved Bracelet_EBAH532HAL1774WP_27/11/23</t>
  </si>
  <si>
    <t>08/05_Target Gift_US_Custom Photo I'm Always With You - Memorial Gift For Family, Friend - Personalized Engraved Bracelet</t>
  </si>
  <si>
    <t>EBAH532HAL1774WP_27/11/23</t>
  </si>
  <si>
    <t>Hand In Hand, I Will Always Protect You - Gift For Mom, Grandma - 3D Inflated Effect Printed Mug, Personalized White Edge-to-Edge Mug_EMTR171HAL2056WP_06/03/24</t>
  </si>
  <si>
    <t>15/03_Target Parenting_US_Hand In Hand, I Will Always Protect You - Birthday, Loving Gift For Mom, Dad, Grandma, Grandpa - Personalized White Edge-to-Edge Mug</t>
  </si>
  <si>
    <t>EMTR171HAL2056WP_06/03/24</t>
  </si>
  <si>
    <t>All US_Custom Photo Dear Dad You're The World To Us - Personalized T Shirt</t>
  </si>
  <si>
    <t>All US_Just A Dad And His Girl Flat Art - Personalized T Shirt</t>
  </si>
  <si>
    <t>All US_Hand In Hand, I Will Always Protect You - Birthday, Loving Gift For Mom, Dad, Grandma, Grandpa - Personalized White Edge-to-Edge Mug</t>
  </si>
  <si>
    <t>Target phụ_US_Custom Photo Stepdad Bonus Dad We're Not Biologically Related - Personalized Mug</t>
  </si>
  <si>
    <t>Target chính_UK_Traveling Couple Hubby &amp; Wifey Travel Partners For Life - Gift For Couples, Traveling Gift - Personalized Combo 2 Luggage Tags_GYTK173CIN2077WP_11/01/24</t>
  </si>
  <si>
    <t>All US_Hand In Hand, I Will Always Protect You - Gift For Mom, Grandma - 3D Inflated Effect Printed Personalized Clear Phone Case</t>
  </si>
  <si>
    <t>Paws And Human Hand Fist Bump Best Dog Dad Ever - Personalized Classic Cap_VideoAdsR_CPPT1184HEL1097WP_210524</t>
  </si>
  <si>
    <t>Target chính_WW_Paws And Human Hand Fist Bump Best Dog Dad Ever - Personalized Classic Cap</t>
  </si>
  <si>
    <t>Paws And Human Hand Fist Bump Best Dog Dad Ever - Personalized Classic Cap</t>
  </si>
  <si>
    <t>VideoAdsR_CPPT1184HEL1097WP_210524</t>
  </si>
  <si>
    <t>CPPT1184HEL1097WP</t>
  </si>
  <si>
    <t>All US_The Legend Has Retired Vintage Backside - Personalized T Shirt</t>
  </si>
  <si>
    <t>You Left Paw Prints In My Heart - Memorial Gift For Dog Lovers, Dog Mom, Dog Dad - Personalized Engraved Bracelet_VideoAdsR_EBVA817ELE3153WP_180524</t>
  </si>
  <si>
    <t>Target chính_WW_You Left Paw Prints In My Heart - Memorial Gift For Dog Lovers, Dog Mom, Dog Dad - Personalized Engraved Bracelet</t>
  </si>
  <si>
    <t>You Left Paw Prints In My Heart - Memorial Gift For Dog Lovers, Dog Mom, Dog Dad - Personalized Engraved Bracelet</t>
  </si>
  <si>
    <t>VideoAdsR_EBVA817ELE3153WP_180524</t>
  </si>
  <si>
    <t>Custom Photo Love At First Heart Beat - Gift For Mom, Mother, New Parents - Personalized Custom Shaped 2-Layered Wooden Plaque_VideoAdsR_WLYN434ELE3093WP_090424</t>
  </si>
  <si>
    <t>Target chính_(WW - USUK)_Custom Photo Love At First Heart Beat - Gift For Mom, Mother, New Parents - Personalized Custom Shaped 2-Layered Wooden Plaque</t>
  </si>
  <si>
    <t>Custom Photo Love At First Heart Beat - Gift For Mom, Mother, New Parents - Personalized Custom Shaped 2-Layered Wooden Plaque</t>
  </si>
  <si>
    <t>VideoAdsR_WLYN434ELE3093WP_090424</t>
  </si>
  <si>
    <t>WLYN434ELE3093WP</t>
  </si>
  <si>
    <t>Target phụ_US_Custom Photo Best Daddy By Par - Personalized T Shirt</t>
  </si>
  <si>
    <t>Funny My Favorite Child - Gift For Dad, Mom, Nana, Papa - Personalized Color Changing Mug_VideoAdsR_CNNV894HAL2206WP_150524</t>
  </si>
  <si>
    <t>Target chính_US_Funny My Favorite Child - Gift For Dad, Mom, Nana, Papa - Personalized Color Changing Mug</t>
  </si>
  <si>
    <t>Funny My Favorite Child - Gift For Dad, Mom, Nana, Papa - Personalized Color Changing Mug</t>
  </si>
  <si>
    <t>VideoAdsR_CNNV894HAL2206WP_150524</t>
  </si>
  <si>
    <t>CNNV894HAL2206WP</t>
  </si>
  <si>
    <t>Target phụ_US_Dog Dad Dog Mom 3D Cracked - Personalized T Shirt</t>
  </si>
  <si>
    <t>15/05/2024_Target Fatherhood_US_My Favorite Baseball Player Calls Me Dad - Gift For Father, Sport Fans - Personalized T Shirt</t>
  </si>
  <si>
    <t>Custom Photo The Night You Became My Daddy Star Map - Gift For Dad, Father - Personalized Aluminum Keychain_VideoAdsR_LDDT1072NGO2147WP_210524</t>
  </si>
  <si>
    <t>All us_Custom Photo The Night You Became My Daddy Star Map - Gift For Dad, Father - Personalized Aluminum Keychain</t>
  </si>
  <si>
    <t>Custom Photo The Night You Became My Daddy Star Map - Gift For Dad, Father - Personalized Aluminum Keychain</t>
  </si>
  <si>
    <t>VideoAdsR_LDDT1072NGO2147WP_210524</t>
  </si>
  <si>
    <t>LDDT1072NGO2147WP</t>
  </si>
  <si>
    <t>Mom Grandma Floral - Gift For Mother, Grandmother - Personalized Leather Long Wallet_LLGT416DIL506WP_23/01/24</t>
  </si>
  <si>
    <t>All us_Mom Grandma Floral - Gift For Mother, Grandmother - Personalized Leather Long Wallet</t>
  </si>
  <si>
    <t>Mom Grandma Floral - Gift For Mother, Grandmother - Personalized Leather Long Wallet</t>
  </si>
  <si>
    <t>LLGT416DIL506WP_23/01/24</t>
  </si>
  <si>
    <t>LLGT416DIL506WP</t>
  </si>
  <si>
    <t>Target phụ_WW_Best Dog Dad Ever Hand Punch - Personalized Pint Glass</t>
  </si>
  <si>
    <t>Target chính_US_Dog Mom Dog Dad Moon - Personalized Window Hanging Suncatcher Ornament</t>
  </si>
  <si>
    <t>Target phụ_WW_Dad Every Poo I Do - Personalized Acrylic Keychain</t>
  </si>
  <si>
    <t>Dad Grandpa The Man The Myth The Legend - Personalized T Shirt_VideoAdsR_TSNA378HEL1075WP_170524</t>
  </si>
  <si>
    <t>Target chính_WW_Dad Grandpa The Man The Myth The Legend - Personalized T Shirt</t>
  </si>
  <si>
    <t>Dad Grandpa The Man The Myth The Legend - Personalized T Shirt</t>
  </si>
  <si>
    <t>VideoAdsR_TSNA378HEL1075WP_170524</t>
  </si>
  <si>
    <t>TSNA378HEL1075WP</t>
  </si>
  <si>
    <t>05/04_Target Motherhood_US_Hand In Hand, I Will Always Protect You - Gift For Mom, Grandma - 3D Inflated Effect Printed Personalized Clear Phone Case</t>
  </si>
  <si>
    <t>Mom's Grandma's Sweethearts - Gift For Mother, Grandmother - Personalized T Shirt_VideoAds_TSHU037DIL537WP_270224</t>
  </si>
  <si>
    <t>Target chính_US_Mom's Grandma's Sweethearts - Gift For Mother, Grandmother - Personalized T Shirt</t>
  </si>
  <si>
    <t>VideoAds_TSHU037DIL537WP_270224</t>
  </si>
  <si>
    <t>All US_Custom Photo Stepdad Bonus Dad We're Not Biologically Related - Personalized Mug</t>
  </si>
  <si>
    <t>Target chính_US_No Returns Or Refunds Chibi Grandkids - Personalized Leather Wallet</t>
  </si>
  <si>
    <t>All us_What Day Is Today Who Cares - Retirement Gift For Grandma, Mom, Nana, Gigi - Personalized T Shirt</t>
  </si>
  <si>
    <t>Runagain_Dog Cat Mom Dad - Gift For Pet Lovers - Personalized Acrylic Car Hanger_AHTN1152ELE2816WP_16/05/24</t>
  </si>
  <si>
    <t>Target chính_US_Dog Cat Mom Dad - Gift For Pet Lovers - Personalized Acrylic Car Hanger</t>
  </si>
  <si>
    <t>AHTN1152ELE2816WP_16/05/24</t>
  </si>
  <si>
    <t>Paws And Human Hand Fist Bump Best Dog Dad Ever - Personalized Classic Cap_CPPT1184HEL1097WP_10/05/24</t>
  </si>
  <si>
    <t>Target chính_US_Paws And Human Hand Fist Bump Best Dog Dad Ever - Personalized Classic Cap</t>
  </si>
  <si>
    <t>CPPT1184HEL1097WP_10/05/24</t>
  </si>
  <si>
    <t>The Legend Has Retired Not My Problem Anymore Vintage - Personalized T Shirt_TSBD1141NAH3445WP_11/05/24</t>
  </si>
  <si>
    <t>All US_The Legend Has Retired Not My Problem Anymore Vintage - Personalized T Shirt</t>
  </si>
  <si>
    <t>TSBD1141NAH3445WP_11/05/24</t>
  </si>
  <si>
    <t>All US_Retired Under New Management See Grandkids Chibi - Personalized T Shirt</t>
  </si>
  <si>
    <t>Target chính_US_Love Elephant Family - Gift For Mother, Father, Family - Personalized Custom Shaped Wooden Puzzle</t>
  </si>
  <si>
    <t>Target phụ_US_Dad's Favorite Turds - Personalized Mug</t>
  </si>
  <si>
    <t>All US_Best Dad Ever Ever Fist Bump - Personalized T Shirt</t>
  </si>
  <si>
    <t>Easily Distracted By Dog And Beer - Personalized Pint Glass_PGAT1243DIL774WP_11/05/24</t>
  </si>
  <si>
    <t>Target chính_WW_Easily Distracted By Dog And Beer - Personalized Pint Glass</t>
  </si>
  <si>
    <t>Easily Distracted By Dog And Beer - Personalized Pint Glass</t>
  </si>
  <si>
    <t>PGAT1243DIL774WP_11/05/24</t>
  </si>
  <si>
    <t>PGAT1243DIL774WP</t>
  </si>
  <si>
    <t>New Product_Awesome Like My Daughter - Personalized 14oz Stainless Steel Tumbler_ETHC363NGO2306WP_21/05/24</t>
  </si>
  <si>
    <t>Target chính_WW_Awesome Like My Daughter - Personalized 14oz Stainless Steel Tumbler</t>
  </si>
  <si>
    <t>Awesome Like My Daughter - Personalized 14oz Stainless Steel Tumbler</t>
  </si>
  <si>
    <t>ETHC363NGO2306WP_21/05/24</t>
  </si>
  <si>
    <t>ETHC363NGO2306WP</t>
  </si>
  <si>
    <t>Retired Under New Management - Personalized T Shirt_TSBD1122NAH3385WP_26/04/24</t>
  </si>
  <si>
    <t>Target chính_US_Retired Under New Management - Personalized T Shirt</t>
  </si>
  <si>
    <t>Retired Under New Management - Personalized T Shirt</t>
  </si>
  <si>
    <t>TSBD1122NAH3385WP_26/04/24</t>
  </si>
  <si>
    <t>TSBD1122NAH3385WP</t>
  </si>
  <si>
    <t>All US_Dad's Favorite Turds - Personalized Mug</t>
  </si>
  <si>
    <t>Papa Daddy Since - Personalized T Shirt_TSTB579CIN2442WP_21/05/24</t>
  </si>
  <si>
    <t>Target chính_WW_Papa Daddy Since - Personalized T Shirt</t>
  </si>
  <si>
    <t>Papa Daddy Since - Personalized T Shirt</t>
  </si>
  <si>
    <t>TSTB579CIN2442WP_21/05/24</t>
  </si>
  <si>
    <t>TSTB579CIN2442WP</t>
  </si>
  <si>
    <t>We Are Pregnant - Personalized T Shirt_TSTT1030NEL2346WP_21/05/24</t>
  </si>
  <si>
    <t>Target chính_WW_We Are Pregnant - Personalized T Shirt</t>
  </si>
  <si>
    <t>We Are Pregnant - Personalized T Shirt</t>
  </si>
  <si>
    <t>TSTT1030NEL2346WP_21/05/24</t>
  </si>
  <si>
    <t>TSTT1030NEL2346WP</t>
  </si>
  <si>
    <t>No Returns Or Refunds Chibi Grandkids - Personalized Acrylic Tag Keychain_VideoAdsR_AGBD1130NAH3409WP_160524</t>
  </si>
  <si>
    <t>Target chính_WW_No Returns Or Refunds Chibi Grandkids - Personalized Acrylic Tag Keychain</t>
  </si>
  <si>
    <t>No Returns Or Refunds Chibi Grandkids - Personalized Acrylic Tag Keychain</t>
  </si>
  <si>
    <t>VideoAdsR_AGBD1130NAH3409WP_160524</t>
  </si>
  <si>
    <t>AGBD1130NAH3409WP</t>
  </si>
  <si>
    <t>Target phụ_WW_Custom Photo Robins Appear When Loved Ones Are Near - Personalized Window Hanging Suncatcher Ornament</t>
  </si>
  <si>
    <t>Target phụ_US_Father &amp; Daughter Son Unbreakable Bond - Personalized Black Mug</t>
  </si>
  <si>
    <t>23/05/24_MK mới_Target chính_WW_Dad Every Poo I Do - Personalized Mug – Copy</t>
  </si>
  <si>
    <t>All US_Retired See You At The Beach Vintage - Retirement Gift For Beach Lovers, Dad, Mom, Grandpa, Grandma - Personalized T Shirt</t>
  </si>
  <si>
    <t>All US_Awesome Like My Daughter - Personalized 14oz Stainless Steel Tumbler</t>
  </si>
  <si>
    <t>All US_Dear Dog Dad Dog Mom We Make Eye Contact While I Poop - Personalized Mug</t>
  </si>
  <si>
    <t>Target phụ_WW_We Are Pregnant - Personalized T Shirt</t>
  </si>
  <si>
    <t>Dog Human Fist Bump - 3D Inflated Effect Printed Tumbler, Personalized 40oz Tumbler With Straw_VideoAdsR_TFNA388HEL1095WP_180524</t>
  </si>
  <si>
    <t>Target chính_US_Dog Human Fist Bump - 3D Inflated Effect Printed Tumbler, Personalized 40oz Tumbler With Straw</t>
  </si>
  <si>
    <t>Dog Human Fist Bump - 3D Inflated Effect Printed Tumbler, Personalized 40oz Tumbler With Straw</t>
  </si>
  <si>
    <t>VideoAdsR_TFNA388HEL1095WP_180524</t>
  </si>
  <si>
    <t>TFNA388HEL1095WP</t>
  </si>
  <si>
    <t>Target chính_WW_What A Cool Grandpa Looks Like - Personalized T Shirt</t>
  </si>
  <si>
    <t>First Mom Now Grandma - Gift For Mothers, Grandmas, Aunties - Personalized 40oz Tumbler With Straw_VideoAds_TFYN397ELE2995WP_210324</t>
  </si>
  <si>
    <t>All WW_First Mom Now Grandma - Gift For Mothers, Grandmas, Aunties - Personalized 40oz Tumbler With Straw</t>
  </si>
  <si>
    <t>First Mom Now Grandma - Gift For Mothers, Grandmas, Aunties - Personalized 40oz Tumbler With Straw</t>
  </si>
  <si>
    <t>VideoAds_TFYN397ELE2995WP_210324</t>
  </si>
  <si>
    <t>TFYN397ELE2995WP</t>
  </si>
  <si>
    <t>Target phụ_US_Custom Photo Why Are They Calling Me Dad - Personalized Mug</t>
  </si>
  <si>
    <t>The Dogfather Semi Real - Personalized T Shirt_TSHC357NGO2290WP_15/05/24</t>
  </si>
  <si>
    <t>TSHC357NGO2290WP_15/05/24</t>
  </si>
  <si>
    <t>Target phụ_US_Custom Photo Dear Dad You're The World To Us - Personalized T Shirt</t>
  </si>
  <si>
    <t>Target phụ_US_Surviving Fatherhood One Beer At A Time - Personalized T Shirt</t>
  </si>
  <si>
    <t>This Awesome Daddy Mommy Belongs To - Personalized T Shirt_VideoAdsR_TKAH670ELE3220WP_160524</t>
  </si>
  <si>
    <t>Target phụ_WW_This Awesome Daddy Mommy Belongs To - Personalized T Shirt</t>
  </si>
  <si>
    <t>This Awesome Daddy Mommy Belongs To - Personalized T Shirt</t>
  </si>
  <si>
    <t>VideoAdsR_TKAH670ELE3220WP_160524</t>
  </si>
  <si>
    <t>TKAH670ELE3220WP</t>
  </si>
  <si>
    <t>Target phụ_US_Stepdad Dad That Stepped Up - Personalized T Shirt</t>
  </si>
  <si>
    <t>All US_To My Son Better Than Being Your Mother - Personalized T Shirt</t>
  </si>
  <si>
    <t>Heart Grandma Mom - Gift For Mother, Grandmother - Personalized T Shirt_VideoAds_TSHU040DIL577WP_210324</t>
  </si>
  <si>
    <t>Target chính_WW_Heart Grandma Mom - Gift For Mother, Grandmother - Personalized T Shirt</t>
  </si>
  <si>
    <t>Heart Grandma Mom - Gift For Mother, Grandmother - Personalized T Shirt</t>
  </si>
  <si>
    <t>VideoAds_TSHU040DIL577WP_210324</t>
  </si>
  <si>
    <t>TSHU040DIL577WP</t>
  </si>
  <si>
    <t>All US_Surviving Fatherhood One Beer At A Time - Personalized T Shirt</t>
  </si>
  <si>
    <t>All US_Dad We're Glad We Shot Out Of Yours - Personalized Mug</t>
  </si>
  <si>
    <t>All US_Best Buckin' Dad - Personalized T Shirt</t>
  </si>
  <si>
    <t>Target phụ_WW_Daddy Grilling Master - Personalized Plate</t>
  </si>
  <si>
    <t>Target phụ_US_Dear Dog Dad Dog Mom We Make Eye Contact While I Poop - Personalized Mug</t>
  </si>
  <si>
    <t>Target phụ_US_Best Dad Grandpa Ever Fist Bump - Personalized Mug</t>
  </si>
  <si>
    <t>Target phụ_US_Retired A Wise Man Once Said I'm Outta Here - Personalized Black Mug</t>
  </si>
  <si>
    <t>20/03_Target Grandparent_US_Custom Photo I'll Carry You - Memorial Gift For Family, Siblings, Friends, Dog Lovers, Cat Lovers - Personalized Engraved Bracelet</t>
  </si>
  <si>
    <t>Papa Mama Bear Always There For His Cubs - Personalized Acrylic Tag Keychain_VideoAdsR_AGFL487DIL734WP_170524</t>
  </si>
  <si>
    <t>All us_Papa Mama Bear Always There For His Cubs - Personalized Acrylic Tag Keychain</t>
  </si>
  <si>
    <t>Papa Mama Bear Always There For His Cubs - Personalized Acrylic Tag Keychain</t>
  </si>
  <si>
    <t>VideoAdsR_AGFL487DIL734WP_170524</t>
  </si>
  <si>
    <t>AGFL487DIL734WP</t>
  </si>
  <si>
    <t>All US_Custom Photo Best Dog Dad I Woof You - Personalized T Shirt</t>
  </si>
  <si>
    <t>All US_Custom Photo Best Daddy By Par - Personalized Mug</t>
  </si>
  <si>
    <t>Target phụ_US_The Legend Has Retired Vintage Backside - Personalized T Shirt</t>
  </si>
  <si>
    <t>Target chính_WW_I Miss You I Know - Memorial Gift For Family, Friends, Siblings - Personalized Acrylic Car Hanger</t>
  </si>
  <si>
    <t>Thanks For Being My Dad - Gift For Dog Dad - Personalized Engraved Leather Belt_VideoAdsR_ELHC326NGO2230WP_210524</t>
  </si>
  <si>
    <t>Target chính_US_Thanks For Being My Dad - Gift For Dog Dad - Personalized Engraved Leather Belt</t>
  </si>
  <si>
    <t>Thanks For Being My Dad - Gift For Dog Dad - Personalized Engraved Leather Belt</t>
  </si>
  <si>
    <t>VideoAdsR_ELHC326NGO2230WP_210524</t>
  </si>
  <si>
    <t>ELHC326NGO2230WP</t>
  </si>
  <si>
    <t>Target phụ_US_Custom Photo Best Dog Dad I Woof You - Personalized T Shirt</t>
  </si>
  <si>
    <t>Cartoon Family Forever Unbreakable Bond - Personalized Window Hanging Suncatcher Ornament_SHHT395CIN2446WP_21/05/24</t>
  </si>
  <si>
    <t>Target phụ_WW_Cartoon Family Forever Unbreakable Bond - Personalized Window Hanging Suncatcher Ornament</t>
  </si>
  <si>
    <t>Cartoon Family Forever Unbreakable Bond - Personalized Window Hanging Suncatcher Ornament</t>
  </si>
  <si>
    <t>SHHT395CIN2446WP_21/05/24</t>
  </si>
  <si>
    <t>SHHT395CIN2446WP</t>
  </si>
  <si>
    <t>Dog Cat Dad Mom - Personalized Classic Cap_VideoAdsR_CPNN456HEL1090WP_180524</t>
  </si>
  <si>
    <t>Target chính_US_Dog Cat Dad Mom - Personalized Classic Cap</t>
  </si>
  <si>
    <t>Dog Cat Dad Mom - Personalized Classic Cap</t>
  </si>
  <si>
    <t>VideoAdsR_CPNN456HEL1090WP_180524</t>
  </si>
  <si>
    <t>CPNN456HEL1090WP</t>
  </si>
  <si>
    <t>My Kids Love My Meat - Personalized Apron_ARPT1194HEL1122WP_17/05/24</t>
  </si>
  <si>
    <t>All US_My Kids Love My Meat - Personalized Apron</t>
  </si>
  <si>
    <t>My Kids Love My Meat - Personalized Apron</t>
  </si>
  <si>
    <t>ARPT1194HEL1122WP_17/05/24</t>
  </si>
  <si>
    <t>ARPT1194HEL1122WP</t>
  </si>
  <si>
    <t>Daddy's Little Squirts - Personalized White Edge-to-Edge Mug_VideoAdsR_EMNA381HEL1082WP_210524</t>
  </si>
  <si>
    <t>Target phụ_WW_Daddy's Little Squirts - Personalized White Edge-to-Edge Mug</t>
  </si>
  <si>
    <t>Daddy's Little Squirts - Personalized White Edge-to-Edge Mug</t>
  </si>
  <si>
    <t>VideoAdsR_EMNA381HEL1082WP_210524</t>
  </si>
  <si>
    <t>EMNA381HEL1082WP</t>
  </si>
  <si>
    <t>If Love Could Have Saved You, You Would Have Lived Forever - Personalized Mason Jar Light_JLYN486ELE3230WP_14/05/24</t>
  </si>
  <si>
    <t>Target chính_WW_If Love Could Have Saved You, You Would Have Lived Forever - Personalized Mason Jar Light</t>
  </si>
  <si>
    <t>If Love Could Have Saved You, You Would Have Lived Forever - Personalized Mason Jar Light</t>
  </si>
  <si>
    <t>JLYN486ELE3230WP_14/05/24</t>
  </si>
  <si>
    <t>JLYN486ELE3230WP</t>
  </si>
  <si>
    <t>Custom Photo I Used To Be His Angel Loss Of Loved One - Personalized Mason Jar Light_VideoAdsR_JLYN485ELE3229WP_160524</t>
  </si>
  <si>
    <t>Target chính_WW_Custom Photo I Used To Be His Angel Loss Of Loved One - Personalized Mason Jar Light</t>
  </si>
  <si>
    <t>Custom Photo I Used To Be His Angel Loss Of Loved One - Personalized Mason Jar Light</t>
  </si>
  <si>
    <t>VideoAdsR_JLYN485ELE3229WP_160524</t>
  </si>
  <si>
    <t>JLYN485ELE3229WP</t>
  </si>
  <si>
    <t>Dog Dad Cat Mom Pet Dad Pet Mom - Personalized Acrylic Tag Keychain_AGFL499DIL772WP_11/05/24</t>
  </si>
  <si>
    <t>Target chính_US_Dog Dad Cat Mom Pet Dad Pet Mom - Personalized Acrylic Tag Keychain</t>
  </si>
  <si>
    <t>Dog Dad Cat Mom Pet Dad Pet Mom - Personalized Acrylic Tag Keychain</t>
  </si>
  <si>
    <t>AGFL499DIL772WP_11/05/24</t>
  </si>
  <si>
    <t>AGFL499DIL772WP</t>
  </si>
  <si>
    <t>All us_Custom Photo When You Miss Me - Loving, Memorial Gift For Family, Siblings, Friends - Personalized Pillow</t>
  </si>
  <si>
    <t>Custom Photo Memorial Your Light Will Always Shine In Our Hearts - Personalized Mason Jar Light_JLNA389HEL1101WP_11/05/24</t>
  </si>
  <si>
    <t>Target phụ_WW_Custom Photo Memorial Your Light Will Always Shine In Our Hearts - Personalized Mason Jar Light</t>
  </si>
  <si>
    <t>Custom Photo Memorial Your Light Will Always Shine In Our Hearts - Personalized Mason Jar Light</t>
  </si>
  <si>
    <t>JLNA389HEL1101WP_11/05/24</t>
  </si>
  <si>
    <t>JLNA389HEL1101WP</t>
  </si>
  <si>
    <t>All US_Young Stepdad These Crazy Kids - Personalized T Shirt</t>
  </si>
  <si>
    <t>Target phụ_US_Admit It Life Would Be Boring Semi Real Pet - Personalized T Shirt</t>
  </si>
  <si>
    <t>This Dad Is Loved Beyond Measure - Personalized Tape Measure_TMHT389CIN2421WP_14/05/24</t>
  </si>
  <si>
    <t>Target chính_US_This Dad Is Loved Beyond Measure - Personalized Tape Measure</t>
  </si>
  <si>
    <t>This Dad Is Loved Beyond Measure - Personalized Tape Measure</t>
  </si>
  <si>
    <t>TMHT389CIN2421WP_14/05/24</t>
  </si>
  <si>
    <t>TMHT389CIN2421WP</t>
  </si>
  <si>
    <t>I'm Retired Every Hour Is A Happy Hour Vintage - Personalized T Shirt_VideoAdsR_TSAK1127NAH3425WP_160524</t>
  </si>
  <si>
    <t>Target chính_WW_I'm Retired Every Hour Is A Happy Hour Vintage - Personalized T Shirt</t>
  </si>
  <si>
    <t>I'm Retired Every Hour Is A Happy Hour Vintage - Personalized T Shirt</t>
  </si>
  <si>
    <t>VideoAdsR_TSAK1127NAH3425WP_160524</t>
  </si>
  <si>
    <t>TSAK1127NAH3425WP</t>
  </si>
  <si>
    <t>Home Is Where We Park It - Vacation, Traveling, Funny Gift For Couples, Camping Lovers - Personalized Camping Decal, Decor Decal_VideoAds_DEAK815NAH2493WP_250124</t>
  </si>
  <si>
    <t>Target chính_WW_Home Is Where We Park It - Vacation, Traveling, Funny Gift For Couples, Camping Lovers - Personalized Camping Decal, Decor Decal</t>
  </si>
  <si>
    <t>Home Is Where We Park It - Vacation, Traveling, Funny Gift For Couples, Camping Lovers - Personalized Camping Decal, Decor Decal</t>
  </si>
  <si>
    <t>VideoAds_DEAK815NAH2493WP_250124</t>
  </si>
  <si>
    <t>DEAK815NAH2493WP</t>
  </si>
  <si>
    <t>We Used To Live In Your Balls - 3D Inflated Effect Printed Tumbler, Personalized 40oz Tumbler With Straw_TFHC364NGO2312WP_22/05/24</t>
  </si>
  <si>
    <t>Target chính_US_We Used To Live In Your Balls - 3D Inflated Effect Printed Tumbler, Personalized 40oz Tumbler With Straw</t>
  </si>
  <si>
    <t>We Used To Live In Your Balls - 3D Inflated Effect Printed Tumbler, Personalized 40oz Tumbler With Straw</t>
  </si>
  <si>
    <t>TFHC364NGO2312WP_22/05/24</t>
  </si>
  <si>
    <t>TFHC364NGO2312WP</t>
  </si>
  <si>
    <t>Runagain_A Bond That Can't Be Broken - Gift For Dog Lovers, Dog Mom, Dog Dad - Personalized Acrylic Keychain_ADTR108NAH2913WP_16/05/24</t>
  </si>
  <si>
    <t>ADTR108NAH2913WP_16/05/24</t>
  </si>
  <si>
    <t>Target phụ_WW_Best Dad Grandpa Ever Fist Bump - Personalized Back Printed T Shirt</t>
  </si>
  <si>
    <t>Custom Photo Forever In My Heart - Memorial Gift For Dog Lovers, Cat Lovers - Personalized Heart Bracelet_VideoAdsR_ECBD1107NAH3346WP_230424</t>
  </si>
  <si>
    <t>Target phụ_WW_Custom Photo Forever In My Heart - Memorial Gift For Dog Lovers, Cat Lovers - Personalized Heart Bracelet</t>
  </si>
  <si>
    <t>Custom Photo Forever In My Heart - Memorial Gift For Dog Lovers, Cat Lovers - Personalized Heart Bracelet</t>
  </si>
  <si>
    <t>VideoAdsR_ECBD1107NAH3346WP_230424</t>
  </si>
  <si>
    <t>ECBD1107NAH3346WP</t>
  </si>
  <si>
    <t>I Love Building A Life With You - Gift For Couples, Spouse, Husband, Boyfriend - Personalized Tape Measure_VideoAdsR_TMPT1159HEL1029WP_210524</t>
  </si>
  <si>
    <t>Target phụ_WW_I Love Building A Life With You - Gift For Couples, Spouse, Husband, Boyfriend - Personalized Tape Measure</t>
  </si>
  <si>
    <t>I Love Building A Life With You - Gift For Couples, Spouse, Husband, Boyfriend - Personalized Tape Measure</t>
  </si>
  <si>
    <t>VideoAdsR_TMPT1159HEL1029WP_210524</t>
  </si>
  <si>
    <t>TMPT1159HEL1029WP</t>
  </si>
  <si>
    <t>Sip Back And Relax - Personalized Mason Jar Cup With Straw_VideoAdsR_GSTT1017NEL2290WP_170524</t>
  </si>
  <si>
    <t>All us_Sip Back And Relax - Personalized Mason Jar Cup With Straw</t>
  </si>
  <si>
    <t>Sip Back And Relax - Personalized Mason Jar Cup With Straw</t>
  </si>
  <si>
    <t>VideoAdsR_GSTT1017NEL2290WP_170524</t>
  </si>
  <si>
    <t>GSTT1017NEL2290WP</t>
  </si>
  <si>
    <t>Target chính_US_Custom Photo Baseball Player - Gift For Baseball, Softball Players - Personalized Baseball, Softball</t>
  </si>
  <si>
    <t>Target chính_WW_This Papa Bear Belongs To - Personalized Pint Glass</t>
  </si>
  <si>
    <t>Target phụ_US_Best Buckin' Dad - Personalized T Shirt</t>
  </si>
  <si>
    <t>No Returns Or Refunds Grandkids - Funny Gift For Dad, Mom, Grandma, Grandpa - Personalized Mug_WMAK1017NAH3165WP_05/03/24</t>
  </si>
  <si>
    <t>All US_No Returns Or Refunds Grandkids - Funny Gift For Dad, Mom, Grandma, Grandpa - Personalized Mug</t>
  </si>
  <si>
    <t>No Returns Or Refunds Grandkids - Funny Gift For Dad, Mom, Grandma, Grandpa - Personalized Mug</t>
  </si>
  <si>
    <t>WMAK1017NAH3165WP_05/03/24</t>
  </si>
  <si>
    <t>WMAK1017NAH3165WP</t>
  </si>
  <si>
    <t>First Dad Now Grandpa Handprints - Personalized Black Mug_VideoAdsR_BMAT1237DIL757WP_170524</t>
  </si>
  <si>
    <t>Target chính_US_First Dad Now Grandpa Handprints - Personalized Black Mug</t>
  </si>
  <si>
    <t>VideoAdsR_BMAT1237DIL757WP_170524</t>
  </si>
  <si>
    <t>17/05/24_Target Dog Lovers_US_Dad Every Poo I Do - Personalized Mug - Copy</t>
  </si>
  <si>
    <t>Target phụ_WW_Hand Punch, Best Friends For Life - Personalized Classic Cap</t>
  </si>
  <si>
    <t>New Product_Congrats On Being My Husband From Your Wifey - Personalized Engraved Whiskey Glass_WGTA398HAL2302WP_18/05/24</t>
  </si>
  <si>
    <t>Target phụ_WW_Congrats On Being My Husband From Your Wifey - Personalized Engraved Whiskey Glass</t>
  </si>
  <si>
    <t>Congrats On Being My Husband From Your Wifey - Personalized Engraved Whiskey Glass</t>
  </si>
  <si>
    <t>WGTA398HAL2302WP_18/05/24</t>
  </si>
  <si>
    <t>WGTA398HAL2302WP</t>
  </si>
  <si>
    <t>All US_Stepdad Dad That Stepped Up - Personalized T Shirt</t>
  </si>
  <si>
    <t>17/05/24_Target Gift_US_Dad Every Poo I Do - Personalized Mug - Copy 3</t>
  </si>
  <si>
    <t>Best Dad Ever Walking - Personalized Mug_WMAT1253DIL800WP_18/05/24</t>
  </si>
  <si>
    <t>Target chính_WW_Best Dad Ever Walking - Personalized Mug</t>
  </si>
  <si>
    <t>Best Dad Ever Walking - Personalized Mug</t>
  </si>
  <si>
    <t>WMAT1253DIL800WP_18/05/24</t>
  </si>
  <si>
    <t>WMAT1253DIL800WP</t>
  </si>
  <si>
    <t>All US_Best Dad Grandpa Ever Fist Bump - Personalized Mug</t>
  </si>
  <si>
    <t>A Bond That Can't Be Broken - Gift For Dog Lovers, Dog Mom - Personalized Clear Phone Case_VideoAds_CEAK936HAL1916WP_200124</t>
  </si>
  <si>
    <t>Target phụ_WW_A Bond That Can't Be Broken - Gift For Dog Lovers, Dog Mom - Personalized Clear Phone Case</t>
  </si>
  <si>
    <t>A Bond That Can't Be Broken - Gift For Dog Lovers, Dog Mom - Personalized Clear Phone Case</t>
  </si>
  <si>
    <t>VideoAds_CEAK936HAL1916WP_200124</t>
  </si>
  <si>
    <t>CEAK936HAL1916WP</t>
  </si>
  <si>
    <t>All us_Camping You, Me And The Dogs - Personalized Window Hanging Suncatcher Ornament</t>
  </si>
  <si>
    <t>Papa Bear - Gift For Dad, Father, Grandfather, Grandpa - Personalized Tape Measure_VideoAdsR_TMPT1160HEL1033WP_110524</t>
  </si>
  <si>
    <t>Target chính_WW_Papa Bear - Gift For Dad, Father, Grandfather, Grandpa - Personalized Tape Measure</t>
  </si>
  <si>
    <t>Papa Bear - Gift For Dad, Father, Grandfather, Grandpa - Personalized Tape Measure</t>
  </si>
  <si>
    <t>VideoAdsR_TMPT1160HEL1033WP_110524</t>
  </si>
  <si>
    <t>TMPT1160HEL1033WP</t>
  </si>
  <si>
    <t>First Dad Now Papa Black World Map - Personalized Mug_WMTN1256HAL2261WP_11/05/24</t>
  </si>
  <si>
    <t>Target chính_WW_First Dad Now Papa Black World Map - Personalized Mug</t>
  </si>
  <si>
    <t>First Dad Now Papa Black World Map - Personalized Mug</t>
  </si>
  <si>
    <t>WMTN1256HAL2261WP_11/05/24</t>
  </si>
  <si>
    <t>WMTN1256HAL2261WP</t>
  </si>
  <si>
    <t>Target phụ_WW_Custom Photo Funny I Love My Dad My Husband - Hawaii Set Shirt And Shorts</t>
  </si>
  <si>
    <t>Target phụ_WW_DIY Handprint Keepsake A Cut Above - Personalized Custom Shaped Wood Sign</t>
  </si>
  <si>
    <t>Dad Grandpa The Man The Myth The Bad Influence - Personalized Black Mug_BMPT1197HEL1132WP_21/05/24</t>
  </si>
  <si>
    <t>Target chính_WW_Dad Grandpa The Man The Myth The Bad Influence - Personalized Black Mug</t>
  </si>
  <si>
    <t>Dad Grandpa The Man The Myth The Bad Influence - Personalized Black Mug</t>
  </si>
  <si>
    <t>BMPT1197HEL1132WP_21/05/24</t>
  </si>
  <si>
    <t>BMPT1197HEL1132WP</t>
  </si>
  <si>
    <t>A Bond That Can't Be Broken - Holiday, Birthday Gift For Dog Lovers, Dog Mom - Personalized 40oz Tumbler With Straw_TFHP209HAL1904WP_06/01/24</t>
  </si>
  <si>
    <t>All us_A Bond That Can't Be Broken - Holiday, Birthday Gift For Dog Lovers, Dog Mom - Personalized 40oz Tumbler With Straw</t>
  </si>
  <si>
    <t>A Bond That Can't Be Broken - Holiday, Birthday Gift For Dog Lovers, Dog Mom - Personalized 40oz Tumbler With Straw</t>
  </si>
  <si>
    <t>TFHP209HAL1904WP_06/01/24</t>
  </si>
  <si>
    <t>TFHP209HAL1904WP</t>
  </si>
  <si>
    <t>Custom Photo Stand Back Daddy Is Cooking - Personalized Apron_ARGT488DIL787WP_15/05/24</t>
  </si>
  <si>
    <t>All US_Custom Photo Stand Back Daddy Is Cooking - Personalized Apron</t>
  </si>
  <si>
    <t>Custom Photo Stand Back Daddy Is Cooking - Personalized Apron</t>
  </si>
  <si>
    <t>ARGT488DIL787WP_15/05/24</t>
  </si>
  <si>
    <t>ARGT488DIL787WP</t>
  </si>
  <si>
    <t>Target chính_WW_Hand In Hand, I Will Always Protect You - Gift For Mom, Grandma - Personalized 3D Inflated Effect Printed Acrylic Keychain</t>
  </si>
  <si>
    <t>Target chính_WW_Best Dad Ever Fist Bump - 3D Inflated Effect Printed Mug, Personalized White Edge-to-Edge Mug</t>
  </si>
  <si>
    <t>Target phụ_WW_Chibi Grandkids Love You To The Moon And Back - Personalized Window Hanging Suncatcher Ornament</t>
  </si>
  <si>
    <t>Target chính_WW_This Awesome Daddy Mommy Belongs To - Personalized T Shirt</t>
  </si>
  <si>
    <t>First Dad Now Papa Fir Forest - Personalized Black Mug_BMTN1255HAL2260WP_11/05/24</t>
  </si>
  <si>
    <t>All US_First Dad Now Papa Fir Forest - Personalized Black Mug</t>
  </si>
  <si>
    <t>First Dad Now Papa Fir Forest - Personalized Black Mug</t>
  </si>
  <si>
    <t>BMTN1255HAL2260WP_11/05/24</t>
  </si>
  <si>
    <t>BMTN1255HAL2260WP</t>
  </si>
  <si>
    <t>Yoga Girl Morning Affirmations - Gift For Mom, Gift For Women - Personalized Water Tracker Bottle_VideoAds_BTTR154HAL2017WP_200324</t>
  </si>
  <si>
    <t>Target chính UK_Yoga Girl Morning Affirmations - Gift For Mom, Gift For Women - Personalized Water Tracker Bottle - Copy</t>
  </si>
  <si>
    <t>Yoga Girl Morning Affirmations - Gift For Mom, Gift For Women - Personalized Water Tracker Bottle</t>
  </si>
  <si>
    <t>VideoAds_BTTR154HAL2017WP_200324</t>
  </si>
  <si>
    <t>BTTR154HAL2017WP</t>
  </si>
  <si>
    <t>Target phụ_WW_Beach Hair Don't Care - Gift For Beach Lovers, Traveling Lovers, Women - Personalized Classic Cap</t>
  </si>
  <si>
    <t>Dad Grandpa Partner In Crime - Personalized T Shirt_TSNA397HEL1116WP_15/05/24</t>
  </si>
  <si>
    <t>Target chính_WW_Dad Grandpa Partner In Crime - Personalized T Shirt</t>
  </si>
  <si>
    <t>Dad Grandpa Partner In Crime - Personalized T Shirt</t>
  </si>
  <si>
    <t>TSNA397HEL1116WP_15/05/24</t>
  </si>
  <si>
    <t>TSNA397HEL1116WP</t>
  </si>
  <si>
    <t>All US_First Dad Now Grandpa Handprints - Personalized Black Mug</t>
  </si>
  <si>
    <t>Post 1 14/05/24_Heart Hands - Gift For Couples, Family, Parents, Father, Mother - Personalized Custom Shaped Wooden Puzzle_VideoAdsR_WZAH644ELE3145WP_140524</t>
  </si>
  <si>
    <t>Target chính_WW_Post 1_Heart Hands - Gift For Couples, Family, Parents, Father, Mother - Personalized Custom Shaped Wooden Puzzle_VideoAdsR_WZAH644ELE3145WP_140524</t>
  </si>
  <si>
    <t>Heart Hands - Gift For Couples, Family, Parents, Father, Mother - Personalized Custom Shaped Wooden Puzzle</t>
  </si>
  <si>
    <t>Heart Hands - Gift For Couples, Family, Parents, Father, Mother - Personalized Custom Shaped Wooden Puzzle_VideoAdsR_WZAH644ELE3145WP_140524</t>
  </si>
  <si>
    <t>WZAH644ELE3145WP</t>
  </si>
  <si>
    <t>Target phụ_US_Best Dad Ever Ever Fist Bump - Personalized T Shirt</t>
  </si>
  <si>
    <t>All US_Happy Further's Day Funny Cartoon Cats - Personalized Mug</t>
  </si>
  <si>
    <t>Target phụ_US_Happy Further's Day Funny Cartoon Cats - Personalized Mug</t>
  </si>
  <si>
    <t>New Product_Grandpa Dad Kids Handprints - Personalized Leather Wallet_LRNN463HEL1126WP_17/05/24</t>
  </si>
  <si>
    <t>Target chính_US_Grandpa Dad Kids Handprints - Personalized Leather Wallet</t>
  </si>
  <si>
    <t>Grandpa Dad Kids Handprints - Personalized Leather Wallet</t>
  </si>
  <si>
    <t>LRNN463HEL1126WP_17/05/24</t>
  </si>
  <si>
    <t>LRNN463HEL1126WP</t>
  </si>
  <si>
    <t>Target chính_WW_The Light Remains - Personalized Window Hanging Suncatcher Ornament</t>
  </si>
  <si>
    <t>All US_Awesome Like My Daughter Son - Personalized T Shirt</t>
  </si>
  <si>
    <t>The Legend Has Retired - Retirement Gift For Men, Grandpa, Father - Personalized Pint Glass_VideoAdsR_PGPT1155HEL1020WP_150524</t>
  </si>
  <si>
    <t>Target chính_US_The Legend Has Retired - Retirement Gift For Men, Grandpa, Father - Personalized Pint Glass</t>
  </si>
  <si>
    <t>The Legend Has Retired - Retirement Gift For Men, Grandpa, Father - Personalized Pint Glass</t>
  </si>
  <si>
    <t>VideoAdsR_PGPT1155HEL1020WP_150524</t>
  </si>
  <si>
    <t>PGPT1155HEL1020WP</t>
  </si>
  <si>
    <t>New Product_To Dad From Your Financial Burdens - Personalized Leather Wallet_LRAT1245DIL778WP_14/05/24</t>
  </si>
  <si>
    <t>All US_To Dad From Your Financial Burdens - Personalized Leather Wallet</t>
  </si>
  <si>
    <t>To Dad From Your Financial Burdens - Personalized Leather Wallet</t>
  </si>
  <si>
    <t>LRAT1245DIL778WP_14/05/24</t>
  </si>
  <si>
    <t>LRAT1245DIL778WP</t>
  </si>
  <si>
    <t>All US_Father &amp; Daughter Son Unbreakable Bond - Personalized Black Mug</t>
  </si>
  <si>
    <t>Target phụ_WW_I Miss You I Know - Memorial Gift For Family, Friends, Siblings - Personalized Acrylic Car Hanger</t>
  </si>
  <si>
    <t>Target phụ_US_Retired Under New Management See Grandkids Chibi - Personalized T Shirt</t>
  </si>
  <si>
    <t>Target chính_US_Memorial Always With You - Personalized Window Hanging Suncatcher Ornament</t>
  </si>
  <si>
    <t>New Product_Salt Water Heals Everything Beach Cartoon - Summer Gift For Her, Him, Besties, Family - Personalized Waterproof Phone Pouch_VideoAdsR_WFTR230HAL2203WP_150524</t>
  </si>
  <si>
    <t>All us_Salt Water Heals Everything Beach Cartoon - Summer Gift For Her, Him, Besties, Family - Personalized Waterproof Phone Pouch</t>
  </si>
  <si>
    <t>Salt Water Heals Everything Beach Cartoon - Summer Gift For Her, Him, Besties, Family - Personalized Waterproof Phone Pouch</t>
  </si>
  <si>
    <t>VideoAdsR_WFTR230HAL2203WP_150524</t>
  </si>
  <si>
    <t>WFTR230HAL2203WP</t>
  </si>
  <si>
    <t>Best Dad Ever Ever - Personalized Classic Cap_CPAT1251DIL796WP_17/05/24</t>
  </si>
  <si>
    <t>Target chính_WW_Best Dad Ever Ever - Personalized Classic Cap</t>
  </si>
  <si>
    <t>Best Dad Ever Ever - Personalized Classic Cap</t>
  </si>
  <si>
    <t>CPAT1251DIL796WP_17/05/24</t>
  </si>
  <si>
    <t>CPAT1251DIL796WP</t>
  </si>
  <si>
    <t>All US_Custom Photo Why Are They Calling Me Dad - Personalized Mug</t>
  </si>
  <si>
    <t>Grandpa Papa Warning May Nap Suddenly At Any Time - Personalized T Shirt_TSAT1252DIL797WP_17/05/24</t>
  </si>
  <si>
    <t>All US_Grandpa Papa Warning May Nap Suddenly At Any Time - Personalized T Shirt</t>
  </si>
  <si>
    <t>Grandpa Papa Warning May Nap Suddenly At Any Time - Personalized T Shirt</t>
  </si>
  <si>
    <t>TSAT1252DIL797WP_17/05/24</t>
  </si>
  <si>
    <t>TSAT1252DIL797WP</t>
  </si>
  <si>
    <t>Custom Photo To Dad From The Reason You Drink - Personalized 4 In 1 Can Cooler Tumbler_CCTR238HAL2223WP_07/05/24</t>
  </si>
  <si>
    <t>Target chính_US_Custom Photo To Dad From The Reason You Drink - Personalized 4 In 1 Can Cooler Tumbler</t>
  </si>
  <si>
    <t>CCTR238HAL2223WP_07/05/24</t>
  </si>
  <si>
    <t>CCTR238HAL2223WP</t>
  </si>
  <si>
    <t>All us_Dog Cat Dad Mom - Personalized Classic Cap</t>
  </si>
  <si>
    <t>Retired I Worked My Whole Life For This Shirt Vintage - Personalized T Shirt_TSTR254NAH3460WP_17/05/24</t>
  </si>
  <si>
    <t>Target chính_WW_Retired I Worked My Whole Life For This Shirt Vintage - Personalized T Shirt</t>
  </si>
  <si>
    <t>Retired I Worked My Whole Life For This Shirt Vintage - Personalized T Shirt</t>
  </si>
  <si>
    <t>TSTR254NAH3460WP_17/05/24</t>
  </si>
  <si>
    <t>TSTR254NAH3460WP</t>
  </si>
  <si>
    <t>All US_Best Dad Grandpa Ever Fist Bump - Personalized T Shirt</t>
  </si>
  <si>
    <t>Runagain_And So The Adventure Begins - Birthday Gift For Him, Her, Kid, Family, Travel, Vacation Lovers - Personalized Custom Luggage Cover_LCTN995ELE2347WP_19/01/24</t>
  </si>
  <si>
    <t>Target chính_WW_And So The Adventure Begins - Birthday Gift For Him, Her, Kid, Family, Travel, Vacation Lovers - Personalized Custom Luggage Cover</t>
  </si>
  <si>
    <t>And So The Adventure Begins - Birthday Gift For Him, Her, Kid, Family, Travel, Vacation Lovers - Personalized Custom Luggage Cover</t>
  </si>
  <si>
    <t>LCTN995ELE2347WP_19/01/24</t>
  </si>
  <si>
    <t>LCTN995ELE2347WP</t>
  </si>
  <si>
    <t>Target phụ_US_Awesome Like My Daughter Son - Personalized T Shirt</t>
  </si>
  <si>
    <t>Target phụ_WW_First Dad Now Grandpa Handprints - Personalized Card Wallet</t>
  </si>
  <si>
    <t>Dear Dad Thanks For All The Belly Rubs - Personalized Mug_WMAK1133NAH3444WP_14/05/24</t>
  </si>
  <si>
    <t>Target chính_US_Dear Dad Thanks For All The Belly Rubs - Personalized Mug</t>
  </si>
  <si>
    <t>Dear Dad Thanks For All The Belly Rubs - Personalized Mug</t>
  </si>
  <si>
    <t>WMAK1133NAH3444WP_14/05/24</t>
  </si>
  <si>
    <t>WMAK1133NAH3444WP</t>
  </si>
  <si>
    <t>Target phụ_WW_Best Dog Dad Ever Hand Punch - Personalized Mug</t>
  </si>
  <si>
    <t>All US_Dog Dad Dog Mom 3D Cracked - Personalized T Shirt</t>
  </si>
  <si>
    <t>Target phụ_WW_This Awesome Daddy Belongs To - Personalized Leather Wallet</t>
  </si>
  <si>
    <t>Mom Grandma Loads Of Sweet Heart Kids - Gift For Mother, Grandmother - Metal Effect Printed, Personalized Clear Phone Case_VideoAdsR_CENA353HEL1006WP_140524</t>
  </si>
  <si>
    <t>Target phụ_WW_Mom Grandma Loads Of Sweet Heart Kids - Gift For Mother, Grandmother - Metal Effect Printed, Personalized Clear Phone Case</t>
  </si>
  <si>
    <t>Mom Grandma Loads Of Sweet Heart Kids - Gift For Mother, Grandmother - Metal Effect Printed, Personalized Clear Phone Case</t>
  </si>
  <si>
    <t>VideoAdsR_CENA353HEL1006WP_140524</t>
  </si>
  <si>
    <t>CENA353HEL1006WP</t>
  </si>
  <si>
    <t>Dup 14/02_Target chính_UK_Traveling Couple Hubby &amp; Wifey Travel Partners For Life - Gift For Couples, Traveling Gift - Personalized Combo 2 Luggage Tags_GYTK173CIN2077WP_11/01/24</t>
  </si>
  <si>
    <t>26/03_Thêm post_Target chính_US_Love Elephant Family - Gift For Mother, Father, Family - Personalized Custom Shaped Wooden Puzzle – Copy</t>
  </si>
  <si>
    <t>Target chính_US_Cartoon Family Forever Unbreakable Bond - Personalized Window Hanging Suncatcher Ornament</t>
  </si>
  <si>
    <t>Target phụ_WW_Dope Dog Dad Hand Paw Sketch - Personalized Classic Cap</t>
  </si>
  <si>
    <t>First Dad Now Grandpa Handprints - Gift For Father, Grandfather - Personalized T Shirt_VideoAdsR_TSAT1218DIL716WP_150524</t>
  </si>
  <si>
    <t>VideoAdsR_TSAT1218DIL716WP_150524</t>
  </si>
  <si>
    <t>You Belived You Could So You Did - Graduation Gift For Daughter, Son - Personalized Pillow_PLNT233DIL693WP_11/04/24</t>
  </si>
  <si>
    <t>Target phụ_WW_You Belived You Could So You Did - Graduation Gift For Daughter, Son - Personalized Pillow</t>
  </si>
  <si>
    <t>You Belived You Could So You Did - Graduation Gift For Daughter, Son - Personalized Pillow</t>
  </si>
  <si>
    <t>PLNT233DIL693WP_11/04/24</t>
  </si>
  <si>
    <t>PLNT233DIL693WP</t>
  </si>
  <si>
    <t>All US_Papa Daddy Since - Personalized Leather Wallet</t>
  </si>
  <si>
    <t>Papa's Little Donkeys - Personalized Mug_WMAK1135NAH3450WP_15/05/24</t>
  </si>
  <si>
    <t>Target chính_WW_Papa's Little Donkeys - Personalized Mug</t>
  </si>
  <si>
    <t>Papa's Little Donkeys - Personalized Mug</t>
  </si>
  <si>
    <t>WMAK1135NAH3450WP_15/05/24</t>
  </si>
  <si>
    <t>WMAK1135NAH3450WP</t>
  </si>
  <si>
    <t>Custom Photo Forget Father's Day I Love You Every Day - Personalized 2-Layered Wooden Plaque With Stand_PSNA398HEL1120WP_16/05/24</t>
  </si>
  <si>
    <t>Target phụ_WW_Custom Photo Forget Father's Day I Love You Every Day - Personalized 2-Layered Wooden Plaque With Stand</t>
  </si>
  <si>
    <t>Custom Photo Forget Father's Day I Love You Every Day - Personalized 2-Layered Wooden Plaque With Stand</t>
  </si>
  <si>
    <t>PSNA398HEL1120WP_16/05/24</t>
  </si>
  <si>
    <t>PSNA398HEL1120WP</t>
  </si>
  <si>
    <t>22/05/24_Target Kitten_US_Paws And Human Hand Fist Bump Best Cat Dad Ever - 3D Inflated Effect Printed Mug, Personalized White Edge-to-Edge Mug</t>
  </si>
  <si>
    <t>Target chính_US_First Dad Now Grandpa - Personalized Tape Measure</t>
  </si>
  <si>
    <t>20/01_Target Frequent travellers_WW_Just A Girl Boy Who Loves Traveling - Gift For Traveling Lovers - Personalized Luggage Tag – Copy 3</t>
  </si>
  <si>
    <t>Target chính_WW_This Awesome Daddy Belongs To - Personalized Leather Wallet</t>
  </si>
  <si>
    <t>Target chính_WW_Fist Bump, Best Friends For Life Skin - Personalized Classic Cap</t>
  </si>
  <si>
    <t>Target chính_US_Grandpa Papa Warning May Nap Suddenly At Any Time - Personalized T Shirt</t>
  </si>
  <si>
    <t>Target phụ_WW_A Crazy Plant Lady &amp; Her Spoiled Rotten Pets Live Here Dog Cat - Personalized Classic Metal Signs</t>
  </si>
  <si>
    <t>05/01_Target Holiday_WW_Just A Girl Boy Who Loves Traveling - Gift For Traveling Lovers - Personalized Luggage Tag – Copy 2</t>
  </si>
  <si>
    <t>All US_Cat Dad Cat Mom Thank You For Being Our Dad Mom - Personalized Mug</t>
  </si>
  <si>
    <t>All US_Dad's Reasons To Drink - Personalized Pint Glass</t>
  </si>
  <si>
    <t>Target chính_US_My Favorite Baseball Players - Personalized Classic Cap</t>
  </si>
  <si>
    <t>Custom Photo I'm Always With You Memorial Bird - Personalized Window Hanging Suncatcher Ornament_SHAK1136NAH3455WP_16/05/24</t>
  </si>
  <si>
    <t>Target chính_US_Custom Photo I'm Always With You Memorial Bird - Personalized Window Hanging Suncatcher Ornament</t>
  </si>
  <si>
    <t>Custom Photo I'm Always With You Memorial Bird - Personalized Window Hanging Suncatcher Ornament</t>
  </si>
  <si>
    <t>SHAK1136NAH3455WP_16/05/24</t>
  </si>
  <si>
    <t>SHAK1136NAH3455WP</t>
  </si>
  <si>
    <t>Target phụ_US_Young Stepdad These Crazy Kids - Personalized T Shirt</t>
  </si>
  <si>
    <t>Target phụ_WW_Family Forever Dad &amp; His Children - Personalized Window Hanging Suncatcher Ornament</t>
  </si>
  <si>
    <t>15/05/24_Target Parent_US_Custom Photo I'm Always With You Memorial - Personalized Window Hanging Suncatcher Ornament – Copy 2</t>
  </si>
  <si>
    <t>All us_Traveling Best Friends Life Is Better On A Cruise With Best Friends - Cruising Gift For BFF, Sisters - Personalized Custom T Shirt</t>
  </si>
  <si>
    <t>All us_I Miss You I Know - Memorial Gift For Family, Friends, Siblings - Personalized Acrylic Car Hanger</t>
  </si>
  <si>
    <t>Target phụ_US_Best Dad Ever Pet And Kid Hand Punch Colorful - Personalized T Shirt</t>
  </si>
  <si>
    <t>New Product_Best Dad Grandpa Ever - Personalized Leather Wallet_LRFL498DIL779WP_14/05/24</t>
  </si>
  <si>
    <t>Target chính_WW_Best Dad Grandpa Ever - Personalized Leather Wallet</t>
  </si>
  <si>
    <t>Best Dad Grandpa Ever - Personalized Leather Wallet</t>
  </si>
  <si>
    <t>LRFL498DIL779WP_14/05/24</t>
  </si>
  <si>
    <t>LRFL498DIL779WP</t>
  </si>
  <si>
    <t>Target phụ_WW_I'm Miss You I Know Memorial Teardrop - Personalized Window Hanging Suncatcher Ornament</t>
  </si>
  <si>
    <t>Mama Bear Floral Style - Birthday, Loving Gift For Mom, Mother, Grandma, Grandmother - 3D Inflated Effect Printed Tumbler, Personalized Tumbler_VideoAdsR_TUNA346HEL996WP_140524</t>
  </si>
  <si>
    <t>Target chính_US_Mama Bear Floral Style - Birthday, Loving Gift For Mom, Mother, Grandma, Grandmother - 3D Inflated Effect Printed Tumbler, Personalized Tumbler_VideoAdsR_TUNA346HEL996WP_140524</t>
  </si>
  <si>
    <t>Mama Bear Floral Style - Birthday, Loving Gift For Mom, Mother, Grandma, Grandmother - 3D Inflated Effect Printed Tumbler, Personalized Tumbler</t>
  </si>
  <si>
    <t>VideoAdsR_TUNA346HEL996WP_140524</t>
  </si>
  <si>
    <t>TUNA346HEL996WP</t>
  </si>
  <si>
    <t>All us_No Returns Or Refunds Chibi Grandkids - Personalized Tumbler_VideoAdsR_TUBD1131NAH3413WP_140524</t>
  </si>
  <si>
    <t>All_US_The Legend Has Retired - Retirement Gift For Men, Grandpa, Father - Personalized Pint Glass</t>
  </si>
  <si>
    <t>Target phụ_US_Cat Dad Cat Mom Thank You For Being Our Dad Mom - Personalized Mug</t>
  </si>
  <si>
    <t>New Product_Best Dad Grandpa Ever Hand In Hand - Personalized 14oz Stainless Steel Tumbler With Handle_ETVA836ELE3239WP_15/05/24</t>
  </si>
  <si>
    <t>All US_Best Dad Grandpa Ever Hand In Hand - Personalized 14oz Stainless Steel Tumbler With Handle</t>
  </si>
  <si>
    <t>Best Dad Grandpa Ever Hand In Hand - Personalized 14oz Stainless Steel Tumbler With Handle</t>
  </si>
  <si>
    <t>ETVA836ELE3239WP_15/05/24</t>
  </si>
  <si>
    <t>ETVA836ELE3239WP</t>
  </si>
  <si>
    <t>Target chính_WW_Happy Father's Day Best Dad Ever - Personalized Mug</t>
  </si>
  <si>
    <t>And Then There Were - Personalized Custom Shaped Wood Sign_WSKK884NEL2321WP_14/05/24</t>
  </si>
  <si>
    <t>Target phụ_WW_And Then There Were - Personalized Custom Shaped Wood Sign</t>
  </si>
  <si>
    <t>And Then There Were - Personalized Custom Shaped Wood Sign</t>
  </si>
  <si>
    <t>WSKK884NEL2321WP_14/05/24</t>
  </si>
  <si>
    <t>WSKK884NEL2321WP</t>
  </si>
  <si>
    <t>01/02_Target Memorial_WW_Custom Photo I'm Always With You - Memorial Gift For Family, Friend - Personalized Engraved Bracelet</t>
  </si>
  <si>
    <t>Target phụ_US_Dad We're Glad We Shot Out Of Yours - Personalized Mug</t>
  </si>
  <si>
    <t>Best Dog Dad Ever Cute Cat Dog - Personalized T Shirt_TSAH679NAH3462WP_17/05/24</t>
  </si>
  <si>
    <t>Target chính_WW_Best Dog Dad Ever Cute Cat Dog - Personalized T Shirt</t>
  </si>
  <si>
    <t>Best Dog Dad Ever Cute Cat Dog - Personalized T Shirt</t>
  </si>
  <si>
    <t>TSAH679NAH3462WP_17/05/24</t>
  </si>
  <si>
    <t>TSAH679NAH3462WP</t>
  </si>
  <si>
    <t>Best Grill Dad Ever Just Ask My Kids - Personalized Apron_ARPT1193HEL1121WP_16/05/24</t>
  </si>
  <si>
    <t>All US_Best Grill Dad Ever Just Ask My Kids - Personalized Apron</t>
  </si>
  <si>
    <t>Best Grill Dad Ever Just Ask My Kids - Personalized Apron</t>
  </si>
  <si>
    <t>ARPT1193HEL1121WP_16/05/24</t>
  </si>
  <si>
    <t>ARPT1193HEL1121WP</t>
  </si>
  <si>
    <t>I Have Two Titles Dad Grandpa And I Rock Them Both - Personalized Black Mug_BMAT1248DIL788WP_15/05/24</t>
  </si>
  <si>
    <t>Target chính_US_I Have Two Titles Dad Grandpa And I Rock Them Both - Personalized Black Mug</t>
  </si>
  <si>
    <t>I Have Two Titles Dad Grandpa And I Rock Them Both - Personalized Black Mug</t>
  </si>
  <si>
    <t>BMAT1248DIL788WP_15/05/24</t>
  </si>
  <si>
    <t>BMAT1248DIL788WP</t>
  </si>
  <si>
    <t>Together Forever Family Hands - Gift For Parents, Father, Mother - Personalized Custom Shaped Wooden Puzzle_VideoAdsR_WZAH642ELE3130WP_200424</t>
  </si>
  <si>
    <t>Target chính_US_Together Forever Family Hands - Gift For Parents, Father, Mother - Personalized Custom Shaped Wooden Puzzle</t>
  </si>
  <si>
    <t>VideoAdsR_WZAH642ELE3130WP_200424</t>
  </si>
  <si>
    <t>Reopen 21/05/24_Proud Father Of A Few - Funny Gift For Father, Dad, Grandpa - Personalized T Shirt_VideoAds_TSAK1011NAH3153WP_070324</t>
  </si>
  <si>
    <t>Target chính_US_Proud Father Of A Few - Funny Gift For Father, Dad, Grandpa - Personalized T Shirt</t>
  </si>
  <si>
    <t>Proud Father Of A Few - Funny Gift For Father, Dad, Grandpa - Personalized T Shirt</t>
  </si>
  <si>
    <t>Proud Father Of A Few - Funny Gift For Father, Dad, Grandpa - Personalized T Shirt_VideoAds_TSAK1011NAH3153WP_070324</t>
  </si>
  <si>
    <t>TSAK1011NAH3153WP</t>
  </si>
  <si>
    <t>All US_Best Dad Ever Fist Punch Faux-Stitched Effect - Personalized Leather Wallet</t>
  </si>
  <si>
    <t>Custom Photo I Love My Dog Dad - Personalized Pet Shirt_PXDT1155NGO2286WP_14/05/24</t>
  </si>
  <si>
    <t>All US_Custom Photo I Love My Dog Dad - Personalized Pet Shirt</t>
  </si>
  <si>
    <t>Custom Photo I Love My Dog Dad - Personalized Pet Shirt</t>
  </si>
  <si>
    <t>PXDT1155NGO2286WP_14/05/24</t>
  </si>
  <si>
    <t>PXDT1155NGO2286WP</t>
  </si>
  <si>
    <t>All US_Best Dog Dad Ever Fist Bump - Personalized Classic Cap</t>
  </si>
  <si>
    <t>Best Dog Dad Ever Hand Punch Retro - Personalized T Shirt_TSAH680NAH3468WP_17/05/24</t>
  </si>
  <si>
    <t>TSAH680NAH3468WP_17/05/24</t>
  </si>
  <si>
    <t>All US_Admit It Life Would Be Boring Semi Real Pet - Personalized T Shirt</t>
  </si>
  <si>
    <t>Custom Photo Thank You For Teaching Me How To Be Strong - Personalized Aluminum Keychain_VideoAdsR_LDFL493DIL756WP_150524</t>
  </si>
  <si>
    <t>Target phụ_WW_Custom Photo Thank You For Teaching Me How To Be Strong - Personalized Aluminum Keychain</t>
  </si>
  <si>
    <t>Custom Photo Thank You For Teaching Me How To Be Strong - Personalized Aluminum Keychain</t>
  </si>
  <si>
    <t>VideoAdsR_LDFL493DIL756WP_150524</t>
  </si>
  <si>
    <t>LDFL493DIL756WP</t>
  </si>
  <si>
    <t>All US_Best Dad Ever Pet And Kid Hand Punch Colorful - Personalized T Shirt</t>
  </si>
  <si>
    <t>Target chính_US_Mom Grandma Loads Of Sweet Heart Kids - Gift For Mother, Grandmother - Metal Effect Printed, Personalized Clear Phone Case</t>
  </si>
  <si>
    <t>Post 2 18/05/24_Dad Every Poo I Do - Personalized Mug_VideoAdsR_WMTR240NAH3414WP_140524</t>
  </si>
  <si>
    <t>Sorry If We're The Reasons You Drink - Personalized Triple 3 In 1 Can Cooler_VideoAdsR_TCKK879NEL2309WP_180524</t>
  </si>
  <si>
    <t>Target phụ_WW_Sorry If We're The Reasons You Drink - Personalized Triple 3 In 1 Can Cooler</t>
  </si>
  <si>
    <t>Sorry If We're The Reasons You Drink - Personalized Triple 3 In 1 Can Cooler</t>
  </si>
  <si>
    <t>VideoAdsR_TCKK879NEL2309WP_180524</t>
  </si>
  <si>
    <t>TCKK879NEL2309WP</t>
  </si>
  <si>
    <t>Target phụ_WW_To Dad From Your Financial Burdens - Personalized Leather Wallet</t>
  </si>
  <si>
    <t>Five-Star Dad Six-Star Children - Personalized T Shirt_TSAH678ELE3247WP_17/05/24</t>
  </si>
  <si>
    <t>Target chính_US_Five-Star Dad Six-Star Children - Personalized T Shirt</t>
  </si>
  <si>
    <t>Five-Star Dad Six-Star Children - Personalized T Shirt</t>
  </si>
  <si>
    <t>TSAH678ELE3247WP_17/05/24</t>
  </si>
  <si>
    <t>TSAH678ELE3247WP</t>
  </si>
  <si>
    <t>Target phụ_US_To My Son Better Than Being Your Mother - Personalized T Shirt</t>
  </si>
  <si>
    <t>All US_Dad Every Poo I Do - Personalized Acrylic Keychain</t>
  </si>
  <si>
    <t>17/05/24_Target Puppy_US_Dog Human Fist Bump - Gift For Dog Dad, Dog Lovers - 3D Inflated Effect Printed Mug, Personalized White Edge-to-Edge Mug</t>
  </si>
  <si>
    <t>22/05/24_Target Scottish Fold_US_Paws And Human Hand Fist Bump Best Cat Dad Ever - 3D Inflated Effect Printed Mug, Personalized White Edge-to-Edge Mug</t>
  </si>
  <si>
    <t>Target chính_WW_Best Dad Ever Heart - Personalized Classic Cap</t>
  </si>
  <si>
    <t>Target phụ_US_Custom Photo Best Daddy By Par - Personalized Mug</t>
  </si>
  <si>
    <t>Target chính_US_Traveling Best Friends Life Is Better On A Cruise With Best Friends - Cruising Gift For BFF, Sisters - Personalized Custom T Shirt</t>
  </si>
  <si>
    <t>15/05/24_Target Fatherhood_US_Custom Photo Funny Kid Vehicle - Gift For Children, Grandkids, Parents, Grandparents - Personalized Acrylic Car Hanger</t>
  </si>
  <si>
    <t>08/05_All UK_Dog Human Fist Bump - Gift For Dog Dad, Dog Lovers - 3D Inflated Effect Printed Mug, Personalized White Edge-to-Edge Mug</t>
  </si>
  <si>
    <t>Dad The Man The Myth The Grillmaster - Personalized Plate_VideoAdsR_PATK261DIL736WP_170524</t>
  </si>
  <si>
    <t>Target chính_WW_Dad The Man The Myth The Grillmaster - Personalized Plate</t>
  </si>
  <si>
    <t>Dad The Man The Myth The Grillmaster - Personalized Plate</t>
  </si>
  <si>
    <t>VideoAdsR_PATK261DIL736WP_170524</t>
  </si>
  <si>
    <t>PATK261DIL736WP</t>
  </si>
  <si>
    <t>Kids Holding Dad's Hand, Best Papa Ever - Gift For Father, Papa, Grandpa - Personalized Polo Shirt_VideoAdsR_PRTA382HAL2184WP_140524</t>
  </si>
  <si>
    <t>Target chính_US_Kids Holding Dad's Hand, Best Papa Ever - Gift For Father, Papa, Grandpa - Personalized Polo Shirt</t>
  </si>
  <si>
    <t>Kids Holding Dad's Hand, Best Papa Ever - Gift For Father, Papa, Grandpa - Personalized Polo Shirt</t>
  </si>
  <si>
    <t>VideoAdsR_PRTA382HAL2184WP_140524</t>
  </si>
  <si>
    <t>PRTA382HAL2184WP</t>
  </si>
  <si>
    <t>Post 1 18/05/24_Dad Every Poo I Do - Personalized Mug_VideoAdsR_WMTR240NAH3414WP_140524</t>
  </si>
  <si>
    <t>All us_Dad Every Poo I Do - Personalized Mug</t>
  </si>
  <si>
    <t>Target phụ_WW_Custom Photo This Awesome Daddy Grandpa Belongs To - Personalized Tape Measure</t>
  </si>
  <si>
    <t>First Dad Now Grandpa - Personalized Tape Measure_TMTN1257ELE3227WP_14/05/24</t>
  </si>
  <si>
    <t>TMTN1257ELE3227WP_14/05/24</t>
  </si>
  <si>
    <t>21/02/24_Target Pet_WW_Cute Dogs And Cats Aesthetic Pattern - Birthday, Loving Gift For Pet Lovers, Dog Mom, Cat Mom - Personalized Leather Long Wallet_VideoAds_LLPT1088HEL830WP_070224</t>
  </si>
  <si>
    <t>Target phụ_WW_Having You As A Husband - Personalized Frame Lamp</t>
  </si>
  <si>
    <t>Grandma Mom Heart Infinity Butterfly - Gift For Mother, Grandma - Personalized Decor Decal_VideoAds_DEDT1032NGO2087WP_130324</t>
  </si>
  <si>
    <t>Target chính_US_Grandma Mom Heart Infinity Butterfly - Gift For Mother, Grandma - Personalized Decor Decal</t>
  </si>
  <si>
    <t>Grandma Mom Heart Infinity Butterfly - Gift For Mother, Grandma - Personalized Decor Decal</t>
  </si>
  <si>
    <t>VideoAds_DEDT1032NGO2087WP_130324</t>
  </si>
  <si>
    <t>DEDT1032NGO2087WP</t>
  </si>
  <si>
    <t>Reopen 11/05/24_I Love Building A Life With You - Gift For Couples, Spouse, Husband, Boyfriend - Personalized Tape Measure_TMPT1159HEL1029WP_17/04/24</t>
  </si>
  <si>
    <t>I Love Building A Life With You - Gift For Couples, Spouse, Husband, Boyfriend - Personalized Tape Measure_TMPT1159HEL1029WP_17/04/24</t>
  </si>
  <si>
    <t>All US_Custom Photo I Know I'm Not Here Yet - Gift For Dad, Father, New Parents - Personalized Aluminum Wallet Card</t>
  </si>
  <si>
    <t>If Daddies Uncles Were Bogeys - Personalized Acrylic Tag Keychain_AGNT257NEL2322WP_16/05/24</t>
  </si>
  <si>
    <t>Target phụ_WW_If Daddies Uncles Were Bogeys - Personalized Acrylic Tag Keychain</t>
  </si>
  <si>
    <t>If Daddies Uncles Were Bogeys - Personalized Acrylic Tag Keychain</t>
  </si>
  <si>
    <t>AGNT257NEL2322WP_16/05/24</t>
  </si>
  <si>
    <t>AGNT257NEL2322WP</t>
  </si>
  <si>
    <t>Cartoon Pets Planning Escape - Gift For Pet Lovers - Personalized Doormat_VideoAds_DMKK711CIN1981WP_020124</t>
  </si>
  <si>
    <t>Target chính UK_Cartoon Pets Planning Escape - Gift For Pet Lovers - Personalized Doormat - Copy</t>
  </si>
  <si>
    <t>Cartoon Pets Planning Escape - Gift For Pet Lovers - Personalized Doormat</t>
  </si>
  <si>
    <t>VideoAds_DMKK711CIN1981WP_020124</t>
  </si>
  <si>
    <t>DMKK711CIN1981WP</t>
  </si>
  <si>
    <t>24/04/24_Target Gift Shop_US_Mom's Grandma's Sweethearts - Gift For Mother, Grandmother - Personalized Square Shaped Acrylic Plaque - Copy</t>
  </si>
  <si>
    <t>This Awesome Daddy Mommy Belongs To - Personalized T Shirt_TKAH670ELE3220WP_10/05/24</t>
  </si>
  <si>
    <t>TKAH670ELE3220WP_10/05/24</t>
  </si>
  <si>
    <t>24/04/24_Target Mother_US_Our Grandkids - Loving Gift For Grandma, Grandparents, Mother - Personalized Acrylic Tag Keychain - Copy</t>
  </si>
  <si>
    <t>Partner In Crimes - Personalized 4 In 1 Can Cooler Tumbler_CCKK887NEL2329WP_16/05/24</t>
  </si>
  <si>
    <t>Target chính_WW_Partner In Crimes - Personalized 4 In 1 Can Cooler Tumbler</t>
  </si>
  <si>
    <t>Partner In Crimes - Personalized 4 In 1 Can Cooler Tumbler</t>
  </si>
  <si>
    <t>CCKK887NEL2329WP_16/05/24</t>
  </si>
  <si>
    <t>CCKK887NEL2329WP</t>
  </si>
  <si>
    <t>Hooked On Being Papa Fishing - Personalized T Shirt_TSHU044DIL795WP_18/05/24</t>
  </si>
  <si>
    <t>Target phụ_WW_Hooked On Being Papa Fishing - Personalized T Shirt</t>
  </si>
  <si>
    <t>Hooked On Being Papa Fishing - Personalized T Shirt</t>
  </si>
  <si>
    <t>TSHU044DIL795WP_18/05/24</t>
  </si>
  <si>
    <t>TSHU044DIL795WP</t>
  </si>
  <si>
    <t>This Grandpa Belongs To Wooden Titles - Personalized Bottle Opener Keychain_OKTP249HAL2294WP_18/05/24</t>
  </si>
  <si>
    <t>Target chính_WW_This Grandpa Belongs To Wooden Titles - Personalized Bottle Opener Keychain</t>
  </si>
  <si>
    <t>This Grandpa Belongs To Wooden Titles - Personalized Bottle Opener Keychain</t>
  </si>
  <si>
    <t>OKTP249HAL2294WP_18/05/24</t>
  </si>
  <si>
    <t>OKTP249HAL2294WP</t>
  </si>
  <si>
    <t>Target chính_WW_We Love You, Best Grandpa Ever Chibi Heart Faux-Stitched Effect - Personalized Leather Wallet</t>
  </si>
  <si>
    <t>Target phụ_WW_Paws And Human Hand Fist Bump Best Dog Dad Ever - Personalized Classic Cap</t>
  </si>
  <si>
    <t>Custom Photo Calendar The Day Our Journey Began Multiple Background Color - Gift For Couples - Personalized Clear Phone Case_VideoAds_CETB521CIN2269WP_300324</t>
  </si>
  <si>
    <t>All US_Custom Photo Calendar The Day Our Journey Began Multiple Background Color - Gift For Couples - Personalized Clear Phone Case</t>
  </si>
  <si>
    <t>Custom Photo Calendar The Day Our Journey Began Multiple Background Color - Gift For Couples - Personalized Clear Phone Case</t>
  </si>
  <si>
    <t>VideoAds_CETB521CIN2269WP_300324</t>
  </si>
  <si>
    <t>CETB521CIN2269WP</t>
  </si>
  <si>
    <t>Mother &amp; Daughters A Bond That Can't Be Broken - Gift For Mom, Mother, Grandma - Personalized White Edge-to-Edge Mug_EMAK1002NAH3139WP_27/02/24</t>
  </si>
  <si>
    <t>Target chính_US_Mother &amp; Daughters A Bond That Can't Be Broken - Gift For Mom, Mother, Grandma - Personalized White Edge-to-Edge Mug</t>
  </si>
  <si>
    <t>Mother &amp; Daughters A Bond That Can't Be Broken - Gift For Mom, Mother, Grandma - Personalized White Edge-to-Edge Mug</t>
  </si>
  <si>
    <t>EMAK1002NAH3139WP_27/02/24</t>
  </si>
  <si>
    <t>EMAK1002NAH3139WP</t>
  </si>
  <si>
    <t>Hooked On Dad Grandpa - Gift For Father, Grandfather - Personalized 2-Layered Wooden Plaque With Stand_PSAT1214DIL710WP_20/04/24</t>
  </si>
  <si>
    <t>Target phụ_WW_Hooked On Dad Grandpa - Gift For Father, Grandfather - Personalized 2-Layered Wooden Plaque With Stand</t>
  </si>
  <si>
    <t>PSAT1214DIL710WP_20/04/24</t>
  </si>
  <si>
    <t>03/05/24_MK mới_Target chính_US_The Legend Has Retired Vintage - Retirement Gift For Beach Lovers, Dad, Mom, Grandpa, Grandma - Personalized T Shirt</t>
  </si>
  <si>
    <t>24/04/24_Target Women 35_US_Our Grandkids - Loving Gift For Grandma, Grandparents, Mother - Personalized Acrylic Tag Keychain - Copy</t>
  </si>
  <si>
    <t>All US_Custom Photo If Found Return To This Guy - Gift For Dad, Father, Grandpa, Golfer, Golf Lover - Personalized Golf Ball</t>
  </si>
  <si>
    <t>Target chính_WW_First Mom Now Grandma - Gift For Mothers, Grandmas, Aunties - Personalized 2-Layered Wooden Plaque With Stand</t>
  </si>
  <si>
    <t>Nana, Mom, Auntie Family Sunflower - Birthday, Loving Gift For Mother, Grandma, Grandmother - Personalized 2-Layered Wooden Plaque With Stand_VideoAds_PSYN368ELE2908WP_200224</t>
  </si>
  <si>
    <t>Target chính_US_Nana, Mom, Auntie Family Sunflower - Birthday, Loving Gift For Mother, Grandma, Grandmother - Personalized 2-Layered Wooden Plaque With Stand</t>
  </si>
  <si>
    <t>Nana, Mom, Auntie Family Sunflower - Birthday, Loving Gift For Mother, Grandma, Grandmother - Personalized 2-Layered Wooden Plaque With Stand</t>
  </si>
  <si>
    <t>VideoAds_PSYN368ELE2908WP_200224</t>
  </si>
  <si>
    <t>PSYN368ELE2908WP</t>
  </si>
  <si>
    <t>Cat Mom Cat Dad I'm A Cat Person - Gift For Cat Lovers - Personalized Black Mug_VideoAdsR_BMAT1215DIL711WP_160524</t>
  </si>
  <si>
    <t>All us_Cat Mom Cat Dad I'm A Cat Person - Gift For Cat Lovers - Personalized Black Mug</t>
  </si>
  <si>
    <t>Cat Mom Cat Dad I'm A Cat Person - Gift For Cat Lovers - Personalized Black Mug</t>
  </si>
  <si>
    <t>VideoAdsR_BMAT1215DIL711WP_160524</t>
  </si>
  <si>
    <t>BMAT1215DIL711WP</t>
  </si>
  <si>
    <t>All_US_Hand In Hand, I Will Always Protect You - Gift For Mom, Grandma - 3D Inflated Effect Printed Cup, Personalized 40oz Tumbler With Straw</t>
  </si>
  <si>
    <t>Custom Photo Calendar The Day Our Journey Began - Gift For Couples - Personalized Clear Phone Case_VideoAds_CETT958CIN2175WP_150324</t>
  </si>
  <si>
    <t>27/03_Target Gift_US_Custom Photo Calendar The Day Our Journey Began - Gift For Couples - Personalized Clear Phone Case</t>
  </si>
  <si>
    <t>VideoAds_CETT958CIN2175WP_150324</t>
  </si>
  <si>
    <t>15/05/24_Target Grandparent_US_Custom Photo The Call I Wish - Memorial Gift For Family, Dad, Mom, Grandpa, Grandma - Personalized Acrylic Keychain</t>
  </si>
  <si>
    <t>23/05/24_MK mới_All US_Dad Every Poo I Do - Personalized Mug – Copy</t>
  </si>
  <si>
    <t>Custom Photo I'm Always With You Wavy Sky - Personalized Window Hanging Suncatcher Ornament_SHTR249HAL2266WP_15/05/24</t>
  </si>
  <si>
    <t>Target chính_US_Custom Photo I'm Always With You Wavy Sky - Personalized Window Hanging Suncatcher Ornament</t>
  </si>
  <si>
    <t>Custom Photo I'm Always With You Wavy Sky - Personalized Window Hanging Suncatcher Ornament</t>
  </si>
  <si>
    <t>SHTR249HAL2266WP_15/05/24</t>
  </si>
  <si>
    <t>SHTR249HAL2266WP</t>
  </si>
  <si>
    <t>Mama Bear Floral Style - Birthday, Loving Gift For Mom, Mother, Grandma, Grandmother - 3D Inflated Effect Printed, Personalized Clear Phone Case_CENA345HEL975WP_29/03/24</t>
  </si>
  <si>
    <t>Target chính_WW_Mama Bear Floral Style - Birthday, Loving Gift For Mom, Mother, Grandma, Grandmother - 3D Inflated Effect Printed, Personalized Clear Phone Case</t>
  </si>
  <si>
    <t>Mama Bear Floral Style - Birthday, Loving Gift For Mom, Mother, Grandma, Grandmother - 3D Inflated Effect Printed, Personalized Clear Phone Case</t>
  </si>
  <si>
    <t>CENA345HEL975WP_29/03/24</t>
  </si>
  <si>
    <t>CENA345HEL975WP</t>
  </si>
  <si>
    <t>Please Be Mindful Of The Energy You Bring Into This Space - Birthday, Loving Gift For Yourself, Women, Yoga Lovers - Personalized Acrylic Car Hanger_VideoAds_AHTN1163ELE2869WP_160224</t>
  </si>
  <si>
    <t>Target chính_WW_Please Be Mindful Of The Energy You Bring Into This Space - Birthday, Loving Gift For Yourself, Women, Yoga Lovers - Personalized Acrylic Car Hanger</t>
  </si>
  <si>
    <t>Please Be Mindful Of The Energy You Bring Into This Space - Birthday, Loving Gift For Yourself, Women, Yoga Lovers - Personalized Acrylic Car Hanger</t>
  </si>
  <si>
    <t>VideoAds_AHTN1163ELE2869WP_160224</t>
  </si>
  <si>
    <t>AHTN1163ELE2869WP</t>
  </si>
  <si>
    <t>Runagain_Kids On The Beach Sand Pool - Gift For Children, Grandkids - Personalized Custom Beach Towel_BCAH414ELE2417WP_24/04/24</t>
  </si>
  <si>
    <t>Target phụ_WW_Kids On The Beach Sand Pool - Gift For Children, Grandkids - Personalized Custom Beach Towel</t>
  </si>
  <si>
    <t>Kids On The Beach Sand Pool - Gift For Children, Grandkids - Personalized Custom Beach Towel</t>
  </si>
  <si>
    <t>BCAH414ELE2417WP_24/04/24</t>
  </si>
  <si>
    <t>BCAH414ELE2417WP</t>
  </si>
  <si>
    <t>I Miss You I Know - Memorial Gift For Family, Friends, Siblings - Personalized Acrylic Keychain_VideoAds_ADAK883NAH2790WP_280224</t>
  </si>
  <si>
    <t>01/03/24_Target Friend_US_I Miss You I Know - Memorial Gift For Family, Friends, Siblings - Personalized Acrylic Keychain - Copy</t>
  </si>
  <si>
    <t>I Miss You I Know - Memorial Gift For Family, Friends, Siblings - Personalized Acrylic Keychain</t>
  </si>
  <si>
    <t>VideoAds_ADAK883NAH2790WP_280224</t>
  </si>
  <si>
    <t>ADAK883NAH2790WP</t>
  </si>
  <si>
    <t>11/04_Target Parenting_US_Hand In Hand, I Will Always Protect You - Gift For Mom, Grandma - 3D Inflated Effect Printed Cup, Personalized 40oz Tumbler With Straw</t>
  </si>
  <si>
    <t>27/03_Target Anniversary_US_Custom Photo Calendar The Day Our Journey Began - Gift For Couples - Personalized Clear Phone Case</t>
  </si>
  <si>
    <t>Target chính_WW_Custom Photo Calendar The Day Our Journey Began - Gift For Couples - Personalized Clear Phone Case</t>
  </si>
  <si>
    <t>Daddy's Grilling Apron - Personalized Apron_ARPT1190HEL1115WP_15/05/24</t>
  </si>
  <si>
    <t>Target chính_US_Daddy's Grilling Apron - Personalized Apron</t>
  </si>
  <si>
    <t>Daddy's Grilling Apron - Personalized Apron</t>
  </si>
  <si>
    <t>ARPT1190HEL1115WP_15/05/24</t>
  </si>
  <si>
    <t>ARPT1190HEL1115WP</t>
  </si>
  <si>
    <t>My 09 - L.A.</t>
  </si>
  <si>
    <t>Custom Photo When Tomorrow Starts Without Me - Memorial Gift For Family, Cat Lovers, Dog Lovers - Personalized Memorial Bench_VideoAds_REAK901NAH2878WP_141223</t>
  </si>
  <si>
    <t>All us_Custom Photo When Tomorrow Starts Without Me - Memorial Gift For Family, Cat Lovers, Dog Lovers - Personalized Memorial Bench</t>
  </si>
  <si>
    <t>Custom Photo When Tomorrow Starts Without Me - Memorial Gift For Family, Cat Lovers, Dog Lovers - Personalized Memorial Bench</t>
  </si>
  <si>
    <t>VideoAds_REAK901NAH2878WP_141223</t>
  </si>
  <si>
    <t>REAK901NAH2878WP</t>
  </si>
  <si>
    <t>04/05_MK Dad_Target Fatherhood_US_Calendar Custom Photo The Day You Became My Mommy - Gift For Mother, Father - Personalized Aluminum Keychain_LDKK776CIN2126WP_05/02/24</t>
  </si>
  <si>
    <t>Target chính_WW_Mom Grandma Loads Of Sweet Heart Kids - Gift For Mother, Grandmother - Metal Effect Printed, Personalized Clear Phone Case</t>
  </si>
  <si>
    <t>Cartoon Woman Traveling Beach Poolside Swimming Picnic - Birthday, Vacation Gift For Her, Besties, Family - Personalized Beach Towel_BCAK1079NAH3298WP_05/04/24</t>
  </si>
  <si>
    <t>Target phụ_WW_Cartoon Woman Traveling Beach Poolside Swimming Picnic - Birthday, Vacation Gift For Her, Besties, Family - Personalized Beach Towel</t>
  </si>
  <si>
    <t>Cartoon Woman Traveling Beach Poolside Swimming Picnic - Birthday, Vacation Gift For Her, Besties, Family - Personalized Beach Towel</t>
  </si>
  <si>
    <t>BCAK1079NAH3298WP_05/04/24</t>
  </si>
  <si>
    <t>BCAK1079NAH3298WP</t>
  </si>
  <si>
    <t>Mama Bear Floral Style - Birthday, Loving Gift For Mom, Mother, Grandma, Grandmother - 3D Inflated Effect Printed, Personalized Clear Phone Case_VideoAdsR_CENA345HEL975WP_060424</t>
  </si>
  <si>
    <t>VideoAdsR_CENA345HEL975WP_060424</t>
  </si>
  <si>
    <t>11/04/24_Target Grandparent_US_Mama Bear Floral Style - Birthday, Loving Gift For Mom, Mother, Grandma, Grandmother - 3D Inflated Effect Printed, Personalized Clear Phone Case</t>
  </si>
  <si>
    <t>Target chính_US_We Love You, Best Grandpa Ever Chibi Heart Faux-Stitched Effect - Personalized Leather Wallet</t>
  </si>
  <si>
    <t>I Wish I Could Turn Back The Clock - Anniversary, Loving Gift For Couples, Husband, Wife - Personalized Mug_WMNV699NAH2682WP_10/10/23</t>
  </si>
  <si>
    <t>Target chính_WW_I Wish I Could Turn Back The Clock - Anniversary, Loving Gift For Couples, Husband, Wife - Personalized Mug</t>
  </si>
  <si>
    <t>I Wish I Could Turn Back The Clock - Anniversary, Loving Gift For Couples, Husband, Wife - Personalized Mug</t>
  </si>
  <si>
    <t>WMNV699NAH2682WP_10/10/23</t>
  </si>
  <si>
    <t>WMNV699NAH2682WP</t>
  </si>
  <si>
    <t>11/04/24_Target Family_US_Mama Bear Floral Style - Birthday, Loving Gift For Mom, Mother, Grandma, Grandmother - 3D Inflated Effect Printed, Personalized Clear Phone Case</t>
  </si>
  <si>
    <t>Target chính_WW_The Legend Has Retired - Retirement Gift For Men, Grandpa, Father - Personalized Pint Glass</t>
  </si>
  <si>
    <t>Target chính_WW_Kids Holding Dad's Hand, Best Papa Ever - Gift For Father, Papa, Grandpa - Personalized Polo Shirt</t>
  </si>
  <si>
    <t>23/05/24_MK mới_Target phụ_US_Dad Every Poo I Do - Personalized Mug – Copy</t>
  </si>
  <si>
    <t>Our Grandkids - Loving Gift For Grandma, Grandparents, Mother - Personalized Decor Decal_DEYN380ELE2946WP_23/02/24</t>
  </si>
  <si>
    <t>28/03_Target Family_US_Our Grandkids - Loving Gift For Grandma, Grandparents, Mother - Personalized Decor Decal – Copy</t>
  </si>
  <si>
    <t>Our Grandkids - Loving Gift For Grandma, Grandparents, Mother - Personalized Decor Decal</t>
  </si>
  <si>
    <t>DEYN380ELE2946WP_23/02/24</t>
  </si>
  <si>
    <t>DEYN380ELE2946WP</t>
  </si>
  <si>
    <t>Target chính_US_Best Dog Dad Ever Hand Punch - Personalized Mug</t>
  </si>
  <si>
    <t>After All These Years I Still Love Every Inch Of You - Personalized Tape Measure_TMHC344NGO2261WP_07/05/24</t>
  </si>
  <si>
    <t>All US_After All These Years I Still Love Every Inch Of You - Personalized Tape Measure</t>
  </si>
  <si>
    <t>After All These Years I Still Love Every Inch Of You - Personalized Tape Measure</t>
  </si>
  <si>
    <t>TMHC344NGO2261WP_07/05/24</t>
  </si>
  <si>
    <t>TMHC344NGO2261WP</t>
  </si>
  <si>
    <t>26/03_Target Grandparent_US_First Mom Now Grandma - Gift For Mothers, Grandmas, Aunties - Personalized 2-Layered Wooden Plaque With Stand</t>
  </si>
  <si>
    <t>15/05/24_Target Fatherhood_US_Custom Photo The Call I Wish - Memorial Gift For Family, Dad, Mom, Grandpa, Grandma - Personalized Acrylic Keychain</t>
  </si>
  <si>
    <t>Dear Dad Thanks For Not Pulling Out Simple Icons - Personalized Acrylic Tag Keychain_AGBD1135HAL2242WP_10/05/24</t>
  </si>
  <si>
    <t>All US_Dear Dad Thanks For Not Pulling Out Simple Icons - Personalized Acrylic Tag Keychain</t>
  </si>
  <si>
    <t>Dear Dad Thanks For Not Pulling Out Simple Icons - Personalized Acrylic Tag Keychain</t>
  </si>
  <si>
    <t>AGBD1135HAL2242WP_10/05/24</t>
  </si>
  <si>
    <t>AGBD1135HAL2242WP</t>
  </si>
  <si>
    <t>Dad The Man The Myth The Grillmaster - Personalized Plate_PATK261DIL736WP_27/04/24</t>
  </si>
  <si>
    <t>All us_Dad The Man The Myth The Grillmaster - Personalized Plate</t>
  </si>
  <si>
    <t>PATK261DIL736WP_27/04/24</t>
  </si>
  <si>
    <t>Target chính_US_Dad The Man The Myth The Grillmaster - Personalized Plate</t>
  </si>
  <si>
    <t>Target chính_WW_Grandma's Little Sweethearts - Birthday, Loving Gift For Grandmother, Mother, Mom - Personalized Leather Bag</t>
  </si>
  <si>
    <t>01/02_Target Family_WW_Custom Photo I'm Always With You - Memorial Gift For Family, Friend - Personalized Engraved Bracelet</t>
  </si>
  <si>
    <t>15/05/24_MK mới_Target chính_US_Best Dog Dad Ever Hand Punch - Personalized T Shirt – Copy</t>
  </si>
  <si>
    <t>27/03/24_Target Sporting Goods_UK_Custom Photo If Found Return To This Guy - Gift For Dad, Father, Grandpa, Golfer, Golf Lover - Personalized Golf Ball</t>
  </si>
  <si>
    <t>In My Darkest Hour I Found Your Paw - Gift For Dog Lovers, Dog Mom - Personalized Mason Jar Light_VideoAds_JLAH612HAL2062WP_290324</t>
  </si>
  <si>
    <t>Target chính_WW_In My Darkest Hour I Found Your Paw - Gift For Dog Lovers, Dog Mom - Personalized Mason Jar Light</t>
  </si>
  <si>
    <t>In My Darkest Hour I Found Your Paw - Gift For Dog Lovers, Dog Mom - Personalized Mason Jar Light</t>
  </si>
  <si>
    <t>VideoAds_JLAH612HAL2062WP_290324</t>
  </si>
  <si>
    <t>JLAH612HAL2062WP</t>
  </si>
  <si>
    <t>Target phụ_WW_Custom Photo Reel Cool Dad - Personalized Hawaiian Shirt</t>
  </si>
  <si>
    <t>Target chính_WW_A Bond That Can't Be Broken Pet Dad - Personalized Pint Glass</t>
  </si>
  <si>
    <t>First Being Dad Is An Honor, Now Being Papa Is Priceless - Personalized 2-Layered Wooden Plaque With Stand_PSTR247HAL2257WP_14/05/24</t>
  </si>
  <si>
    <t>Target chính_WW_First Being Dad Is An Honor, Now Being Papa Is Priceless - Personalized 2-Layered Wooden Plaque With Stand</t>
  </si>
  <si>
    <t>First Being Dad Is An Honor, Now Being Papa Is Priceless - Personalized 2-Layered Wooden Plaque With Stand</t>
  </si>
  <si>
    <t>PSTR247HAL2257WP_14/05/24</t>
  </si>
  <si>
    <t>PSTR247HAL2257WP</t>
  </si>
  <si>
    <t>27/03_Target IOS Device_US_Custom Photo Calendar The Day Our Journey Began - Gift For Couples - Personalized Clear Phone Case</t>
  </si>
  <si>
    <t>Target chính_WW_Dope Black Dad White Dad - Personalized Classic Cap</t>
  </si>
  <si>
    <t>Target chính_WW_Just A Dad And His Girl Flat Art - Personalized T Shirt</t>
  </si>
  <si>
    <t>Target chính_WW_Dog Dad Thank You For Being My Dad - Personalized 14oz Stainless Steel Tumbler With Handle</t>
  </si>
  <si>
    <t>Retro Dopest Black Dad - Personalized T Shirt_TSTB583NEL2350WP_22/05/24</t>
  </si>
  <si>
    <t>Target chính_WW_Retro Dopest Black Dad - Personalized T Shirt</t>
  </si>
  <si>
    <t>Retro Dopest Black Dad - Personalized T Shirt</t>
  </si>
  <si>
    <t>TSTB583NEL2350WP_22/05/24</t>
  </si>
  <si>
    <t>TSTB583NEL2350WP</t>
  </si>
  <si>
    <t>Target chính_WW_Best Dog Dad Ever Hand Punch - Personalized Pint Glass</t>
  </si>
  <si>
    <t>Target chính_WW_I Love You For Your Personality But That's A Huge Bonus - Funny Gift For Husband, Boyfriend, Spouse, Fiance, Dad Gift - Personalized Engraved Leather Belt</t>
  </si>
  <si>
    <t>Best Dad Grandpa Ever Hands Down - Personalized Plate_PANA402HEL1130WP_21/05/24</t>
  </si>
  <si>
    <t>Target phụ_WW_Best Dad Grandpa Ever Hands Down - Personalized Plate</t>
  </si>
  <si>
    <t>Best Dad Grandpa Ever Hands Down - Personalized Plate</t>
  </si>
  <si>
    <t>PANA402HEL1130WP_21/05/24</t>
  </si>
  <si>
    <t>PANA402HEL1130WP</t>
  </si>
  <si>
    <t>Post 1 220524_A Man And His Dog A Bond That Can't Be Broken - Personalized Window Hanging Suncatcher Ornament_VideoAdsR_SHTA388HAL2221WP_100524</t>
  </si>
  <si>
    <t>All us_Custom Photo Dad I Know I'm Not Here Yet - Personalized Aluminum Wallet Card_VideoAdsR_WATK270DIL769WP_140524</t>
  </si>
  <si>
    <t>Target chính_WW_I Will Protect You - Personalized Leather Wallet</t>
  </si>
  <si>
    <t>Target chính_WW_We Used To Live In Your Balls - 3D Inflated Effect Printed Tumbler, Personalized 40oz Tumbler With Straw</t>
  </si>
  <si>
    <t>Wanna Have Some Sun - Personalized Beach Towel_VideoAdsR_BLTB555NEL2283WP_170524</t>
  </si>
  <si>
    <t>Target chính_WW_Wanna Have Some Sun - Personalized Beach Towel</t>
  </si>
  <si>
    <t>Wanna Have Some Sun - Personalized Beach Towel</t>
  </si>
  <si>
    <t>VideoAdsR_BLTB555NEL2283WP_170524</t>
  </si>
  <si>
    <t>BLTB555NEL2283WP</t>
  </si>
  <si>
    <t>We Used To Live In Your Ball - 3D Inflated Effect Printed, Personalized Clear Phone Case_CEDT1169NGO2313WP_22/05/24</t>
  </si>
  <si>
    <t>Target chính_WW_We Used To Live In Your Ball - 3D Inflated Effect Printed, Personalized Clear Phone Case</t>
  </si>
  <si>
    <t>We Used To Live In Your Ball - 3D Inflated Effect Printed, Personalized Clear Phone Case</t>
  </si>
  <si>
    <t>CEDT1169NGO2313WP_22/05/24</t>
  </si>
  <si>
    <t>CEDT1169NGO2313WP</t>
  </si>
  <si>
    <t>Target chính_WW_Best Dog Dad Ever Hand Punch Backside - Personalized T Shirt</t>
  </si>
  <si>
    <t>Target phụ_WW_Dad For The Times We Drive You To Drink - Personalized Engraved Whiskey Glass</t>
  </si>
  <si>
    <t>Target phụ_WW_Grilling Plate Awesome BBQ - Personalized Plate</t>
  </si>
  <si>
    <t>Target phụ_WW_Paws And Human Fist Bump Best Dog Dad Ever - Personalized T Shirt</t>
  </si>
  <si>
    <t>Target phụ_WW_Dopest Black Dad - Personalized Classic Cap</t>
  </si>
  <si>
    <t>The Walking Dad Pet Lovers - Personalized Classic Cap_CPHT390CIN2425WP_14/05/24</t>
  </si>
  <si>
    <t>Target phụ_WW_The Walking Dad Pet Lovers - Personalized Classic Cap</t>
  </si>
  <si>
    <t>The Walking Dad Pet Lovers - Personalized Classic Cap</t>
  </si>
  <si>
    <t>CPHT390CIN2425WP_14/05/24</t>
  </si>
  <si>
    <t>CPHT390CIN2425WP</t>
  </si>
  <si>
    <t>Target phụ_WW_Custom Photo We Are No Returns Or Refunds - Personalized 14oz Stainless Steel Tumbler With Handle</t>
  </si>
  <si>
    <t>Target chính_WW_Dad For The Times We Drive You To Drink - Personalized Engraved Whiskey Glass</t>
  </si>
  <si>
    <t>Target chính_WW_The Grillfather Fire - Personalized T Shirt</t>
  </si>
  <si>
    <t>Target chính_WW_Best Grill Dad Ever Just Ask My Kids - Personalized Apron</t>
  </si>
  <si>
    <t>Target chính_WW_Custom Photo Best Daddy Ever Dancing Kids - Personalized T Shirt</t>
  </si>
  <si>
    <t>Custom Photo Dad Every Poo I Do - Personalized Mug_VideoAdsR_WMAK1132NAH3443WP_210524</t>
  </si>
  <si>
    <t>VideoAdsR_WMAK1132NAH3443WP_210524</t>
  </si>
  <si>
    <t>Custom Photo Dog Father Beer Lover - Personalized 4 In 1 Can Cooler Tumbler_CCBT067NGO2316WP_22/05/24</t>
  </si>
  <si>
    <t>Target chính_WW_Custom Photo Dog Father Beer Lover - Personalized 4 In 1 Can Cooler Tumbler</t>
  </si>
  <si>
    <t>Custom Photo Dog Father Beer Lover - Personalized 4 In 1 Can Cooler Tumbler</t>
  </si>
  <si>
    <t>CCBT067NGO2316WP_22/05/24</t>
  </si>
  <si>
    <t>CCBT067NGO2316WP</t>
  </si>
  <si>
    <t>Target chính_WW_The Legend Has Retired Not My Problem Anymore Vintage - Personalized T Shirt</t>
  </si>
  <si>
    <t>Target phụ_WW_I Love You For Your Personality But That's A Huge Bonus - Funny Gift For Husband, Boyfriend, Spouse, Fiance, Dad Gift - Personalized Engraved Leather Belt</t>
  </si>
  <si>
    <t>Oops I Mean Happy Retirement - Personalized T Shirt_TSBD1143NAH3448WP_14/05/24</t>
  </si>
  <si>
    <t>Target chính_WW_Oops I Mean Happy Retirement - Personalized T Shirt</t>
  </si>
  <si>
    <t>TSBD1143NAH3448WP_14/05/24</t>
  </si>
  <si>
    <t>Custom Photo I'm Always With You Memorial - Personalized Acrylic Car Hanger_AHBD1150NAH3464WP_17/05/24</t>
  </si>
  <si>
    <t>Target phụ_WW_Custom Photo I'm Always With You Memorial - Personalized Acrylic Car Hanger</t>
  </si>
  <si>
    <t>Custom Photo I'm Always With You Memorial - Personalized Acrylic Car Hanger</t>
  </si>
  <si>
    <t>AHBD1150NAH3464WP_17/05/24</t>
  </si>
  <si>
    <t>AHBD1150NAH3464WP</t>
  </si>
  <si>
    <t>Custom Photo Thanks For Tolerating Me Every Time I Drive You Crazy - Personalized Black Mug_BMNV913HAL2297WP_21/05/24</t>
  </si>
  <si>
    <t>Target chính_WW_Custom Photo Thanks For Tolerating Me Every Time I Drive You Crazy - Personalized Black Mug</t>
  </si>
  <si>
    <t>Custom Photo Thanks For Tolerating Me Every Time I Drive You Crazy - Personalized Black Mug</t>
  </si>
  <si>
    <t>BMNV913HAL2297WP_21/05/24</t>
  </si>
  <si>
    <t>BMNV913HAL2297WP</t>
  </si>
  <si>
    <t>All US_Cartoon Family Forever Unbreakable Bond - Personalized Window Hanging Suncatcher Ornament</t>
  </si>
  <si>
    <t>Target chính_US_Retro Dopest Black Dad - Personalized T Shirt</t>
  </si>
  <si>
    <t>Target chính_US_A Man &amp; His Dogs A Bond That Can't Be Broken Hand Punch - Personalized T Shirt</t>
  </si>
  <si>
    <t>08/05/24_Target Dog Lover_WW_A Man And His Dog A Bond That Can't Be Broken - Personalized Window Hanging Suncatcher Ornament – Copy</t>
  </si>
  <si>
    <t>Target chính_WW_I Miss You I'm Always With You - Personalized Window Hanging Suncatcher Ornament</t>
  </si>
  <si>
    <t>Target phụ_WW_Dad's Reasons To Drink - Personalized Pint Glass</t>
  </si>
  <si>
    <t>I Have Plans In The Garage - Personalized T Shirt_TSTT1032NEL2353WP_22/05/24</t>
  </si>
  <si>
    <t>Target chính_WW_I Have Plans In The Garage - Personalized T Shirt</t>
  </si>
  <si>
    <t>I Have Plans In The Garage - Personalized T Shirt</t>
  </si>
  <si>
    <t>TSTT1032NEL2353WP_22/05/24</t>
  </si>
  <si>
    <t>TSTT1032NEL2353WP</t>
  </si>
  <si>
    <t>Warning Alcohol Consumption Will Make You Believe - Personalized Classic Metal Signs_VideoAdsR_MSTT1020CIN2403WP_180524</t>
  </si>
  <si>
    <t>Target chính_WW_Warning Alcohol Consumption Will Make You Believe - Personalized Classic Metal Signs</t>
  </si>
  <si>
    <t>Warning Alcohol Consumption Will Make You Believe - Personalized Classic Metal Signs</t>
  </si>
  <si>
    <t>VideoAdsR_MSTT1020CIN2403WP_180524</t>
  </si>
  <si>
    <t>MSTT1020CIN2403WP</t>
  </si>
  <si>
    <t>Target chính_WW_Dad Fuel - Personalized 4 In 1 Can Cooler Tumbler</t>
  </si>
  <si>
    <t>Target phụ_WW_Awesome Like My Daughter - Personalized 14oz Stainless Steel Tumbler</t>
  </si>
  <si>
    <t>Target phụ_US_Retro Dopest Black Dad - Personalized T Shirt</t>
  </si>
  <si>
    <t>Target chính_WW_Custom Photo Hula Dancing - Personalized Hawaiian Shirt</t>
  </si>
  <si>
    <t>Target chính_WW_Partner In Crime Grandpa And Grandkids - Personalized 2-Layered Wooden Plaque With Stand</t>
  </si>
  <si>
    <t>A Crazy Plant Lady &amp; Her Spoiled Rotten Cats Live Here - Personalized Classic Metal Signs_VideoAdsR_MSTP241NAH3430WP_160524</t>
  </si>
  <si>
    <t>VideoAdsR_MSTP241NAH3430WP_160524</t>
  </si>
  <si>
    <t>Target chính_US_Best Dad Grandpa Ever Hands Down - Personalized Plate</t>
  </si>
  <si>
    <t>Runagain_Flat Art #1 Dad - Gift For Dad - Personalized Classic Cap_CPTB535CIN2331WP_15/05/24</t>
  </si>
  <si>
    <t>CPTB535CIN2331WP_15/05/24</t>
  </si>
  <si>
    <t>Target phụ_WW_This Grandpa Belongs To Wooden Titles - Personalized Bottle Opener Keychain</t>
  </si>
  <si>
    <t>Target phụ_WW_Proud Father Of A Few - Funny Gift For Dad, Father, Grandpa - Personalized T Shirt</t>
  </si>
  <si>
    <t>Cool Teacher Club Green Board Flat Art - 3D Inflated Effect Printed Mug, Personalized White Edge-to-Edge Mug_EMTP254HAL2308WP_22/05/24</t>
  </si>
  <si>
    <t>Target phụ_WW_Cool Teacher Club Green Board Flat Art - 3D Inflated Effect Printed Mug, Personalized White Edge-to-Edge Mug</t>
  </si>
  <si>
    <t>Cool Teacher Club Green Board Flat Art - 3D Inflated Effect Printed Mug, Personalized White Edge-to-Edge Mug</t>
  </si>
  <si>
    <t>EMTP254HAL2308WP_22/05/24</t>
  </si>
  <si>
    <t>EMTP254HAL2308WP</t>
  </si>
  <si>
    <t>All US_Custom Photo Best Daddy Ever Dancing Kids - Personalized T Shirt</t>
  </si>
  <si>
    <t>Target chính_US_Dad For The Times We Drive You To Drink - Personalized Engraved Whiskey Glass</t>
  </si>
  <si>
    <t>Target chính_WW_Best Dog Dad Dog Mom Ever - Personalized Classic Cap</t>
  </si>
  <si>
    <t>Target phụ_WW_Custom Photo My Favorite People Call Me Dad Mom Grandpa Grandma - Personalized T Shirt</t>
  </si>
  <si>
    <t>Target chính_WW_Having You As A Husband - Personalized Frame Lamp</t>
  </si>
  <si>
    <t>Target chính_WW_The Legend Has Retired Not My Problem Anymore Chibi Vintage - Personalized T Shirt</t>
  </si>
  <si>
    <t>Target chính_US_Custom Photo Dad Every Poo I Do Kid - Personalized Mug</t>
  </si>
  <si>
    <t>22/03_Mockup mới_All US -Shopping malls (retail)</t>
  </si>
  <si>
    <t>Target phụ_WW_You Nailed It - Personalized 2-Layered Wooden Plaque With Stand</t>
  </si>
  <si>
    <t>Custom Photo I'm Always With You Memorial Bird - Personalized Window Hanging Suncatcher Ornament_VideoAdsR_SHAK1136NAH3455WP_220524</t>
  </si>
  <si>
    <t>VideoAdsR_SHAK1136NAH3455WP_220524</t>
  </si>
  <si>
    <t>Dad It Reminds You How Much We Love You - Personalized Engraved Leather Belt_ELFL504DIL799WP_21/05/24</t>
  </si>
  <si>
    <t>Target chính_US_Dad It Reminds You How Much We Love You - Personalized Engraved Leather Belt</t>
  </si>
  <si>
    <t>Dad It Reminds You How Much We Love You - Personalized Engraved Leather Belt</t>
  </si>
  <si>
    <t>ELFL504DIL799WP_21/05/24</t>
  </si>
  <si>
    <t>ELFL504DIL799WP</t>
  </si>
  <si>
    <t>The Food Is Protected By Highly Trained Dogs - Personalized Plate_PANA403HEL1133WP_22/05/24</t>
  </si>
  <si>
    <t>Target phụ_WW_The Food Is Protected By Highly Trained Dogs - Personalized Plate</t>
  </si>
  <si>
    <t>The Food Is Protected By Highly Trained Dogs - Personalized Plate</t>
  </si>
  <si>
    <t>PANA403HEL1133WP_22/05/24</t>
  </si>
  <si>
    <t>PANA403HEL1133WP</t>
  </si>
  <si>
    <t>Target chính_WW_You Wear This Reminds You How Much I Love You - Personalized Engraved Leather Belt</t>
  </si>
  <si>
    <t>15/05/24_MK mới_Target chính_WW_Best Dog Dad Ever Hand Punch - Personalized T Shirt – Copy</t>
  </si>
  <si>
    <t>Target chính_WW_Sip Back And Relax - Personalized Mason Jar Cup With Straw</t>
  </si>
  <si>
    <t>Target phụ_US_We Used To Live In Your Ball - Personalized Pint Glass</t>
  </si>
  <si>
    <t>Grandpa Warning May Nap Suddenly At Any Time - Personalized T Shirt_TSKK882DIL773WP_11/05/24</t>
  </si>
  <si>
    <t>TSKK882DIL773WP_11/05/24</t>
  </si>
  <si>
    <t>After All These Years I Still Love Every Inch Of You - Personalized Tape Measure_VideoAdsR_TMHC344NGO2261WP_180524</t>
  </si>
  <si>
    <t>Target phụ_WW_After All These Years I Still Love Every Inch Of You - Personalized Tape Measure</t>
  </si>
  <si>
    <t>VideoAdsR_TMHC344NGO2261WP_180524</t>
  </si>
  <si>
    <t>All us_I Love Building A Life With You - Gift For Couples, Spouse, Husband, Boyfriend - Personalized Tape Measure</t>
  </si>
  <si>
    <t>Target chính_WW_A Man And His Dog A Bond That Can't Be Broken - Personalized 3D Led Light Wooden Base</t>
  </si>
  <si>
    <t>Target chính_WW_Dog Cat Paw Prints - Personalized T Shirt</t>
  </si>
  <si>
    <t>Target phụ_WW_Traveling Best Friends Life Is Better On A Cruise With Best Friends - Cruising Gift For BFF, Sisters - Personalized Custom T Shirt</t>
  </si>
  <si>
    <t>Best Dog Dad Ever Cartoon Dog Cat - Personalized T Shirt_TSBD1155NAH3486WP_22/05/24</t>
  </si>
  <si>
    <t>Target chính_WW_Best Dog Dad Ever Cartoon Dog Cat - Personalized T Shirt</t>
  </si>
  <si>
    <t>Best Dog Dad Ever Cartoon Dog Cat - Personalized T Shirt</t>
  </si>
  <si>
    <t>TSBD1155NAH3486WP_22/05/24</t>
  </si>
  <si>
    <t>TSBD1155NAH3486WP</t>
  </si>
  <si>
    <t>All us_Custom Photo To Daddy Now You Can Carry Me Too - Gift For Dad, Father, New Parents - Personalized Aluminum Keychain</t>
  </si>
  <si>
    <t>Target phụ_US_A Bond That Can't Be Broken - Gift For Dog Lovers, Dog Mom - Personalized Mug</t>
  </si>
  <si>
    <t>15/05/24_MK mới_Target phụ_WW_Best Dog Dad Ever Hand Punch - Personalized T Shirt – Copy</t>
  </si>
  <si>
    <t>Target phụ_US_Custom Photo To Daddy Now You Can Carry Me Too - Gift For Dad, Father, New Parents - Personalized Aluminum Keychain</t>
  </si>
  <si>
    <t>Target chính_WW_Custom Photo The Night You Became My Daddy Star Map - Gift For Dad, Father - Personalized Aluminum Keychain</t>
  </si>
  <si>
    <t>Target chính_US_Custom Photo I'm Always With You Memorial Rectangle - Personalized Window Hanging Suncatcher Ornament</t>
  </si>
  <si>
    <t>Target phụ_WW_Five - Star Dad Thanks For The Excellent DNA Fist Bump - Personalized T Shirt</t>
  </si>
  <si>
    <t>All US_Custom Photo We Are No Returns Or Refunds - Personalized 14oz Stainless Steel Tumbler With Handle</t>
  </si>
  <si>
    <t>Target chính_US_Custom Photo I'm Always With You Memorial - Personalized Acrylic Car Hanger</t>
  </si>
  <si>
    <t>New product_Mom Grandma We Love You - Loving Gift For Mother, Grandmother - Personalized Flower Shadow Box_FXAT1193DIL675WP_04/04/24</t>
  </si>
  <si>
    <t>Target All_WW_Mom Grandma We Love You - Loving Gift For Mother, Grandmother - Personalized Flower Shadow Box</t>
  </si>
  <si>
    <t>Mom Grandma We Love You - Loving Gift For Mother, Grandmother - Personalized Flower Shadow Box</t>
  </si>
  <si>
    <t>FXAT1193DIL675WP_04/04/24</t>
  </si>
  <si>
    <t>FXAT1193DIL675WP</t>
  </si>
  <si>
    <t>All US_Partner In Crimes - Personalized 4 In 1 Can Cooler Tumbler</t>
  </si>
  <si>
    <t>18/04_Target Motherhood_US_Custom Photo The Call I Wish - Memorial Gift For Family, Dad, Mom, Grandpa, Grandma - Personalized Acrylic Keychain</t>
  </si>
  <si>
    <t>Target chính_WW_Daddy's Grilling Platter - Gift For Dad, Father, Grandfather, Grandpa - Personalized Plate</t>
  </si>
  <si>
    <t>All US_Dog Human Fist Bump - Gift For Dog Dad, Dog Lovers - 3D Inflated Effect Printed Mug, Personalized White Edge-to-Edge Mug</t>
  </si>
  <si>
    <t>This Grandpa Daddy Belongs To - Gift For Dad, Father, Grandfather - Personalized Black Mug_BMPT1163HEL1039WP_20/04/24</t>
  </si>
  <si>
    <t>BMPT1163HEL1039WP_20/04/24</t>
  </si>
  <si>
    <t>Target phụ_WW_Best Dad Grandpa Ever Fist Bump - Personalized T Shirt</t>
  </si>
  <si>
    <t>Dog Dad Thank You For Being Our Dad - Personalized Mug_WMAT1256DIL806WP_22/05/24</t>
  </si>
  <si>
    <t>Target phụ_US_Dog Dad Thank You For Being Our Dad - Personalized Mug</t>
  </si>
  <si>
    <t>Dog Dad Thank You For Being Our Dad - Personalized Mug</t>
  </si>
  <si>
    <t>WMAT1256DIL806WP_22/05/24</t>
  </si>
  <si>
    <t>WMAT1256DIL806WP</t>
  </si>
  <si>
    <t>All US_Custom Photo Dog Father Beer Lover - Personalized 4 In 1 Can Cooler Tumbler</t>
  </si>
  <si>
    <t>Target chính_US_Custom Photo I Used To Be His Angel Loss Of Loved One - Personalized Mason Jar Light</t>
  </si>
  <si>
    <t>Best Dog Dad Mom Mum Ever - Personalized Classic Cap_CPNA395HEL1110WP_15/05/24</t>
  </si>
  <si>
    <t>Target chính_US_Best Dog Dad Mom Mum Ever - Personalized Classic Cap</t>
  </si>
  <si>
    <t>Best Dog Dad Mom Mum Ever - Personalized Classic Cap</t>
  </si>
  <si>
    <t>CPNA395HEL1110WP_15/05/24</t>
  </si>
  <si>
    <t>CPNA395HEL1110WP</t>
  </si>
  <si>
    <t>Calendar Custom Photo The Best Daddy Belongs To Me - Personalized Aluminum Keychain_LDMN1020CIN2438WP_17/05/24</t>
  </si>
  <si>
    <t>All US_Calendar Custom Photo The Best Daddy Belongs To Me - Personalized Aluminum Keychain</t>
  </si>
  <si>
    <t>Calendar Custom Photo The Best Daddy Belongs To Me - Personalized Aluminum Keychain</t>
  </si>
  <si>
    <t>LDMN1020CIN2438WP_17/05/24</t>
  </si>
  <si>
    <t>LDMN1020CIN2438WP</t>
  </si>
  <si>
    <t>Target chính_US_Best Dad Ever Walking - Personalized T Shirt</t>
  </si>
  <si>
    <t>All us_Cartoon Better Than Being Your Mother Father - Personalized T Shirt</t>
  </si>
  <si>
    <t>Custom Photo When You Miss Me, Have No Fear, Light This Up And Know I'm Here - Personalized Mason Jar Light_VideoAdsR_JLYN484ELE3228WP_160524</t>
  </si>
  <si>
    <t>All us_Custom Photo When You Miss Me, Have No Fear, Light This Up And Know I'm Here - Personalized Mason Jar Light</t>
  </si>
  <si>
    <t>VideoAdsR_JLYN484ELE3228WP_160524</t>
  </si>
  <si>
    <t>All US_Custom Photo To Dad From The Reasons You Drink Funny - Personalized Mug</t>
  </si>
  <si>
    <t>Target chính_US_The Legend Has Retired Vintage - Personalized Classic Cap</t>
  </si>
  <si>
    <t>Dog Human Fist Bump - 3D Inflated Effect Printed Tumbler, Personalized Tumbler_VideoAdsR_TUNA387HEL1093WP_160524</t>
  </si>
  <si>
    <t>Target chính_US_Dog Human Fist Bump - 3D Inflated Effect Printed Tumbler, Personalized Tumbler</t>
  </si>
  <si>
    <t>Dog Human Fist Bump - 3D Inflated Effect Printed Tumbler, Personalized Tumbler</t>
  </si>
  <si>
    <t>VideoAdsR_TUNA387HEL1093WP_160524</t>
  </si>
  <si>
    <t>TUNA387HEL1093WP</t>
  </si>
  <si>
    <t>22/03_Mockup mới_All US -Engaged Shoppers</t>
  </si>
  <si>
    <t>Target chính_US_For Removing Your Slippahs - Personalized Doormat</t>
  </si>
  <si>
    <t>Target chính_US_Dog Dad Thank You For Being Our Dad - Personalized Mug</t>
  </si>
  <si>
    <t>22/03_Mockup mới_All US -Top (clothing)</t>
  </si>
  <si>
    <t>Target chính_US_Dad Fuel - Personalized 4 In 1 Can Cooler Tumbler</t>
  </si>
  <si>
    <t>Target phụ_US_Paws And Human Fist Bump Best Dog Dad Ever - Personalized T Shirt</t>
  </si>
  <si>
    <t>Target phụ_US_Dad Every Poo I Do Kid - Personalized Mug</t>
  </si>
  <si>
    <t>All US_Paws And Human Hand Fist Bump Best Cat Dad Ever - 3D Inflated Effect Printed Mug, Personalized White Edge-to-Edge Mug</t>
  </si>
  <si>
    <t>All US_Best Dad Grandpa Ever Fist Bump - Personalized Back Printed T Shirt</t>
  </si>
  <si>
    <t>Camping You, Me And The Dogs - Personalized Window Hanging Suncatcher Ornament_SHMN1012NEL2310WP_11/05/24</t>
  </si>
  <si>
    <t>Target chính_US_Camping You, Me And The Dogs - Personalized Window Hanging Suncatcher Ornament</t>
  </si>
  <si>
    <t>SHMN1012NEL2310WP_11/05/24</t>
  </si>
  <si>
    <t>All US_Dog Dad Thank You For Being My Dad - Personalized 14oz Stainless Steel Tumbler With Handle</t>
  </si>
  <si>
    <t>Target phụ_US_Custom Photo Dad Every Poo I Do Kid - Personalized Mug</t>
  </si>
  <si>
    <t>07/03_Target Parents(All)_WW_Proud Father Of A Few - Funny Gift For Dad, Father, Grandpa - Personalized T Shirt - Copy</t>
  </si>
  <si>
    <t>Target phụ_US_We Used To Live In Your Ball - 3D Inflated Effect Printed, Personalized Clear Phone Case</t>
  </si>
  <si>
    <t>Vintage Map Titles Chibi Kids - Personalized Hawaiian Shirt_HSTR260HAL2309WP_22/05/24</t>
  </si>
  <si>
    <t>Target chính_WW_Vintage Map Titles Chibi Kids - Personalized Hawaiian Shirt</t>
  </si>
  <si>
    <t>Vintage Map Titles Chibi Kids - Personalized Hawaiian Shirt</t>
  </si>
  <si>
    <t>HSTR260HAL2309WP_22/05/24</t>
  </si>
  <si>
    <t>HSTR260HAL2309WP</t>
  </si>
  <si>
    <t>Walking Dog Dad - Personalized Window Hanging Suncatcher Ornament_SHDT1154NGO2285WP_14/05/24</t>
  </si>
  <si>
    <t>Target chính_US_Walking Dog Dad - Personalized Window Hanging Suncatcher Ornament</t>
  </si>
  <si>
    <t>Walking Dog Dad - Personalized Window Hanging Suncatcher Ornament</t>
  </si>
  <si>
    <t>SHDT1154NGO2285WP_14/05/24</t>
  </si>
  <si>
    <t>SHDT1154NGO2285WP</t>
  </si>
  <si>
    <t>Family Hula Dancing - Personalized Hawaiian Shirt_VideoAdsR_HSNT255NEL2313WP_210524</t>
  </si>
  <si>
    <t>Target chính_US_Family Hula Dancing - Personalized Hawaiian Shirt</t>
  </si>
  <si>
    <t>Family Hula Dancing - Personalized Hawaiian Shirt</t>
  </si>
  <si>
    <t>VideoAdsR_HSNT255NEL2313WP_210524</t>
  </si>
  <si>
    <t>HSNT255NEL2313WP</t>
  </si>
  <si>
    <t>Target phụ_US_The Legend Has Retired Not My Problem Anymore Vintage - Personalized T Shirt</t>
  </si>
  <si>
    <t>Target chính_US_Custom Photo Admit It Life Would Be Boring Pet Mom Dad - Personalized T Shirt</t>
  </si>
  <si>
    <t>Minimalist Monogram Vintage Style - Personalized Bottle Opener Keychain_OKTP250HAL2300WP_18/05/24</t>
  </si>
  <si>
    <t>All US_Minimalist Monogram Vintage Style - Personalized Bottle Opener Keychain</t>
  </si>
  <si>
    <t>Minimalist Monogram Vintage Style - Personalized Bottle Opener Keychain</t>
  </si>
  <si>
    <t>OKTP250HAL2300WP_18/05/24</t>
  </si>
  <si>
    <t>OKTP250HAL2300WP</t>
  </si>
  <si>
    <t>Target chính_WW_Dad Every Poo I Do - Personalized Mug_VideoAdsR_WMTR240NAH3414WP_140524</t>
  </si>
  <si>
    <t>22/03_Mockup mới_All US -Shorts (apparel)</t>
  </si>
  <si>
    <t>Target phụ_US_Who Bring A Light So Great To The World - Personalized Window Hanging Suncatcher Ornament</t>
  </si>
  <si>
    <t>Best Dad Ever Just Ask My Kids - Personalized T Shirt_VideoAdsR_TSPT1174HEL1064WP_160524</t>
  </si>
  <si>
    <t>All_US_Best Dad Ever Just Ask My Kids - Personalized T Shirt</t>
  </si>
  <si>
    <t>Best Dad Ever Just Ask My Kids - Personalized T Shirt</t>
  </si>
  <si>
    <t>VideoAdsR_TSPT1174HEL1064WP_160524</t>
  </si>
  <si>
    <t>TSPT1174HEL1064WP</t>
  </si>
  <si>
    <t>Target phụ_US_Dad Fuel - Personalized 4 In 1 Can Cooler Tumbler</t>
  </si>
  <si>
    <t>Hand In Hand, This Papa Belongs To His Grandkids - Personalized Window Hanging Suncatcher Ornament_SHNV906HAL2273WP_16/05/24</t>
  </si>
  <si>
    <t>Target chính_US_Hand In Hand, This Papa Belongs To His Grandkids - Personalized Window Hanging Suncatcher Ornament</t>
  </si>
  <si>
    <t>Hand In Hand, This Papa Belongs To His Grandkids - Personalized Window Hanging Suncatcher Ornament</t>
  </si>
  <si>
    <t>SHNV906HAL2273WP_16/05/24</t>
  </si>
  <si>
    <t>SHNV906HAL2273WP</t>
  </si>
  <si>
    <t>All US_Papa Daddy Since - Personalized T Shirt</t>
  </si>
  <si>
    <t>US_Holiday (event)</t>
  </si>
  <si>
    <t>All us_Custom Photo Funny I Love My Dad My Husband - Hawaii Set Shirt And Shorts</t>
  </si>
  <si>
    <t>22/03_Mockup mới_All US -Anniversary (within 61-90 days)</t>
  </si>
  <si>
    <t>MK Cũ_All US - Love (emotion)</t>
  </si>
  <si>
    <t>Target chính_US_Custom Photo God Has You In His Arms - Personalized Window Hanging Suncatcher Ornament</t>
  </si>
  <si>
    <t>All US_I Have Plans In The Garage - Personalized T Shirt</t>
  </si>
  <si>
    <t>Target chính_US_Cool Cat Dads Club - Personalized T Shirt</t>
  </si>
  <si>
    <t>Custom Photo This Awesome Daddy Papa Belongs To - Personalized Unisex Beach Shorts_VideoAdsR_UBYN479ELE3216WP_180524</t>
  </si>
  <si>
    <t>All us_Custom Photo This Awesome Daddy Papa Belongs To - Personalized Unisex Beach Shorts</t>
  </si>
  <si>
    <t>Custom Photo This Awesome Daddy Papa Belongs To - Personalized Unisex Beach Shorts</t>
  </si>
  <si>
    <t>VideoAdsR_UBYN479ELE3216WP_180524</t>
  </si>
  <si>
    <t>UBYN479ELE3216WP</t>
  </si>
  <si>
    <t>All us_Dog Cat Paw Prints - Personalized T Shirt</t>
  </si>
  <si>
    <t>All us_Just A Dad And His Girl - Personalized T Shirt</t>
  </si>
  <si>
    <t>Target phụ_US_Just A Dad And His Girl - Personalized T Shirt</t>
  </si>
  <si>
    <t>Target chính_US_Best Dog Dad Ever Cartoon Dog Cat - Personalized T Shirt</t>
  </si>
  <si>
    <t>Target phụ_US_Custom Photo Hula Dancing - Personalized Hawaiian Shirt</t>
  </si>
  <si>
    <t>26/03_Target Married_US_First Mom Now Grandma - Gift For Mothers, Grandmas, Aunties - Personalized 2-Layered Wooden Plaque With Stand</t>
  </si>
  <si>
    <t>All us_Proud Father Of A Few - Funny Gift For Dad, Father, Grandpa - Personalized T Shirt</t>
  </si>
  <si>
    <t>All US_Dope Black Dad White Dad - Personalized Classic Cap</t>
  </si>
  <si>
    <t>MK Cũ_All US - Parties (event)</t>
  </si>
  <si>
    <t>MK Cũ_All US - Women</t>
  </si>
  <si>
    <t>Target chính_US_A Man And His Dog A Bond That Can't Be Broken - Personalized Cutout Acrylic Keychain</t>
  </si>
  <si>
    <t>We Made A Home Run Baseball Dad - Personalized Aluminum Keychain_LDHT394CIN2440WP_18/05/24</t>
  </si>
  <si>
    <t>Target chính_US_We Made A Home Run Baseball Dad - Personalized Aluminum Keychain</t>
  </si>
  <si>
    <t>We Made A Home Run Baseball Dad - Personalized Aluminum Keychain</t>
  </si>
  <si>
    <t>LDHT394CIN2440WP_18/05/24</t>
  </si>
  <si>
    <t>LDHT394CIN2440WP</t>
  </si>
  <si>
    <t>All us_A Super Sexy Cat Dad - Personalized T Shirt</t>
  </si>
  <si>
    <t>Target phụ_US_Cool Cat Dads Club - Personalized T Shirt</t>
  </si>
  <si>
    <t>Target chính_US_Custom Photo The Night You Became My Daddy Star Map - Gift For Dad, Father - Personalized Aluminum Keychain</t>
  </si>
  <si>
    <t>16/05/24_Target Married_US_Daddy's Grilling Platter - Gift For Dad, Father, Grandfather, Grandpa - Personalized Plate – Copy 3</t>
  </si>
  <si>
    <t>All us_A Man And His Dog A Bond That Can't Be Broken - Personalized Window Hanging Suncatcher Ornament</t>
  </si>
  <si>
    <t>The Dog He Didn't Want - Personalized 4 In 1 Can Cooler Tumbler_CCTB567NEL2315WP_10/05/24</t>
  </si>
  <si>
    <t>Target chính_US_The Dog He Didn't Want - Personalized 4 In 1 Can Cooler Tumbler</t>
  </si>
  <si>
    <t>The Dog He Didn't Want - Personalized 4 In 1 Can Cooler Tumbler</t>
  </si>
  <si>
    <t>CCTB567NEL2315WP_10/05/24</t>
  </si>
  <si>
    <t>CCTB567NEL2315WP</t>
  </si>
  <si>
    <t>Target chính_US_Custom Photo Astronaut #1 Dad - Personalized Hawaiian Shirt</t>
  </si>
  <si>
    <t>All us_Custom Photo I'm A Proud Daughter - Memorial Gift For Women, Daughters, Mom, Dad - Personalized Engraved Bracelet</t>
  </si>
  <si>
    <t>MK Cũ_All US</t>
  </si>
  <si>
    <t>MK Cũ_All US - In a relationship</t>
  </si>
  <si>
    <t>Target phụ_US_Best Dog Dad Ever Hand Punch Backside - Personalized T Shirt</t>
  </si>
  <si>
    <t>Custom Photo Thanks For Tolerating Me Every Time I Drive You Crazy - Personalized T Shirt_TSNV912HAL2296WP_18/05/24</t>
  </si>
  <si>
    <t>Target chính_US_Custom Photo Thanks For Tolerating Me Every Time I Drive You Crazy - Personalized T Shirt</t>
  </si>
  <si>
    <t>Custom Photo Thanks For Tolerating Me Every Time I Drive You Crazy - Personalized T Shirt</t>
  </si>
  <si>
    <t>TSNV912HAL2296WP_18/05/24</t>
  </si>
  <si>
    <t>TSNV912HAL2296WP</t>
  </si>
  <si>
    <t>Dear Dad Great Job We're Awesome - Personalized Classic Cap_CPAH686ELE3259WP_22/05/24</t>
  </si>
  <si>
    <t>Target chính_US_Dear Dad Great Job We're Awesome - Personalized Classic Cap</t>
  </si>
  <si>
    <t>Dear Dad Great Job We're Awesome - Personalized Classic Cap</t>
  </si>
  <si>
    <t>CPAH686ELE3259WP_22/05/24</t>
  </si>
  <si>
    <t>CPAH686ELE3259WP</t>
  </si>
  <si>
    <t>All us_It Takes A Legend To Raise One - Personalized T Shirt</t>
  </si>
  <si>
    <t>TC WP Co 01</t>
  </si>
  <si>
    <t>This Grandpa Daddy Belongs To - Gift For Dad, Father, Grandfather - Personalized Tape Measure_VideoAdsR_TMDT1098HEL982WP_130424</t>
  </si>
  <si>
    <t>Change to US_Target phụ_WW_This Grandpa Daddy Belongs To - Gift For Dad, Father, Grandfather - Personalized Tape Measure</t>
  </si>
  <si>
    <t>VideoAdsR_TMDT1098HEL982WP_130424</t>
  </si>
  <si>
    <t>Custom Photo Drive Safe - Gift For Couples, Besties, Dad, Mom, Family - Personalized Acrylic Car Hanger_VideoAds_AHNV777NAH2980WP_190124</t>
  </si>
  <si>
    <t>07/03_Target Gift_WW_Custom Photo Drive Safe - Gift For Couples, Besties, Dad, Mom, Family - Personalized Acrylic Car Hanger</t>
  </si>
  <si>
    <t>Custom Photo Drive Safe - Gift For Couples, Besties, Dad, Mom, Family - Personalized Acrylic Car Hanger</t>
  </si>
  <si>
    <t>VideoAds_AHNV777NAH2980WP_190124</t>
  </si>
  <si>
    <t>AHNV777NAH2980WP</t>
  </si>
  <si>
    <t>08/05_Target Parent_US_This Grandpa Daddy Belongs To - Gift For Dad, Father, Grandfather - Personalized Tape Measure - Copy</t>
  </si>
  <si>
    <t>I Miss You - Memorial Gift For Pet Lovers, Dog Mom, Dog Dad, Cat Mom, Cat Dad - Personalized Paw Shaped Acrylic Plaque_VideoAds_PWYN213ELE2516WP_191023</t>
  </si>
  <si>
    <t>Target chính_WW_I Miss You - Memorial Gift For Pet Lovers, Dog Mom, Dog Dad, Cat Mom, Cat Dad - Personalized Paw Shaped Acrylic Plaque</t>
  </si>
  <si>
    <t>I Miss You - Memorial Gift For Pet Lovers, Dog Mom, Dog Dad, Cat Mom, Cat Dad - Personalized Paw Shaped Acrylic Plaque</t>
  </si>
  <si>
    <t>VideoAds_PWYN213ELE2516WP_191023</t>
  </si>
  <si>
    <t>PWYN213ELE2516WP</t>
  </si>
  <si>
    <t>Custom Photo Dear Dad Thank You For Teaching Me - Gift For Dad, Father, Grandpa, Sport Fans - Personalized Baseball, Softball_VideoAdsR_BBTN1241ELE3189WP_100524</t>
  </si>
  <si>
    <t>Target chính_US_Custom Photo Dear Dad Thank You For Teaching Me - Gift For Dad, Father, Grandpa, Sport Fans - Personalized Baseball, Softball</t>
  </si>
  <si>
    <t>Custom Photo Dear Dad Thank You For Teaching Me - Gift For Dad, Father, Grandpa, Sport Fans - Personalized Baseball, Softball</t>
  </si>
  <si>
    <t>VideoAdsR_BBTN1241ELE3189WP_100524</t>
  </si>
  <si>
    <t>BBTN1241ELE3189WP</t>
  </si>
  <si>
    <t>08/05_Target Grandparent_US_This Grandpa Daddy Belongs To - Gift For Dad, Father, Grandfather - Personalized Tape Measure - Copy</t>
  </si>
  <si>
    <t>I Miss You I Know - Memorial Gift For Family, Friends, Siblings - Personalized Acrylic Car Hanger_VideoAds_AHBD1025ELE2801WP_150124</t>
  </si>
  <si>
    <t>VideoAds_AHBD1025ELE2801WP_150124</t>
  </si>
  <si>
    <t>Advantage+ shopping campaign_Top Sale_31/03</t>
  </si>
  <si>
    <t>Advantage+ shopping campaign 30/03/2023 Ad set</t>
  </si>
  <si>
    <t>Advantage+ shopping campaign</t>
  </si>
  <si>
    <t>Top Sale_31/03</t>
  </si>
  <si>
    <t>Top Sale</t>
  </si>
  <si>
    <t>A Crazy Plant Lady &amp; Her Spoiled Rotten Dogs - Backyard Sign, Gift For Gardening Lovers, Gardeners, Dog Lovers - Personalized Classic Metal Signs_VideoAdsR_MSNV889NAH3361WP_240424</t>
  </si>
  <si>
    <t>Target chính_WW_A Crazy Plant Lady &amp; Her Spoiled Rotten Dogs - Backyard Sign, Gift For Gardening Lovers, Gardeners, Dog Lovers - Personalized Classic Metal Signs</t>
  </si>
  <si>
    <t>VideoAdsR_MSNV889NAH3361WP_240424</t>
  </si>
  <si>
    <t>This Awesome Daddy Belongs To - Birthday, Loving Gift For Dad, Father, Grandfather, Grandpa - Personalized Tape Measure_VideoAdsR_TMPT1138HEL981WP_250424</t>
  </si>
  <si>
    <t>Target phụ_WW_This Awesome Daddy Belongs To - Birthday, Loving Gift For Dad, Father, Grandfather, Grandpa - Personalized Tape Measure</t>
  </si>
  <si>
    <t>This Awesome Daddy Belongs To - Birthday, Loving Gift For Dad, Father, Grandfather, Grandpa - Personalized Tape Measure</t>
  </si>
  <si>
    <t>VideoAdsR_TMPT1138HEL981WP_250424</t>
  </si>
  <si>
    <t>TMPT1138HEL981WP</t>
  </si>
  <si>
    <t>Cartoon Bestie - Birthday, Loving Gift For Friend, Sister, Brother - Personalized Acrylic Shaking Stand_VideoAds_KSNV774HAL1877WP_160124</t>
  </si>
  <si>
    <t>20/03/24_Target 45+_WW_Cartoon Bestie - Birthday, Loving Gift For Friend, Sister, Brother - Personalized Acrylic Shaking Stand - Copy</t>
  </si>
  <si>
    <t>Cartoon Bestie - Birthday, Loving Gift For Friend, Sister, Brother - Personalized Acrylic Shaking Stand</t>
  </si>
  <si>
    <t>VideoAds_KSNV774HAL1877WP_160124</t>
  </si>
  <si>
    <t>KSNV774HAL1877WP</t>
  </si>
  <si>
    <t>TC WP Co 02</t>
  </si>
  <si>
    <t>Couple Kissing - Anniversary Gift For Couples - Personalized Cutout Acrylic Keychain_VideoAds_CKYN284ELE2663WP_121223</t>
  </si>
  <si>
    <t>Target phụ_WW_Couple Kissing - Anniversary Gift For Couples - Personalized Cutout Acrylic Keychain</t>
  </si>
  <si>
    <t>Couple Kissing - Anniversary Gift For Couples - Personalized Cutout Acrylic Keychain</t>
  </si>
  <si>
    <t>VideoAds_CKYN284ELE2663WP_121223</t>
  </si>
  <si>
    <t>CKYN284ELE2663WP</t>
  </si>
  <si>
    <t>Target chính_WW_Custom Photo Drive Safe - Gift For Couples, Besties, Dad, Mom, Family - Personalized Acrylic Car Hanger</t>
  </si>
  <si>
    <t>Post 2_A Crazy Plant Lady &amp; Her Spoiled Rotten Dogs - Backyard Sign, Gift For Gardening Lovers, Gardeners, Dog Lovers - Personalized Classic Metal Signs_VideoAdsR_MSNV889NAH3361WP_240424</t>
  </si>
  <si>
    <t>Custom Photo Drive Safe Daddy - Birthday, Loving Gift For Dad, Father, Papa, Grandpa - Personalized Acrylic Tag Keychain_VideoAdsR_AGYN458ELE3144WP_170424</t>
  </si>
  <si>
    <t>Target phụ_WW_Custom Photo Drive Safe Daddy - Birthday, Loving Gift For Dad, Father, Papa, Grandpa - Personalized Acrylic Tag Keychain</t>
  </si>
  <si>
    <t>VideoAdsR_AGYN458ELE3144WP_170424</t>
  </si>
  <si>
    <t>This Awesome Dad Grandpa Belongs To - Gift For Daddy, Father, Grandfather - 3D Inflated Effect Printed Mug, Personalized White Edge-to-Edge Mug_VideoAdsR_EMDT1116HEL1019WP_250424</t>
  </si>
  <si>
    <t>Target phụ_WW_This Awesome Dad Grandpa Belongs To - Gift For Daddy, Father, Grandfather - 3D Inflated Effect Printed Mug, Personalized White Edge-to-Edge Mug</t>
  </si>
  <si>
    <t>VideoAdsR_EMDT1116HEL1019WP_250424</t>
  </si>
  <si>
    <t>You Belived You Could So You Did - Graduation Gift For Daughter, Son - Personalized Pillow_VideoAdsR_PLNT233DIL693WP_040524</t>
  </si>
  <si>
    <t>Target chính_WW_You Belived You Could So You Did - Graduation Gift For Daughter, Son - Personalized Pillow</t>
  </si>
  <si>
    <t>VideoAdsR_PLNT233DIL693WP_040524</t>
  </si>
  <si>
    <t>Target chính_WW_Dog Human Fist Bump - Gift For Dog Dad, Dog Lovers - 3D Inflated Effect Printed Mug, Personalized White Edge-to-Edge Mug</t>
  </si>
  <si>
    <t>VideoAdsR_EMNN443HEL1034WP_100524</t>
  </si>
  <si>
    <t>3D Cracked Wall Reading Girl - Gift For Book Lovers - Personalized White Edge-to-Edge Mug_VideoAdsR_EMPT1135NGO2186WP_170424</t>
  </si>
  <si>
    <t>Target chính_WW_3D Cracked Wall Reading Girl - Gift For Book Lovers - Personalized White Edge-to-Edge Mug</t>
  </si>
  <si>
    <t>3D Cracked Wall Reading Girl - Gift For Book Lovers - Personalized White Edge-to-Edge Mug</t>
  </si>
  <si>
    <t>VideoAdsR_EMPT1135NGO2186WP_170424</t>
  </si>
  <si>
    <t>EMPT1135NGO2186WP</t>
  </si>
  <si>
    <t>Just A Girl Boy Who Loves Cruising - Gift For Traveling Lovers - Personalized Custom Luggage Cover_VideoAds_LCVA475ELE1453WP_0902</t>
  </si>
  <si>
    <t>Target chính_WW_Just A Girl Boy Who Loves Cruising - Gift For Traveling Lovers - Personalized Custom Luggage Cover</t>
  </si>
  <si>
    <t>Just A Girl Boy Who Loves Cruising - Gift For Traveling Lovers - Personalized Custom Luggage Cover</t>
  </si>
  <si>
    <t>VideoAds_LCVA475ELE1453WP_0902</t>
  </si>
  <si>
    <t>LCVA475ELE1453WP</t>
  </si>
  <si>
    <t>Reopen 17/05/24_We Used To Lived In Your Balls - Gift For Fathers, Dad - 3D Inflated Effect Printed Mug, Personalized White Edge-to-Edge Mug_VideoAdsR_EMHC313NGO2194WP_190424</t>
  </si>
  <si>
    <t>Change to US_Target chính_WW_We Used To Lived In Your Balls - Gift For Fathers, Dad - 3D Inflated Effect Printed Mug, Personalized White Edge-to-Edge Mug</t>
  </si>
  <si>
    <t>We Used To Lived In Your Balls - Gift For Fathers, Dad - 3D Inflated Effect Printed Mug, Personalized White Edge-to-Edge Mug_VideoAdsR_EMHC313NGO2194WP_190424</t>
  </si>
  <si>
    <t>You And Me And The Dog Cat - Gift For Pet Lovers - Personalized Pillow_VideoAds_PLDT879NGO1706WP_201023</t>
  </si>
  <si>
    <t>Target chính_WW_You And Me And The Dog Cat - Gift For Pet Lovers - Personalized Pillow</t>
  </si>
  <si>
    <t>You And Me And The Dog Cat - Gift For Pet Lovers - Personalized Pillow</t>
  </si>
  <si>
    <t>VideoAds_PLDT879NGO1706WP_201023</t>
  </si>
  <si>
    <t>PLDT879NGO1706WP</t>
  </si>
  <si>
    <t>I'm A Professional Grandma - Funny, Retirement Gift For Grandma, Mom, Nana, Gigi - Personalized T Shirt_VideoAdsR_TSVA809NAH3281WP_100424</t>
  </si>
  <si>
    <t>All WW_I'm A Professional Grandma - Funny, Retirement Gift For Grandma, Mom, Nana, Gigi - Personalized T Shirt - Copy</t>
  </si>
  <si>
    <t>I'm A Professional Grandma - Funny, Retirement Gift For Grandma, Mom, Nana, Gigi - Personalized T Shirt</t>
  </si>
  <si>
    <t>VideoAdsR_TSVA809NAH3281WP_100424</t>
  </si>
  <si>
    <t>TSVA809NAH3281WP</t>
  </si>
  <si>
    <t>You &amp; Me And The Dogs Camping Husband Wife - Couple Gift - Personalized Custom Flag_VideoAds_FLTN615NAH1136WP_2012</t>
  </si>
  <si>
    <t>Target chính_WW_You &amp; Me And The Dogs Camping Husband Wife - Couple Gift - Personalized Custom Flag</t>
  </si>
  <si>
    <t>You &amp; Me And The Dogs Camping Husband Wife - Couple Gift - Personalized Custom Flag</t>
  </si>
  <si>
    <t>VideoAds_FLTN615NAH1136WP_2012</t>
  </si>
  <si>
    <t>FLTN615NAH1136WP</t>
  </si>
  <si>
    <t>Cartoon Better Than Being Your Mother Father - Gift For Daughter, Gift For Son - Personalized Mug_VideoAdsR_MGTK255CIN2361WP_080524</t>
  </si>
  <si>
    <t>Target chính_US_Cartoon Better Than Being Your Mother Father - Gift For Daughter, Gift For Son - Personalized Mug</t>
  </si>
  <si>
    <t>VideoAdsR_MGTK255CIN2361WP_080524</t>
  </si>
  <si>
    <t>Custom Photo 3D Cracked Pet Face - Gift For Dog Lovers - Personalized Decor Decal_VideoAdsR_DEDT1095NGO2188WP_130424</t>
  </si>
  <si>
    <t>Target chính_WW_Custom Photo 3D Cracked Pet Face - Gift For Dog Lovers - Personalized Decor Decal</t>
  </si>
  <si>
    <t>Custom Photo 3D Cracked Pet Face - Gift For Dog Lovers - Personalized Decor Decal</t>
  </si>
  <si>
    <t>VideoAdsR_DEDT1095NGO2188WP_130424</t>
  </si>
  <si>
    <t>DEDT1095NGO2188WP</t>
  </si>
  <si>
    <t>Just A Girl Boy Who Loves Traveling - Gift For Traveling Lovers - Personalized Custom Luggage Cover_VideoAds_LCVA464ELE1415WP_0902</t>
  </si>
  <si>
    <t>Target chính_WW-US_Just A Girl Boy Who Loves Traveling - Gift For Traveling Lovers - Personalized Custom Luggage Cover</t>
  </si>
  <si>
    <t>Just A Girl Boy Who Loves Traveling - Gift For Traveling Lovers - Personalized Custom Luggage Cover</t>
  </si>
  <si>
    <t>VideoAds_LCVA464ELE1415WP_0902</t>
  </si>
  <si>
    <t>LCVA464ELE1415WP</t>
  </si>
  <si>
    <t>Custom Photo I'll Carry You - Memorial Gift For Family, Siblings, Friends - Personalized Aluminum Keychain_VideoAds_LDTS309NAH2750WP_201123</t>
  </si>
  <si>
    <t>Target chính_WW_Custom Photo I'll Carry You - Memorial Gift For Family, Siblings, Friends - Personalized Aluminum Keychain</t>
  </si>
  <si>
    <t>Custom Photo I'll Carry You - Memorial Gift For Family, Siblings, Friends - Personalized Aluminum Keychain</t>
  </si>
  <si>
    <t>VideoAds_LDTS309NAH2750WP_201123</t>
  </si>
  <si>
    <t>LDTS309NAH2750WP</t>
  </si>
  <si>
    <t>Family Bears - Gift For Parents, Father - Personalized Custom Shaped Wooden Puzzle_VideoAdsR_WZAH640ELE3117WP_120424</t>
  </si>
  <si>
    <t>All us_Family Bears - Gift For Parents, Father - Personalized Custom Shaped Wooden Puzzle</t>
  </si>
  <si>
    <t>Family Bears - Gift For Parents, Father - Personalized Custom Shaped Wooden Puzzle</t>
  </si>
  <si>
    <t>VideoAdsR_WZAH640ELE3117WP_120424</t>
  </si>
  <si>
    <t>WZAH640ELE3117WP</t>
  </si>
  <si>
    <t>Hand In Hand, I Will Always Protect You - Birthday, Loving Gift For Mom, Dad, Papa, Nana, Grandma, Grandpa - Personalized Custom Mug_VideoAdsR_MGVT198HAL1233WP_120424</t>
  </si>
  <si>
    <t>Target chính_WW_Hand In Hand, I Will Always Protect You - Birthday, Loving Gift For Mom, Dad, Papa, Nana, Grandma, Grandpa - Personalized Custom Mug</t>
  </si>
  <si>
    <t>Hand In Hand, I Will Always Protect You - Birthday, Loving Gift For Mom, Dad, Papa, Nana, Grandma, Grandpa - Personalized Custom Mug</t>
  </si>
  <si>
    <t>VideoAdsR_MGVT198HAL1233WP_120424</t>
  </si>
  <si>
    <t>MGVT198HAL1233WP</t>
  </si>
  <si>
    <t>Family Couple The Day I Met You - Couple Gift - Personalized Custom Tumbler_VideoAds_TUBD556ELE1421WP_1911</t>
  </si>
  <si>
    <t>All us_Family Couple The Day I Met You - Couple Gift - Personalized Custom Tumbler targetus all us - Copy</t>
  </si>
  <si>
    <t>Family Couple The Day I Met You - Couple Gift - Personalized Custom Tumbler</t>
  </si>
  <si>
    <t>VideoAds_TUBD556ELE1421WP_1911</t>
  </si>
  <si>
    <t>TUBD556ELE1421WP</t>
  </si>
  <si>
    <t>Post 2_This Grandpa Daddy Belongs To - Gift For Dad, Father, Grandfather - Personalized Tape Measure_VideoAdsR_TMDT1098HEL982WP_130424</t>
  </si>
  <si>
    <t>Target phụ_WW_This Grandpa Daddy Belongs To - Gift For Dad, Father, Grandfather - Personalized Tape Measure</t>
  </si>
  <si>
    <t>It's Not Easy Being My Wife's Arm Candy - Funny Gift For Dad, Father, Husband - Personalized T Shirt_VideoAdsR_TSAK1099NAH3359WP_240424</t>
  </si>
  <si>
    <t>Target chính_WW_It's Not Easy Being My Wife's Arm Candy - Funny Gift For Dad, Father, Husband - Personalized T Shirt</t>
  </si>
  <si>
    <t>It's Not Easy Being My Wife's Arm Candy - Funny Gift For Dad, Father, Husband - Personalized T Shirt</t>
  </si>
  <si>
    <t>VideoAdsR_TSAK1099NAH3359WP_240424</t>
  </si>
  <si>
    <t>TSAK1099NAH3359WP</t>
  </si>
  <si>
    <t>Mom's Grandma's Sweethearts - Gift For Mother, Grandmother - Personalized Leather Bag_VideoAdsR_EAGT434DIL563WP_240424</t>
  </si>
  <si>
    <t>Target phụ_WW_Mom's Grandma's Sweethearts - Gift For Mother, Grandmother - Personalized Leather Bag</t>
  </si>
  <si>
    <t>Mom's Grandma's Sweethearts - Gift For Mother, Grandmother - Personalized Leather Bag</t>
  </si>
  <si>
    <t>VideoAdsR_EAGT434DIL563WP_240424</t>
  </si>
  <si>
    <t>EAGT434DIL563WP</t>
  </si>
  <si>
    <t>Drive Slow Drunk Campers Matter Husband Wife Camping Couple - Personalized Custom Flag_VideoAds_FLCH006NAH940WP_0103</t>
  </si>
  <si>
    <t>Target chính_WW_Drive Slow Drunk Campers Matter Husband Wife Camping Couple - Personalized Custom Flag</t>
  </si>
  <si>
    <t>Drive Slow Drunk Campers Matter Husband Wife Camping Couple - Personalized Custom Flag</t>
  </si>
  <si>
    <t>VideoAds_FLCH006NAH940WP_0103</t>
  </si>
  <si>
    <t>FLCH006NAH940WP</t>
  </si>
  <si>
    <t>Garden Rules Feel The Breeze - Backyard Sign, Gift For Gardening Lovers, Gardeners - Personalized Classic Metal Signs_VideoAdsR_MSNV890NAH3362WP_240424</t>
  </si>
  <si>
    <t>Target chính_US_Garden Rules Feel The Breeze - Backyard Sign, Gift For Gardening Lovers, Gardeners - Personalized Classic Metal Signs</t>
  </si>
  <si>
    <t>Garden Rules Feel The Breeze - Backyard Sign, Gift For Gardening Lovers, Gardeners - Personalized Classic Metal Signs</t>
  </si>
  <si>
    <t>VideoAdsR_MSNV890NAH3362WP_240424</t>
  </si>
  <si>
    <t>MSNV890NAH3362WP</t>
  </si>
  <si>
    <t>Custom Photo A Hug From Heaven - Memorial Gift For Family, Friends - Personalized Pillow_VideoAds_PLNV722NAH2768WP_171123</t>
  </si>
  <si>
    <t>All US_Custom Photo A Hug From Heaven - Memorial Gift For Family, Friends - Personalized Pillow</t>
  </si>
  <si>
    <t>Custom Photo A Hug From Heaven - Memorial Gift For Family, Friends - Personalized Pillow</t>
  </si>
  <si>
    <t>VideoAds_PLNV722NAH2768WP_171123</t>
  </si>
  <si>
    <t>PLNV722NAH2768WP</t>
  </si>
  <si>
    <t>Advantage+ shopping campaign_Top Sale_31/03_Baseball Mom Behind Every Baseball Player - Mother Gift - Personalized Custom Tumbler targetus_TUTN685ELE1407WP Campaign</t>
  </si>
  <si>
    <t>Advantage+ shopping campaign_Top Sale_31/03_Baseball Mom Behind Every Baseball Player - Mother Gift - Personalized Custom Tumbler targetus_TUTN685ELE1407WP Ad set</t>
  </si>
  <si>
    <t>Baseball Mom Behind Every Baseball Player - Mother Gift - Personalized Custom Tumbler targetus</t>
  </si>
  <si>
    <t>Top Sale_31/03_Baseball Mom Behind Every Baseball Player - Mother Gift - Personalized Custom Tumbler targetus_TUTN685ELE1407WP Campaign</t>
  </si>
  <si>
    <t>Family Lions - Gift For Parents, Father, Mother - Personalized Custom Shaped Wooden Puzzle_VideoAdsR_WZAH645ELE3151WP_240424</t>
  </si>
  <si>
    <t>Target chính_US_Family Lions - Gift For Parents, Father, Mother - Personalized Custom Shaped Wooden Puzzle</t>
  </si>
  <si>
    <t>Family Lions - Gift For Parents, Father, Mother - Personalized Custom Shaped Wooden Puzzle</t>
  </si>
  <si>
    <t>VideoAdsR_WZAH645ELE3151WP_240424</t>
  </si>
  <si>
    <t>WZAH645ELE3151WP</t>
  </si>
  <si>
    <t>Custom Photo Your Light Will Always Shine - Memorial Gift For Pet Lovers, Dog Lovers, Cat Lovers - Personalized Mason Jar Light_VideoAdsR_JLPT1133HEL967WP_170424</t>
  </si>
  <si>
    <t>Target chính_WW_Custom Photo Your Light Will Always Shine - Memorial Gift For Pet Lovers, Dog Lovers, Cat Lovers - Personalized Mason Jar Light</t>
  </si>
  <si>
    <t>Custom Photo Your Light Will Always Shine - Memorial Gift For Pet Lovers, Dog Lovers, Cat Lovers - Personalized Mason Jar Light</t>
  </si>
  <si>
    <t>VideoAdsR_JLPT1133HEL967WP_170424</t>
  </si>
  <si>
    <t>JLPT1133HEL967WP</t>
  </si>
  <si>
    <t>Target chính_WW_Cartoon Bestie - Birthday, Loving Gift For Friend, Sister, Brother - Personalized Acrylic Shaking Stand</t>
  </si>
  <si>
    <t>Post 2_Love Elephant Family - Gift For Mother, Father, Family - Personalized Custom Shaped Wooden Puzzle_VideoAdsR_WZAH611ELE2987WP_100524</t>
  </si>
  <si>
    <t>Target phụ_WW_Love Elephant Family - Gift For Mother, Father, Family - Personalized Custom Shaped Wooden Puzzle</t>
  </si>
  <si>
    <t>VideoAdsR_WZAH611ELE2987WP_100524</t>
  </si>
  <si>
    <t>08/05_Target Gift_US_This Grandpa Daddy Belongs To - Gift For Dad, Father, Grandfather - Personalized Tape Measure - Copy</t>
  </si>
  <si>
    <t>Best Dog Mom Ever - Funny Gift For Dog Lovers, Dog Moms - Personalized T Shirt_VideoAdsR_TSVA808NAH3277WP_100424</t>
  </si>
  <si>
    <t>Target chính_WW_Best Dog Mom Ever - Funny Gift For Dog Lovers, Dog Moms - Personalized T Shirt</t>
  </si>
  <si>
    <t>Best Dog Mom Ever - Funny Gift For Dog Lovers, Dog Moms - Personalized T Shirt</t>
  </si>
  <si>
    <t>VideoAdsR_TSVA808NAH3277WP_100424</t>
  </si>
  <si>
    <t>TSVA808NAH3277WP</t>
  </si>
  <si>
    <t>Together Since Husband Wife - Couple Gift - Personalized Custom Pillow_VideoAds_PLAK442NAH1138WP_1612</t>
  </si>
  <si>
    <t>Applied AA_Target chính_All WW_Together Since Husband Wife - Couple Gift - Personalized Custom Pillow - Copy</t>
  </si>
  <si>
    <t>Together Since Husband Wife - Couple Gift - Personalized Custom Pillow</t>
  </si>
  <si>
    <t>VideoAds_PLAK442NAH1138WP_1612</t>
  </si>
  <si>
    <t>PLAK442NAH1138WP</t>
  </si>
  <si>
    <t>The Memories We've Made - Gift For Traveling Lovers - Personalized Leather Journal_VideoAdsR_LJDT1122HEL1031WP_240424</t>
  </si>
  <si>
    <t>Target chính_US_The Memories We've Made - Gift For Traveling Lovers - Personalized Leather Journal</t>
  </si>
  <si>
    <t>The Memories We've Made - Gift For Traveling Lovers - Personalized Leather Journal</t>
  </si>
  <si>
    <t>VideoAdsR_LJDT1122HEL1031WP_240424</t>
  </si>
  <si>
    <t>LJDT1122HEL1031WP</t>
  </si>
  <si>
    <t>A Bond That Can't Be Broken - Gift For Dog Lovers, Dog Mom - Personalized Mug_VideoAdsR_WMAK899NAH2864WP_080524</t>
  </si>
  <si>
    <t>Change to US_Target chính_WW_A Bond That Can't Be Broken - Gift For Dog Lovers, Dog Mom - Personalized Mug</t>
  </si>
  <si>
    <t>If Love Could Have Saved You - Memorial Gift For Pet Lovers, Dog Mom, Dog Dad, Cat Mom, Cat Dad - Personalized Acrylic Car Hanger_VideoAds_AHYN323ELE2758WP_050124</t>
  </si>
  <si>
    <t>Target chính_WW_If Love Could Have Saved You - Memorial Gift For Pet Lovers, Dog Mom, Dog Dad, Cat Mom, Cat Dad - Personalized Acrylic Car Hanger</t>
  </si>
  <si>
    <t>If Love Could Have Saved You - Memorial Gift For Pet Lovers, Dog Mom, Dog Dad, Cat Mom, Cat Dad - Personalized Acrylic Car Hanger</t>
  </si>
  <si>
    <t>VideoAds_AHYN323ELE2758WP_050124</t>
  </si>
  <si>
    <t>AHYN323ELE2758WP</t>
  </si>
  <si>
    <t>Target chính_WW_Family Lions - Gift For Parents, Father, Mother - Personalized Custom Shaped Wooden Puzzle</t>
  </si>
  <si>
    <t>All_US_We Used To Lived In Your Balls - Gift For Fathers, Dad - 3D Inflated Effect Printed Mug, Personalized White Edge-to-Edge Mug</t>
  </si>
  <si>
    <t>Custom Photo Graduation Appreciation - Graduation Gift For Friends, Family - Personalized 2-Layered Wooden Plaque With Stand_VideoAdsR_PSTN1228ELE3138WP_120424</t>
  </si>
  <si>
    <t>Target phụ_WW_Custom Photo Graduation Appreciation - Graduation Gift For Friends, Family - Personalized 2-Layered Wooden Plaque With Stand</t>
  </si>
  <si>
    <t>Custom Photo Graduation Appreciation - Graduation Gift For Friends, Family - Personalized 2-Layered Wooden Plaque With Stand</t>
  </si>
  <si>
    <t>VideoAdsR_PSTN1228ELE3138WP_120424</t>
  </si>
  <si>
    <t>PSTN1228ELE3138WP</t>
  </si>
  <si>
    <t>This Awesome Daddy Papa Belongs To - Personalized Unisex Beach Shorts_VideoAdsR_UBYN476ELE3205WP_100524</t>
  </si>
  <si>
    <t>Target chính_WW_This Awesome Daddy Papa Belongs To - Personalized Unisex Beach Shorts</t>
  </si>
  <si>
    <t>This Awesome Daddy Papa Belongs To - Personalized Unisex Beach Shorts</t>
  </si>
  <si>
    <t>VideoAdsR_UBYN476ELE3205WP_100524</t>
  </si>
  <si>
    <t>UBYN476ELE3205WP</t>
  </si>
  <si>
    <t>Hands Down - Gift For Father - Personalize Acrylic Car Hanger_VideoAdsR_AHHT373NEL2259WP_080524</t>
  </si>
  <si>
    <t>Target phụ_WW_Hands Down - Gift For Father - Personalize Acrylic Car Hanger</t>
  </si>
  <si>
    <t>Hands Down - Gift For Father - Personalize Acrylic Car Hanger</t>
  </si>
  <si>
    <t>VideoAdsR_AHHT373NEL2259WP_080524</t>
  </si>
  <si>
    <t>AHHT373NEL2259WP</t>
  </si>
  <si>
    <t>Custom Photo Forever In My Heart - Memorial Gift For Dog Lovers, Cat Lovers, Pet Lovers - Personalized Engraved Bracelet_VideoAdsR_EBBD1106NAH3343WP_090524</t>
  </si>
  <si>
    <t>VideoAdsR_EBBD1106NAH3343WP_090524</t>
  </si>
  <si>
    <t>Mom Thoughtful Awesome Sweet Love - Gift For Mother, Mom - 3D Inflated Effect Printed Mug, Personalized White Edge-to-Edge Mug_VideoAdsR_EMDT1110NGO2206WP_190424</t>
  </si>
  <si>
    <t>Target chính_WW_Mom Thoughtful Awesome Sweet Love - Gift For Mother, Mom - 3D Inflated Effect Printed Mug, Personalized White Edge-to-Edge Mug</t>
  </si>
  <si>
    <t>Mom Thoughtful Awesome Sweet Love - Gift For Mother, Mom - 3D Inflated Effect Printed Mug, Personalized White Edge-to-Edge Mug</t>
  </si>
  <si>
    <t>VideoAdsR_EMDT1110NGO2206WP_190424</t>
  </si>
  <si>
    <t>EMDT1110NGO2206WP</t>
  </si>
  <si>
    <t>Tree Family - Gift For Mother, Father, Family - Personalized Custom Shaped Wooden Puzzle_VideoAdsR_WZAH643ELE3139WP_250424</t>
  </si>
  <si>
    <t>Target chính_WW_Tree Family - Gift For Mother, Father, Family - Personalized Custom Shaped Wooden Puzzle</t>
  </si>
  <si>
    <t>Tree Family - Gift For Mother, Father, Family - Personalized Custom Shaped Wooden Puzzle</t>
  </si>
  <si>
    <t>VideoAdsR_WZAH643ELE3139WP_250424</t>
  </si>
  <si>
    <t>WZAH643ELE3139WP</t>
  </si>
  <si>
    <t>You Are Five Stars Papa, We Love You To The Moon And Back - Personalized T Shirt_VideoAdsR_TSTR237HAL2222WP_100524</t>
  </si>
  <si>
    <t>Target chính_US_You Are Five Stars Papa, We Love You To The Moon And Back - Personalized T Shirt</t>
  </si>
  <si>
    <t>You Are Five Stars Papa, We Love You To The Moon And Back - Personalized T Shirt</t>
  </si>
  <si>
    <t>VideoAdsR_TSTR237HAL2222WP_100524</t>
  </si>
  <si>
    <t>TSTR237HAL2222WP</t>
  </si>
  <si>
    <t>Just A Girl Who Loves Cruising - Gift For Travel Lovers - Personalized Luggage Tag_VideoAds_GTNA266NGO1969WP_110124</t>
  </si>
  <si>
    <t>Target phụ_WW_Just A Girl Who Loves Cruising - Gift For Travel Lovers - Personalized Luggage Tag</t>
  </si>
  <si>
    <t>Just A Girl Who Loves Cruising - Gift For Travel Lovers - Personalized Luggage Tag</t>
  </si>
  <si>
    <t>VideoAds_GTNA266NGO1969WP_110124</t>
  </si>
  <si>
    <t>GTNA266NGO1969WP</t>
  </si>
  <si>
    <t>Mom Grandma Kids Butterflies Leopard Pattern - Gift For Mother, Grandmother - Personalized Women's Sleep Tee_VideoAdsR_LTDT1101HEL988WP_190424</t>
  </si>
  <si>
    <t>Target chính_US_Mom Grandma Kids Butterflies Leopard Pattern - Gift For Mother, Grandmother - Personalized Women's Sleep Tee</t>
  </si>
  <si>
    <t>Mom Grandma Kids Butterflies Leopard Pattern - Gift For Mother, Grandmother - Personalized Women's Sleep Tee</t>
  </si>
  <si>
    <t>VideoAdsR_LTDT1101HEL988WP_190424</t>
  </si>
  <si>
    <t>LTDT1101HEL988WP</t>
  </si>
  <si>
    <t>Change to US_Target phụ_WW_We Used To Lived In Your Balls - Gift For Fathers, Dad - 3D Inflated Effect Printed Mug, Personalized White Edge-to-Edge Mug</t>
  </si>
  <si>
    <t>Mama Bear Floral Style - Birthday, Loving Gift For Mom, Mother, Grandma, Grandmother - Personalized Women's Sleep Tee_VideoAdsR_LTHC316HEL998WP_130424</t>
  </si>
  <si>
    <t>Target chính_US_Mama Bear Floral Style - Birthday, Loving Gift For Mom, Mother, Grandma, Grandmother - Personalized Women's Sleep Tee</t>
  </si>
  <si>
    <t>Mama Bear Floral Style - Birthday, Loving Gift For Mom, Mother, Grandma, Grandmother - Personalized Women's Sleep Tee</t>
  </si>
  <si>
    <t>VideoAdsR_LTHC316HEL998WP_130424</t>
  </si>
  <si>
    <t>LTHC316HEL998WP</t>
  </si>
  <si>
    <t>Target chính_US_This Awesome Daddy Belongs To - Birthday, Loving Gift For Dad, Father, Grandfather, Grandpa - Personalized Tape Measure</t>
  </si>
  <si>
    <t>Traveling Couple Hubby &amp; Wifey Travel Partners For Life - Gift For Couples, Traveling Gift - Personalized Combo 2 Luggage Tags_VideoAds_GYTK173CIN2077WP_180124</t>
  </si>
  <si>
    <t>Target chính_US_Traveling Couple Hubby &amp; Wifey Travel Partners For Life - Gift For Couples, Traveling Gift - Personalized Combo 2 Luggage Tags</t>
  </si>
  <si>
    <t>VideoAds_GYTK173CIN2077WP_180124</t>
  </si>
  <si>
    <t>31/01/24_Target Family_US, UK_I Miss You I Know - Memorial Gift For Family, Friends, Siblings - Personalized Acrylic Car Hanger - Copy 2</t>
  </si>
  <si>
    <t>Target phụ_WW_Tree Family - Gift For Mother, Father, Family - Personalized Custom Shaped Wooden Puzzle</t>
  </si>
  <si>
    <t>Target chính_WW_The Memories We've Made - Gift For Traveling Lovers - Personalized Leather Journal</t>
  </si>
  <si>
    <t>Calendar The Day You Became My Daddy - Gift For Father - Personalized 3D Led Light Wooden Base_VideoAdsR_LWKK865CIN2362WP_090524</t>
  </si>
  <si>
    <t>Target chính_US_Calendar The Day You Became My Daddy - Gift For Father - Personalized 3D Led Light Wooden Base</t>
  </si>
  <si>
    <t>Calendar The Day You Became My Daddy - Gift For Father - Personalized 3D Led Light Wooden Base</t>
  </si>
  <si>
    <t>VideoAdsR_LWKK865CIN2362WP_090524</t>
  </si>
  <si>
    <t>LWKK865CIN2362WP</t>
  </si>
  <si>
    <t>Target chính_WW_Mom Grandma Kids Butterflies Leopard Pattern - Gift For Mother, Grandmother - Personalized Women's Sleep Tee</t>
  </si>
  <si>
    <t>Target chính_WW_I Love Every Inch Of You - Gift For Couples, Husband, Boyfriend - Personalized Tape Measure</t>
  </si>
  <si>
    <t>Tanned And Tipsy - Travel, Vacation Gift For Woman, Beach Lovers - Personalized Beach Towel_VideoAdsR_BCTS433ELE3190WP_040524</t>
  </si>
  <si>
    <t>All_US_Tanned And Tipsy - Travel, Vacation Gift For Woman, Beach Lovers - Personalized Beach Towel</t>
  </si>
  <si>
    <t>Tanned And Tipsy - Travel, Vacation Gift For Woman, Beach Lovers - Personalized Beach Towel</t>
  </si>
  <si>
    <t>VideoAdsR_BCTS433ELE3190WP_040524</t>
  </si>
  <si>
    <t>BCTS433ELE3190WP</t>
  </si>
  <si>
    <t>Custom Photo Baseball Player - Gift For Baseball, Softball Players - Personalized Baseball, Softball_VideoAdsR_BBTB500CIN2199WP_100424</t>
  </si>
  <si>
    <t>All US_Custom Photo Baseball Player - Gift For Baseball, Softball Players - Personalized Baseball, Softball</t>
  </si>
  <si>
    <t>VideoAdsR_BBTB500CIN2199WP_100424</t>
  </si>
  <si>
    <t>19/04/24 Runagain_Dear Mom Great Job We're Awesome Thank You - Birthday, Loving Gift For Mother, Grandma, Grandmother - Personalized Custom T Shirt_VideoAds_TSTS006HAL740WP_1301</t>
  </si>
  <si>
    <t>Target chính_WW_Dear Mom Great Job We're Awesome Thank You - Mother Gift - Personalized Custom T Shirt - Copy</t>
  </si>
  <si>
    <t>Dear Mom Great Job We're Awesome Thank You - Birthday, Loving Gift For Mother, Grandma, Grandmother - Personalized Custom T Shirt</t>
  </si>
  <si>
    <t>Dear Mom Great Job We're Awesome Thank You - Birthday, Loving Gift For Mother, Grandma, Grandmother - Personalized Custom T Shirt_VideoAds_TSTS006HAL740WP_1301</t>
  </si>
  <si>
    <t>TSTS006HAL740WP</t>
  </si>
  <si>
    <t>Custom Photo Thanks For All The Belly Rubs - Gift For Dog Dad, Dog Lovers - 3D Inflated Effect Printed Mug, Personalized White Edge-to-Edge Mug_VideoAdsR_EMHC320NGO2216WP_100524</t>
  </si>
  <si>
    <t>Target chính_US_Custom Photo Thanks For All The Belly Rubs - Gift For Dog Dad, Dog Lovers - 3D Inflated Effect Printed Mug, Personalized White Edge-to-Edge Mug</t>
  </si>
  <si>
    <t>VideoAdsR_EMHC320NGO2216WP_100524</t>
  </si>
  <si>
    <t>A Man And His Dog A Bond That Can't Be Broken - Personalized Window Hanging Suncatcher Ornament_VideoAdsR_SHTA388HAL2221WP_100524</t>
  </si>
  <si>
    <t>Target chính_WW_Love Elephant Family - Gift For Mother, Father, Family - Personalized Custom Shaped Wooden Puzzle</t>
  </si>
  <si>
    <t>Drink In My Hand - Personalized Mason Jar Cup With Straw_VideoAdsR_GSGT470NEL2271WP_090524</t>
  </si>
  <si>
    <t>Target chính_US_Drink In My Hand - Personalized Mason Jar Cup With Straw</t>
  </si>
  <si>
    <t>Drink In My Hand - Personalized Mason Jar Cup With Straw</t>
  </si>
  <si>
    <t>VideoAdsR_GSGT470NEL2271WP_090524</t>
  </si>
  <si>
    <t>GSGT470NEL2271WP</t>
  </si>
  <si>
    <t>Nana, Mom, Auntie Family Sunflower - Birthday, Loving Gift For Mother, Grandma, Grandmother - Personalized Acrylic Car Hanger_VideoAds_AHYN334ELE2796WP_130124</t>
  </si>
  <si>
    <t>23/02_Target Parenting_US_Nana, Mom, Auntie Family Sunflower - Birthday, Loving Gift For Mother, Grandma, Grandmother - Personalized Acrylic Car Hanger</t>
  </si>
  <si>
    <t>Nana, Mom, Auntie Family Sunflower - Birthday, Loving Gift For Mother, Grandma, Grandmother - Personalized Acrylic Car Hanger</t>
  </si>
  <si>
    <t>VideoAds_AHYN334ELE2796WP_130124</t>
  </si>
  <si>
    <t>AHYN334ELE2796WP</t>
  </si>
  <si>
    <t>Target chính_US_If Love Could Have Saved You - Memorial Gift For Pet Lovers, Dog Mom, Dog Dad, Cat Mom, Cat Dad - Personalized Acrylic Car Hanger</t>
  </si>
  <si>
    <t>Thank You Best Dog Mom Ever - Mother Gift - Personalized Custom Tumbler_VideoAds_TUTN662HAL690WP_2612</t>
  </si>
  <si>
    <t>US_Target chính_US_Thank You Best Dog Mom Ever - Mother Gift - Personalized Custom Tumbler</t>
  </si>
  <si>
    <t>Thank You Best Dog Mom Ever - Mother Gift - Personalized Custom Tumbler</t>
  </si>
  <si>
    <t>VideoAds_TUTN662HAL690WP_2612</t>
  </si>
  <si>
    <t>TUTN662HAL690WP</t>
  </si>
  <si>
    <t>Post 2_Custom Photo I'm Always With You - Memorial Gift For Family, Friend - Personalized Engraved Bracelet_VideoAdsR_EBAH532HAL1774WP_090524</t>
  </si>
  <si>
    <t>Target chính_US_Custom Photo I'm Always With You - Memorial Gift For Family, Friend - Personalized Engraved Bracelet</t>
  </si>
  <si>
    <t>VideoAdsR_EBAH532HAL1774WP_090524</t>
  </si>
  <si>
    <t>All us_Custom Photo 3D Cracked Pet Face - Gift For Dog Lovers - Personalized Decor Decal</t>
  </si>
  <si>
    <t>Target phụ_WW_Tanned And Tipsy - Travel, Vacation Gift For Woman, Beach Lovers - Personalized Beach Towel</t>
  </si>
  <si>
    <t>Target phụ_WW_Drink In My Hand - Personalized Mason Jar Cup With Straw</t>
  </si>
  <si>
    <t>All us_Custom Photo Forever In My Heart - Memorial Gift For Dog Lovers, Cat Lovers, Pet Lovers - Personalized Engraved Bracelet</t>
  </si>
  <si>
    <t>Dog Mom - Funny Gift For Dog Lovers, Pet Lovers - Personalized Women's Sleep Tee_VideoAdsR_LTAK1094NAH3347WP_240424</t>
  </si>
  <si>
    <t>Target chính_US_Dog Mom - Funny Gift For Dog Lovers, Pet Lovers - Personalized Women's Sleep Tee</t>
  </si>
  <si>
    <t>Dog Mom - Funny Gift For Dog Lovers, Pet Lovers - Personalized Women's Sleep Tee</t>
  </si>
  <si>
    <t>VideoAdsR_LTAK1094NAH3347WP_240424</t>
  </si>
  <si>
    <t>LTAK1094NAH3347WP</t>
  </si>
  <si>
    <t>Target chính_US_Custom Photo Drive Safe Daddy - Birthday, Loving Gift For Dad, Father, Papa, Grandpa - Personalized Acrylic Tag Keychain</t>
  </si>
  <si>
    <t>Target chính_WW_Calendar The Day You Became My Daddy - Gift For Father - Personalized 3D Led Light Wooden Base</t>
  </si>
  <si>
    <t>I'm Not Retired I'm A Professional Grandpa - Personalized T Shirt_VideoAdsR_TSNV898NAH3398WP_100524</t>
  </si>
  <si>
    <t>Target phụ_WW_I'm Not Retired I'm A Professional Grandpa - Personalized T Shirt</t>
  </si>
  <si>
    <t>I'm Not Retired I'm A Professional Grandpa - Personalized T Shirt</t>
  </si>
  <si>
    <t>VideoAdsR_TSNV898NAH3398WP_100524</t>
  </si>
  <si>
    <t>TSNV898NAH3398WP</t>
  </si>
  <si>
    <t>Target chính_WW_Cartoon Better Than Being Your Mother Father - Gift For Daughter, Gift For Son - Personalized Mug</t>
  </si>
  <si>
    <t>Target All_US_Dear Mom Great Job We're Awesome Thank You - Mother Gift - Personalized Custom T Shirt - Copy 2</t>
  </si>
  <si>
    <t>The Light Remains - Dad Memorial Gift - Personalized Horizontal Frame Lamp_VideoAdsR_FHKK858NEL2244WP_100524</t>
  </si>
  <si>
    <t>Target chính_WW_The Light Remains - Dad Memorial Gift - Personalized Horizontal Frame Lamp</t>
  </si>
  <si>
    <t>The Light Remains - Dad Memorial Gift - Personalized Horizontal Frame Lamp</t>
  </si>
  <si>
    <t>VideoAdsR_FHKK858NEL2244WP_100524</t>
  </si>
  <si>
    <t>FHKK858NEL2244WP</t>
  </si>
  <si>
    <t>All us_Best Dog Mom Ever - Funny Gift For Dog Lovers, Dog Moms - Personalized T Shirt</t>
  </si>
  <si>
    <t>All us_Calendar The Day You Became My Daddy - Gift For Father - Personalized 3D Led Light Wooden Base</t>
  </si>
  <si>
    <t>TDo 03</t>
  </si>
  <si>
    <t>Cute Cats Aesthetic Pattern - Birthday, Loving Gift For Cat Mom, Cat Lovers - Personalized Leather Long Wallet_LLNN379HEL809WP_18/01/24</t>
  </si>
  <si>
    <t>Target chính_WW_Cute Cats Aesthetic Pattern - Birthday, Loving Gift For Cat Mom, Cat Lovers - Personalized Leather Long Wallet</t>
  </si>
  <si>
    <t>Cute Cats Aesthetic Pattern - Birthday, Loving Gift For Cat Mom, Cat Lovers - Personalized Leather Long Wallet</t>
  </si>
  <si>
    <t>LLNN379HEL809WP_18/01/24</t>
  </si>
  <si>
    <t>LLNN379HEL809WP</t>
  </si>
  <si>
    <t>Target chính_WW_Mom's Grandma's Sweethearts - Gift For Mother, Grandmother - Personalized Leather Bag</t>
  </si>
  <si>
    <t>Just A Girl Boy Who Loves Traveling - Birthday Gift For Him, Her, Vacation Lovers - Personalized Custom Passport Cover, Passport Holder_VideoAdsR_PCAH305ELE2167WP_250424</t>
  </si>
  <si>
    <t>Target chính_WW_Just A Girl Boy Who Loves Traveling - Birthday Gift For Him, Her, Vacation Lovers - Personalized Custom Passport Cover, Passport Holder</t>
  </si>
  <si>
    <t>Just A Girl Boy Who Loves Traveling - Birthday Gift For Him, Her, Vacation Lovers - Personalized Custom Passport Cover, Passport Holder</t>
  </si>
  <si>
    <t>VideoAdsR_PCAH305ELE2167WP_250424</t>
  </si>
  <si>
    <t>PCAH305ELE2167WP</t>
  </si>
  <si>
    <t>Once Upon A Time There Was A Girl - Backyard Sign, Gift For Gardening Lovers, Gardeners, Dog Lovers - Personalized Classic Metal Signs_VideoAdsR_MSNV888NAH3356WP_240424</t>
  </si>
  <si>
    <t>Target phụ_WW_Once Upon A Time There Was A Girl - Backyard Sign, Gift For Gardening Lovers, Gardeners, Dog Lovers - Personalized Classic Metal Signs</t>
  </si>
  <si>
    <t>Once Upon A Time There Was A Girl - Backyard Sign, Gift For Gardening Lovers, Gardeners, Dog Lovers - Personalized Classic Metal Signs</t>
  </si>
  <si>
    <t>VideoAdsR_MSNV888NAH3356WP_240424</t>
  </si>
  <si>
    <t>MSNV888NAH3356WP</t>
  </si>
  <si>
    <t>Target chính_WW_Tanned And Tipsy - Travel, Vacation Gift For Woman, Beach Lovers - Personalized Beach Towel</t>
  </si>
  <si>
    <t>Papa Grandkids Hand Print - Personalized Mug_VideoAdsR_WMAK1118NAH3400WP_080524</t>
  </si>
  <si>
    <t>Target chính_WW_Papa Grandkids Hand Print - Personalized Mug</t>
  </si>
  <si>
    <t>Papa Grandkids Hand Print - Personalized Mug</t>
  </si>
  <si>
    <t>VideoAdsR_WMAK1118NAH3400WP_080524</t>
  </si>
  <si>
    <t>WMAK1118NAH3400WP</t>
  </si>
  <si>
    <t>Cool Grandma Club - Funny Gift For Grandma, Mom, Nana, Gigi - Personalized T Shirt_VideoAdsR_TSVA804NAH3263WP_100424</t>
  </si>
  <si>
    <t>Target chính_WW_Cool Grandma Club - Funny Gift For Grandma, Mom, Nana, Gigi - Personalized T Shirt</t>
  </si>
  <si>
    <t>Cool Grandma Club - Funny Gift For Grandma, Mom, Nana, Gigi - Personalized T Shirt</t>
  </si>
  <si>
    <t>VideoAdsR_TSVA804NAH3263WP_100424</t>
  </si>
  <si>
    <t>TSVA804NAH3263WP</t>
  </si>
  <si>
    <t>08/05/24_Target Garden Pet_US_A Crazy Plant Lady &amp; Her Spoiled Rotten Dogs - Backyard Sign, Gift For Gardening Lovers, Gardeners, Dog Lovers - Personalized Classic Metal Signs</t>
  </si>
  <si>
    <t>31/01/24_Target Motherhood_US_Nana, Mom, Auntie Family Sunflower - Birthday, Loving Gift For Mother, Grandma, Grandmother - Personalized Acrylic Car Hanger</t>
  </si>
  <si>
    <t>08/05/24_Target Garden Design_US_A Crazy Plant Lady &amp; Her Spoiled Rotten Dogs - Backyard Sign, Gift For Gardening Lovers, Gardeners, Dog Lovers - Personalized Classic Metal Signs</t>
  </si>
  <si>
    <t>WP-Unique 01</t>
  </si>
  <si>
    <t>Just A Dad And His Girl - Gift For Father - Personalized Custom T Shirt_VideoAds_TSTB058CIN756WP_270523</t>
  </si>
  <si>
    <t>US_Fatherhood_Just A Dad And His Girl - Personalized Custom T Shirt</t>
  </si>
  <si>
    <t>Just A Dad And His Girl - Gift For Father - Personalized Custom T Shirt</t>
  </si>
  <si>
    <t>VideoAds_TSTB058CIN756WP_270523</t>
  </si>
  <si>
    <t>TSTB058CIN756WP</t>
  </si>
  <si>
    <t>Target chính_US_Just A Dad And His Girl - Personalized Custom T Shirt</t>
  </si>
  <si>
    <t>My Favorite People Call Me Grandpa - Gift For Grandpa, Dad - Personalized Custom T Shirt_VideoAds_TSDT725NGO1355WP_200523</t>
  </si>
  <si>
    <t>Target chính_US_My Favorite People Call Me Grandpa - Gift For Grandpa, Dad - Personalized Custom T Shirt</t>
  </si>
  <si>
    <t>My Favorite People Call Me Grandpa - Gift For Grandpa, Dad - Personalized Custom T Shirt</t>
  </si>
  <si>
    <t>VideoAds_TSDT725NGO1355WP_200523</t>
  </si>
  <si>
    <t>TSDT725NGO1355WP</t>
  </si>
  <si>
    <t>WP 0206-02</t>
  </si>
  <si>
    <t>Dear Dad Great Job We're Awesome Thank You Young - Father Gift - Personalized Custom T Shirt_TSBD577HAL759WP_09/05</t>
  </si>
  <si>
    <t>Dear Dad Great Job We're Awesome Thank You Young - Father Gift - Personalized Custom T Shirt targetus all us</t>
  </si>
  <si>
    <t>Dear Dad Great Job We're Awesome Thank You Young - Father Gift - Personalized Custom T Shirt</t>
  </si>
  <si>
    <t>TSBD577HAL759WP_09/05</t>
  </si>
  <si>
    <t>TSBD577HAL759WP</t>
  </si>
  <si>
    <t>Dear Dad Great Job We're Awesome Thank You - Father Gift - Personalized Custom T Shirt_TSTS010HAL754WP_04/05</t>
  </si>
  <si>
    <t>Dear Dad Great Job We're Awesome Thank You - Father Gift - Personalized Custom T Shirt targetus Father's Day</t>
  </si>
  <si>
    <t>Dear Dad Great Job We're Awesome Thank You - Father Gift - Personalized Custom T Shirt</t>
  </si>
  <si>
    <t>TSTS010HAL754WP_04/05</t>
  </si>
  <si>
    <t>TSTS010HAL754WP</t>
  </si>
  <si>
    <t>This Awesome Daddy Mommy Belongs To - Birthday, Loving Gift For Mother, Father, Grandma, Grandpa - Personalized Custom T Shirt_VideoAds_TSAH319ELE2199WP_0505</t>
  </si>
  <si>
    <t>Change to US&amp;CA_Target chính_WW_This Awesome Daddy Mommy Belongs To - Birthday, Loving Gift For Mother, Father, Grandma, Grandpa - Personalized Custom T Shirt</t>
  </si>
  <si>
    <t>Advantage+_US_Dear Dad Great Job We're Awesome Thank You - Father Gift - Personalized Custom T Shirt_TSTS010HAL754WP_04/04 Campaign</t>
  </si>
  <si>
    <t>Advantage Shopping_Dear Dad Great Job We're Awesome Thank You - Father Gift - Personalized Custom T Shirt_04/04 Ad Set</t>
  </si>
  <si>
    <t>TSTS010HAL754WP_04/04 Campaign</t>
  </si>
  <si>
    <t>Reopen 11/05/24_Vintage Map Papa Title - Birthday, Loving Gift For Dad, Father, Papa, Grandpa, Grandfather - Personalized Custom T Shirt_VideoAds_TSHP032HAL1210WP_1205</t>
  </si>
  <si>
    <t>Change to US_Target Phụ_WW_Vintage Map Papa Title - Birthday, Loving Gift For Dad, Father, Papa, Grandpa, Grandfather - Personalized Custom T Shirt</t>
  </si>
  <si>
    <t>Vintage Map Papa Title - Birthday, Loving Gift For Dad, Father, Papa, Grandpa, Grandfather - Personalized Custom T Shirt_VideoAds_TSHP032HAL1210WP_1205</t>
  </si>
  <si>
    <t>WP</t>
  </si>
  <si>
    <t>Vintage Map Papa Title - Birthday, Loving Gift For Dad, Father, Papa, Grandpa, Grandfather - Personalized Custom T Shirt_TSHP032HAL1210WP_26/04</t>
  </si>
  <si>
    <t>All us_Vintage Map Papa Title - Birthday, Loving Gift For Dad, Father, Papa, Grandpa, Grandfather - Personalized Custom T Shirt 3</t>
  </si>
  <si>
    <t>TSHP032HAL1210WP_26/04</t>
  </si>
  <si>
    <t>Change to US&amp;CA_Target chính_WW_Vintage Map Papa Title - Birthday, Loving Gift For Dad, Father, Papa, Grandpa, Grandfather - Personalized Custom T Shirt 2</t>
  </si>
  <si>
    <t>Custom Photo Funny Family Pet Face - Gift For Men, Dog And Cat Lovers - Personalized Custom Hawaiian Shirt_VideoAds_HSTD137ALE007WP_260523</t>
  </si>
  <si>
    <t>Target chính_WW_Custom Photo Funny Family Pet Face - Gift For Men, Dog And Cat Lovers - Personalized Custom Hawaiian Shirt</t>
  </si>
  <si>
    <t>Custom Photo Funny Family Pet Face - Gift For Men, Dog And Cat Lovers - Personalized Custom Hawaiian Shirt</t>
  </si>
  <si>
    <t>VideoAds_HSTD137ALE007WP_260523</t>
  </si>
  <si>
    <t>HSTD137ALE007WP</t>
  </si>
  <si>
    <t>All us_My Favorite People Call Me Grandpa - Gift For Grandpa, Dad - Personalized Custom T Shirt</t>
  </si>
  <si>
    <t>Grandma Mother Hugged This Soft Pillow - Gift For Granddaughter, Grandson, Kids - Personalized Pillow_PLAT928DIL189WP_14/07/23</t>
  </si>
  <si>
    <t>08/11_All US(45+ women)_Granddaughter Unicorn Hug This Soft Pillow - Gift For Kids - Personalized Pillow_PLAT928DIL189WP_14/07/23 - Copy</t>
  </si>
  <si>
    <t>Grandma Mother Hugged This Soft Pillow - Gift For Granddaughter, Grandson, Kids - Personalized Pillow</t>
  </si>
  <si>
    <t>PLAT928DIL189WP_14/07/23</t>
  </si>
  <si>
    <t>PLAT928DIL189WP</t>
  </si>
  <si>
    <t>Keys To The Camper - Anniversary, Loving Gifts For Couples, Husband, Wife, Camping Lovers - Personalized Aluminum Keychain_VideoAds_LDAK779NAH2386WP_180723</t>
  </si>
  <si>
    <t>30/01_Target Campsite_(US+UK+AU+CA)_Keys To The Camper - Anniversary, Loving Gifts For Couples, Husband, Wife, Camping Lovers - Personalized Aluminum Keychain</t>
  </si>
  <si>
    <t>Keys To The Camper - Anniversary, Loving Gifts For Couples, Husband, Wife, Camping Lovers - Personalized Aluminum Keychain</t>
  </si>
  <si>
    <t>VideoAds_LDAK779NAH2386WP_180723</t>
  </si>
  <si>
    <t>LDAK779NAH2386WP</t>
  </si>
  <si>
    <t>Dike - Maximo - Wanderprints 1</t>
  </si>
  <si>
    <t>AHUY_22/08_Brand Ads_Personalized home decor, garden decor, backyard decor_Conversion</t>
  </si>
  <si>
    <t>ALL US</t>
  </si>
  <si>
    <t>Personalized home decor, garden decor, backyard decor</t>
  </si>
  <si>
    <t>Personalized home decor, garden decor, backyard decor_Conversion</t>
  </si>
  <si>
    <t>Marketing_Dynamic3_Smart Shopping ROAS 2 (Purchase 30 days) - Copy</t>
  </si>
  <si>
    <t>Lookalike (US, 2%) - Purchase 30 day</t>
  </si>
  <si>
    <t>Smart Shopping ROAS 2 (Purchase 30 days) - Copy</t>
  </si>
  <si>
    <t>Dynamic3</t>
  </si>
  <si>
    <t>7-day click</t>
  </si>
  <si>
    <t>Target chính_US_Vintage Map Papa Title - Birthday, Loving Gift For Dad, Father, Papa, Grandpa, Grandfather - Personalized Custom T Shirt 1</t>
  </si>
  <si>
    <t>WP-Yino Couple 02</t>
  </si>
  <si>
    <t>Home Is Where We Park It You And Me And The Dogs - Gift For Camping Lovers - Personalized Doormat_DMHC050NGO1503WP_07/07/23</t>
  </si>
  <si>
    <t>Target chính_US_Home Is Where We Park It You And Me And The Dogs - Gift For Camping Lovers - Personalized Doormat</t>
  </si>
  <si>
    <t>Home Is Where We Park It You And Me And The Dogs - Gift For Camping Lovers - Personalized Doormat</t>
  </si>
  <si>
    <t>DMHC050NGO1503WP_07/07/23</t>
  </si>
  <si>
    <t>DMHC050NGO1503WP</t>
  </si>
  <si>
    <t>Family Couple A Lovely Lady And A Grumpy Old Man Live Here - Couple Gift - Personalized Custom Doormat_VideoAds_DMBD520ELE1384WP_170623</t>
  </si>
  <si>
    <t>20/01_Target Anniversary_WW_Family Couple A Lovely Lady And A Grumpy Old Man Live Here - Couple Gift - Personalized Custom Doormat 4</t>
  </si>
  <si>
    <t>Family Couple A Lovely Lady And A Grumpy Old Man Live Here - Couple Gift - Personalized Custom Doormat</t>
  </si>
  <si>
    <t>VideoAds_DMBD520ELE1384WP_170623</t>
  </si>
  <si>
    <t>DMBD520ELE1384WP</t>
  </si>
  <si>
    <t>Dike - Maximo - Wanderprints 3</t>
  </si>
  <si>
    <t>What Day Is Today Who Cares Retired - Retirement Gift - Personalized Custom T Shirt_TSCT324HAL715WP_01/04</t>
  </si>
  <si>
    <t>WW_What Day Is Today Who Cares Retired - Retirement Gift - Personalized Custom T Shirt targetww</t>
  </si>
  <si>
    <t>What Day Is Today Who Cares Retired - Retirement Gift - Personalized Custom T Shirt</t>
  </si>
  <si>
    <t>TSCT324HAL715WP_01/04</t>
  </si>
  <si>
    <t>TSCT324HAL715WP</t>
  </si>
  <si>
    <t>Reopen 15/05/24_My Favorite People Call Me Dad Grandpa - Birthday, Loving Gift For Father, Grandfather - Personalized Custom T Shirt_TSAH312ELE2190WP_26/04</t>
  </si>
  <si>
    <t>All us_My Favorite People Call Me Dad Grandpa - Birthday, Loving Gift For Father, Grandfather - Personalized Custom T Shirt 3</t>
  </si>
  <si>
    <t>My Favorite People Call Me Dad Grandpa - Birthday, Loving Gift For Father, Grandfather - Personalized Custom T Shirt</t>
  </si>
  <si>
    <t>My Favorite People Call Me Dad Grandpa - Birthday, Loving Gift For Father, Grandfather - Personalized Custom T Shirt_TSAH312ELE2190WP_26/04</t>
  </si>
  <si>
    <t>TSAH312ELE2190WP</t>
  </si>
  <si>
    <t>Home Is Where We Park It - Family Gifts For Couples, Husband, Wife, Camping Lovers - Personalized Doormat_VideoAds_DMTN1029NAH2410WP_280723</t>
  </si>
  <si>
    <t>Target chính_WW_Home Is Where We Park It - Family Gifts For Couples, Husband, Wife, Camping Lovers - Personalized Doormat</t>
  </si>
  <si>
    <t>Home Is Where We Park It - Family Gifts For Couples, Husband, Wife, Camping Lovers - Personalized Doormat</t>
  </si>
  <si>
    <t>VideoAds_DMTN1029NAH2410WP_280723</t>
  </si>
  <si>
    <t>DMTN1029NAH2410WP</t>
  </si>
  <si>
    <t>30/01_Target chính_WW(35+)_Granddaughter Unicorn Hug This Soft Pillow - Gift For Kids - Personalized Pillow_PLAT928DIL189WP_14/07/23</t>
  </si>
  <si>
    <t>Target chính_US_My Favorite People Call Me Dad Grandpa - Birthday, Loving Gift For Father, Grandfather - Personalized Custom T Shirt 1</t>
  </si>
  <si>
    <t>Marketing_Dynamic16_All product Prime Day_07/07</t>
  </si>
  <si>
    <t>All 10% OFF</t>
  </si>
  <si>
    <t>All product Prime Day</t>
  </si>
  <si>
    <t>All product Prime Day_07/07</t>
  </si>
  <si>
    <t>Home Is Where We Park It - Gift For Camping Lovers - Personalized Custom Doormat_DMHC027NGO1440WP_13/06/23</t>
  </si>
  <si>
    <t>Target chính_WW_Home Is Where We Park It - Gift For Camping Lovers - Personalized Custom Doormat</t>
  </si>
  <si>
    <t>Home Is Where We Park It - Gift For Camping Lovers - Personalized Custom Doormat</t>
  </si>
  <si>
    <t>DMHC027NGO1440WP_13/06/23</t>
  </si>
  <si>
    <t>DMHC027NGO1440WP</t>
  </si>
  <si>
    <t>Yino Family Decor 01</t>
  </si>
  <si>
    <t>Pampered Chickens Live Here - Chicken Coop Decoration - Personalized Custom Classic Metal Signs_MSTB063NEL826WP_07/06</t>
  </si>
  <si>
    <t>Target WW_Pampered Chickens Live Here - Chicken Coop Decoration - Personalized Custom Classic Metal Signs – Copy</t>
  </si>
  <si>
    <t>Pampered Chickens Live Here - Chicken Coop Decoration - Personalized Custom Classic Metal Signs</t>
  </si>
  <si>
    <t>MSTB063NEL826WP_07/06</t>
  </si>
  <si>
    <t>MSTB063NEL826WP</t>
  </si>
  <si>
    <t>Family Couple A Lovely Lady And A Grumpy Old Man Live Here - Couple Gift - Personalized Custom Doormat_DMBD520ELE1384WP_17/03</t>
  </si>
  <si>
    <t>Family Couple A Lovely Lady And A Grumpy Old Man Live Here - Couple Gift - Personalized Custom Doormat targetww</t>
  </si>
  <si>
    <t>DMBD520ELE1384WP_17/03</t>
  </si>
  <si>
    <t>You Were My Favorite Hello And Hardest Goodbye - Christmas Memorial Gift - Personalized Custom Shaped Acrylic Ornament_AUNT050DIL242WP_29/08/23</t>
  </si>
  <si>
    <t>Applied AA_All_US_You Were My Favorite Hello And Hardest Goodbye - Christmas Memorial Gift - Personalized Custom Shaped Acrylic Ornament</t>
  </si>
  <si>
    <t>You Were My Favorite Hello And Hardest Goodbye - Christmas Memorial Gift - Personalized Custom Shaped Acrylic Ornament</t>
  </si>
  <si>
    <t>AUNT050DIL242WP_29/08/23</t>
  </si>
  <si>
    <t>AUNT050DIL242WP</t>
  </si>
  <si>
    <t>Marketing_Dynamic12_Gift For Couples_18/01</t>
  </si>
  <si>
    <t>Lookalike (US, 10%) - Purchase 30days</t>
  </si>
  <si>
    <t>Gift For Couples</t>
  </si>
  <si>
    <t>Gift For Couples_18/01</t>
  </si>
  <si>
    <t>Married</t>
  </si>
  <si>
    <t>Couple After Years Hotter Than This Coffee - Gift For Couples - Personalized Mug_MGMN835CIN1553WP_31/08/23</t>
  </si>
  <si>
    <t>Applied AA_Target chính_WW_Couple After Years Hotter Than This Coffee - Gift For Couples - Personalized Mug</t>
  </si>
  <si>
    <t>Couple After Years Hotter Than This Coffee - Gift For Couples - Personalized Mug</t>
  </si>
  <si>
    <t>MGMN835CIN1553WP_31/08/23</t>
  </si>
  <si>
    <t>MGMN835CIN1553WP</t>
  </si>
  <si>
    <t>AHUY_20/08_Brand Ads_Special gift with personal touch_Conversion</t>
  </si>
  <si>
    <t>Interest</t>
  </si>
  <si>
    <t>Special gift with personal touch</t>
  </si>
  <si>
    <t>Special gift with personal touch_Conversion</t>
  </si>
  <si>
    <t>Change to US_27/05_Video mới_Target chính_WW_This Awesome Daddy Mommy Belongs To - Birthday, Loving Gift For Mother, Father, Grandma, Grandpa - Personalized Custom T Shirt</t>
  </si>
  <si>
    <t>Ecomy Gift PTE 01</t>
  </si>
  <si>
    <t>Marketing_Give Away Father_26/04/24</t>
  </si>
  <si>
    <t>All US</t>
  </si>
  <si>
    <t>Give Away Father</t>
  </si>
  <si>
    <t>26/04/24</t>
  </si>
  <si>
    <t>Hand In Hand, I Will Always Protect You - Birthday, Loving Gift For Mother, Father, Grandma, Grandpa, Parents, Grandparents - Personalized Custom T Shirt_TSVT192HAL1211WP_21/04</t>
  </si>
  <si>
    <t>US Mothercare_Hand In Hand, I Will Always Protect You - Birthday, Loving Gift For Mother, Father, Grandma, Grandpa, Parents, Grandparents - Personalized Custom T Shirt</t>
  </si>
  <si>
    <t>TSVT192HAL1211WP_21/04</t>
  </si>
  <si>
    <t>Please Be Mindful Of The Energy You Bring Into This Space - Birthday, Loving Gift For Yourself, Women, Yoga Lovers - Personalized Doormat_VideoAds_DMHP092HAL1425WP_150823</t>
  </si>
  <si>
    <t>Applied AA_Target chính_WW_Please Be Mindful Of The Energy You Bring Into This Space - Birthday, Loving Gift For Yourself, Women, Yoga Lovers - Personalized Doormat 3</t>
  </si>
  <si>
    <t>Please Be Mindful Of The Energy You Bring Into This Space - Birthday, Loving Gift For Yourself, Women, Yoga Lovers - Personalized Doormat</t>
  </si>
  <si>
    <t>VideoAds_DMHP092HAL1425WP_150823</t>
  </si>
  <si>
    <t>DMHP092HAL1425WP</t>
  </si>
  <si>
    <t>Advantage + Shopping_Custom Photo Pillow In The Shape Of Your Beloved Pet - Gift For Friends, Lovers, Husband, Wife And Pet Lovers - Personalized Custom Shape Pillow_LSTRA001MAR001WP_20/07/23</t>
  </si>
  <si>
    <t>Advantage + Shopping_Custom Photo Pillow In The Shape Of Your Beloved Pet - Gift For Friends, Lovers, Husband, Wife And Pet Lovers - Personalized Custom Shape Pillow_LSTRA001MAR001WP_20/07/23 Ad Set</t>
  </si>
  <si>
    <t>Custom Photo Pillow In The Shape Of Your Beloved Pet - Gift For Friends, Lovers, Husband, Wife And Pet Lovers - Personalized Custom Shape Pillow</t>
  </si>
  <si>
    <t>Custom Photo Pillow In The Shape Of Your Beloved Pet - Gift For Friends, Lovers, Husband, Wife And Pet Lovers - Personalized Custom Shape Pillow_LSTRA001MAR001WP_20/07/23</t>
  </si>
  <si>
    <t>LSTRA001MAR001WP</t>
  </si>
  <si>
    <t>20/01_Applied AA_Target Anniversary_WW_Couple After Years Hotter Than This Coffee - Gift For Couples - Personalized Mug – Copy 2</t>
  </si>
  <si>
    <t>Dear Dad Great Job We're Awesome Thank You Young - Father Gift - Personalized Custom T Shirt targetus Father's Day</t>
  </si>
  <si>
    <t>Marketing_Dynamic11_Bestie Gift_07/02</t>
  </si>
  <si>
    <t>Lookalike (US, 5%) - Bestie Gift Purchase_30days</t>
  </si>
  <si>
    <t>Bestie Gift</t>
  </si>
  <si>
    <t>Bestie Gift_07/02</t>
  </si>
  <si>
    <t>Runagain_Grandpa Because Partner In Crime Makes Me Sound Like A Bad Influence - Father Gift - Personalized Custom T Shirt_TSAT565TRA533WP_24/02</t>
  </si>
  <si>
    <t>Target chính_US_Grandpa Because Partner In Crime Makes Me Sound Like A Bad Influence - Father Gift - Personalized Custom T Shirt</t>
  </si>
  <si>
    <t>Grandpa Because Partner In Crime Makes Me Sound Like A Bad Influence - Father Gift - Personalized Custom T Shirt</t>
  </si>
  <si>
    <t>TSAT565TRA533WP_24/02</t>
  </si>
  <si>
    <t>TSAT565TRA533WP</t>
  </si>
  <si>
    <t>Camping Couple Husband &amp; Wife Camping Partners For Life - Anniversary, Vacation, Funny Gift For Campers - Personalized Custom Shaped Wood Sign_WSAK887NAH2807WP_14/11/23</t>
  </si>
  <si>
    <t>All_US_Camping Couple Husband &amp; Wife Camping Partners For Life - Anniversary, Vacation, Funny Gift For Campers - Personalized Custom Shaped Wood Sign</t>
  </si>
  <si>
    <t>WSAK887NAH2807WP_14/11/23</t>
  </si>
  <si>
    <t>Marketing_Dynamic11_Bestie Gift</t>
  </si>
  <si>
    <t>Added to Cart But Not Purchased 3</t>
  </si>
  <si>
    <t>Dynamic11</t>
  </si>
  <si>
    <t>Reading Chibi Just A Girl Who Loves Books - Personalized Custom Fleece Blanket_VideoAds_FBMN683CIN1005WP_1705</t>
  </si>
  <si>
    <t>Applied AA_25/08/23_Target chính_WW mở rộng_Reading Chibi Just A Girl Who Loves Books - Personalized Custom Fleece Blanket - Copy</t>
  </si>
  <si>
    <t>Reading Chibi Just A Girl Who Loves Books - Personalized Custom Fleece Blanket</t>
  </si>
  <si>
    <t>VideoAds_FBMN683CIN1005WP_1705</t>
  </si>
  <si>
    <t>FBMN683CIN1005WP</t>
  </si>
  <si>
    <t>MarriedxParents (All) 10% OFF</t>
  </si>
  <si>
    <t>Marketing_Dynamic22_Gift For Father_05/05</t>
  </si>
  <si>
    <t>Gift For Father</t>
  </si>
  <si>
    <t>Gift For Father_05/05</t>
  </si>
  <si>
    <t>Marketing_Dynamic23_2023 Father's Day Top Trending_25/05</t>
  </si>
  <si>
    <t>Engaged Page</t>
  </si>
  <si>
    <t>2023 Father's Day Top Trending</t>
  </si>
  <si>
    <t>2023 Father's Day Top Trending_25/05</t>
  </si>
  <si>
    <t>Viewed or Added to Cart But Not Purchased 28</t>
  </si>
  <si>
    <t>Viewed or Added to Cart But Not Purchased 14</t>
  </si>
  <si>
    <t>Reopen 14/05/24_Dad Losing My Mind One Kid At A Time - Father Gift - Personalized Custom T Shirt_TSDT418TRA508WP_22/02</t>
  </si>
  <si>
    <t>Target Father's Day_Dad Losing My Mind One Kid At A Time - Father Gift - Personalized Custom T Shirt</t>
  </si>
  <si>
    <t>Dad Losing My Mind One Kid At A Time - Father Gift - Personalized Custom T Shirt</t>
  </si>
  <si>
    <t>Dad Losing My Mind One Kid At A Time - Father Gift - Personalized Custom T Shirt_TSDT418TRA508WP_22/02</t>
  </si>
  <si>
    <t>TSDT418TRA508WP</t>
  </si>
  <si>
    <t>Marketing_Dynamic24_2023 Father's Day Best Selling_26/05</t>
  </si>
  <si>
    <t>2023 Father's Day Best Selling</t>
  </si>
  <si>
    <t>2023 Father's Day Best Selling_26/05</t>
  </si>
  <si>
    <t>Marketing_Book Lovers day Image_10/08</t>
  </si>
  <si>
    <t>Target Purchase 7days</t>
  </si>
  <si>
    <t>Book Lovers day Image</t>
  </si>
  <si>
    <t>10/08</t>
  </si>
  <si>
    <t>Target chính_WW_Family Couple A Lovely Lady And A Grumpy Old Man Live Here - Couple Gift - Personalized Custom Doormat 4</t>
  </si>
  <si>
    <t>Think Of This Blanket - Gift For Sisters - Personalized Fleece Blanket_VideoAds_FBHU017NEL1496WP_180823</t>
  </si>
  <si>
    <t>Target chính_US_Think Of This Blanket - Gift For Sisters - Personalized Fleece Blanket</t>
  </si>
  <si>
    <t>Think Of This Blanket - Gift For Sisters - Personalized Fleece Blanket</t>
  </si>
  <si>
    <t>VideoAds_FBHU017NEL1496WP_180823</t>
  </si>
  <si>
    <t>FBHU017NEL1496WP</t>
  </si>
  <si>
    <t>Marketing_Dynamic25_Summer Vibe_16/06</t>
  </si>
  <si>
    <t>Summer Vibe</t>
  </si>
  <si>
    <t>Summer Vibe_16/06</t>
  </si>
  <si>
    <t>Dike - Maximo - Wanderprints 2</t>
  </si>
  <si>
    <t>LearnmoredAds_Dog Couple A Lovely Lady And A Grumpy Old Man Live Here - Gift For Dog Lovers - Personalized Custom Doormat_DMBD528ELE1393WP_03/11</t>
  </si>
  <si>
    <t>Expand_Dog Couple A Lovely Lady And A Grumpy Old Man Live Here - Gift For Dog Lovers - Personalized Custom Doormat targetus</t>
  </si>
  <si>
    <t>Dog Couple A Lovely Lady And A Grumpy Old Man Live Here - Gift For Dog Lovers - Personalized Custom Doormat</t>
  </si>
  <si>
    <t>DMBD528ELE1393WP_03/11</t>
  </si>
  <si>
    <t>DMBD528ELE1393WP</t>
  </si>
  <si>
    <t>Marketing_Dynamic27_Retarget Maximum Conversion_04/08</t>
  </si>
  <si>
    <t>Viewed or Added to Cart But Not Purchased 3</t>
  </si>
  <si>
    <t>Retarget Maximum Conversion</t>
  </si>
  <si>
    <t>Retarget Maximum Conversion_04/08</t>
  </si>
  <si>
    <t>Marketing_Dynamic18_Camping Topic_16/08</t>
  </si>
  <si>
    <t>All us</t>
  </si>
  <si>
    <t>Camping Topic</t>
  </si>
  <si>
    <t>Camping Topic_16/08</t>
  </si>
  <si>
    <t>You Are My Love I Married You Because I Can't Live Without You Husband Wife - Gift For Couples - Personalized Custom Fleece Blanket_VideoAds_FBAK671NAH1961WP_1403</t>
  </si>
  <si>
    <t>Target chính_WW_You Are My Love I Married You Because I Can't Live Without You Husband Wife - Gift For Couples - Personalized Custom Fleece Blanket</t>
  </si>
  <si>
    <t>You Are My Love I Married You Because I Can't Live Without You Husband Wife - Gift For Couples - Personalized Custom Fleece Blanket</t>
  </si>
  <si>
    <t>VideoAds_FBAK671NAH1961WP_1403</t>
  </si>
  <si>
    <t>FBAK671NAH1961WP</t>
  </si>
  <si>
    <t>(Chuẩn)_Personalized Family Old Couple When We Get Customized Poster_PT120521NAH02WP_12/05</t>
  </si>
  <si>
    <t>21/12_Thêm post_Target Valentine_US_Personalized Family Old Couple When We Get Customized Poster - Copy</t>
  </si>
  <si>
    <t>Personalized Family Old Couple When We Get Customized Poster</t>
  </si>
  <si>
    <t>PT120521NAH02WP_12/05</t>
  </si>
  <si>
    <t>PT120521NAH02WP</t>
  </si>
  <si>
    <t>Marketing_Dynamic31_Gift For Father_17/04/24</t>
  </si>
  <si>
    <t>ATC 30 days - 10% OFF</t>
  </si>
  <si>
    <t>Gift For Father_17/04/24</t>
  </si>
  <si>
    <t>Change to US_Target chính_WW_My Favorite People Call Me Grandpa - Gift For Grandpa, Dad - Personalized Custom T Shirt</t>
  </si>
  <si>
    <t>Target Married</t>
  </si>
  <si>
    <t>ATC 3 days - 20% OFF</t>
  </si>
  <si>
    <t>Added to Cart But Not Purchased 1</t>
  </si>
  <si>
    <t>Target Travel</t>
  </si>
  <si>
    <t>Making Memories One Campsite At A Time Husband Wife Camping Couple - Personalized Custom Flag_VideoAds_FLTN755NAH1507WP_2903</t>
  </si>
  <si>
    <t>Target chính_WW_Making Memories One Campsite At A Time Husband Wife Camping Couple - Personalized Custom Flag</t>
  </si>
  <si>
    <t>Making Memories One Campsite At A Time Husband Wife Camping Couple - Personalized Custom Flag</t>
  </si>
  <si>
    <t>VideoAds_FLTN755NAH1507WP_2903</t>
  </si>
  <si>
    <t>FLTN755NAH1507WP</t>
  </si>
  <si>
    <t>Advantage Shopping_Dear Dad Great Job We're Awesome Thank You Young - Father Gift - Personalized Custom T Shirt_TSBD577HAL759WP_04/04</t>
  </si>
  <si>
    <t>Advantage Shopping_Dear Dad Great Job We're Awesome Thank You Young - Father Gift - Personalized Custom T Shirt_04/04 Ad Set</t>
  </si>
  <si>
    <t>Dear Dad Great Job We're Awesome Thank You Young - Father Gift - Personalized Custom T Shirt_TSBD577HAL759WP_04/04</t>
  </si>
  <si>
    <t>Viewed or Added to Cart But Not Purchased 7</t>
  </si>
  <si>
    <t>Marketing_Dynamic32_Father's Day Trending Items_15/05/24</t>
  </si>
  <si>
    <t>Father's Day Trending Items</t>
  </si>
  <si>
    <t>Father's Day Trending Items_15/05/24</t>
  </si>
  <si>
    <t>Marketing_Dynamic20_Gift For Mother_14/02</t>
  </si>
  <si>
    <t>Women(all)</t>
  </si>
  <si>
    <t>Gift For Mother</t>
  </si>
  <si>
    <t>Gift For Mother_14/02</t>
  </si>
  <si>
    <t>Just A Girl Boy Who Loves Traveling - Birthday Gift For Him, Her, Family, Trippin', Vacation Lovers - Personalized Custom Passport Cover, Passport Holder_VideoAds_PCAH303ELE2165WP_2904</t>
  </si>
  <si>
    <t>Target chính_WW_Just A Girl Boy Who Loves Traveling - Birthday Gift For Him, Her, Family, Trippin', Vacation Lovers - Personalized Custom Passport Cover, Passport Holder</t>
  </si>
  <si>
    <t>Just A Girl Boy Who Loves Traveling - Birthday Gift For Him, Her, Family, Trippin', Vacation Lovers - Personalized Custom Passport Cover, Passport Holder</t>
  </si>
  <si>
    <t>VideoAds_PCAH303ELE2165WP_2904</t>
  </si>
  <si>
    <t>PCAH303ELE2165WP</t>
  </si>
  <si>
    <t>Ecomy Gift PTE 03</t>
  </si>
  <si>
    <t>Stars And Stripes Grandpa Is Like Dad Without Rules Fist Bump - Personalized T Shirt_TSYN490ELE3242WP_17/05/24</t>
  </si>
  <si>
    <t>All US_Stars And Stripes Grandpa Is Like Dad Without Rules Fist Bump - Personalized T Shirt</t>
  </si>
  <si>
    <t>Stars And Stripes Grandpa Is Like Dad Without Rules Fist Bump - Personalized T Shirt</t>
  </si>
  <si>
    <t>TSYN490ELE3242WP_17/05/24</t>
  </si>
  <si>
    <t>TSYN490ELE3242WP</t>
  </si>
  <si>
    <t>Engaged</t>
  </si>
  <si>
    <t>Kiet Pets 1</t>
  </si>
  <si>
    <t>Patio Welcome Grilling Proudly Serving Whatever You Bring - Backyard Sign - Personalized Custom Classic Metal Signs_MSAK391NAH949WP_16/11</t>
  </si>
  <si>
    <t>Patio Welcome Grilling Proudly Serving Whatever You Bring - Backyard Sign - Personalized Custom Classic Metal Signs targetus</t>
  </si>
  <si>
    <t>Patio Welcome Grilling Proudly Serving Whatever You Bring - Backyard Sign - Personalized Custom Classic Metal Signs</t>
  </si>
  <si>
    <t>MSAK391NAH949WP_16/11</t>
  </si>
  <si>
    <t>MSAK391NAH949WP</t>
  </si>
  <si>
    <t>US_27/05_Video mới_Target Father's Day_This Awesome Daddy Mommy Belongs To - Birthday, Loving Gift For Mother, Father, Grandma, Grandpa - Personalized Custom T Shirt</t>
  </si>
  <si>
    <t>20/01_Target Anniversary_Family Couple A Lovely Lady And A Grumpy Old Man Live Here - Couple Gift - Personalized Custom Doormat targetww – Copy</t>
  </si>
  <si>
    <t>Reading Chibi Girl Just A Girl Who Loves Books - Personalized Custom Pillow_PLNT058CIN558WP_10/12</t>
  </si>
  <si>
    <t>Applied AA_11/08_Target WW(Broaden)_Reading Chibi Girl Just A Girl Who Loves Books - Personalized Custom Pillow targetww</t>
  </si>
  <si>
    <t>Reading Chibi Girl Just A Girl Who Loves Books - Personalized Custom Pillow</t>
  </si>
  <si>
    <t>PLNT058CIN558WP_10/12</t>
  </si>
  <si>
    <t>PLNT058CIN558WP</t>
  </si>
  <si>
    <t>25/05_Brand Ads_Summer Vibe</t>
  </si>
  <si>
    <t>Brand Ads</t>
  </si>
  <si>
    <t>Best Dog Dad Ever Hand Punch Flag - Personalized T Shirt_TSTR257NAH3472WP_18/05/24</t>
  </si>
  <si>
    <t>Target chính_US_Best Dog Dad Ever Hand Punch Flag - Personalized T Shirt</t>
  </si>
  <si>
    <t>Best Dog Dad Ever Hand Punch Flag - Personalized T Shirt</t>
  </si>
  <si>
    <t>TSTR257NAH3472WP_18/05/24</t>
  </si>
  <si>
    <t>TSTR257NAH3472WP</t>
  </si>
  <si>
    <t>New Product_Dad We Love You With Kids Names - Personalized Leather Wallet_LRMN1016NEL2324WP_16/05/24</t>
  </si>
  <si>
    <t>Target phụ_US_Dad We Love You With Kids Names - Personalized Leather Wallet</t>
  </si>
  <si>
    <t>Dad We Love You With Kids Names - Personalized Leather Wallet</t>
  </si>
  <si>
    <t>LRMN1016NEL2324WP_16/05/24</t>
  </si>
  <si>
    <t>LRMN1016NEL2324WP</t>
  </si>
  <si>
    <t>US Fatherhood_Vintage Map Papa Title - Birthday, Loving Gift For Dad, Father, Papa, Grandpa, Grandfather - Personalized Custom T Shirt 3</t>
  </si>
  <si>
    <t>New product_Best Dad Ever Stars And Stripes - Personalized Leather Patch Hat_LHTP252HAL2306WP_21/05/24</t>
  </si>
  <si>
    <t>All US_Best Dad Ever Stars And Stripes - Personalized Leather Patch Hat</t>
  </si>
  <si>
    <t>Best Dad Ever Stars And Stripes - Personalized Leather Patch Hat</t>
  </si>
  <si>
    <t>LHTP252HAL2306WP_21/05/24</t>
  </si>
  <si>
    <t>LHTP252HAL2306WP</t>
  </si>
  <si>
    <t>Added to Cart But Not Purchased 7</t>
  </si>
  <si>
    <t>Marketing_Dynamic4_Retarget ROAS - Copy</t>
  </si>
  <si>
    <t>Retarget ROAS - Copy</t>
  </si>
  <si>
    <t>Dynamic4</t>
  </si>
  <si>
    <t>Marketing_Dynamic12_Gift For Couples_07/02</t>
  </si>
  <si>
    <t>ATC 3 days - 10% OFF</t>
  </si>
  <si>
    <t>Gift For Couples_07/02</t>
  </si>
  <si>
    <t>Stars And Stripes Grandpa Is Like Dad Without Rules Fist Bump With Kids - Personalized T Shirt_TKYN491ELE3243WP_17/05/24</t>
  </si>
  <si>
    <t>All US_Stars And Stripes Grandpa Is Like Dad Without Rules Fist Bump With Kids - Personalized T Shirt</t>
  </si>
  <si>
    <t>Stars And Stripes Grandpa Is Like Dad Without Rules Fist Bump With Kids - Personalized T Shirt</t>
  </si>
  <si>
    <t>TKYN491ELE3243WP_17/05/24</t>
  </si>
  <si>
    <t>TKYN491ELE3243WP</t>
  </si>
  <si>
    <t>30/01_Applied AA_All AU_Keys To The Camper - Anniversary, Loving Gifts For Couples, Husband, Wife, Camping Lovers - Personalized Aluminum Keychain</t>
  </si>
  <si>
    <t>Dad We Love You With Kids Names - Personalized Bifold Wallet_BWMN1017NEL2326WP_16/05/24</t>
  </si>
  <si>
    <t>All US_Dad We Love You With Kids Names - Personalized Bifold Wallet</t>
  </si>
  <si>
    <t>Dad We Love You With Kids Names - Personalized Bifold Wallet</t>
  </si>
  <si>
    <t>BWMN1017NEL2326WP_16/05/24</t>
  </si>
  <si>
    <t>BWMN1017NEL2326WP</t>
  </si>
  <si>
    <t>Video_Branding Ads_All Product_16/08</t>
  </si>
  <si>
    <t>Target Pet Lover</t>
  </si>
  <si>
    <t>Branding Ads</t>
  </si>
  <si>
    <t>All Product_16/08</t>
  </si>
  <si>
    <t>All Product</t>
  </si>
  <si>
    <t>Marketing_Gift for Pet Mom Image_28/03/24</t>
  </si>
  <si>
    <t>Target Motherhood</t>
  </si>
  <si>
    <t>Gift for Pet Mom Image</t>
  </si>
  <si>
    <t>28/03/24</t>
  </si>
  <si>
    <t>Target chính_WW_Granddaughter Unicorn Hug This Soft Pillow - Gift For Kids - Personalized Pillow_PLAT928DIL189WP_14/07/23</t>
  </si>
  <si>
    <t>Bestie Partners In Crime If We Get Caught - Personalized Custom Tumbler_TUGT152CIN11335WP_10/01</t>
  </si>
  <si>
    <t>Target chính_WW_Bestie Partners In Crime If We Get Caught - Personalized Custom Tumbler</t>
  </si>
  <si>
    <t>Bestie Partners In Crime If We Get Caught - Personalized Custom Tumbler</t>
  </si>
  <si>
    <t>TUGT152CIN11335WP_10/01</t>
  </si>
  <si>
    <t>TUGT152CIN11335WP</t>
  </si>
  <si>
    <t>New Product_I Work Hard So My Dogs Can Have A Better Life - Personalized Leather Wallet_LRTT1025CIN2426WP_15/05/24</t>
  </si>
  <si>
    <t>Target chính_US_I Work Hard So My Dogs Can Have A Better Life - Personalized Leather Wallet</t>
  </si>
  <si>
    <t>I Work Hard So My Dogs Can Have A Better Life - Personalized Leather Wallet</t>
  </si>
  <si>
    <t>LRTT1025CIN2426WP_15/05/24</t>
  </si>
  <si>
    <t>LRTT1025CIN2426WP</t>
  </si>
  <si>
    <t>All US_Dad We Love You With Kids Names - Personalized Leather Wallet</t>
  </si>
  <si>
    <t>Stars And Stripes Best Five - Star Dad Grandpa Ever - Personalized T Shirt_TKVA839ELE3248WP_21/05/24</t>
  </si>
  <si>
    <t>Target chính_US_Stars And Stripes Best Five - Star Dad Grandpa Ever - Personalized T Shirt</t>
  </si>
  <si>
    <t>Stars And Stripes Best Five - Star Dad Grandpa Ever - Personalized T Shirt</t>
  </si>
  <si>
    <t>TKVA839ELE3248WP_21/05/24</t>
  </si>
  <si>
    <t>TKVA839ELE3248WP</t>
  </si>
  <si>
    <t>Reopen 10/05/24_Beware A Crazy Plant Lady &amp; Her Spoiled Rotten Dogs Live Here Gardening - Garden Sign For Dog Lovers - Personalized Custom Classic Metal Signs_MSHM380NAH1742WP_24/09</t>
  </si>
  <si>
    <t>Target chính WW_Beware A Crazy Plant Lady &amp; Her Spoiled Rotten Dogs Live Here Gardening - Garden Sign For Dog Lovers - Personalized Custom Classic Metal Signs targetww</t>
  </si>
  <si>
    <t>Beware A Crazy Plant Lady &amp; Her Spoiled Rotten Dogs Live Here Gardening - Garden Sign For Dog Lovers - Personalized Custom Classic Metal Signs_MSHM380NAH1742WP_24/09</t>
  </si>
  <si>
    <t>Target chính_US_Dad Losing My Mind One Kid At A Time - Father Gift - Personalized Custom T Shirt</t>
  </si>
  <si>
    <t>PURCHASE 30 days - 20% OFF</t>
  </si>
  <si>
    <t>Reopen 21/05/24_Dad Losing My Mind One Kid At A Time - Father Gift - Personalized Custom T Shirt_TSDT418TRA508WP_06/05</t>
  </si>
  <si>
    <t>Target chính_US_Dad Losing My Mind One Kid At A Time - Father Gift - Personalized Custom T Shirt targetus</t>
  </si>
  <si>
    <t>Dad Losing My Mind One Kid At A Time - Father Gift - Personalized Custom T Shirt_TSDT418TRA508WP_06/05</t>
  </si>
  <si>
    <t>Lookalike (US, 5%) - Bestie Gift View_30days</t>
  </si>
  <si>
    <t>All us_Dad Losing My Mind One Kid At A Time - Father Gift - Personalized Custom T Shirt</t>
  </si>
  <si>
    <t>Reopen 21/05/24_Dear Dad Great Job I'm Awesome Thank You Adult And Kid - Father Gift - Personalized Custom T Shirt_TSBD592HAL794WP_16/02</t>
  </si>
  <si>
    <t>Target chính_WW_Dear Dad Great Job I'm Awesome Thank You Adult And Kid - Father Gift - Personalized Custom T Shirt</t>
  </si>
  <si>
    <t>Dear Dad Great Job I'm Awesome Thank You Adult And Kid - Father Gift - Personalized Custom T Shirt</t>
  </si>
  <si>
    <t>Dear Dad Great Job I'm Awesome Thank You Adult And Kid - Father Gift - Personalized Custom T Shirt_TSBD592HAL794WP_16/02</t>
  </si>
  <si>
    <t>TSBD592HAL794WP</t>
  </si>
  <si>
    <t>Keys To The Camper Dogs Cats - Anniversary, Loving Gifts For Couples, Husband, Wife, Camping Lovers - Personalized Aluminum Keychain_VideoAds_LDAK812NAH2477WP_190823</t>
  </si>
  <si>
    <t>Target chính_WW_Keys To The Camper Dogs Cats - Anniversary, Loving Gifts For Couples, Husband, Wife, Camping Lovers - Personalized Aluminum Keychain 3</t>
  </si>
  <si>
    <t>VideoAds_LDAK812NAH2477WP_190823</t>
  </si>
  <si>
    <t>Marketing_Gift for Dad Image_19/04/24</t>
  </si>
  <si>
    <t>Target ATC(3-10days) not Purchase</t>
  </si>
  <si>
    <t>Gift for Dad Image</t>
  </si>
  <si>
    <t>19/04/24</t>
  </si>
  <si>
    <t>Best Dad Ever Star And Stripes - Personalized Classic Cap_CPKK893DIL811WP_22/05/24</t>
  </si>
  <si>
    <t>Target chính_US_Best Dad Ever Star And Stripes - Personalized Classic Cap</t>
  </si>
  <si>
    <t>Best Dad Ever Star And Stripes - Personalized Classic Cap</t>
  </si>
  <si>
    <t>CPKK893DIL811WP_22/05/24</t>
  </si>
  <si>
    <t>CPKK893DIL811WP</t>
  </si>
  <si>
    <t>Custom Photo Stars And Striped Pet Dad - Personalized T Shirt_TSDT1173NGO2321WP_22/05/24</t>
  </si>
  <si>
    <t>Target chính_US_Custom Photo Stars And Striped Pet Dad - Personalized T Shirt</t>
  </si>
  <si>
    <t>Custom Photo Stars And Striped Pet Dad - Personalized T Shirt</t>
  </si>
  <si>
    <t>TSDT1173NGO2321WP_22/05/24</t>
  </si>
  <si>
    <t>TSDT1173NGO2321WP</t>
  </si>
  <si>
    <t>New product_Stars And Striped Best Dad Ever - Personalized 14oz Stainless Steel Tumbler With Handle_ETHC362NGO2304WP_21/05/24</t>
  </si>
  <si>
    <t>Target chính_US_Stars And Striped Best Dad Ever - Personalized 14oz Stainless Steel Tumbler With Handle</t>
  </si>
  <si>
    <t>Stars And Striped Best Dad Ever - Personalized 14oz Stainless Steel Tumbler With Handle</t>
  </si>
  <si>
    <t>ETHC362NGO2304WP_21/05/24</t>
  </si>
  <si>
    <t>ETHC362NGO2304WP</t>
  </si>
  <si>
    <t>Target chính_US_Dear Dad Great Job I'm Awesome Thank You Adult And Kid - Father Gift - Personalized Custom T Shirt</t>
  </si>
  <si>
    <t>The Dogfather Hand Line Sketch Flag - Personalized T Shirt_VideoAdsR_TKHT391CIN2429WP_230524</t>
  </si>
  <si>
    <t>Target chính_US_The Dogfather Hand Line Sketch Flag - Personalized T Shirt</t>
  </si>
  <si>
    <t>The Dogfather Hand Line Sketch Flag - Personalized T Shirt</t>
  </si>
  <si>
    <t>VideoAdsR_TKHT391CIN2429WP_230524</t>
  </si>
  <si>
    <t>TKHT391CIN2429WP</t>
  </si>
  <si>
    <t>Stars And Stripes Daddy Papa - Personalized Polo Shirt_VideoAdsR_PRAH675ELE3234WP_220524</t>
  </si>
  <si>
    <t>Target chính_US_Stars And Stripes Daddy Papa - Personalized Polo Shirt</t>
  </si>
  <si>
    <t>Stars And Stripes Daddy Papa - Personalized Polo Shirt</t>
  </si>
  <si>
    <t>VideoAdsR_PRAH675ELE3234WP_220524</t>
  </si>
  <si>
    <t>PRAH675ELE3234WP</t>
  </si>
  <si>
    <t>DIY Handprint Keepsake Hands Down - Personalized Wood Rectangle Sign_WPNT265NEL2355WP_23/05/24</t>
  </si>
  <si>
    <t>Target chính_US_DIY Handprint Keepsake Hands Down - Personalized Wood Rectangle Sign</t>
  </si>
  <si>
    <t>DIY Handprint Keepsake Hands Down - Personalized Wood Rectangle Sign</t>
  </si>
  <si>
    <t>WPNT265NEL2355WP_23/05/24</t>
  </si>
  <si>
    <t>WPNT265NEL2355WP</t>
  </si>
  <si>
    <t>We Rule The House Dog Cat Version - Home Decor, Birthday, Funny, Housewarming Gift For Pet Lovers, Dog Lovers, Cat Lovers - Personalized Pillow_VideoAds_PLTP028BIL076WP_220823</t>
  </si>
  <si>
    <t>Target chính_WW_We Rule The House Dog Cat Version - Home Decor, Birthday, Funny, Housewarming Gift For Pet Lovers, Dog Lovers, Cat Lovers - Personalized Pillow</t>
  </si>
  <si>
    <t>We Rule The House Dog Cat Version - Home Decor, Birthday, Funny, Housewarming Gift For Pet Lovers, Dog Lovers, Cat Lovers - Personalized Pillow</t>
  </si>
  <si>
    <t>VideoAds_PLTP028BIL076WP_220823</t>
  </si>
  <si>
    <t>PLTP028BIL076WP</t>
  </si>
  <si>
    <t>Best Dad Grandpa Ever Fist Bump - Personalized Classic Cap_CPAH685ELE3249WP_22/05/24</t>
  </si>
  <si>
    <t>Target chính_US_Best Dad Grandpa Ever Fist Bump - Personalized Classic Cap</t>
  </si>
  <si>
    <t>Best Dad Grandpa Ever Fist Bump - Personalized Classic Cap</t>
  </si>
  <si>
    <t>CPAH685ELE3249WP_22/05/24</t>
  </si>
  <si>
    <t>CPAH685ELE3249WP</t>
  </si>
  <si>
    <t>Custom Photo Best Dog Cat Dad Ever Stars And Stripes - Personalized T Shirt_VideoAdsR_TSYN489ELE3241WP_220524</t>
  </si>
  <si>
    <t>Target chính_US_Custom Photo Best Dog Cat Dad Ever Stars And Stripes - Personalized T Shirt</t>
  </si>
  <si>
    <t>Custom Photo Best Dog Cat Dad Ever Stars And Stripes - Personalized T Shirt</t>
  </si>
  <si>
    <t>VideoAdsR_TSYN489ELE3241WP_220524</t>
  </si>
  <si>
    <t>TSYN489ELE3241WP</t>
  </si>
  <si>
    <t>Reopen 17/05/24_Baseball Dear Dad Thank You For Teaching Me - Gift For Father - Personalized Custom Tumbler_TUVA467ELE1426WP_15/04</t>
  </si>
  <si>
    <t>MK moi_Baseball Dear Dad Thank You For Teaching Me - Gift For Father - Personalized Custom Tumbler targetus baseball bat - Copy</t>
  </si>
  <si>
    <t>Baseball Dear Dad Thank You For Teaching Me - Gift For Father - Personalized Custom Tumbler</t>
  </si>
  <si>
    <t>Baseball Dear Dad Thank You For Teaching Me - Gift For Father - Personalized Custom Tumbler_TUVA467ELE1426WP_15/04</t>
  </si>
  <si>
    <t>TUVA467ELE1426WP</t>
  </si>
  <si>
    <t>Reopen 17/05/24_Baseball Dear Dad Thank You For Teaching Me - Gift For Father - Personalized Custom Tumbler_TUVA467ELE1426WP_10/02</t>
  </si>
  <si>
    <t>Target chính_US_Baseball Dear Dad Thank You For Teaching Me - Gift For Father - Personalized Custom Tumbler</t>
  </si>
  <si>
    <t>Baseball Dear Dad Thank You For Teaching Me - Gift For Father - Personalized Custom Tumbler_TUVA467ELE1426WP_10/02</t>
  </si>
  <si>
    <t>New Product_Best Dad Grandpa Ever - Personalized 14oz Stainless Steel Tumbler With Handle_ETVA833ELE3231WP_15/05/24</t>
  </si>
  <si>
    <t>Target phụ_US_Best Dad Grandpa Ever - Personalized 14oz Stainless Steel Tumbler With Handle</t>
  </si>
  <si>
    <t>Best Dad Grandpa Ever - Personalized 14oz Stainless Steel Tumbler With Handle</t>
  </si>
  <si>
    <t>ETVA833ELE3231WP_15/05/24</t>
  </si>
  <si>
    <t>ETVA833ELE3231WP</t>
  </si>
  <si>
    <t>Reopen 10/05/24_Beware A Crazy Plant Lady &amp; Her Spoiled Rotten Dogs Cats Live Here Gardening - Garden Sign, Birthday, Housewarming Gift For Her, Him, Gardener, Outdoor Decor - Personalized Custom Classic Metal Signs_MSTS139NAH1983WP_08/02</t>
  </si>
  <si>
    <t>Target chính_US_Beware A Crazy Plant Lady &amp; Her Spoiled Rotten Dogs Cats Live Here Gardening - Garden Sign, Birthday, Housewarming Gift For Her, Him, Gardener, Outdoor Decor - Personalized Custom Classic Metal Signs</t>
  </si>
  <si>
    <t>Beware A Crazy Plant Lady &amp; Her Spoiled Rotten Dogs Cats Live Here Gardening - Garden Sign, Birthday, Housewarming Gift For Her, Him, Gardener, Outdoor Decor - Personalized Custom Classic Metal Signs</t>
  </si>
  <si>
    <t>Beware A Crazy Plant Lady &amp; Her Spoiled Rotten Dogs Cats Live Here Gardening - Garden Sign, Birthday, Housewarming Gift For Her, Him, Gardener, Outdoor Decor - Personalized Custom Classic Metal Signs_MSTS139NAH1983WP_08/02</t>
  </si>
  <si>
    <t>MSTS139NAH1983WP</t>
  </si>
  <si>
    <t>Target chính_WW_Dad Losing My Mind One Kid At A Time - Father Gift - Personalized Custom T Shirt targetww</t>
  </si>
  <si>
    <t>Runagain_Dear Mom Great Job We're Awesome Thank You Young - Birthday, Loving Gift For Mother, Grandma, Grandmother - Personalized Custom T Shirt_TSVT166HAL1096WP_20/10/23</t>
  </si>
  <si>
    <t>Target chính_(WW - USUK)_Dear Mom Great Job We're Awesome Thank You Young - Birthday, Loving Gift For Mother, Grandma, Grandmother - Personalized Custom T Shirt</t>
  </si>
  <si>
    <t>Dear Mom Great Job We're Awesome Thank You Young - Birthday, Loving Gift For Mother, Grandma, Grandmother - Personalized Custom T Shirt</t>
  </si>
  <si>
    <t>TSVT166HAL1096WP_20/10/23</t>
  </si>
  <si>
    <t>TSVT166HAL1096WP</t>
  </si>
  <si>
    <t>All_US_Dear Mom Great Job We're Awesome Thank You Young - Birthday, Loving Gift For Mother, Grandma, Grandmother - Personalized Custom T Shirt</t>
  </si>
  <si>
    <t>MK moi_Baseball Dear Dad Thank You For Teaching Me - Gift For Father - Personalized Custom Tumbler targetus - Copy</t>
  </si>
  <si>
    <t>Viewed or Added to Cart But Not Purchased 60</t>
  </si>
  <si>
    <t>Campsite</t>
  </si>
  <si>
    <t>Best Dad Ever Flag Hand Line Sketch - Personalized Classic Cap_CPHT393CIN2433WP_17/05/24</t>
  </si>
  <si>
    <t>Target chính_US_Best Dad Ever Flag Hand Line Sketch - Personalized Classic Cap</t>
  </si>
  <si>
    <t>Best Dad Ever Flag Hand Line Sketch - Personalized Classic Cap</t>
  </si>
  <si>
    <t>CPHT393CIN2433WP_17/05/24</t>
  </si>
  <si>
    <t>CPHT393CIN2433WP</t>
  </si>
  <si>
    <t>Campfire</t>
  </si>
  <si>
    <t>Reopen 23/05/24_Dear Dad Great Job We're Awesome Thank You - Father Gift - Personalized Custom Black Mug_MUTS014HAL761WP_09/05</t>
  </si>
  <si>
    <t>Target chính_US_Dear Dad Great Job We're Awesome Thank You - Father Gift - Personalized Custom Black Mug targetus</t>
  </si>
  <si>
    <t>Dear Dad Great Job We're Awesome Thank You - Father Gift - Personalized Custom Black Mug</t>
  </si>
  <si>
    <t>Dear Dad Great Job We're Awesome Thank You - Father Gift - Personalized Custom Black Mug_MUTS014HAL761WP_09/05</t>
  </si>
  <si>
    <t>MUTS014HAL761WP</t>
  </si>
  <si>
    <t>Lookalike (US, 4%) - Purchase 30 day</t>
  </si>
  <si>
    <t>Stars And Stripes Daddy Papa Mommy Nana - Personalized T Shirt_VideoAdsR_TSAH389ELE2356WP_210524</t>
  </si>
  <si>
    <t>All US_Stars And Stripes Daddy Papa Mommy Nana - Personalized T Shirt</t>
  </si>
  <si>
    <t>Stars And Stripes Daddy Papa Mommy Nana - Personalized T Shirt</t>
  </si>
  <si>
    <t>VideoAdsR_TSAH389ELE2356WP_210524</t>
  </si>
  <si>
    <t>TSAH389ELE2356WP</t>
  </si>
  <si>
    <t>Target Father's Day_Dad Losing My Mind One Kid At A Time - Father Gift - Personalized Custom T Shirt targetus  Father's Day</t>
  </si>
  <si>
    <t>All us_Dad Losing My Mind One Kid At A Time - Father Gift - Personalized Custom T Shirt targetus  All us</t>
  </si>
  <si>
    <t>All us_Dear Dad Great Job I'm Awesome Thank You Adult And Kid - Father Gift - Personalized Custom T Shirt</t>
  </si>
  <si>
    <t>Target phụ_US_Stars And Stripes Daddy Papa Mommy Nana - Personalized T Shirt</t>
  </si>
  <si>
    <t>All US_Dear Dad Great Job We're Awesome Thank You - Father Gift - Personalized Custom Black Mug targetus all us</t>
  </si>
  <si>
    <t>Viewed or Added to Cart But Not Purchased 21</t>
  </si>
  <si>
    <t>Target phụ_US_Custom Photo Best Dog Cat Dad Ever Stars And Stripes - Personalized T Shirt</t>
  </si>
  <si>
    <t>03/02/24_Reopen_Dear Mom Great Job We're Awesome Thank You Young - Birthday, Loving Gift For Mother, Grandma, Grandmother - Personalized Custom T Shirt_VideoAds_TSVT166HAL1096WP_2804</t>
  </si>
  <si>
    <t>Target chính_US_Dear Mom Great Job We‘re Awesome Thank You Young - Birthday, Loving Gift For Mother, Grandma, Grandmother - Personalized Custom T Shirt</t>
  </si>
  <si>
    <t>Dear Mom Great Job We're Awesome Thank You Young - Birthday, Loving Gift For Mother, Grandma, Grandmother - Personalized Custom T Shirt_VideoAds_TSVT166HAL1096WP_2804</t>
  </si>
  <si>
    <t>All US_Best Dad Ever Star And Stripes - Personalized Classic Cap</t>
  </si>
  <si>
    <t>Target Page Engagement</t>
  </si>
  <si>
    <t>Target phụ_WW_Dear Dad Great Job I'm Awesome Thank You Adult And Kid - Father Gift - Personalized Custom T Shirt</t>
  </si>
  <si>
    <t>Target phụ_US_DIY Handprint Keepsake Hands Down - Personalized Wood Rectangle Sign</t>
  </si>
  <si>
    <t>All US_Best Dad Grandpa Ever Fist Bump - Personalized Classic Cap</t>
  </si>
  <si>
    <t>Target All US_Beware A Crazy Plant Lady &amp; Her Spoiled Rotten Dogs Live Here Gardening - Garden Sign For Dog Lovers - Personalized Custom Classic Metal Signs targetus all us</t>
  </si>
  <si>
    <t>Target Father's Day_Grandpa Because Partner In Crime Makes Me Sound Like A Bad Influence - Father Gift - Personalized Custom T Shirt</t>
  </si>
  <si>
    <t>All US_Custom Photo Best Dog Cat Dad Ever Stars And Stripes - Personalized T Shirt</t>
  </si>
  <si>
    <t>Target phụ_US_Stars And Striped Best Dad Ever - Personalized 14oz Stainless Steel Tumbler With Handle</t>
  </si>
  <si>
    <t>Target phụ_US_Stars And Stripes Daddy Papa - Personalized Polo Shirt</t>
  </si>
  <si>
    <t>Traveling Couple Hubby &amp; Wifey Travel Partners For Life - Gift For Couples, Traveling Gift - Personalized Passport Cover, Passport Holder_VideoAds_PDHU012CIN1430WP_220723</t>
  </si>
  <si>
    <t>Target chính_WW_Traveling Couple Hubby &amp; Wifey Travel Partners For Life - Gift For Couples, Traveling Gift - Personalized Passport Cover, Passport Holder</t>
  </si>
  <si>
    <t>Traveling Couple Hubby &amp; Wifey Travel Partners For Life - Gift For Couples, Traveling Gift - Personalized Passport Cover, Passport Holder</t>
  </si>
  <si>
    <t>VideoAds_PDHU012CIN1430WP_220723</t>
  </si>
  <si>
    <t>PDHU012CIN1430WP</t>
  </si>
  <si>
    <t>Target chính_US_Dear Mom Great Job We're Awesome Thank You Young - Birthday, Loving Gift For Mother, Grandma, Grandmother - Personalized Custom T Shirt</t>
  </si>
  <si>
    <t>All US_DIY Handprint Keepsake Hands Down - Personalized Wood Rectangle Sign</t>
  </si>
  <si>
    <t>Target Fatherhood</t>
  </si>
  <si>
    <t>Target phụ_US_The Dogfather Hand Line Sketch Flag - Personalized T Shirt</t>
  </si>
  <si>
    <t>Target phụ_US_Best Dad Grandpa Ever Fist Bump - Personalized Classic Cap</t>
  </si>
  <si>
    <t>Page Engagement</t>
  </si>
  <si>
    <t>Target phụ WW_Pampered Chickens Live Here - Chicken Coop Decoration - Personalized Custom Classic Metal Signs</t>
  </si>
  <si>
    <t>28/03/24_Target Married_US_Dear Mom Great Job We're Awesome Thank You Young - Birthday, Loving Gift For Mother, Grandma, Grandmother - Personalized Custom T Shirt</t>
  </si>
  <si>
    <t>View 180day</t>
  </si>
  <si>
    <t>"change to US"_28/03/24_All Male 35+_WW_Dear Mom Great Job We're Awesome Thank You Young - Birthday, Loving Gift For Mother, Grandma, Grandmother - Personalized Custom T Shirt</t>
  </si>
  <si>
    <t>Video_Branding Ads_Motherdays_21/02/24</t>
  </si>
  <si>
    <t>Motherdays_21/02/24</t>
  </si>
  <si>
    <t>Motherdays</t>
  </si>
  <si>
    <t>Conversion_Video_Branding Ads_Motherdays_11/04/24</t>
  </si>
  <si>
    <t>Target chính_WW_Branding Mother</t>
  </si>
  <si>
    <t>Branding Ads_Motherdays_11/04/24</t>
  </si>
  <si>
    <t>Target Mother</t>
  </si>
  <si>
    <t>Target Family</t>
  </si>
  <si>
    <t>You Are The Reason I Don't Punch People At Work - Funny, Anniversary, Birthday Gifts For Colleagues, Coworker, Besties - Personalized Custom Acrylic Keychain_VideoAds_ADAK733NAH2189WP_200523</t>
  </si>
  <si>
    <t>+Creative_Applied AA_Target chính_WW_You Are The Reason I Don't Punch People At Work - Funny, Anniversary, Birthday Gifts For Colleagues, Coworker, Besties - Personalized Custom Acrylic Keychain</t>
  </si>
  <si>
    <t>You Are The Reason I Don't Punch People At Work - Funny, Anniversary, Birthday Gifts For Colleagues, Coworker, Besties - Personalized Custom Acrylic Keychain</t>
  </si>
  <si>
    <t>VideoAds_ADAK733NAH2189WP_200523</t>
  </si>
  <si>
    <t>ADAK733NAH2189WP</t>
  </si>
  <si>
    <t>Target Couple</t>
  </si>
  <si>
    <t>Reopen 17/05/24_What Day Is Today Who Cares - Retirement Gift - Personalized Custom Tumbler_TUCT305HAL675WP_16/03</t>
  </si>
  <si>
    <t>What Day Is Today Who Cares - Retirement Gift - Personalized Custom Tumbler targetus all us</t>
  </si>
  <si>
    <t>What Day Is Today Who Cares - Retirement Gift - Personalized Custom Tumbler</t>
  </si>
  <si>
    <t>What Day Is Today Who Cares - Retirement Gift - Personalized Custom Tumbler_TUCT305HAL675WP_16/03</t>
  </si>
  <si>
    <t>TUCT305HAL675WP</t>
  </si>
  <si>
    <t>Target Engaged Shopping</t>
  </si>
  <si>
    <t>All US_The Dogfather Hand Line Sketch Flag - Personalized T Shirt</t>
  </si>
  <si>
    <t>Target Best Friend</t>
  </si>
  <si>
    <t>ATC 7 days - 10% OFF</t>
  </si>
  <si>
    <t>Lookalike (US, 4%) - Bestie Gift View_30days</t>
  </si>
  <si>
    <t>Go Away Unless You Have Alcohol And Cat Treats Funny Cartoon Cat - Gift For Cat Lovers, Couples - Personalized Doormat_DMAK803NAH2452WP_26/07/23</t>
  </si>
  <si>
    <t>Target chính_US_Go Away Unless You Have Alcohol And Cat Treats Funny Cartoon Cat - Gift For Cat Lovers, Couples - Personalized Doormat</t>
  </si>
  <si>
    <t>Go Away Unless You Have Alcohol And Cat Treats Funny Cartoon Cat - Gift For Cat Lovers, Couples - Personalized Doormat</t>
  </si>
  <si>
    <t>DMAK803NAH2452WP_26/07/23</t>
  </si>
  <si>
    <t>DMAK803NAH2452WP</t>
  </si>
  <si>
    <t>ATC 180 days - 10% OFF</t>
  </si>
  <si>
    <t>Target phụ_WW_Beware A Crazy Plant Lady &amp; Her Spoiled Rotten Dogs Cats Live Here Gardening - Garden Sign, Birthday, Housewarming Gift For Her, Him, Gardener, Outdoor Decor - Personalized Custom Classic Metal Signs</t>
  </si>
  <si>
    <t>Target phụ_US_Best Dad Ever Star And Stripes - Personalized Classic Cap</t>
  </si>
  <si>
    <t>Target phụ_US_Dear Dad Great Job We're Awesome Thank You - Father Gift - Personalized Custom Black Mug targetus Father's Day</t>
  </si>
  <si>
    <t>Target Camping</t>
  </si>
  <si>
    <t>Yoga Girl Morning Affirmations - Gift For Yourself, Gift For Women - Personalized Fleece Blanket_VideoAds_FBTT796NEL1490WP_040823</t>
  </si>
  <si>
    <t>10/11_Target phụ_US_Yoga Girl Morning Affirmations - Gift For Yourself, Gift For Women - Personalized Fleece Blanket - Copy</t>
  </si>
  <si>
    <t>Yoga Girl Morning Affirmations - Gift For Yourself, Gift For Women - Personalized Fleece Blanket</t>
  </si>
  <si>
    <t>VideoAds_FBTT796NEL1490WP_040823</t>
  </si>
  <si>
    <t>FBTT796NEL1490WP</t>
  </si>
  <si>
    <t>Father's Day</t>
  </si>
  <si>
    <t>Marketing_Gift for Dad Carosel_11/04/24 - Copy</t>
  </si>
  <si>
    <t>View 3 days not AddtoCart</t>
  </si>
  <si>
    <t>Gift for Dad Carosel</t>
  </si>
  <si>
    <t>11/04/24 - Copy</t>
  </si>
  <si>
    <t>Marketing_Gift for Dad Carosel_19/04/24 - Copy</t>
  </si>
  <si>
    <t>19/04/24 - Copy</t>
  </si>
  <si>
    <t>Marketing_Adult Girl Gift For Dad Image_20/04/24</t>
  </si>
  <si>
    <t>Adult Girl Gift For Dad Image</t>
  </si>
  <si>
    <t>20/04/24</t>
  </si>
  <si>
    <t>Marketing_Gift for Mom Image_29/03/24</t>
  </si>
  <si>
    <t>Gift for Mom Image</t>
  </si>
  <si>
    <t>29/03/24</t>
  </si>
  <si>
    <t>Marketing_Sporty Dad Carosel_17/04/24 - Copy</t>
  </si>
  <si>
    <t>Sporty Dad Carosel</t>
  </si>
  <si>
    <t>17/04/24 - Copy</t>
  </si>
  <si>
    <t>Lookalike (US, 1%) - Purchase 30days</t>
  </si>
  <si>
    <t>Target phụ WW_Beware A Crazy Plant Lady &amp; Her Spoiled Rotten Dogs Live Here Gardening - Garden Sign For Dog Lovers - Personalized Custom Classic Metal Signs targetww</t>
  </si>
  <si>
    <t>Target phụ_US_Stars And Stripes Grandpa Is Like Dad Without Rules Fist Bump With Kids - Personalized T Shirt</t>
  </si>
  <si>
    <t>Marketing_Adult Girl Gift For Dad Carosel_20/04/24</t>
  </si>
  <si>
    <t>Target Purchase 180 days</t>
  </si>
  <si>
    <t>Adult Girl Gift For Dad Carosel</t>
  </si>
  <si>
    <t>Marketing_Gift for Mom Carosel_29/03/24 - Copy</t>
  </si>
  <si>
    <t>Gift for Mom Carosel</t>
  </si>
  <si>
    <t>29/03/24 - Copy</t>
  </si>
  <si>
    <t>View &gt; 10 days not AddtoCart</t>
  </si>
  <si>
    <t>Target phụ_US_Dad We Love You With Kids Names - Personalized Bifold Wallet</t>
  </si>
  <si>
    <t>Marketing_Gift for Memorial Dad_10/04/24</t>
  </si>
  <si>
    <t>Gift for Memorial Dad</t>
  </si>
  <si>
    <t>10/04/24</t>
  </si>
  <si>
    <t>Target US_Pampered Chickens Live Here - Chicken Coop Decoration - Personalized Custom Classic Metal Signs</t>
  </si>
  <si>
    <t>Applied AA_All us_Keys To The Camper - Anniversary, Loving Gifts For Couples, Husband, Wife, Camping Lovers - Personalized Aluminum Keychain</t>
  </si>
  <si>
    <t>Marketing_Gift for New Mom Image_03/04/24</t>
  </si>
  <si>
    <t>Gift for New Mom Image</t>
  </si>
  <si>
    <t>03/04/24</t>
  </si>
  <si>
    <t>Marketing_Gift for Memorial Image_04/04/24</t>
  </si>
  <si>
    <t>Gift for Memorial Image</t>
  </si>
  <si>
    <t>04/04/24</t>
  </si>
  <si>
    <t>ATC &gt;10 days not Purchase</t>
  </si>
  <si>
    <t>World's Best Dad - Personalized Classic Cap_CPKK888DIL791WP_18/05/24</t>
  </si>
  <si>
    <t>Target chính_US_World's Best Dad - Personalized Classic Cap</t>
  </si>
  <si>
    <t>World's Best Dad - Personalized Classic Cap</t>
  </si>
  <si>
    <t>CPKK888DIL791WP_18/05/24</t>
  </si>
  <si>
    <t>CPKK888DIL791WP</t>
  </si>
  <si>
    <t>Marketing_Gift for Pet Dad Carosel_12/04/24 - Copy</t>
  </si>
  <si>
    <t>Target Checkout not Purchase</t>
  </si>
  <si>
    <t>Gift for Pet Dad Carosel</t>
  </si>
  <si>
    <t>12/04/24 - Copy</t>
  </si>
  <si>
    <t>View 3-10 days not AddtoCart</t>
  </si>
  <si>
    <t>Image_Branding Ads_All Product_18/08</t>
  </si>
  <si>
    <t>All Product_18/08</t>
  </si>
  <si>
    <t>Target Parent</t>
  </si>
  <si>
    <t>Marketing_Collection Ads_Gift For Father_19/02/24</t>
  </si>
  <si>
    <t>Gift For Father_19/02/24</t>
  </si>
  <si>
    <t>Marketing_Gift for New Dad Image_09/04/24</t>
  </si>
  <si>
    <t>Gift for New Dad Image</t>
  </si>
  <si>
    <t>09/04/24</t>
  </si>
  <si>
    <t>Interest_For Travel Lover</t>
  </si>
  <si>
    <t>Best Buckin' Dad Ever - Personalized Acrylic Tag Keychain_AGFL503DIL794WP_17/05/24</t>
  </si>
  <si>
    <t>Target chính_US_Best Buckin' Dad Ever - Personalized Acrylic Tag Keychain</t>
  </si>
  <si>
    <t>Best Buckin' Dad Ever - Personalized Acrylic Tag Keychain</t>
  </si>
  <si>
    <t>AGFL503DIL794WP_17/05/24</t>
  </si>
  <si>
    <t>AGFL503DIL794WP</t>
  </si>
  <si>
    <t>Marketing_Gift for Memorial Carosel_04/04/24 - Copy</t>
  </si>
  <si>
    <t>Target ATC  3days not Purchase</t>
  </si>
  <si>
    <t>Gift for Memorial Carosel</t>
  </si>
  <si>
    <t>04/04/24 - Copy</t>
  </si>
  <si>
    <t>Marketing_Gift for Memorial Dad Carosel_10/04/24</t>
  </si>
  <si>
    <t>Gift for Memorial Dad Carosel</t>
  </si>
  <si>
    <t>Lookalike (US, 10%) - Purchase 30days 10% OFF</t>
  </si>
  <si>
    <t>Target phụ_US_Best Dad Ever Stars And Stripes - Personalized Leather Patch Hat</t>
  </si>
  <si>
    <t>Custom Photo Dad Drive Safe With Kids Names - Personalized Leather Photo Keychain_LKMN1018NEL2332WP_17/05/24</t>
  </si>
  <si>
    <t>All US_Custom Photo Dad Drive Safe With Kids Names - Personalized Leather Photo Keychain</t>
  </si>
  <si>
    <t>Custom Photo Dad Drive Safe With Kids Names - Personalized Leather Photo Keychain</t>
  </si>
  <si>
    <t>LKMN1018NEL2332WP_17/05/24</t>
  </si>
  <si>
    <t>LKMN1018NEL2332WP</t>
  </si>
  <si>
    <t>PURCHASE 180 days - 30% OFF</t>
  </si>
  <si>
    <t>Mother's Day</t>
  </si>
  <si>
    <t>Lookalike (US, 5%) - Purchase 30days</t>
  </si>
  <si>
    <t>Best Dad, Papa Ever Stars And Stripes - Personalized Back Printed T Shirt_TKTP247HAL2286WP_16/05/24</t>
  </si>
  <si>
    <t>Target chính_US_Best Dad, Papa Ever Stars And Stripes - Personalized Back Printed T Shirt</t>
  </si>
  <si>
    <t>Best Dad, Papa Ever Stars And Stripes - Personalized Back Printed T Shirt</t>
  </si>
  <si>
    <t>TKTP247HAL2286WP_16/05/24</t>
  </si>
  <si>
    <t>TKTP247HAL2286WP</t>
  </si>
  <si>
    <t>Stars &amp; Stripes, Dad's Grandpa's Sweethearts - Gift For Father, Grandfather - Personalized Tape Measure_TMNN445HEL1041WP_23/04/24</t>
  </si>
  <si>
    <t>Target phụ_US_Stars &amp; Stripes, Dad's Grandpa's Sweethearts - Gift For Father, Grandfather - Personalized Tape Measure</t>
  </si>
  <si>
    <t>Stars &amp; Stripes, Dad's Grandpa's Sweethearts - Gift For Father, Grandfather - Personalized Tape Measure</t>
  </si>
  <si>
    <t>TMNN445HEL1041WP_23/04/24</t>
  </si>
  <si>
    <t>TMNN445HEL1041WP</t>
  </si>
  <si>
    <t>Dad We Love You With Kids Names - Personalized Aluminum Wallet Card_WAMN1021NEL2337WP_18/05/24</t>
  </si>
  <si>
    <t>Target phụ_US_Dad We Love You With Kids Names - Personalized Aluminum Wallet Card</t>
  </si>
  <si>
    <t>Dad We Love You With Kids Names - Personalized Aluminum Wallet Card</t>
  </si>
  <si>
    <t>WAMN1021NEL2337WP_18/05/24</t>
  </si>
  <si>
    <t>WAMN1021NEL2337WP</t>
  </si>
  <si>
    <t>Custom Photo Five-Star Dad Six-Star Children - Personalized Unisex Beach Shorts_VideoAdsR_UBYN477ELE3208WP_180524</t>
  </si>
  <si>
    <t>All US_Custom Photo Five-Star Dad Six-Star Children - Personalized Unisex Beach Shorts</t>
  </si>
  <si>
    <t>Custom Photo Five-Star Dad Six-Star Children - Personalized Unisex Beach Shorts</t>
  </si>
  <si>
    <t>VideoAdsR_UBYN477ELE3208WP_180524</t>
  </si>
  <si>
    <t>UBYN477ELE3208WP</t>
  </si>
  <si>
    <t>All us_Pampered Chickens Live Here - Chicken Coop Decoration - Personalized Custom Classic Metal Signs targetus</t>
  </si>
  <si>
    <t>Target phụ_WW_Branding Mother</t>
  </si>
  <si>
    <t>Target phụ_US_World's Best Dad - Personalized Classic Cap</t>
  </si>
  <si>
    <t>Target chính_US_Best Dad Grandpa Ever - Personalized 14oz Stainless Steel Tumbler With Handle</t>
  </si>
  <si>
    <t>Target chính_US_Dad We Love You With Kids Names - Personalized Aluminum Wallet Card</t>
  </si>
  <si>
    <t>Target chính US_Beware A Crazy Plant Lady &amp; Her Spoiled Rotten Dogs Live Here Gardening - Garden Sign For Dog Lovers - Personalized Custom Classic Metal Signs targetus</t>
  </si>
  <si>
    <t>Couple Love Every Inch Of You - Personalized Mug_MGHT392CIN2432WP_16/05/24</t>
  </si>
  <si>
    <t>Target chính_US_Couple Love Every Inch Of You - Personalized Mug</t>
  </si>
  <si>
    <t>Couple Love Every Inch Of You - Personalized Mug</t>
  </si>
  <si>
    <t>MGHT392CIN2432WP_16/05/24</t>
  </si>
  <si>
    <t>MGHT392CIN2432WP</t>
  </si>
  <si>
    <t>Viewed or Added to Cart But Not Purchased 28 - 10%</t>
  </si>
  <si>
    <t>Married 10% OFF</t>
  </si>
  <si>
    <t>Lookalike (US, 3%) - Purchase 30 day</t>
  </si>
  <si>
    <t>Viewed or Added to Cart But Not Purchased 1</t>
  </si>
  <si>
    <t>PURCHASE 30 days - 30% OFF</t>
  </si>
  <si>
    <t>Stars And Stripes Daddy Papa - Personalized Polo Shirt_PRAH675ELE3234WP_15/05/24</t>
  </si>
  <si>
    <t>PRAH675ELE3234WP_15/05/24</t>
  </si>
  <si>
    <t>PURCHASE 7 days - 20% OFF</t>
  </si>
  <si>
    <t>Dear Mom Great Job I'm Awesome Thank You - Mother Gift - Personalized Custom T Shirt_TSCT325HAL716WP_05/04</t>
  </si>
  <si>
    <t>Dear Mom Great Job I'm Awesome Thank You - Mother Gift - Personalized Custom T Shirt targetus Mother's Day</t>
  </si>
  <si>
    <t>Dear Mom Great Job I'm Awesome Thank You - Mother Gift - Personalized Custom T Shirt</t>
  </si>
  <si>
    <t>TSCT325HAL716WP_05/04</t>
  </si>
  <si>
    <t>TSCT325HAL716WP</t>
  </si>
  <si>
    <t>Reading Just A Girl Who Loves Book - Gift For Book Lovers - Personalized Custom Zippered Canvas Bag_VideoAds_ZTAT899DIL143WP_280623</t>
  </si>
  <si>
    <t>Feed_Target chính_WW_Reading Just A Girl Who Loves Book - Gift For Book Lovers - Personalized Custom Zippered Canvas Bag</t>
  </si>
  <si>
    <t>Reading Just A Girl Who Loves Book - Gift For Book Lovers - Personalized Custom Zippered Canvas Bag</t>
  </si>
  <si>
    <t>VideoAds_ZTAT899DIL143WP_280623</t>
  </si>
  <si>
    <t>ZTAT899DIL143WP</t>
  </si>
  <si>
    <t>Please Be Mindful Of The Energy You Bring Into This Space - Birthday, Loving Gift For Yourself, Women, Yoga Lovers - Personalized Custom Shaped Wood Sign_WSTR045HAL1524WP_31/08/23</t>
  </si>
  <si>
    <t>Target chính_US_Please Be Mindful Of The Energy You Bring Into This Space - Birthday, Loving Gift For Yourself, Women, Yoga Lovers - Personalized Custom Shaped Wood Sign</t>
  </si>
  <si>
    <t>Please Be Mindful Of The Energy You Bring Into This Space - Birthday, Loving Gift For Yourself, Women, Yoga Lovers - Personalized Custom Shaped Wood Sign</t>
  </si>
  <si>
    <t>WSTR045HAL1524WP_31/08/23</t>
  </si>
  <si>
    <t>WSTR045HAL1524WP</t>
  </si>
  <si>
    <t>ATC 30 days - 20% OFF</t>
  </si>
  <si>
    <t>Lookalike (US, 10%) - PURCHASE 30 days</t>
  </si>
  <si>
    <t>Lookalike (US, 3%) - Bestie Gift View_30days</t>
  </si>
  <si>
    <t>Lookalike (US, 6%) - Purchase 30 day</t>
  </si>
  <si>
    <t>Added to Cart But Not Purchased 180</t>
  </si>
  <si>
    <t>Lookalike (US, 1%) - Purchase 30 day</t>
  </si>
  <si>
    <t>Lookalike (US, 4%) - Bestie Gift Purchase_30days</t>
  </si>
  <si>
    <t>PURCHASE 180 days - 20% OFF</t>
  </si>
  <si>
    <t>Lookalike (US, 8%) - Purchase 30 day</t>
  </si>
  <si>
    <t>ATC 180 days - 20% OFF</t>
  </si>
  <si>
    <t>ATC 7 days - 20% OFF</t>
  </si>
  <si>
    <t>Father's Day 10% OFF</t>
  </si>
  <si>
    <t>MarriedxParents (All)</t>
  </si>
  <si>
    <t>Lookalike (US, 2%) - Bestie Gift Purchase_30days</t>
  </si>
  <si>
    <t>Viewed or Added to Cart But Not Purchased 180</t>
  </si>
  <si>
    <t>Added to Cart But Not Purchased 14</t>
  </si>
  <si>
    <t>Lookalike (US, 2%) - Bestie Gift View_30days</t>
  </si>
  <si>
    <t>Lookalike (US, 9%) - Purchase 30 day</t>
  </si>
  <si>
    <t>Lookalike (US, 1%) - Bestie Gift Purchase_30days</t>
  </si>
  <si>
    <t>Target chính_WW_Beware A Crazy Plant Lady &amp; Her Spoiled Rotten Dogs Cats Live Here Gardening - Garden Sign, Birthday, Housewarming Gift For Her, Him, Gardener, Outdoor Decor - Personalized Custom Classic Metal Signs</t>
  </si>
  <si>
    <t>PURCHASE 7 days - 30% OFF</t>
  </si>
  <si>
    <t>ATC not Purchase 30days</t>
  </si>
  <si>
    <t>View or ATC not Purchase 7days</t>
  </si>
  <si>
    <t>21/12_Thêm post_Target Holiday_WW_Personalized Family Old Couple When We Get Customized Poster</t>
  </si>
  <si>
    <t>Added to Cart But Not Purchased 28</t>
  </si>
  <si>
    <t>Target chính_US_Best Dad Ever Stars And Stripes - Personalized Leather Patch Hat</t>
  </si>
  <si>
    <t>Lookalike (US, 5%) - PURCHASE 30 days</t>
  </si>
  <si>
    <t>Gift</t>
  </si>
  <si>
    <t>Lookalike (US, 7%) - Purchase 30 day</t>
  </si>
  <si>
    <t>Lookalike (US, 3%) - Bestie Gift Purchase_30days</t>
  </si>
  <si>
    <t>Target phụ_US_Custom Photo Stars And Striped Pet Dad - Personalized T Shirt</t>
  </si>
  <si>
    <t>Backyard 10% OFF</t>
  </si>
  <si>
    <t>Lookalike (US, 1%) - PURCHASE 30 days</t>
  </si>
  <si>
    <t>Custom Photo Best Dog Cat Dad Ever Stars And Stripes - Personalized T Shirt_TSYN489ELE3241WP_16/05/24</t>
  </si>
  <si>
    <t>TSYN489ELE3241WP_16/05/24</t>
  </si>
  <si>
    <t>Lookalike (US, 1%) - Bestie Gift View_30days</t>
  </si>
  <si>
    <t>Yino Technology 2701 -01</t>
  </si>
  <si>
    <t>Advantage Shopping_Patio Welcome Grilling Proudly Serving Whatever You Bring Husband Wife Couple Single - Backyard Sign - Personalized Custom Classic Metal Signs_MSAK496NAH1332WP_04/04</t>
  </si>
  <si>
    <t>Advantage Shopping_Patio Welcome Grilling Proudly Serving Whatever You Bring Husband Wife Couple Single - Backyard Sign - Personalized Custom Classic Metal Signs_04/04 Ad Set</t>
  </si>
  <si>
    <t>Patio Welcome Grilling Proudly Serving Whatever You Bring Husband Wife Couple Single - Backyard Sign - Personalized Custom Classic Metal Signs</t>
  </si>
  <si>
    <t>Patio Welcome Grilling Proudly Serving Whatever You Bring Husband Wife Couple Single - Backyard Sign - Personalized Custom Classic Metal Signs_MSAK496NAH1332WP_04/04</t>
  </si>
  <si>
    <t>MSAK496NAH1332WP</t>
  </si>
  <si>
    <t>Advantage+ shopping campaign_Top Sale_22/12</t>
  </si>
  <si>
    <t>Advantage+ shopping campaign_Top Sale_15/12 Ad Set</t>
  </si>
  <si>
    <t>Top Sale_22/12</t>
  </si>
  <si>
    <t>Custom Photo Funny Family Pet Face - Gift For Couples, Best Friends, Siblings, Dog And Cat Lovers - Personalized Custom Unisex Beach Shorts_UBYN106ELE2378WP_15/06/23</t>
  </si>
  <si>
    <t>Target chính_WW_Custom Photo Funny Family Pet Face - Gift For Couples, Best Friends, Siblings, Dog And Cat Lovers - Personalized Custom Unisex Beach Short</t>
  </si>
  <si>
    <t>Custom Photo Funny Family Pet Face - Gift For Couples, Best Friends, Siblings, Dog And Cat Lovers - Personalized Custom Unisex Beach Shorts</t>
  </si>
  <si>
    <t>UBYN106ELE2378WP_15/06/23</t>
  </si>
  <si>
    <t>UBYN106ELE2378WP</t>
  </si>
  <si>
    <t>Apparently We're Trouble When We Are Together Who Knew Best Friends - Bestie BFF Gift - Personalized Custom T Shirt_TSAK500NAH1349WP_14/04</t>
  </si>
  <si>
    <t>03/10_Thuan_Target chinhsWW_female</t>
  </si>
  <si>
    <t>Apparently We're Trouble When We Are Together Who Knew Best Friends - Bestie BFF Gift - Personalized Custom T Shirt</t>
  </si>
  <si>
    <t>TSAK500NAH1349WP_14/04</t>
  </si>
  <si>
    <t>TSAK500NAH1349WP</t>
  </si>
  <si>
    <t>Advantage+ shopping campaign_Top Sale_15/12 Campaign</t>
  </si>
  <si>
    <t>Top Sale_15/12 Campaign</t>
  </si>
  <si>
    <t>Partners In Crime Just Remember If We Get Caught Best Friends - Bestie BFF Gift - Personalized Custom Tumbler_TUNV538NAH1943WP_31/12</t>
  </si>
  <si>
    <t>Target chính_WW_Partners In Crime Just Remember If We Get Caught Best Friends - Bestie BFF Gift - Personalized Custom Tumbler</t>
  </si>
  <si>
    <t>Partners In Crime Just Remember If We Get Caught Best Friends - Bestie BFF Gift - Personalized Custom Tumbler</t>
  </si>
  <si>
    <t>TUNV538NAH1943WP_31/12</t>
  </si>
  <si>
    <t>TUNV538NAH1943WP</t>
  </si>
  <si>
    <t>Reopen 21/05/24_Poolside Grilling Listen To The Good Music Couple Husband Wife - Backyard Sign - Personalized Custom Classic Metal Signs_MSHM324NAH1202WP_16/02</t>
  </si>
  <si>
    <t>Target chính_WW_Poolside Grilling Listen To The Good Music Couple Husband Wife - Backyard Sign - Personalized Custom Classic Metal Signs targetww</t>
  </si>
  <si>
    <t>Poolside Grilling Listen To The Good Music Couple Husband Wife - Backyard Sign - Personalized Custom Classic Metal Signs</t>
  </si>
  <si>
    <t>Poolside Grilling Listen To The Good Music Couple Husband Wife - Backyard Sign - Personalized Custom Classic Metal Signs_MSHM324NAH1202WP_16/02</t>
  </si>
  <si>
    <t>MSHM324NAH1202WP</t>
  </si>
  <si>
    <t>Target chính_US_Poolside Grilling Listen To The Good Music Couple Husband Wife - Backyard Sign - Personalized Custom Classic Metal Signs targetus</t>
  </si>
  <si>
    <t>SwimmingxMarried targetus</t>
  </si>
  <si>
    <t>I Love You To The Beach And Back Best Friends - Bestie BFF Gift - Personalized Custom Tumbler_TUVA470NAH1355WP_25/04</t>
  </si>
  <si>
    <t>I Love You To The Beach And Back Best Friends - Bestie BFF Gift - Personalized Custom Tumbler targetww</t>
  </si>
  <si>
    <t>I Love You To The Beach And Back Best Friends - Bestie BFF Gift - Personalized Custom Tumbler</t>
  </si>
  <si>
    <t>TUVA470NAH1355WP_25/04</t>
  </si>
  <si>
    <t>TUVA470NAH1355WP</t>
  </si>
  <si>
    <t>Runagain_Hope You Brought Alcohol And Dog Treats Couple Husband Wife - Backyard Sign - Personalized Custom Classic Metal Signs_MSAK477NAH1248WP_28/12</t>
  </si>
  <si>
    <t>Target chính_WW_Hope You Brought Alcohol And Dog Treats Couple Husband Wife - Backyard Sign - Personalized Custom Classic Metal Signs</t>
  </si>
  <si>
    <t>MSAK477NAH1248WP_28/12</t>
  </si>
  <si>
    <t>Here's To Another Year Of Bonding Over Alcohol Best Friends - Bestie BFF Gift - Personalized Custom Tumbler_TUBD466NAH1122WP_07/01</t>
  </si>
  <si>
    <t>Here's To Another Year Of Bonding Over Alcohol Best Friends - Bestie BFF Gift - Personalized Custom Tumbler targetww</t>
  </si>
  <si>
    <t>Here's To Another Year Of Bonding Over Alcohol Best Friends - Bestie BFF Gift - Personalized Custom Tumbler</t>
  </si>
  <si>
    <t>TUBD466NAH1122WP_07/01</t>
  </si>
  <si>
    <t>TUBD466NAH1122WP</t>
  </si>
  <si>
    <t>Title</t>
  </si>
  <si>
    <t>Gross Items Sold</t>
  </si>
  <si>
    <t>Gross Sales</t>
  </si>
  <si>
    <t>Extra - upgrade to our elegant gift box now</t>
  </si>
  <si>
    <t>Extra - upgrade to our elegant gift box with shredded paper filler</t>
  </si>
  <si>
    <t>Extra - upgrade to our elegant gift box</t>
  </si>
  <si>
    <t>Just A Dad &amp; His Girls - Gift For Father - Personalized Custom T Shirt</t>
  </si>
  <si>
    <t>Poolside Proudly Serving Whatever You Bring Husband Wife Couple - Pool Sign - Personalized Custom Classic Metal Signs</t>
  </si>
  <si>
    <t>Dad Grandpa Uncle My Favorite People Call Me - Gift For Father - Personalized Custom T Shirt</t>
  </si>
  <si>
    <t>Custom Photo Drive Safe We Love You - Gift For Couples, Family, Mom, Dad - Personalized Acrylic Car Hanger</t>
  </si>
  <si>
    <t>A Bond That Can't Be Broken - Gift For Cat Lovers, Cat Mom, Cat Dad - Personalized T Shirt</t>
  </si>
  <si>
    <t>Calendar Custom Photo Save The Date - Gift For Bestie, Wedding Bridesmaid Proposal - Personalized Wine Tumbler</t>
  </si>
  <si>
    <t>20 Oz Tumbler Replacement Lids, Spill-proof Lids, Cover For 20 Ounce Tumbler</t>
  </si>
  <si>
    <t>Wander Prints Funny Gift For Dad, Grandpa, Father's Day Gifts, Bonus &amp; Step Dad Gifts, Birthday Gifts - Stepfather Not From Your Sack Custom Tumbler, Travel Cup, Insulated 20oz Tumbler</t>
  </si>
  <si>
    <t>Dear Dad Great Job I'm Awesome Thank You - Father Gift - Personalized Custom T Shirt</t>
  </si>
  <si>
    <t>Welcome Ish Depends Who You Are Couples Family Cats Dogs - Home Decor, Birthday, Housewarming Gift For Family - Personalized Custom Doormat</t>
  </si>
  <si>
    <t>Leopard Nana Title - Birthday, Loving Gift For Mom, Mother, Mama, Grandma, Grandmother - Personalized Custom T Shirt</t>
  </si>
  <si>
    <t>Best Dad, Papa, Uncle Ever - Birthday, Loving Gift For Father, Grandpa, Grandfather - Personalized Custom Hawaiian Shirt</t>
  </si>
  <si>
    <t>I Miss You - Christmas Memorial Gift For Pet Lovers, Dog Mom, Dog Dad, Cat Mom, Cat Dad - Personalized Medallion Acrylic Ornament</t>
  </si>
  <si>
    <t>Custom Photo I'm Always With You - Memorial Gift For Family, Friends - Personalized Circle Acrylic Ornament</t>
  </si>
  <si>
    <t>Custom Photo I'm Always With You - Memorial Gift For Pet Lover, Dog Mom, Cat Dad - Personalized Engraved Bracelet</t>
  </si>
  <si>
    <t>Friends That Travel Together Stay Together - Gift For Best Friends, Besties, Siblings, Travelers - Personalized Luggage Tag</t>
  </si>
  <si>
    <t>Hand In Hand, I Will Always Protect You - Gift For Mom, Grandma, Family - 3D Inflated Effect Printed Personalized Clear Phone Case</t>
  </si>
  <si>
    <t>Best Dad Ever Ever Ever - Gift For Father - Personalized Custom T Shirt</t>
  </si>
  <si>
    <t>Patio Grilling Listen To The Good Music Couple Husband Wife - Backyard Sign - Personalized Custom Classic Metal Signs</t>
  </si>
  <si>
    <t>Baseball Dear Dad Thank You For Teaching Me - Father Gift - Personalized Custom Poster</t>
  </si>
  <si>
    <t>Dear Dad Great Job I'm Awesome Thank You Retro - Father Gift - Personalized Custom Tumbler</t>
  </si>
  <si>
    <t>Dear Dad Great Job We're Awesome Thank You Retro - Father Gift - Personalized Custom T Shirt</t>
  </si>
  <si>
    <t>Dear Dad Great Job I'm Awesome Thank You Retro Young - Father Gift - Personalized Custom Tumbler</t>
  </si>
  <si>
    <t>Not Always Eye To Eye But Always Heart To Heart Sisters Brothers - Gift For Siblings &amp; Friends - Personalized Custom Pillow</t>
  </si>
  <si>
    <t>Beware A Crazy Plant Lady &amp; Her Spoiled Rotten Dogs Cats Live Here Gardening - Garden Sign, Birthday, Housewarming Gift For Her, Him, Gardener, Outdoor Decor - Personalized Custom Classic Met</t>
  </si>
  <si>
    <t>Ocean Air Salty Hair - Gift For Women Who Love The Beach - Personalized Custom Beach Towel</t>
  </si>
  <si>
    <t>Friends Don't Let Friends Beach Alone - Gift For Bestie - Personalized Custom Beach Towel</t>
  </si>
  <si>
    <t>Beach Bestie Flamingo Girl - Gift For Bestie, Gift For Women - Personalized Beach Towel</t>
  </si>
  <si>
    <t>Fashion Girls Sistas - Gift For Sisters And Best Friends - Personalized T Shirt</t>
  </si>
  <si>
    <t>Custom Photo Always On Our Minds Forever In Our Hearts - Memorial Gift For Family, Friends, Pet Lovers - Personalized 2-Layered Wooden Plaque With Stand</t>
  </si>
  <si>
    <t>Custom Photo Cute Pets Aesthetic Pattern - Birthday, Loving Gift For Dog Lovers, Cat Lovers, Dog Mom, Cat Mom - Personalized Leather Long Wallet</t>
  </si>
  <si>
    <t>Custom Photo Funny I Love My Dad - Gift For Dog Dad, Cat Dad, Fathers, Pet Lovers - Personalized Unisex Beach Shorts</t>
  </si>
  <si>
    <t>Best Dad By Par - Gift For Father, Golfer - Personalized Golf Ball</t>
  </si>
  <si>
    <t>Custom Photo Cute Family, Pet Face Cut - Gift For Father, Gift For Family - Personalized Photo Air Freshener</t>
  </si>
  <si>
    <t>Beach Oh Sip It's A Girl Trip - Gift For Bestie - Personalized Beach Towel</t>
  </si>
  <si>
    <t>If Papa Can't Fixed It We're All Screwed - Funny Gift For Grandpa, Dad, Father - Personalized Tape Measure</t>
  </si>
  <si>
    <t>Best Dad Papa Ever Fist Bump - Personalized Classic Cap</t>
  </si>
  <si>
    <t>Let's Sit By The Campfire Husband Wife Camping - Couple Gift - Personalized Custom Tumbler</t>
  </si>
  <si>
    <t>Sisters After I Finish Laughing - Gift For Sisters - Personalized Custom Pillow</t>
  </si>
  <si>
    <t>Patio Grilling Where Every Hour Is Happy Hour Couple Husband Wife - Backyard Sign - Personalized Custom Classic Metal Signs</t>
  </si>
  <si>
    <t>I Tried To Be A Good Girl - Gift For Camping Lovers - Personalized Custom T Shirt</t>
  </si>
  <si>
    <t>Let's Sit By The Campfire Husband Wife Camping Couple - Personalized Custom T Shirt</t>
  </si>
  <si>
    <t>Camping Couple Welcome To Our Campsite - Gift For Dog Lovers - Personalized Custom Flag</t>
  </si>
  <si>
    <t>The Legend Has Retired Not My Problem Anymore Vintage - Retirement Gift - Personalized Custom Tumbler</t>
  </si>
  <si>
    <t>Dear Dad Great Job I'm Awesome Thank You Young - Father Gift - Personalized Custom T Shirt</t>
  </si>
  <si>
    <t>Legend Husband Daddy - Gift For Father, Dad - Personalized Custom T Shirt</t>
  </si>
  <si>
    <t>Losing My Mind One Kid At A Time Father - Gift For Dad - Personalized Custom T Shirt</t>
  </si>
  <si>
    <t>Dear Dad Great Job We're Awesome Thank You Young - Father Gift - Personalized Custom Pillow</t>
  </si>
  <si>
    <t>I Am Not Retired I'm Under New Management See Wife For Details Couple - Funny Retirement Gift - Personalized Custom T Shirt</t>
  </si>
  <si>
    <t>This Awesome Daddy Mommy Belongs To - Loving Gift For Mother, Father, Grandma, Grandpa - Personalized Custom Mug</t>
  </si>
  <si>
    <t>Garage I Can Fix Anything Except Stupid - Gift For Dad Father And Grandpa - Personalized Custom Classic Metal Signs</t>
  </si>
  <si>
    <t>A Crazy Dog Lady And Her Grumpy Old Man Live Here - Home Decor For Couples, Pet Lovers - Personalized Doormat</t>
  </si>
  <si>
    <t>Custom Photo When You Miss Me - Loving, Memorial Gift For Family, Siblings, Friends - Personalized Heart Shaped Pillow</t>
  </si>
  <si>
    <t>I Miss You Memorial Pet - Memorial, Loving Gift For Pet Loss Owners, Dog Mom, Dog Dad, Cat Mom, Cat Dad, Dog Lover, Cat Lover - Personalized Custom 3D Led Light Wooden Base</t>
  </si>
  <si>
    <t>Just A Girl Who Loves Beaches Swimming Picnic Vacation Traveling - Birthday, Funny Gift For Her, Him, Besties, Family - Personalized Custom Beach Towel</t>
  </si>
  <si>
    <t>Grandma With Grandkids - Birthday, Loving Gift For Mom, Mother, Nana, Grandmother, Grandparents, Family - Personalized Custom T Shirt</t>
  </si>
  <si>
    <t>Little Cute Kids We Used To Live - Gift For Father, Dad - Personalized Mug</t>
  </si>
  <si>
    <t>Custom Photo Admit It Life Would Be Boring Without Us - Gift For Dad, Father, Dog Lover, Cat Lover - Personalized Mug</t>
  </si>
  <si>
    <t>Dear Dad Great Job We're Awesome Thank You Young - Birthday, Loving Gift For Father, Grandpa, Grandfather - Personalized Custom 4 In 1 Can Cooler Tumbler</t>
  </si>
  <si>
    <t>Dear Dad Great Job We're Awesome Thank You - Funny, Birthday Gift For Father, Husband - Personalized Custom T Shirt</t>
  </si>
  <si>
    <t>Mother &amp; Daughter Love You To The Moon And Back - Birthday, Loving Gift For Mom, Grandma, Grandmother, Granddaughter - Personalized Custom 3D Led Light Wooden Base</t>
  </si>
  <si>
    <t>Best Dad Ever Hand Pump - Gift For Dad, Grandpa - Personalized Custom 4 In 1 Can Cooler Tumbler</t>
  </si>
  <si>
    <t>Dear Dad Great Job We're Awesome Thank You Kids &amp; Adult - Funny, Birthday Gift For Father, Husband - Personalized Custom T Shirt</t>
  </si>
  <si>
    <t>Dear Dad Great Job We're Awesome Thank You - Funny, Birthday Gift For Father, Husband - Personalized Custom 4 In 1 Can Cooler Tumbler</t>
  </si>
  <si>
    <t>Custom Photo Funny Family Pet Face - Gift For Men, Best Friends, Siblings, Dog And Cat Lovers - Personalized Custom Hawaiian Shirt</t>
  </si>
  <si>
    <t>Custom Photo Funny Family Pet - Gift For Men, Dog And Cat Lovers - Personalized Custom Hawaiian Shirt</t>
  </si>
  <si>
    <t>Custom Photo When Visiting Our House Please Remember - Decor Gift For Dog Lovers - Personalized Doormat</t>
  </si>
  <si>
    <t>Daddy Grilling Plate - Gift For Dad, Father, Family - Personalized Plate</t>
  </si>
  <si>
    <t>Girls Trip Cheaper Than Therapy Beaches Booze &amp; Besties - Birthday, Anniversary, Travel, Vacation Gift For Bestie, BFF, Sisters - Personalized T Shirt</t>
  </si>
  <si>
    <t>You And Me And The Dogs - Christmas Gift For Dog Lover - Personalized Medallion Acrylic Ornament</t>
  </si>
  <si>
    <t>If Love Could Have Saved You - Christmas Memorial Gift For Pet Lovers, Dog Mom, Dog Dad, Cat Mom, Cat Dad - Personalized Custom Shaped Acrylic Ornament</t>
  </si>
  <si>
    <t>Custom Photo When Tomorrow Starts Without Me - Memorial Gift For Family, Friends - Personalized Pillow</t>
  </si>
  <si>
    <t>Custom Photo Dear Dad Thank You For Teaching Me - Holiday, Birthday, Loving Gift For Dad, Father, Sport Daddy, Papa - Personalized Bifold Wallet</t>
  </si>
  <si>
    <t>Nana, Mom, Auntie Sunflower - Birthday, Loving Gift For Mother, Grandma, Grandmother - Personalized Clear Phone Case</t>
  </si>
  <si>
    <t>Hand Punch - Gift For Dad, Father, Mom, Mother, Grandpa, Grandma - Personalized Keyring</t>
  </si>
  <si>
    <t>I Make Cute Babies - Funny Gift For Dad, Father, New Dad - Personalized T Shirt</t>
  </si>
  <si>
    <t>My Daily Affirmation - Gift For Women - Personalized Leather Journal</t>
  </si>
  <si>
    <t>Custom Photo Calendar Black The Moment You Became My Daddy - Gift For Father - Personalized Aluminum Keychain</t>
  </si>
  <si>
    <t>Proud Father Of A Few - Funny Gift For Dad, Father, Grandpa - Personalized 4 In 1 Can Cooler Tumbler</t>
  </si>
  <si>
    <t>Backside Best Dad Ever - Gift For Father - Personalized Wooden Keychain</t>
  </si>
  <si>
    <t>Custom Photo Funny I Love My Lover - Gift For Husband, Boyfriend - Personalized Men's Boxer Briefs</t>
  </si>
  <si>
    <t>Custom Photo Drive Safe Daddy - Birthday, Loving Gift For Dad, Father, Papa, Grandpa - Personalized Photo Air Freshener</t>
  </si>
  <si>
    <t>Custom Photo A Piece Of My Heart Lives In Heaven - Memorial Gift For Your Loved Ones - Personalized Clear Phone Case</t>
  </si>
  <si>
    <t>Custom Photo What A Freaking Fantastic Golfer - Funny Gift For Dad, Step Dad, Father-in-law, Grandpa, Uncle - Personalized Golf Ball</t>
  </si>
  <si>
    <t>Bucking Dad Grandpa Hunting - Gift For Father, Grandfather - Personalized Classic Cap</t>
  </si>
  <si>
    <t>Custom Photo MVP Most Valuable Papa - Gift For Dad, Father, Grandpa, Sport Fans - Personalized Baseball, Softball</t>
  </si>
  <si>
    <t>Dog Dad Dog Mom - Personalized Classic Cap</t>
  </si>
  <si>
    <t>Custom Photo We Hit A Homerun Scoring You As Our Dad - Personalized Baseball, Softball</t>
  </si>
  <si>
    <t>My Favorite Baseball Player Calls Me Dad - Personalized Baseball, Sofball</t>
  </si>
  <si>
    <t>Sun Salt Sand Summer Vibe - Personalized Tumbler</t>
  </si>
  <si>
    <t>Custom Photo Daddy's Grilling Buddies - Personalized Plate</t>
  </si>
  <si>
    <t>Personalized Garden Fresh Produce Plant Smiles Grow Love Vintage Customized Classic Metal Signs</t>
  </si>
  <si>
    <t>Personalized Garden Pollinators Welcome Customized Classic Metal Signs</t>
  </si>
  <si>
    <t>Personalized Swimming Welcome To Our Pool Customized Classic Metal Signs</t>
  </si>
  <si>
    <t>Personalized BBQ World Famous Vintage Customized Classic Metal Signs</t>
  </si>
  <si>
    <t>Personalized Baseball Life Lessons Customized Poster</t>
  </si>
  <si>
    <t>Personalized Baseball Full Time Dad Customized Wood Circle Sign</t>
  </si>
  <si>
    <t>Personalized Gardening Grow Love Customized Wood Rectangle Sign</t>
  </si>
  <si>
    <t>Personalized Bee Gardening Bee Our Guest Customized Classic Metal Signs</t>
  </si>
  <si>
    <t>Personalized Fishing Expert Advice Custom Classic Poster</t>
  </si>
  <si>
    <t>Personalized Baseball Dad And Child Thank You Customized Poster</t>
  </si>
  <si>
    <t>Personalized Baseball Dad And Child Thank You Custom Canvas</t>
  </si>
  <si>
    <t>Personalized Baseball Dad And Child Thank You Dad Custom Poster</t>
  </si>
  <si>
    <t>Personalized Baseball Dad And Child Thank You Dad Custom Mug</t>
  </si>
  <si>
    <t>Personalized Honey Bee Bees At Work Custom Classic Metal Signs</t>
  </si>
  <si>
    <t>Personalized Soccer Dad And Child Thank You Custom Kids Custom Tumbler</t>
  </si>
  <si>
    <t>Personalized Basketball Dad And Child Thank You Custom Classic Metal Signs</t>
  </si>
  <si>
    <t>Personalized Firefighter Dad And Child Thank You Custom Mug</t>
  </si>
  <si>
    <t>Personalized Hockey Dad And Child Best Dad Ever Custom Mug</t>
  </si>
  <si>
    <t>Personalized Soccer Dad And Child Best Dad Ever Custom Mug</t>
  </si>
  <si>
    <t>Welcome Grilling Chilling - Home Decor For Patio, Pool, Hot Tub, Deck, Shaverbahn, Bar - Personalized Custom Classic Metal Signs</t>
  </si>
  <si>
    <t>And Find My Soul Garden Floral Art - Birthday, Housewarming Gift For Her, Him, Gardener, Outdoor Decor - Personalized Custom Classic Metal Signs</t>
  </si>
  <si>
    <t>Personalized Beach Surfing The Shed Customized Classic Metal Signs</t>
  </si>
  <si>
    <t>Gardening Floral Grown With Love Custom Classic Metal Signs</t>
  </si>
  <si>
    <t>Proudly Serving Whatever Custom Classic Metal Signs, Beach House Decor</t>
  </si>
  <si>
    <t>Baseball Dad And Child Thank You - Gift For Dad, Grandpa - Personalized Custom Poster</t>
  </si>
  <si>
    <t>Dog Lovers Crazy Dog Lady And Grumpy Old Man Live Here - Personalized Custom Doormat</t>
  </si>
  <si>
    <t>Dog Lovers Warning This Property Is Protected By - Personalized Custom Doormat</t>
  </si>
  <si>
    <t>Swimming Pool Rules Swim At Your Own Risk Custom Classic Metal Signs, Outdoor Pool Decor</t>
  </si>
  <si>
    <t>Camping Partner For Life - Gift For Camping Lover - Personalized Custom Wine Tumbler</t>
  </si>
  <si>
    <t>Swimming Pool Bar Grilling Welcome To Custom Classic Metal Signs</t>
  </si>
  <si>
    <t>Welcome Hope You Like Dogs, Dog Welcome, Dog Lover Gift, Custom Doormat</t>
  </si>
  <si>
    <t>Face Them Alone - Gift For Best Friends, BFF - Personalized Custom Wine Tumbler</t>
  </si>
  <si>
    <t>Custom Photo Dog Cat Those We Love Don't Go Away Photo Gift Pet Memorial Gift Custom Classic Metal Signs, Yard Sign, Pet Loss Gifts, Pet Sympathy, Dog Loss, Cat Loss</t>
  </si>
  <si>
    <t>Let's Sit By The Campfire Husband Wife Camping - Couple Gift - Personalized Custom Doormat</t>
  </si>
  <si>
    <t>Hummingbird Garden Life Better - Personalized Custom Classic Metal Signs</t>
  </si>
  <si>
    <t>A Super Sexy Camping Lady And A Freaking Awesome Camping Man Live Here Husband Wife - Couple Gift - Personalized Custom Doormat</t>
  </si>
  <si>
    <t>Family Relationship Like Father Like Daughter - Personalized Custom White Edge-to-Edge Mug</t>
  </si>
  <si>
    <t>When I Tell You I Love You Couple Under Tree - Personalized Custom Poster</t>
  </si>
  <si>
    <t>Who You Have Beside - Gift For Couples - Personalized Custom Accent Mug</t>
  </si>
  <si>
    <t>Paradise Whatever Happens - Swimming Pool Decorating Idea - Personalized Custom Classic Metal Signs</t>
  </si>
  <si>
    <t>Here At The Lake Pontoon Husband Wife Couple - Lake House Sign - Personalized Custom Classic Metal Signs</t>
  </si>
  <si>
    <t>Still Missed Still Loved - Memorial Gift - Personalized Custom Butterfly Acrylic Ornament</t>
  </si>
  <si>
    <t>Dear Santa Define Naughty Christmas Dog - Christmas Gift For Dog Lovers - Personalized Wooden Ornament</t>
  </si>
  <si>
    <t>Dad Grandpa Level Unlocked - Gift For Father And Grandfather - Personalized Custom T Shirt</t>
  </si>
  <si>
    <t>Never Dreamed I'd Grow Up To Be A Super Sexy Camping Lady - Personalized Custom T Shirt</t>
  </si>
  <si>
    <t>Grandma &amp; I Are More Than Besties - Gift For Grandparents &amp; Kids - Personalized Custom T Shirt</t>
  </si>
  <si>
    <t>Best Friends Not Sisters By Blood But Sisters By Heart - Gift For BFF And Sibling - Personalized Custom Tumbler</t>
  </si>
  <si>
    <t>A Girl Who Loves Books Reading - Reading Gift - Personalized Custom Fleece Blanket</t>
  </si>
  <si>
    <t>Just A Girl Who Loves Traveling - Gift For Travel Lovers - Personalized Custom Hoodie</t>
  </si>
  <si>
    <t>You &amp; Me And The Dogs Camping Husband Wife Pride - Couple Gift - Personalized Custom T Shirt</t>
  </si>
  <si>
    <t>There's Like A Bunch Of Dogs In Here Husband Wife - Couple Gift - Personalized Custom Doormat</t>
  </si>
  <si>
    <t>Family Couple I Choose You - Gift For Couples - Personalized Custom Poster</t>
  </si>
  <si>
    <t>Family Couple And Kids Beware Of Wife - Personalized Custom Classic Metal Signs</t>
  </si>
  <si>
    <t>Wander Prints Funny Gift For Dad, Grandpa, Father's Day Gifts, Bonus &amp; Step Dad Gifts, Birthday Gifts - It's Not A Dad Bod Custom Tumbler, Travel Cup, Insulated 20oz Tumbler</t>
  </si>
  <si>
    <t>The Porch Time Well Wasted - Gift For Couples - Personalized Custom Classic Metal Signs</t>
  </si>
  <si>
    <t>Been Called A Lot Of Names But Daddy Is My Favorite - Gift For Father - Personalized Custom Tumbler</t>
  </si>
  <si>
    <t>Pool Rules Swim At Your Own Risk Grilling Couple Husband Wife - Backyard Sign - Personalized Custom Classic Metal Signs</t>
  </si>
  <si>
    <t>What We Love Most About Our Home - Family Gift - Personalized Custom Wood Rectangle Sign</t>
  </si>
  <si>
    <t>And Into The Garden I Go Gardening Gender - Garden Sign - Personalized Custom Classic Metal Signs</t>
  </si>
  <si>
    <t>Best Friends Are Never Forgotten - Memorial Gift - Dog Lover Gift - Personalized Custom Circle Acrylic Plaque Stake</t>
  </si>
  <si>
    <t>Retro What Day Is Today Who Cares - Retirement Gift - Personalized Custom T Shirt</t>
  </si>
  <si>
    <t>Once Upon A Time There Was A Girl Who Really Loved Dogs &amp; Gardening Dog Lovers - Garden Sign - Personalized Custom Classic Metal Signs</t>
  </si>
  <si>
    <t>Brought Alcohol And Dog Treats - Backyard Dog Owner - Personalized Custom Classic Metal Signs</t>
  </si>
  <si>
    <t>Good Friends Good Times Listen - Deck Backyard Patio - Personalized Custom Classic Metal Signs</t>
  </si>
  <si>
    <t>Swimming Pool Family Couple Listen To The Good Music - Pool Sign - Personalized Custom Classic Metal Signs</t>
  </si>
  <si>
    <t>Patio Bar Grilling Listen To Good Music Family - Backyard Sign - Personalized Custom Classic Metal Signs</t>
  </si>
  <si>
    <t>Trespassers Will Be Composted - Garden Decoration - Personalized Custom Classic Metal Signs</t>
  </si>
  <si>
    <t>Where The Neighbors Listen To Good Music Couple Husband Wife Dog Lovers - Backyard Sign - Personalized Custom Classic Metal Signs</t>
  </si>
  <si>
    <t>Making Memories One Campsite At A Time Camping Family - Personalized Custom Doormat</t>
  </si>
  <si>
    <t>Baseball Mom Behind Every Baseball Player Who Believes In Himself - Mother Gift - Personalized Custom T Shirt</t>
  </si>
  <si>
    <t>Hope You Brought Alcohol And Pet Treats Couple Husband Wife Cat Lovers Dog Lovers - Backyard Sign - Personalized Custom Classic Metal Signs</t>
  </si>
  <si>
    <t>Personalized Auto Mechanic Garage Open When I Feel Like Custom Wood Key Holder</t>
  </si>
  <si>
    <t>Baseball Dear Mom Thank You For Teaching Me - Gift For Mother - Personalized Custom Poster</t>
  </si>
  <si>
    <t>Yes I'm The Crazy Dog Lady - Gift For Dog Mom - Personalized Custom T Shirt</t>
  </si>
  <si>
    <t>Thank You Best Dog Dad Ever - Father Gift - Personalized Custom Tumbler</t>
  </si>
  <si>
    <t>Baseball Mom Behind Every Baseball Player - Gift For Mother - Personalized Custom Water Tracker Bottle</t>
  </si>
  <si>
    <t>Family Couple A Lovely Lady And A Grumpy Old Man Live Here - Couple Gift - Personalized Custom Classic Metal Signs</t>
  </si>
  <si>
    <t>Poolside Grilling Listen To The Good Music Couple Husband Wife Pride - Backyard Sign - Personalized Custom Classic Metal Signs</t>
  </si>
  <si>
    <t>Poolside Grilling Hope You Brought Alcohol And Dog Treats Couple Husband Wife - Backyard Sign - Personalized Custom Classic Metal Signs</t>
  </si>
  <si>
    <t>Best Baseball Dad Ever - Father Gift - Personalized Custom T Shirt</t>
  </si>
  <si>
    <t>Dad Grandpa Uncle Legend Husband - Gift For Father - Personalized Custom T Shirt</t>
  </si>
  <si>
    <t>A Girl Who Loves Traveling - Gift For Travel Lovers - Personalized Custom Luggage Cover</t>
  </si>
  <si>
    <t>Traveling Chibi Girl Living My Best Life - Personalized Custom Luggage Cover</t>
  </si>
  <si>
    <t>Losing My Mind One Kid At A Time - Father Gift - Personalized Custom T Shirt</t>
  </si>
  <si>
    <t>Best Dad Ever Ever Ever - Gift For Dad, Father - Personalized Custom T Shirt</t>
  </si>
  <si>
    <t>Dear Dad Great Job I'm Awesome Thank You Retro - Father Gift - Personalized Custom Triple 3 In 1 Can Cooler</t>
  </si>
  <si>
    <t>Dear Dad Great Job We're Awesome Thank You - Gift For Father And Grandpa - Personalized Custom T Shirt</t>
  </si>
  <si>
    <t>Dear Dad Great Job We're Awesome Thank You Son Daughter - Father Gift - Personalized Custom T Shirt</t>
  </si>
  <si>
    <t>Camping Couple Welcome To Our Campsite - Gift For Dog Lovers - Personalized Custom Doormat</t>
  </si>
  <si>
    <t>Behind Every Good Kid - Gift For Father - Personalized Custom T Shirt</t>
  </si>
  <si>
    <t>Dear Dad Great Job We're Awesome Thank You Son Daughter Young - Father Gift - Personalized Custom T Shirt</t>
  </si>
  <si>
    <t>Grumpy Old Man Like Bourbon And Maybe 3 People Grilling Dad - Personalized Custom T Shirt</t>
  </si>
  <si>
    <t>I Turned Out Awesome - Gift For Father, Dad - Personalized Custom T Shirt</t>
  </si>
  <si>
    <t>The Legend Has Retired Not My Problem Anymore Vintage - Retirement Gift - Personalized Custom T Shirt</t>
  </si>
  <si>
    <t>Grumpa Like A Regular - Gift For Grandpas - Personalized Custom T Shirt</t>
  </si>
  <si>
    <t>You Can't Scare Me I Have Children - Gift For Dad - Personalized Custom T Shirt</t>
  </si>
  <si>
    <t>Dear Dad Great Job We're Awesome Thank You Kids And Pets - Father Gift For Dog Lovers - Personalized Custom T Shirt</t>
  </si>
  <si>
    <t>Kid Call Me Grandpa Because Partner In Crime - Gift For Dad, Grandfather - Personalized Custom T Shirt</t>
  </si>
  <si>
    <t>I'd Walk Through Fire For You Sister Beach Traveling - Funny Sister Gifts - Personalized Custom Tumbler</t>
  </si>
  <si>
    <t>Welcome To The Poolside Hope You Brought Alcohol And Dog Treats Couple Dog Lovers - Backyard Sign - Personalized Custom Classic Metal Signs</t>
  </si>
  <si>
    <t>Travel Chibi Girl Living My Best Life - Personalized Custom Water Tracker Bottle</t>
  </si>
  <si>
    <t>The Legend Has Retired Not My Problem Anymore Camping - Retirement Gift - Personalized Custom T Shirt</t>
  </si>
  <si>
    <t>Memories Made At The Lake Last A Lifetime Husband Wife Couple - Lake House Sign - Personalized Custom Classic Metal Signs</t>
  </si>
  <si>
    <t>Drink Water Read Books Be Happy - Gift For Reading Lovers - Personalized Custom Water Tracker Bottle</t>
  </si>
  <si>
    <t>Besties To My Bestie You Are My Person - Personalized Custom Pillow</t>
  </si>
  <si>
    <t>Only True Friends Will Leave Footprints In Your Heart - Gift For Best Friends - Personalized Custom Tumbler</t>
  </si>
  <si>
    <t>Just A Girl Who Loves Books Reading Vintage - Gift For Book Lovers - Personalized Custom White Edge-to-Edge Mug</t>
  </si>
  <si>
    <t>I Love You To The Beach And Back Best Friends - Best BFF Gift - Personalized Custom 30 Oz Tumbler</t>
  </si>
  <si>
    <t>I Like Dog Drink And Maybe 3 People - Gift For Dog Lovers - Personalized Custom T Shirt</t>
  </si>
  <si>
    <t>The Fun Laughter &amp; Dislike Of The Same People We Share Made Us Friends Coworker Bestie - Gifts For Colleagues - Personalized Custom 30 Oz Tumbler</t>
  </si>
  <si>
    <t>There's No Place Like Grandma &amp; Grandpa's House Grandparents Couple - Family Gift - Personalized Custom Doormat</t>
  </si>
  <si>
    <t>Lake Mother And Daughter Hugged This Soft Pillow - Personalized Custom Pillow</t>
  </si>
  <si>
    <t>Wander Prints Mother Gifts, Gifts For Mother-in-law, Step Mom, Grandma, Mother's Day, Birthday Gifts - I Know It's Not Easy For A Woman To Raise A Child - Gift For Mom - Custom Tumbler, Trave</t>
  </si>
  <si>
    <t>Camping We're Drunks - Gift For Bestie - Personalized Custom Flag</t>
  </si>
  <si>
    <t>What Day Is Today Who Cares Summer Vibe, Beach - Retirement Gift - Personalized Custom Tumbler</t>
  </si>
  <si>
    <t>We Love You Every Day, We Are Awesome Thank You - Birthday, Loving Gift For Dad, Father, Papa, Grandpa, Grandfather - Personalized Custom Black Mug</t>
  </si>
  <si>
    <t>Custom Photo Dog Cat Forever In Our Hearts - Christmas Memorial Gift - Personalized Custom Circle Ceramic Ornament</t>
  </si>
  <si>
    <t>This Daddy Belongs To - Funny, Birthday Gift For Father, Papa, Husband - Personalized Custom White Edge-to-Edge Mug</t>
  </si>
  <si>
    <t>They Call Me Papa Because Partner In Crime - Birthday, Loving Gift For Dad, Father, Grandpa, Grandfather - Personalized Custom Tumbler</t>
  </si>
  <si>
    <t>Together Since Love Forever Husband Wife - Couple Gift - Personalized Custom Pillow</t>
  </si>
  <si>
    <t>I'd Grow Up To Be A Super Sexy Cat Dad - Gift For Cat Lovers - Personalized Custom T Shirt</t>
  </si>
  <si>
    <t>I Tried To Retire - Gift For Dog And Cat Lovers - Personalized Custom T Shirt</t>
  </si>
  <si>
    <t>Replacement Lids For 20 Oz Tumbler, Spill-proof Lids, Cover For 20 Ounce Tumbler</t>
  </si>
  <si>
    <t>Sisters Forever Never Apart - Gift For Sisters And Best Friends - Personalized Custom Vertical Rectangle Acrylic Plaque</t>
  </si>
  <si>
    <t>Go Away Unless You Have Alcohol And Cat Treats Funny Cartoon Cat - Gift For Cat Lovers - Personalized Doormat</t>
  </si>
  <si>
    <t>Couple Chibi Our Snuggle Blanket - Gift For Couples, Anniversary, Birthday Gift - Personalized Custom Fleece Blanket</t>
  </si>
  <si>
    <t>Custom Photo This Human Belongs To Dog - Gift For Dog Lovers - Personalized Custom T Shirt</t>
  </si>
  <si>
    <t>You And Me &amp; The Dogs Camping Couples - Gift For Camping Lovers - Personalized Tumbler</t>
  </si>
  <si>
    <t>Hope You Like Cats - Birthday, Loving, Funny, Home Decor Gift For Cat Lovers - Personalized Doormat</t>
  </si>
  <si>
    <t>My Mom Said Iâ€˜m A Baby - Birthday, Loving, Funny, Gift For Dog Mom, Cat Mom, Cat Dad, Dog Dad, Pet Lover - Personalized Custom Pillow</t>
  </si>
  <si>
    <t>Thanks For All The Orgasms Backside - Anniversary, Funny Gift For Couples, Family - Personalized Tumbler</t>
  </si>
  <si>
    <t>Together Since Couple - Anniversary, Birthday Gift For Spouse, Husband, Wife, Boyfriend, Girlfriend - Personalized Custom 3D Led Light Wooden Base</t>
  </si>
  <si>
    <t>Beware A Crazy Plant Lady &amp; Her Spoiled Rotten Dogs Live Here Gardening - Garden Sign, Birthday, Housewarming Gift For Her, Him, Gardener, Outdoor Decor - Personalized Custom Wood Rectangle S</t>
  </si>
  <si>
    <t>You're The Only One I Want To Annoy For The Rest Of My Life Couples - Anniversary, Birthday Gift For Spouse, Husband, Wife, Boyfriend, Girlfriend - Personalized Custom Wine Tumbler</t>
  </si>
  <si>
    <t>Beware A Crazy Plant Lady &amp; Her Spoiled Rotten Dogs Live Here Gardening - Garden Sign, Birthday, Housewarming Gift For Her, Him, Gardener, Outdoor Decor - Personalized Custom Wood Circle Sign</t>
  </si>
  <si>
    <t>Just A Crazy Cat Lady Who Loves Gardening - Birthday, Loving, Home Decor Gift For Mother, Grandma, Grandmother, Dog Mom, Gardener - Personalized Custom Classic Metal Signs</t>
  </si>
  <si>
    <t>You &amp; Me And The Dogs - Gift For Couples, Dog Lovers, Dog Mom, Dog Dad - Personalized Mug</t>
  </si>
  <si>
    <t>This Is Our Couch Go Sit Over There - Home Decor, Birthday, Housewarming Gift For Dog Lovers &amp; Cat Lovers - Personalized Custom Pillow</t>
  </si>
  <si>
    <t>Home Sweet Home Family - Anniversary, Birthday, Home Decor Gift For Spouse, Lover, Husband, Wife, Boyfriend, Girlfriend, Couple - Personalized Custom Doormat</t>
  </si>
  <si>
    <t>Best Dog Mom Ever - Birthday, Anniversary Gift For Dog Dad, Cat Mom, Pet Lover -  3D Inflated Effect Printed Mug, Personalized White Edge-to-Edge Mug</t>
  </si>
  <si>
    <t>Custom Photo Baby Bump Is Brewing - Pregnancy Gift For Mom - Personalized Mug</t>
  </si>
  <si>
    <t>Home Sweet Home Couples Family Cats Dogs - Home Decor, Birthday, Housewarming Gift For Family - Personalized Custom Doormat</t>
  </si>
  <si>
    <t>Custom Photo Baby Bump Can't Wait To Meet You - Pregnancy Gift - Personalized Mug</t>
  </si>
  <si>
    <t>Mom Grandma Puzzle - Gift For Mom, Grandma - Personalized Custom T Shirt</t>
  </si>
  <si>
    <t>Welcome To Our Pawtio - Patio Decor For Dog Mom Dog Dad - Personalized Custom Classic Metal Signs</t>
  </si>
  <si>
    <t>Life Is Better At The Beach Summer Vibes - Gift For Him, Her, Yourself, Girlfriend, Boyfriend, BFF Best Friends, Traveling Lovers - Personalized Custom Beach Towel</t>
  </si>
  <si>
    <t>Mother &amp; Daughter A Bond That Can't Be Broken Family - Gift For Mom, Mother, Grandma - Personalized Mug</t>
  </si>
  <si>
    <t>Custom Photo Calendar What Day Is Today - Gift For Retiree - Personalized Mug</t>
  </si>
  <si>
    <t>Good Morning Human Servant - Gift For Cat Lovers, Cat Mom, Cat Dad - Personalized Mug</t>
  </si>
  <si>
    <t>The Cat Mother - Birthday, Loving Gift For Cat Moms, Cat Lovers - Personalized Mug</t>
  </si>
  <si>
    <t>You Squirted Out A Legend - Funny Gift For Dad, Father, Grandpa - Personalized Mug</t>
  </si>
  <si>
    <t>Dad Of Girls Outnumbered - Father Gift - Personalized Custom T Shirt</t>
  </si>
  <si>
    <t>Some Girls Are Just Born With The Ocean In Their Souls - Birthday Gift For BFF, Besties, Beach, Mermaid Lovers - Personalized Custom Beach Towel</t>
  </si>
  <si>
    <t>Patio Welcome Grilling Proudly Serving Whatever You Bring Couple Single - Home Decor, Backyard Decor, Gift For Her, Him, Family, Couples, Husband, Wife - Personalized Custom Shaped Wood Sign</t>
  </si>
  <si>
    <t>Hand In Hand, I Will Always Protect You 10 To 20 - Gift For Mom, Grandma - 3D Inflated Effect Printed Mug, Personalized White Edge-to-Edge Mug</t>
  </si>
  <si>
    <t>Traveling Beach Poolside Swimming Picnic Vacation - Birthday, Funny Gift Couples, Parents, Family, Kids - Personalized Custom Beach Towel</t>
  </si>
  <si>
    <t>Patio Welcome Grilling Hope You Brought Alcohol Couple Single - Home Decor, Backyard Decor, Gift For Her, Him, Family, Dog Lovers - Personalized Custom Classic Metal Signs</t>
  </si>
  <si>
    <t>Beware Of Wife Kids &amp; Pets Are Shady Husband Is Cool Couple Husband Wife - Home Decor, Funny, Anniversary Gift For Family, Dog Lovers, Cat Lovers - Personalized Custom Doormat</t>
  </si>
  <si>
    <t>Custom Photo Best Dad Ever - Gift For Dad, Father, Grandpa - Personalized Custom 3D Led Light Wooden Base</t>
  </si>
  <si>
    <t>Dear Dad Thanks For Not Pulling Out Legends - Birthday, Loving Gift For Father, Grandpa, Grandfather - Personalized Custom T Shirt</t>
  </si>
  <si>
    <t>We Hope Every Time You Hug This Pillow - Birthday, Loving Gift For Dad, Father, Grandpa - Personalized Custom Pillow</t>
  </si>
  <si>
    <t>Proud Best Baseball Softball Dad Ever - Birthday, Loving Gift For Sport Fan, Father, Grandpa - Personalized Custom T Shirt</t>
  </si>
  <si>
    <t>World's Greatest Farter I Mean Father - Funny, Birthday Gift For Father, Husband - Personalized Custom T Shirt</t>
  </si>
  <si>
    <t>Vintage Map Papa Title - Birthday, Loving Gift For Dad, Father, Papa, Grandpa, Grandfather - Personalized Custom Mug</t>
  </si>
  <si>
    <t>Custom Photo My Dog Cat Pet Is Watching You - Funny Gift For Pet Lovers, Dog Mom, Cat Mom, Dog Dad, Cat Dad - Personalized Custom Unisex Beach Shorts</t>
  </si>
  <si>
    <t>Daddy The Man The Myth The Legend - Birthday, Loving Gift For Dad, Father, Grandpa, Grandfather, Men, Yourself - Personalized Custom T Shirt</t>
  </si>
  <si>
    <t>Thank You For Being My Dad - Funny, Birthday Gift For Dog Dads, Cat Dads, Pet Lovers - Personalized Custom White Edge-to-Edge Mug</t>
  </si>
  <si>
    <t>Dear Dad Great Job We're Awesome Thank You Family - Funny, Birthday Gift For Father, Papa, Husband - Personalized Custom T Shirt</t>
  </si>
  <si>
    <t>Retro Papa, Grandpa, Dad, Daddy - Birthday, Loving Gift For Father, Grandfather, Mother, Parents - Personalized Custom T Shirt</t>
  </si>
  <si>
    <t>To Our Amazing Step-Dad Thanks For Putting Up With Our Mom - Funny, Birthday Gift For Father, Papa, Husband - Personalized Custom T Shirt</t>
  </si>
  <si>
    <t>Father &amp; Children We're Yours No Refunds - Gift For Father - Personalized Custom Accent Mug</t>
  </si>
  <si>
    <t>My Favorite Baseball Players Call Me Papa - Birthday Gift For Sport Fan, Father, Grandpa - Personalized Custom Tumbler</t>
  </si>
  <si>
    <t>I Teach My Kids To Hit And Steal - Gift For Dad, Father, Baseball, Softball Fans - Personalized Custom T Shirt</t>
  </si>
  <si>
    <t>Custom Photo My Favorite People Call Me Grandpa - Birthday, Loving Gift For Dad, Daddy, Father, Grandfather - Personalized Custom T Shirt</t>
  </si>
  <si>
    <t>Dad Our Protector Our Hero Our Dad - Birthday Gift For Father, Family - Personalized Custom Vertical Rectangle Acrylic Plaque</t>
  </si>
  <si>
    <t>Vintage Map Papa Title - Birthday, Loving Gift For Dad, Father, Papa, Grandpa, Grandfather - Personalized Custom 4 In 1 Can Cooler Tumbler</t>
  </si>
  <si>
    <t>Dear Dad Great Job We're Awesome Thank You Family - Funny, Birthday Gift For Father, Papa, Husband - Personalized Custom 4 In 1 Can Cooler Tumbler</t>
  </si>
  <si>
    <t>Best Dad Ever - Birthday Gift For Father, Grandpa - Personalized Custom T Shirt</t>
  </si>
  <si>
    <t>This Dad Loves Camping With His Daughters - Gift For Father - Personalized Custom T Shirt</t>
  </si>
  <si>
    <t>You Are The Reason I Don't Punch People At Work - Funny, Anniversary, Birthday Gifts For Colleagues, Coworker, Besties - Personalized Custom 4 In 1 Can Cooler Tumbler</t>
  </si>
  <si>
    <t>Fashion Zodiac Sign Girls Don't Wait For The Prince Traveling - Personalized Custom Luggage Cover</t>
  </si>
  <si>
    <t>This Awesome Daddy Mommy Belongs To - Loving Gift For Mother, Father, Grandma, Grandpa - Personalized Custom Acrylic Keychain</t>
  </si>
  <si>
    <t>Stars And Stripes Papa Title - Birthday, Loving Gift For Dad, Father, Papa, Grandpa, Grandfather - Personalized Custom T Shirt</t>
  </si>
  <si>
    <t>Nana Papa Mom Daddy - Loving Gift For Mother, Father, Grandma, Grandpa - Personalized Custom Hawaiian Shirt</t>
  </si>
  <si>
    <t>Abuelo Abuelito Tito Tata Yayo Abue AgÃ¼elo Viejo Viejito PapÃ¡ - T Shirt Personalizado</t>
  </si>
  <si>
    <t>Grilling Plate Awesome BBQ - Gift For Yourself, Gift For Man - Personalized Custom Plate</t>
  </si>
  <si>
    <t>Let Me Sleep On The Bed - Gift For Dog Lovers - Personalized Custom T Shirt</t>
  </si>
  <si>
    <t>Husband And Wife Home Is Where We Park It - Gift For Camping Couples - Personalized Custom Doormat</t>
  </si>
  <si>
    <t>Beach The Legend The Queen Has Retired - Retirement Gift, Gift For Beach Lovers - Personalized Custom Hawaiian Shirt</t>
  </si>
  <si>
    <t>Custom Photo Funny Family Pet Face Tropical Fruit - Funny Gift For Pet Lovers, Dog Mom, Cat Mom, Dog Dad, Cat Dad - Personalized Unisex Beach Shorts</t>
  </si>
  <si>
    <t>The Girls Are Drinking Again Friendship Traveling Beach Swimming Picnic Vacation - Gift For Best Friends, Besties - Personalized Beach Towel</t>
  </si>
  <si>
    <t>Warning Area Patrolled By Dogs And Cats - Outdoor Home Decor Gift For Pet Lovers - Personalized Flag</t>
  </si>
  <si>
    <t>Grab A Beer And Shut The Hell Up - Anniversary, Loving Gifts For Couples, Husband, Wife, Camping Lovers - Personalized Doormat</t>
  </si>
  <si>
    <t>Yoga Girl I Am Bold - Gift For Yourself, Gift For Women - Personalized Fleece Blanket</t>
  </si>
  <si>
    <t>If You're Not A Happy Camper Take A Hike - Gift For Camping Lovers, Besties, BFF Best Friends, Siblings - Personalized Custom Shaped Wood Sign</t>
  </si>
  <si>
    <t>Custom Photo Funny Family Pet Face Tropical Parrots - Gift For Pet Lovers, Dog Lovers, Cat Lovers - Personalized Hawaiian Shirt</t>
  </si>
  <si>
    <t>Make Your Own Wave - Summer, Vacation, Beach Funny Gift For Kids - Personalized Beach Towel</t>
  </si>
  <si>
    <t>You And Me Together For Shore - Gift For Couples, Spouse, Lover, Husband, Wife, Boyfriend, Girlfriend - Personalized Couple Beach Shorts</t>
  </si>
  <si>
    <t>Custom Photo Funny Family Pet Face Tropical Leaf - Funny Gift For Pet Lovers, Dog Mom, Cat Mom, Dog Dad, Cat Dad - Personalized Unisex Beach Shorts</t>
  </si>
  <si>
    <t>The Day I Met You - Anniversary, Loving Gifts For Couples, Husband, Wife - Personalized Aluminum Keychain</t>
  </si>
  <si>
    <t>A Crazy Cat Lady And A Grumpy Old Man Live Here Funny Cartoon Cat - Gift For Cat Lovers, Couples - Personalized Doormat</t>
  </si>
  <si>
    <t>Through Thick &amp; Thin I Promise Chibi - Funny, Anniversary, Birthday Gift For Girl, Friend, Sibling, Wife - Personalized Aluminum Keychain</t>
  </si>
  <si>
    <t>Reading My Weekend Is All Booked - Gift For Book Lovers - Personalized Zippered Canvas Bag</t>
  </si>
  <si>
    <t>Reading Just A Girl Who Loves Books Bag - Gift For Book Lovers - Personalized Zippered Canvas Bag</t>
  </si>
  <si>
    <t>You Are My Love I Married You Because I Can't Live Without You Husband Wife Backside - Gift For Couples - Personalized Fleece Blanket</t>
  </si>
  <si>
    <t>Forever In My Heart Colorful Moon Glass Background - Pet Memorial Gift, Christmas Gift For Dog Lovers - Personalized Suncatcher Ornament</t>
  </si>
  <si>
    <t>Custom Photo In Loving Memory - Christmas, Memorial Gift For Family, Pet Lovers - Personalized Circle Acrylic Ornament</t>
  </si>
  <si>
    <t>Meowy Catmas Funny Cartoon Cats - Christmas Gift For Cat Lovers, Cat Moms, Cat Dads - Personalized Unisex Ugly Sweater</t>
  </si>
  <si>
    <t>Yoga Mandala - Gift For Yoga Lovers - Personalized Suncatcher Ornament</t>
  </si>
  <si>
    <t>Custom Photo Lovely Pet Face - Christmas Gift For Pet Lovers, Pet Memorial - Personalized Circle Ceramic Ornament</t>
  </si>
  <si>
    <t>Please Be Mindful Of The Energy You Bring Into This Space - Birthday, Loving Gift For Yourself, Women, Yoga Lovers - Personalized Wood Rectangle Sign</t>
  </si>
  <si>
    <t>Custom Photo Life Is Better With Dog Cat - Gift For Pet Lovers - Personalized Fleece Blanket</t>
  </si>
  <si>
    <t>Grandma Mother I Love You To The Moon - Christmas, Gift For Granddaughter, Grandson, Kids - Personalized 2-Layered Wooden Ornament</t>
  </si>
  <si>
    <t>Flat Art - Christmas, Funny Gift For Family, Couple, Dad, Mom, Grandpa, Grandma - Personalized Unisex Ugly Sweater</t>
  </si>
  <si>
    <t>Reading Easily Distracted By Dogs Cats - Gift For Reading Lovers, Pet Lovers - Personalized Fleece Blanket</t>
  </si>
  <si>
    <t>Christmas Kissing Couple Best Thing On The Internet - Gift For Couples - Personalized 2-Layered Mix Ornament</t>
  </si>
  <si>
    <t>Couple Turns Out I Like You A Lot More - Gift For Couples - Personalized Accent Mug</t>
  </si>
  <si>
    <t>Custom Photo My Forever Home - Christmas Gift For Pet Lovers - Personalized 2-Layered Mix Ornament</t>
  </si>
  <si>
    <t>This Is My Pawjama Shirt - Gift For Dog Lovers, Dog Moms, Dog Dads - Personalized Short Pajamas Set</t>
  </si>
  <si>
    <t>Grandma Mother How Much I Love You - Gift For Granddaughter, Kids - Personalized Pillow</t>
  </si>
  <si>
    <t>They Still Talk About You - Memorial Gift For Pet Lovers - Personalized Medallion Acrylic Ornament</t>
  </si>
  <si>
    <t>Christmas Grandma Mom Grandkids Kids - Gift For Granddaughter, Grandson - Personalized Custom Shaped Acrylic Ornament</t>
  </si>
  <si>
    <t>Custom Photo You Left Pawprint In My Heart - Christmas Gift For Pet Lovers - Personalized Custom Shaped Acrylic Ornament</t>
  </si>
  <si>
    <t>Custom Photo I'm Always With You - Christmas, Memorial Gift For Family, Friends - Personalized Circle Glass Ornament</t>
  </si>
  <si>
    <t>Custom Photo Cute Baby - Christmas Gift For Family, New Parents - Personalized Custom Shaped Acrylic Ornament</t>
  </si>
  <si>
    <t>Custom Photo Keys To The Camper - Anniversary, Loving Gifts For Couples, Husband, Wife, Camping Lovers - Personalized Aluminum Keychain</t>
  </si>
  <si>
    <t>Custom Photo I Love You More - Gift For Couples, Husband, Wife - Personalized Aluminum Wallet Card</t>
  </si>
  <si>
    <t>Custom Photo Have No Fear Hug This Pillow - Memorial Gift - Personalized Pillow</t>
  </si>
  <si>
    <t>Hug This Pillow And I'll Be Hugging You - Gift For Granddaughter, Grandson, Kids - Personalized Pillow</t>
  </si>
  <si>
    <t>Custom Photo Best Dog Mom Ever - Gift For Pet Lovers - Personalized Fleece Blanket</t>
  </si>
  <si>
    <t>Custom Photo Dad We Love You - Gift For Father - Personalized Custom Shaped Photo Light Box</t>
  </si>
  <si>
    <t>Custom Photo Wife Face Girlfriend Face - Funny Gift For Husband, Boyfriend - Personalized Men's Boxer Briefs</t>
  </si>
  <si>
    <t>Custom Photo Funny Arm In Arm Couple - Gift For Your Lover, Husband &amp; Wife - Personalized Custom Shaped Pillow</t>
  </si>
  <si>
    <t>A Bond That Can't Be Broken - Gift For Dog Lovers, Dog Mom, Dog Dad - Personalized Pillow</t>
  </si>
  <si>
    <t>First Mom Now Grandma - Gift For Mom - Personalized Heart Shaped Acrylic Plaque</t>
  </si>
  <si>
    <t>Custom Photo Hands Off He's Mine - Funny Gift For Husband, Boyfriend - Personalized Men's Boxer Briefs</t>
  </si>
  <si>
    <t>I Miss You - Memorial Gift For Pet Lovers, Dog Mom, Dog Dad, Cat Mom, Cat Dad - Personalized Cutout Acrylic Keychain</t>
  </si>
  <si>
    <t>The Moment Your Heart Stopped - Memorial Gift For Pet Lovers, Dog Mom, Dog Dad, Cat Mom, Cat Dad - Personalized Vertical Rectangle Acrylic Plaque</t>
  </si>
  <si>
    <t>Couple Kissing Style 2 - Anniversary Gift For Couples - Personalized Acrylic Car Hanger</t>
  </si>
  <si>
    <t>Camping Hair Don't Care - Gift For Camping Lovers, Campers, Women - Personalized Classic Cap</t>
  </si>
  <si>
    <t>Custom Photo Loving, Anniversary Gift For Family, Couples, Siblings, Friends, Dog Lovers, Cat Lovers - Personalized Film Roll Keychain</t>
  </si>
  <si>
    <t>Leopard Title - Birthday, Loving Gift For Nana, Grandma, Mom, Mum, Mother - Personalized Embroidered Sweatshirt</t>
  </si>
  <si>
    <t>Custom Photo Your Loved Ones - Gift For Couples, Family BFF Best Friends, Besties - Personalized Clear Phone Case</t>
  </si>
  <si>
    <t>All Day Every Day - Gift For Cat Mom - Personalized Leather Bag</t>
  </si>
  <si>
    <t>You &amp; Me And The Cats - Gift For Cat Lovers, Gift For Couple - Personalized Custom Shaped Wood Sign</t>
  </si>
  <si>
    <t>Collect Moments Not Things - Gift For Travelers, Traveling Lovers, Him, Her - Personalized Luggage Cover</t>
  </si>
  <si>
    <t>I Asked God For A True Friend - Gift For Dog Lovers, Dog Mom, Dog Dad - Personalized Clear Phone Case</t>
  </si>
  <si>
    <t>Custom Photo I'm Always With You - Memorial Gift For Family, Friends - Personalized Custom Shaped Photo Light Box</t>
  </si>
  <si>
    <t>Dear Mom Great Job We Are Awesome Pink Palette - Birthday, Loving Gift For Mum, Mother, Nana, Grandma - Personalized T Shirt</t>
  </si>
  <si>
    <t>You And Me And The Fur Babies Sunflower - Gift For Pet Lovers - Personalized 2-Layered Wooden Plaque With Stand</t>
  </si>
  <si>
    <t>Side By Side - Gift For Mother - Personalized 40oz Tumbler With Straw</t>
  </si>
  <si>
    <t>This Awesome Grandma Belongs To - Gift For Mom, Mother, Grandma - Personalized Leather Long Wallet</t>
  </si>
  <si>
    <t>Custom Photo In My Dog Cat Mom Era - Gift For Dog Mom, Cat Mom - Personalized Leather Bag</t>
  </si>
  <si>
    <t>Now You Will Always Think Of Me - Funny Gift For Husband, Boyfriend From Wife, Girlfriend - Personalized Engraved Leather Belt</t>
  </si>
  <si>
    <t>I Miss You I Know - Memorial Gift For Cat Lovers, Cat Mom, Cat Dad - Personalized Custom Shaped 2-Layered Wooden Plaque</t>
  </si>
  <si>
    <t>Custom Photo Class Of - Graduation Gift - Personalized Stoles</t>
  </si>
  <si>
    <t>Couple Kissing Occupation - Gift For Couples, Nurse, Firefighter, Police Officer - Personalized Acrylic Car Hanger</t>
  </si>
  <si>
    <t>Making Memories One Campsite At A Time - Gift For Camping Family - Personalized Camping Decor, Decor Decal</t>
  </si>
  <si>
    <t>Proud Father Of A Few Kids - Funny Gift For Dad, Father, Grandpa - Personalized T Shirt</t>
  </si>
  <si>
    <t>Custom Photo My Favorite People Call Me Nana, Mom - Loving Gift For Mother, Grandma, Grandmother - Personalized T Shirt</t>
  </si>
  <si>
    <t>Custom Photo Calendar The Moment You Became - Gift For Mother, Father - Personalized Aluminum Keychain</t>
  </si>
  <si>
    <t>Just A Dad And His Girl - Gift For Father - Personalized T Shirt</t>
  </si>
  <si>
    <t>Best Dad By Par - Gift For Father, Golfer - Personalized Classic Cap</t>
  </si>
  <si>
    <t>Papa Bear - Gift For Fathers - Personalized Custom Shaped Pillow</t>
  </si>
  <si>
    <t>Custom Photo I Am Just A Little Bump - Gift For Father - Personalized Aluminum Wallet Card</t>
  </si>
  <si>
    <t>Dog Lovers Protected By - Gift For Baby, Baby Shower, New Baby - Personalized Baby Onesie</t>
  </si>
  <si>
    <t>Best Baseball Dad Ever - Gift For Father, Baseball Fan - Personalized Classic Cap</t>
  </si>
  <si>
    <t>Custom Photo Funny I Love My Lover Mom - Gift For Wife, Girlfriends, Mothers, Pet Lovers - Personalized Women Beach Shorts</t>
  </si>
  <si>
    <t>Cute Dogs And Cats Aesthetic Pattern - Birthday, Loving Gift For Pet Lovers, Dog Mom, Cat Mom - Personalized Classic Cap</t>
  </si>
  <si>
    <t>Grandma Mom How Much I Love You - Gift For Kids, Granddaughter, Grandson - Personalized Pillow</t>
  </si>
  <si>
    <t>Custom Photo Funny I Love My Lover - Gift For Husband, Boyfriend - Personalized Polo Shirt</t>
  </si>
  <si>
    <t>The Day You Became My Daddy - Gift For Dad, Father, New Dad - Personalized Keyring</t>
  </si>
  <si>
    <t>All Visitors Must Be Approved By - Gift For Cat Lovers - Personalized Custom Shaped Wood Sign</t>
  </si>
  <si>
    <t>The Cat Mother - Birthday, Loving Gift For Cat Moms, Cat Lovers - Personalized Clear Glass Can</t>
  </si>
  <si>
    <t>Retired See You At The Beach - Gift For Retiree - Personalized Custom Zippered Canvas Bag</t>
  </si>
  <si>
    <t>Best Dad Ever We Love You - Gift For Father - Personalized 2-Layered Wooden Plaque With Stand</t>
  </si>
  <si>
    <t>Proud Father Of A Few Kid Adult Dog Cat Flat Art - Funny Gift For Dad, Father, Grandpa - Personalized T Shirt</t>
  </si>
  <si>
    <t>Mom Grandma Kids Hand In Hand - Gift For Mother, Grandmother - Personalized Clear Phone Case</t>
  </si>
  <si>
    <t>Mom's Grandma's Garden Butterflies - Gift For Mother, Grandmother, Nana - Personalized T Shirt</t>
  </si>
  <si>
    <t>Custom Photo Calendar Family Name The Day Our Journey Began - Gift For Family - Personalized Clear Phone Case</t>
  </si>
  <si>
    <t>Custom Photo Funny Girlfriend Wife On Flamingo - Gift For Boyfriend, Husband - Personalized Unisex Beach Shorts</t>
  </si>
  <si>
    <t>Baseball Softball Mom - Birthday, Loving Gift For Sport Fan, Mom, Mother - Personalized Acrylic Car Hanger</t>
  </si>
  <si>
    <t>Stars And Stripes, Fist Bump - Birthday, Loving Gift For Dad, Father, Grandfather, Grandpa - Personalized Tape Measure</t>
  </si>
  <si>
    <t>Dad Grandpa Kids Holding Hands - Gift For Father, Grandfather - Personalized Classic Cap</t>
  </si>
  <si>
    <t>Thanks For Being My Coworker - Gift For Colleagues - Personalized Clear Glass Can</t>
  </si>
  <si>
    <t>Dad's Spot Don't Get Too Comfortable - Gift For Father - Personalized Pocket Pillow</t>
  </si>
  <si>
    <t>Custom Photo I Love Dad - Gift For Father - Personalized Socks</t>
  </si>
  <si>
    <t>Hand In Hand, I Will Always Protect You - Gift For Mom, Grandma - 3D Inflated Effect Printed Personalized Plate</t>
  </si>
  <si>
    <t>Custom Photo I'm Not Retired - Gift For Dad, Father, Grandpa, Golfer, Golf Lover - Personalized Golf Ball</t>
  </si>
  <si>
    <t>Legend Husband Father Grandpa Backside - Funny Gift For Dad, Father, Grandpa - Personalized T Shirt</t>
  </si>
  <si>
    <t>Best Dad Grandpa By Par - Gift For Father, Grandfather, Golf Lovers - Personalized 2-Layered Wooden Plaque With Stand</t>
  </si>
  <si>
    <t>Loved And Protected By Dog - Gift For Pet Lovers - Personalized Baby Onesie</t>
  </si>
  <si>
    <t>Namastay Home With My Dog - Gift For Dog Mom - Personalized Women's Sleep Tee</t>
  </si>
  <si>
    <t>Forever Linked Together - Gift For Mother Daughter - Personalized Acrylic Shaking Stand</t>
  </si>
  <si>
    <t>You And Me And The Dogs - Gift For Camping Lovers - Personalized Camping Decal, Decor Decal</t>
  </si>
  <si>
    <t>The Grillfather - Gift For Father, Dad - Personalized Classic Cap</t>
  </si>
  <si>
    <t>3D Books Library Cave Reading Just A Girl Who Loves - Gift For Book Lovers - Personalized Clear Phone Case</t>
  </si>
  <si>
    <t>No Returns Or Refunds Chibi Grandkids - Funny Gift For Dad, Mom, Grandma, Grandpa - Personalized Acrylic Car Hanger</t>
  </si>
  <si>
    <t>Custom Photo A Big Piece Of My Heart - Memorial Gift For Family, Siblings, Friends, Dog Lovers, Cat Lovers - Personalized Heart Bracelet</t>
  </si>
  <si>
    <t>Best Dad By Par - Gift For Dad, Father, Grandpa, Golfer, Golf Lover - Personalized Acrylic Tag Keychain</t>
  </si>
  <si>
    <t>Papa Daddy Uncle - Loving Gift For Dad, Father, Grandpa, Grandfather - Personalized Acrylic Tag Keychain</t>
  </si>
  <si>
    <t>First Dad Now Grandpa Hand Punch - Gift For Father, Grandpa - Personalized 2-Layered Wooden Plaque With Stand</t>
  </si>
  <si>
    <t>Custom Photo Calendar The Day Our Journey Began Version 2 - Gift For Couples - Personalized Clear Phone Case</t>
  </si>
  <si>
    <t>I'm A Cat Person Version 2 - Gift For Cat Lovers, Cat Mom, Cat Dad - Personalized Clear Phone Case</t>
  </si>
  <si>
    <t>Best Dog Dad Fur Dad Ever - Personalized Classic Cap</t>
  </si>
  <si>
    <t>The Legend Has Retired Weekly Schedule - Personalized Mug</t>
  </si>
  <si>
    <t>Hand Punch Line Sketch Dad Since - Personalized Classic Cap</t>
  </si>
  <si>
    <t>This Wallet Belongs To The World's Best Dad - Personalized Bifold Wallet</t>
  </si>
  <si>
    <t>Custom Photo Best Dad Grandpa Ever - Personalized Tape Measure</t>
  </si>
  <si>
    <t>It's 5 O'clock Everywhere I'm Retired - Personalized Hawaiian Shirt</t>
  </si>
  <si>
    <t>Dad In The Streets Daddy In The Sheets - Personalized Classic Cap</t>
  </si>
  <si>
    <t>Custom Photo I Used To Be His Angel Loss Of Loved One - Personalized Engraved Bracelet</t>
  </si>
  <si>
    <t>Rubik Dopest Black Dad - Personalized T Shirt</t>
  </si>
  <si>
    <t>We Love You Papa Vintage Map - Personalized Leather Wallet</t>
  </si>
  <si>
    <t>Dog Dad - Personalized Black Mug</t>
  </si>
  <si>
    <t>Daddy's Team Hand Punch - Personalized Acrylic Keychain</t>
  </si>
  <si>
    <t>Custom Photo I'm Not Lost - Personalized Golf Ball</t>
  </si>
  <si>
    <t>We Hit A Homerun Scoring You As Our Dad - Personalized Classic Cap</t>
  </si>
  <si>
    <t>If I Had A Different Dad I Would Punch Him In The Face - Personalized Engraved Leather Belt</t>
  </si>
  <si>
    <t>Custom Photo I'm Always With You Memorial Family - Personalized Window Hanging Suncatcher Ornament</t>
  </si>
  <si>
    <t>Doing What I Want Since Retirement - Personalized Engraved Whiskey Glass</t>
  </si>
  <si>
    <t>We're Yours No Returns Song QR Code - Personalized Acrylic Keychain</t>
  </si>
  <si>
    <t>Memorial Once By My Side, Forever In My Heart - Personalized Window Hanging Suncatcher Ornament</t>
  </si>
  <si>
    <t>I Love You To The Moon And Back - Personalized Window Hanging Suncatcher Ornament</t>
  </si>
  <si>
    <t>Dad Every Poo I Do Cute Dog Cat - Personalized Mug</t>
  </si>
  <si>
    <t>Daddy's Little Poops - Personalized Mug</t>
  </si>
  <si>
    <t>Custom Photo The Man The Myth The Legend Has Retired - Personalized T Shirt</t>
  </si>
  <si>
    <t>Custom Photo Friendly Reminder For Dad - Personalized Aluminum Wallet Card</t>
  </si>
  <si>
    <t>Custom Photo Best Papa Ever Trophy Dad - Personalized Unisex Beach Shorts</t>
  </si>
  <si>
    <t>Custom Photo Aloha Dog Cat - Personalized Unisex Beach Shorts</t>
  </si>
  <si>
    <t>Custom Photo Drive Safe We Need You To Be Here - Personalized Acrylic Car Hanger</t>
  </si>
  <si>
    <t>Product ID</t>
  </si>
  <si>
    <t>SKU</t>
  </si>
  <si>
    <t>Net Sales</t>
  </si>
  <si>
    <t>Tips</t>
  </si>
  <si>
    <t>Total Shipping</t>
  </si>
  <si>
    <t>Basecost</t>
  </si>
  <si>
    <t>Gross Profit</t>
  </si>
  <si>
    <t>net_quantity</t>
  </si>
  <si>
    <t>Margin</t>
  </si>
  <si>
    <t>GB060424D007AZ</t>
  </si>
  <si>
    <t>GB200424D009AZ</t>
  </si>
  <si>
    <t>HSVA652ELE2409WP</t>
  </si>
  <si>
    <t>Custom Photo Funny Family Pet Face Color Sunset - Gift For Men, Dog And Cat Lovers - Personalized Custom Hawaiian Shirt</t>
  </si>
  <si>
    <t>BTTB043CIN729WP</t>
  </si>
  <si>
    <t>Might Be Water Might Be - Personalized Custom Water Tracker Bottle</t>
  </si>
  <si>
    <t>HSAH401ELE2374WP</t>
  </si>
  <si>
    <t>TSYN104ELE2373WP</t>
  </si>
  <si>
    <t>We're More Than Just Cruising Friends - Traveling Gift For BFF, Siblings, Colleagues - Personalized Custom T Shirt</t>
  </si>
  <si>
    <t>PLAT979CIN1594WP</t>
  </si>
  <si>
    <t>To My Granddaughter - Gift For Granddaughter, Grandparents Gift - Personalized Pillow</t>
  </si>
  <si>
    <t>HSVT202HAL1266WP</t>
  </si>
  <si>
    <t>FBTP080HAL1683WP</t>
  </si>
  <si>
    <t>Reasons Why You Are My Bestie - Holiday, Birthday, Loving Gift For Friends, Colleagues - Personalized Fleece Blanket</t>
  </si>
  <si>
    <t>TUAK549NAH1480WP</t>
  </si>
  <si>
    <t>WSTN993ELE2333WP</t>
  </si>
  <si>
    <t>Dad We Hit A Homerun With You - Gift For Family, Father, Baseball, Softball Fans - Personalized Custom Shaped Wood Sign</t>
  </si>
  <si>
    <t>PLTS026HAL792WP</t>
  </si>
  <si>
    <t>PKKK654CIN1791WP</t>
  </si>
  <si>
    <t>Reading One More Chapter - Gift For Book Lovers - Personalized Pocket Pillow</t>
  </si>
  <si>
    <t>GB160424D008AZ</t>
  </si>
  <si>
    <t>TUTT426NEL546WP</t>
  </si>
  <si>
    <t>After I Finish Laughing - Gift For Sisters - Personalized Custom Tumbler</t>
  </si>
  <si>
    <t>BLTB540NEL2255WP</t>
  </si>
  <si>
    <t>Beach Squad - Gift For Family, Dad, Mom, Couple - Personalized Beach Towel</t>
  </si>
  <si>
    <t>TUNV404NAH1190WP</t>
  </si>
  <si>
    <t>Here's To Another Year Of Bonding Over Alcohol White Best Friends - Bestie BFF Gift - Personalized Custom Tumbler</t>
  </si>
  <si>
    <t>UBYN391ELE2989WP</t>
  </si>
  <si>
    <t>TSTR138NAH3029WP</t>
  </si>
  <si>
    <t>MSTN938NAH2093WP</t>
  </si>
  <si>
    <t>No Trespassing Property Patrolled By Crazy Woman - Home Decor, Backyard Decor, Gift For Dog Lovers &amp; Cat Lovers - Personalized Custom Classic Metal Signs</t>
  </si>
  <si>
    <t>TSBD576HAL758WP</t>
  </si>
  <si>
    <t>TSVA412HAL604WP</t>
  </si>
  <si>
    <t>Best Friends Are The Sistas - Bestie Sister Gift - Personalized Custom T Shirt</t>
  </si>
  <si>
    <t>MSBD508NAH1252WP</t>
  </si>
  <si>
    <t>And Into The Garden I Go Gardening Dog Lovers - Garden Sign - Personalized Custom Classic Metal Signs</t>
  </si>
  <si>
    <t>TSTS009HAL752WP</t>
  </si>
  <si>
    <t>MSTN682NAH1319WP</t>
  </si>
  <si>
    <t>TUNV471NAH1555WP</t>
  </si>
  <si>
    <t>The Fun Laughter &amp; Dislike Of The Same People We Share Made Us Friends Coworker Bestie - Gifts For Colleagues - Personalized Custom Tumbler</t>
  </si>
  <si>
    <t>TSHP031HAL1203WP</t>
  </si>
  <si>
    <t>TSAK525NAH1422WP</t>
  </si>
  <si>
    <t>Husband And Wife Travel Partners For Life Beach Traveling Couple - Personalized Custom T Shirt</t>
  </si>
  <si>
    <t>TSDK348TIN513WP</t>
  </si>
  <si>
    <t>MSMN519CIN639WP</t>
  </si>
  <si>
    <t>MUAH388ELE2355WP</t>
  </si>
  <si>
    <t>HSAH402ELE2375WP</t>
  </si>
  <si>
    <t>Custom Photo Black Tropical Funny Family Pet Face - Gift For Men, Best Friends, Siblings, Dog And Cat Lovers - Personalized Custom Hawaiian Shirt</t>
  </si>
  <si>
    <t>EATB473NEL1996WP</t>
  </si>
  <si>
    <t>Butterfly Grandma - Gift For Grandma - Personalized Leather Bag</t>
  </si>
  <si>
    <t>CEVA815HAL2165WP</t>
  </si>
  <si>
    <t>BBTB564CIN2407WP</t>
  </si>
  <si>
    <t>PSYN141BIL063WP</t>
  </si>
  <si>
    <t>Custom Photo Funny Family Pet Face Summer Vibe - Vacation, Birthday Gift For Family, Husband, Wife, Parents, Mom, Dad - Personalized Short Pajamas Set</t>
  </si>
  <si>
    <t>MSAK402NAH969WP</t>
  </si>
  <si>
    <t>Fire Pit Where Music Gets Played Husband Wife Camping Couple - Backyard Sign - Personalized Custom Classic Metal Signs</t>
  </si>
  <si>
    <t>SXMN913DIL400WP</t>
  </si>
  <si>
    <t>TCAK539ELE1530WP</t>
  </si>
  <si>
    <t>Grilling Family Couple Husband And Wife Drinking Buddies For Life - Couple Gift - Personalized Custom Triple 3 In 1 Can Cooler</t>
  </si>
  <si>
    <t>TUTT431NEL559WP</t>
  </si>
  <si>
    <t>You Are My Person - Gift For Sisters And Best Friends - Personalized Custom Tumbler</t>
  </si>
  <si>
    <t>BLDT680HEL128WP</t>
  </si>
  <si>
    <t>BLVA601NAH2138WP</t>
  </si>
  <si>
    <t>Traveling Beach Bar Poolside Swimming Picnic Vacation - Birthday, Funny Gift For Her, Him, Besties, Family - Personalized Custom Beach Towel</t>
  </si>
  <si>
    <t>AFAT1190CIN2292WP</t>
  </si>
  <si>
    <t>AOTP033BIL089WP</t>
  </si>
  <si>
    <t>AHGT414DIL498WP</t>
  </si>
  <si>
    <t>MUAK014ELE020WP</t>
  </si>
  <si>
    <t>TSHP014HAL1141WP</t>
  </si>
  <si>
    <t>JLTS411HAL2146WP</t>
  </si>
  <si>
    <t>Custom Photo Always Shine In My Heart - Loving, Memorial Gift For Family, Siblings, Friends - Personalized Mason Jar Light</t>
  </si>
  <si>
    <t>ADGT214CIN1288WP</t>
  </si>
  <si>
    <t>Bestie Partners In Crime If We Get Caught Black Ver - Gift For Bestie - Personalized Custom Rectangle Acrylic Keychain</t>
  </si>
  <si>
    <t>FLBD538NAH1309WP</t>
  </si>
  <si>
    <t>Let's Sit By The Campfire Husband Wife Camping - Couple Gift - Personalized Custom Flag</t>
  </si>
  <si>
    <t>DMVA579NAH2048WP</t>
  </si>
  <si>
    <t>TSMT005HAL1180WP</t>
  </si>
  <si>
    <t>What Day Is Today Who Cares We're Retired - Gift For Parents, Grandparents, Retired, Retirement Gift - Personalized Custom T Shirt</t>
  </si>
  <si>
    <t>FBKK583CIN1552WP</t>
  </si>
  <si>
    <t>FBMN800CIN1431WP</t>
  </si>
  <si>
    <t>My Reading Blanket I Am A Bookaholic - Gift For Book Lovers, Gift For Kid - Personalized Fleece Blanket</t>
  </si>
  <si>
    <t>FBNK027HAL1252WP</t>
  </si>
  <si>
    <t>Custom Photo Wrap Yourself Up In This And Consider It A Big Hug - Birthday, Loving Gift For Dad, Father, Papa, Grandpa, Grandfather - Personalized Custom Fleece Blanket</t>
  </si>
  <si>
    <t>DMTN847NAH1755WP</t>
  </si>
  <si>
    <t>TSPT835HEL173WP</t>
  </si>
  <si>
    <t>You Can't Scare Me - Birthday, Family Gift For Dad, Father, Grandpa, Daughters - Personalized Custom T Shirt</t>
  </si>
  <si>
    <t>BLTD139ELE2172WP</t>
  </si>
  <si>
    <t>Custom Photo Life Is Better With Dog Cat - Funny Gift For Wife, Husband, Mom, Dog Mom, Dad, Dog Dad, Cat Mom, Cat Dad, Pet Lovers - Personalized Custom Beach Towel</t>
  </si>
  <si>
    <t>CCDT726NGO1357WP</t>
  </si>
  <si>
    <t>To Dad From The Reasons You Drink - Gift For Dad, Father - Personalized Custom 4 In 1 Can Cooler Tumbler</t>
  </si>
  <si>
    <t>CPFL472CIN2317WP</t>
  </si>
  <si>
    <t>Flat Art Awesome Like My Daughter - Gift For Father - Personalized Classic Cap</t>
  </si>
  <si>
    <t>CPNA384HEL1087WP</t>
  </si>
  <si>
    <t>Cute Dogs And Cats - Personalized Classic Cap</t>
  </si>
  <si>
    <t>TSTS144NAH2001WP</t>
  </si>
  <si>
    <t>You're The Only One I Want To Annoy For The Rest Of My Life Couples - Anniversary, Birthday Gift For Spouse, Husband, Wife, Boyfriend, Girlfriend - Personalized Custom T Shirt</t>
  </si>
  <si>
    <t>DMPT894HEL336WP</t>
  </si>
  <si>
    <t>PWYN381ELE2947WP</t>
  </si>
  <si>
    <t>If Love Could Have Saved You - Memorial Gift For Pet Lovers, Dog Mom, Dog Dad, Cat Mom, Cat Dad - Personalized Paw Shaped Acrylic Plaque</t>
  </si>
  <si>
    <t>DMHC087NGO1580WP</t>
  </si>
  <si>
    <t>Making Memories One Campsite At A Time - Camping Family Gift - Personalized Doormat</t>
  </si>
  <si>
    <t>BSTD141ELE2174WP</t>
  </si>
  <si>
    <t>If Lost Return To Bae Couple - Anniversary, Birthday Gift For Spouse, Husband, Wife, Boyfriend, Girlfriend - Personalized Custom Couple Beach Shorts</t>
  </si>
  <si>
    <t>BSYN407ELE3018WP</t>
  </si>
  <si>
    <t>Custom Photo Funny I Love My Lover - Gift For Couples, Husband &amp; Wife - Personalized Couple Beach Shorts</t>
  </si>
  <si>
    <t>TSNA013NGO1366WP</t>
  </si>
  <si>
    <t>Grandpa Heart Hand Print - Gift For Father, Dad, Grandpa - Personalized Custom T Shirt</t>
  </si>
  <si>
    <t>TSTA242HAL768WP</t>
  </si>
  <si>
    <t>Losing My Mind One Kid At A Time Mom - Mother Gift - Personalized Custom T Shirt</t>
  </si>
  <si>
    <t>TUKK419TRA706WP</t>
  </si>
  <si>
    <t>Our Friendship Is A True Blessing To Me - Gift For Bestie - Personalized Custom Tumbler</t>
  </si>
  <si>
    <t>TUTA237ELE1382WP</t>
  </si>
  <si>
    <t>In The Eyes, Heart, And Mind Of Your Child You Are Super Mom - Mother Gift - Personalized Custom Tumbler</t>
  </si>
  <si>
    <t>TSBD587HAL775WP</t>
  </si>
  <si>
    <t>TSDT419SAM584WP</t>
  </si>
  <si>
    <t>TSTN711ELE1459WP</t>
  </si>
  <si>
    <t>TSAK984NAH3100WP</t>
  </si>
  <si>
    <t>PGGT472DIL728WP</t>
  </si>
  <si>
    <t>World's Best Dad Grandpa - Personalized Pint Glass</t>
  </si>
  <si>
    <t>PGNA359HEL1021WP</t>
  </si>
  <si>
    <t>Custom Photo Monogram Name - Gift For Men, Dad, Father, Grandfather, Grandpa, Husband - Personalized Pint Glass</t>
  </si>
  <si>
    <t>FXAT1199DIL684WP</t>
  </si>
  <si>
    <t>She Believed She Could - Graduation Gift, Gift For Friends - Personalized Flower Shadow Box</t>
  </si>
  <si>
    <t>FBMN853CIN1611WP</t>
  </si>
  <si>
    <t>CVTN027ELE096WP</t>
  </si>
  <si>
    <t>Personalized Firefighter Dad And Child Thank You Custom Canvas</t>
  </si>
  <si>
    <t>EBNV818NAH3118WP</t>
  </si>
  <si>
    <t>Custom Photo Now You Can Carry Me Too - Gift For Dad, Father, New Parents - Personalized Engraved Bracelet</t>
  </si>
  <si>
    <t>TSNN009NGO958WP</t>
  </si>
  <si>
    <t>EMNV891NAH3366WP</t>
  </si>
  <si>
    <t>Custom Photo Forever In My Heart - Memorial Gift For Dog Lovers, Cat Lovers - 3D Inflated Effect Printed Mug, Personalized White Edge-to-Edge Mug</t>
  </si>
  <si>
    <t>BBTB575CIN2436WP</t>
  </si>
  <si>
    <t>BBTN1240ELE3188WP</t>
  </si>
  <si>
    <t>PTTN713ELE1461WP</t>
  </si>
  <si>
    <t>TFYN340ELE2822WP</t>
  </si>
  <si>
    <t>Custom Photo Nana Papa Mommy Daddy - Birthday, Loving Gift For Mother, Father, Grandma, Grandpa - Personalized 40oz Tumbler With Straw</t>
  </si>
  <si>
    <t>UCBD1044ELE2881WP</t>
  </si>
  <si>
    <t>Custom Photo Although You Cannot See Me - Memorial Gift For Family, Siblings, Friends - Personalized Butterfly Shaped Metal Sign</t>
  </si>
  <si>
    <t>FBTT886CIN1875WP</t>
  </si>
  <si>
    <t>Nurse Daily Affirmation - Gift For Nurse - Personalized Fleece Blanket</t>
  </si>
  <si>
    <t>KSNN435NGO2199WP</t>
  </si>
  <si>
    <t>Office Workers Chibi - Gift For Colleagues And Best Friends - Personalized Acrylic Shaking Stand</t>
  </si>
  <si>
    <t>CETT1011CIN2367WP</t>
  </si>
  <si>
    <t>LDYN501ELE3267WP</t>
  </si>
  <si>
    <t>Best Dad Grandpa Ever Fist Bump - Personalized Aluminum Keychain</t>
  </si>
  <si>
    <t>WSAT815DIL032WP</t>
  </si>
  <si>
    <t>Welcome To My Reading Room - Gift For Book Lovers - Personalized Custom Shaped Wood Sign</t>
  </si>
  <si>
    <t>MSTN964NAH2198WP</t>
  </si>
  <si>
    <t>No Trespassing Property Patrolled By Crazy Woman Vertical - Home Decor, Backyard Decor, Gift For Dog Lovers &amp; Cat Lovers - Personalized Custom Classic Metal Signs</t>
  </si>
  <si>
    <t>MS190421HAL03WP</t>
  </si>
  <si>
    <t>Personalized Hummingbird Garden And Into Customized Classic Metal Signs</t>
  </si>
  <si>
    <t>MSTN644NAH1194WP</t>
  </si>
  <si>
    <t>The Patio Grilling Listen To The Good Music Couple Husband Wife Pride - Backyard Sign - Personalized Custom Classic Metal Signs</t>
  </si>
  <si>
    <t>MSAH022HAL806WP</t>
  </si>
  <si>
    <t>Dear Dad Great Job We're Awesome Thank You Retro - Father Gift - Personalized Custom Classic Metal Signs</t>
  </si>
  <si>
    <t>MSHM342NAH1391WP</t>
  </si>
  <si>
    <t>Poolside Grilling Listen To The Good Music Couple Husband Wife Dog Lovers - Backyard Sign - Personalized Custom Classic Metal Signs</t>
  </si>
  <si>
    <t>MSMN197NEL234WP</t>
  </si>
  <si>
    <t>Hot Tub Rules What Happens Here Custom Classic Metal Signs, Hot Tub Decorating Ideas</t>
  </si>
  <si>
    <t>GMAH628ELE3071WP</t>
  </si>
  <si>
    <t>Custom Photo Funny Face Kids Pet - Gift For Parents, Grandparents, Pet Lovers - Personalized Magnet</t>
  </si>
  <si>
    <t>LWTS409HAL2143WP</t>
  </si>
  <si>
    <t>Custom Photo Always Shine In My Heart - Loving, Memorial Gift For Family, Siblings, Friends - Personalized 3D Led Light Wooden Base</t>
  </si>
  <si>
    <t>ELTR192NAH3226WP</t>
  </si>
  <si>
    <t>You Will Always Think Of Me - Gift For Husband, Boyfriend, Dad, Father, Couples - Personalized Engraved Leather Belt</t>
  </si>
  <si>
    <t>MSHT092NGO195WP</t>
  </si>
  <si>
    <t>Carpenter Workshop Custom Classic Metal Signs</t>
  </si>
  <si>
    <t>FTQD003ELE2879WP</t>
  </si>
  <si>
    <t>You &amp; Me And The Fur Babies - Anniversary Gift For Spouse, Lover, Couple, Pet Lovers - Personalized Picture Frame Light Box</t>
  </si>
  <si>
    <t>MSNV401NAH1163WP</t>
  </si>
  <si>
    <t>And Into The Garden I Go Gardening - Garden Sign - Personalized Custom Classic Metal Signs</t>
  </si>
  <si>
    <t>MSDK360NGO643WP</t>
  </si>
  <si>
    <t>Listen To Good Music - Hot Tub Decor - Personalized Custom Classic Metal Signs</t>
  </si>
  <si>
    <t>WPTS141NAH1989WP</t>
  </si>
  <si>
    <t>Beware A Crazy Plant Lady &amp; Her Spoiled Rotten Dogs Live Here Gardening - Garden Sign, Birthday, Housewarming Gift For Her, Him, Gardener, Outdoor Decor - Personalized Custom Wood Rectangle Sign</t>
  </si>
  <si>
    <t>WPTS179NAH2115WP</t>
  </si>
  <si>
    <t>Patio Welcome Grilling Proudly Serving Whatever You Bring Couple Single - Home Decor, Backyard Decor, Gift For Her, Him, Family, Couples, Husband, Wife - Personalized Custom Wood Rectangle Sign</t>
  </si>
  <si>
    <t>PXTP234HAL2205WP</t>
  </si>
  <si>
    <t>Custom Photo Funny Family Pet Dad Face - Tropical Style - Personalized Pet Shirt</t>
  </si>
  <si>
    <t>TETT633NEL993WP</t>
  </si>
  <si>
    <t>After I Finish Laughing - Gift For Sisters - Personalized Custom 30 Oz Tumbler</t>
  </si>
  <si>
    <t>PLKK540CIN1402WP</t>
  </si>
  <si>
    <t>You Are Beautiful Victorious - Gift For Women - Personalized Custom Pillow</t>
  </si>
  <si>
    <t>MSNV417NAH1276WP</t>
  </si>
  <si>
    <t>MSKV056HAL061WP</t>
  </si>
  <si>
    <t>WDTT975CIN2236WP</t>
  </si>
  <si>
    <t>ADAH386ELE2352WP</t>
  </si>
  <si>
    <t>WKMN925CIN1997WP</t>
  </si>
  <si>
    <t>Custom Photo Pregnant Mom - Gift For Pregnant Mom - Personalized Cutout Wooden Keychain</t>
  </si>
  <si>
    <t>WMVA802HAL2128DW</t>
  </si>
  <si>
    <t>Gifts For Dad - Golf Gifts for Men, Funny Golf Gifts, Golf Dad Gifts, Father's Day Golf Gifts, Gifts for Golf Lovers, Golf Accessories Gifts For Golfer Men - Coffee Mug White 11oz - The Golf Father</t>
  </si>
  <si>
    <t>GYTK234CIN2277WP</t>
  </si>
  <si>
    <t>Beach Couple Travel Hubby &amp; Wifey Travel Partners For Life - Gift For Couples, Traveling Gift - Personalized Combo 2 Luggage Tags</t>
  </si>
  <si>
    <t>HSHT178CIN1408WP</t>
  </si>
  <si>
    <t>WSTT722NEL1285WP</t>
  </si>
  <si>
    <t>Camping We're Drunks - Gift For Bestie - Personalized Custom Shaped Wood Sign</t>
  </si>
  <si>
    <t>WSAH302ELE2161WP</t>
  </si>
  <si>
    <t>Hope You Like Animals And Kids - Anniversary, Birthday, Home Decor Gift For Spouse, Lover, Husband, Wife, Couple - Personalized Custom Shaped Wood Sign</t>
  </si>
  <si>
    <t>MSTS183NAH2132WP</t>
  </si>
  <si>
    <t>MSPT230NGO382WP</t>
  </si>
  <si>
    <t>Backyard Bar Grilling Welcome To Custom Classic Metal Signs</t>
  </si>
  <si>
    <t>SXNT183DIL534WP</t>
  </si>
  <si>
    <t>FLTN613NAH1132WP</t>
  </si>
  <si>
    <t>Fire Pit Where Music Gets Played Husband Wife Camping Couple - Personalized Custom Flag</t>
  </si>
  <si>
    <t>FLTA230NAH1159WP</t>
  </si>
  <si>
    <t>Welcome to Our Campsite Camper - Gift For Camping Friends - Personalized Custom Flag</t>
  </si>
  <si>
    <t>FLBD493HAL680WP</t>
  </si>
  <si>
    <t>Loved By My Little Bugs Gardening Lady - Gift For Women - Personalized Custom Flag</t>
  </si>
  <si>
    <t>DM070521TIN01WP</t>
  </si>
  <si>
    <t>Personalized Baseball No Plate Like Home Customized Doormat</t>
  </si>
  <si>
    <t>WPVA021ELE049WP</t>
  </si>
  <si>
    <t>Personalized Firefighter Dad And Child Thank You Custom Wood Rectangle Sign</t>
  </si>
  <si>
    <t>GFTS421HAL2173WP</t>
  </si>
  <si>
    <t>WSNA041HEL278WP</t>
  </si>
  <si>
    <t>Welcome To Our Campsite Protected By Dogs Cats Pets - Gift For Couples, Campers, Camping Lovers, Travelers - Personalized Custom Shaped Wood Sign</t>
  </si>
  <si>
    <t>LRTA390HAL2252WP</t>
  </si>
  <si>
    <t>Best Dad Ever Patches - Personalized Leather Wallet</t>
  </si>
  <si>
    <t>MSDK617HEL091WP</t>
  </si>
  <si>
    <t>TEBD841HAL1215WP</t>
  </si>
  <si>
    <t>Dear Dad Great Job We're Awesome Thank You Young - Birthday, Loving Gift For Father, Grandpa, Grandfather - Personalized Custom 30 Oz Tumbler</t>
  </si>
  <si>
    <t>LTNN384HEL823WP</t>
  </si>
  <si>
    <t>Custom Photo The Real Snuggle - Gift For Dog Mom, Cat Mom, Pet Lovers - Personalized Women's Sleep Tee</t>
  </si>
  <si>
    <t>SWTS271HAL1541WP</t>
  </si>
  <si>
    <t>LWAT1048DIL365WP</t>
  </si>
  <si>
    <t>I Am Always With You - Family, Memorial Gift - Personalized 3D Led Light Wooden Base</t>
  </si>
  <si>
    <t>TSTN729NAH1441WP</t>
  </si>
  <si>
    <t>TFTR092ELE2668WP</t>
  </si>
  <si>
    <t>I Want To Annoy For The Rest Of My Life - Gift For Couples - Personalized 40oz Tumbler With Straw</t>
  </si>
  <si>
    <t>LPTD133ELL207WP</t>
  </si>
  <si>
    <t>Custom Photo Dog Cat Mom Dad - Funny Birthday Gift For Wife, Husband, Dog Mom, Cat Mom, Dog Dad, Cat Dad, Pet Lovers - Personalized Custom Long Pajamas Set</t>
  </si>
  <si>
    <t>DMAH236ELE1976WP</t>
  </si>
  <si>
    <t>Family Couple Eventually He Just Hasnâ€˜t Asked Yet - Gift For Couples - Personalized Custom Doormat</t>
  </si>
  <si>
    <t>HSNN229HEL312WP</t>
  </si>
  <si>
    <t>Custom Photo Boating Pontoon Human Faces - Birthday, Traveling, Cruising Gift For Pontooning Lovers, Lake Lovers, Travelers - Personalized Custom Hawaiian Shirt</t>
  </si>
  <si>
    <t>DMHP007NAH2046WP</t>
  </si>
  <si>
    <t>No Need To Knock We Know You're Here - Home Decor, Birthday, Housewarming Gift For Dog Lovers &amp; Cat Lovers - Personalized Custom Doormat</t>
  </si>
  <si>
    <t>WSAK802NAH2446WP</t>
  </si>
  <si>
    <t>Go Away Unless You Have Alcohol And Cat Treats Funny Cartoon Cat - Gift For Cat Lovers - Personalized Custom Shaped Wood Sign</t>
  </si>
  <si>
    <t>FLTN048ELE149WP</t>
  </si>
  <si>
    <t>Personalized Honey Bee Farm Honey Organic Flannel Custom Flag</t>
  </si>
  <si>
    <t>MSNV358NAH897WP</t>
  </si>
  <si>
    <t>Lot Of Plants In Here Gardening - Personalized Custom Classic Metal Signs</t>
  </si>
  <si>
    <t>FTTA358ELE2864WP</t>
  </si>
  <si>
    <t>You &amp; Me We Got This - Anniversary Gift For Spouse, Lover, Couple - Personalized Picture Frame Light Box</t>
  </si>
  <si>
    <t>TSAT541SAM576WP</t>
  </si>
  <si>
    <t>Beach Couple Annoying Each Other And Still Going Strong - Gift For Couple - Personalized Custom T Shirt</t>
  </si>
  <si>
    <t>FL170623A003WP</t>
  </si>
  <si>
    <t>Garden Stand with Stoppers and Clips, Weather Proof Garden Flag Pole, Outdoor Metal Sign Stand, Holder for Outdoor Garden Flag, Vertical Metal Sign</t>
  </si>
  <si>
    <t>LJMN971CIN2224WP</t>
  </si>
  <si>
    <t>God Says I Am - Gift For Women, Gift For Yourself - Personalized Leather Journal</t>
  </si>
  <si>
    <t>ARDT1010NGO2029WP</t>
  </si>
  <si>
    <t>Custom Photo My Favorite People Call Me - Gift For Mother, Grandma - Personalized Apron</t>
  </si>
  <si>
    <t>CPTB554CIN2382WP</t>
  </si>
  <si>
    <t>BLDT694NGO1295WP</t>
  </si>
  <si>
    <t>Hubby Wifey Season - Gift For Couple, Summer Vibe - Personalized Custom Beach Towel</t>
  </si>
  <si>
    <t>TCAK576NAH1562WP</t>
  </si>
  <si>
    <t>Never Dreamed I'd Grow Up To Be A Super Sexy Pontoon Queen - Personalized Custom Triple 3 In 1 Can Cooler</t>
  </si>
  <si>
    <t>PSTR155ELE2939WP</t>
  </si>
  <si>
    <t>Elephant Mom You Are The Piece That Hold Us Together - Gift For Mothers - Personalized 2-Layered Wooden Plaque With Stand</t>
  </si>
  <si>
    <t>UBYN109ELE2395WP</t>
  </si>
  <si>
    <t>Custom Photo Funny Family Pet Face Stars And Stripes - Gift For Men, Dog And Cat Lovers - Personalized Custom Unisex Beach Shorts</t>
  </si>
  <si>
    <t>CCTN996NAH2278WP</t>
  </si>
  <si>
    <t>The Legend Has Retired Not My Problem Anymore Vintage - Retirement Gift - Personalized Custom 4 In 1 Can Cooler Tumbler</t>
  </si>
  <si>
    <t>TCBD649NAH1563WP</t>
  </si>
  <si>
    <t>We Go Together Like Drunk And Disorderly Beach Vacation Best Friends - Bestie BFF Gift - Personalized Custom Triple 3 In 1 Can Cooler</t>
  </si>
  <si>
    <t>BLNA036HEL262WP</t>
  </si>
  <si>
    <t>I Don't Want To I Don't Have To I'm Retired - Birthday, Retirement Gift For Yourself, Men, Women, Dad, Mom, Grandpa, Grandma, BFF Best Friends, Colleagues - Personalized Custom Beach Towel</t>
  </si>
  <si>
    <t>RSAH605ELE2958WP</t>
  </si>
  <si>
    <t>I Scored A Home Run - Birthday, Loving Gift For Baseball Dad - Personalized Rectangle Shaped Acrylic Plaque</t>
  </si>
  <si>
    <t>TUDT706NGO1314WP</t>
  </si>
  <si>
    <t>CCDT753NGO1408WP</t>
  </si>
  <si>
    <t>To Dad From Reasons You Drink Striped Necktie Adult - Gift For Father - Personalized Custom 4 In 1 Can Cooler Tumbler</t>
  </si>
  <si>
    <t>TUAK655NAH1900WP</t>
  </si>
  <si>
    <t>Work Made Us Colleagues But Our Potty Mouths &amp; Inappropriate Conversations Coworker Bestie - Gifts For Colleagues - Personalized Custom Tumbler</t>
  </si>
  <si>
    <t>WPHC064NGO1532WP</t>
  </si>
  <si>
    <t>You And Me And The Dogs Peace Beach View - Gift For Pet Lovers - Personalized Wood Rectangle Sign</t>
  </si>
  <si>
    <t>UBTD189BIL024WP</t>
  </si>
  <si>
    <t>Custom Photo Funny Family Pet Face - Funny Gift For Pet Lovers, Dog Mom, Cat Mom, Dog Dad, Cat Dad - Personalized Custom Unisex Beach Shorts</t>
  </si>
  <si>
    <t>HSYN117BIL035WP</t>
  </si>
  <si>
    <t>Custom Photo Funny Family Pet Face Purple Tropical - Gift For Pet Lovers, Dog Lovers, Cat Lovers - Personalized Hawaiian Shirt</t>
  </si>
  <si>
    <t>CCHT174DIL119WP</t>
  </si>
  <si>
    <t>I Drink I Grill And I Know Things - Gift For Father - Personalized Custom 4 In 1 Can Cooler Tumbler</t>
  </si>
  <si>
    <t>CCNA022HEL221WP</t>
  </si>
  <si>
    <t>Dad Fuel Grandpa And Kids Fist Bump - Birthday, Loving Gift For Daddy, Father, Grandfather, Husband, Men - Personalized Custom 4 In 1 Can Cooler Tumbler</t>
  </si>
  <si>
    <t>WPHT185TIN268WP</t>
  </si>
  <si>
    <t>Beach Parrot Paradise It's 5 O'clock Somewhere, Beach House, Outdoor Bar Decor, Custom Wood Rectangle Sign</t>
  </si>
  <si>
    <t>SHQD089CLA028WP</t>
  </si>
  <si>
    <t>BLTD140NAH2139WP</t>
  </si>
  <si>
    <t>Beaches Booze Besties - Funny Birthday, Loving Gift For Besties, BFF, Best Friends - Personalized Custom Beach Towel</t>
  </si>
  <si>
    <t>TUMN773CIN1343WP</t>
  </si>
  <si>
    <t>Drinking Dad From Reasons You Drink - Gift For Father - Personalized Custom Tumbler</t>
  </si>
  <si>
    <t>TUTN703ELE1441WP</t>
  </si>
  <si>
    <t>Softball Dad Behind Every Softball Player - Father Gift - Personalized Custom Tumbler</t>
  </si>
  <si>
    <t>MBVA744HAL1828WP</t>
  </si>
  <si>
    <t>Custom Photo This Property Is Protected By A Crazy Wife - Funny Gift For Husband, Boyfriend - Personalized Men's Boxer Briefs</t>
  </si>
  <si>
    <t>MSHM329NAH1226WP</t>
  </si>
  <si>
    <t>CCNN188HEL200WP</t>
  </si>
  <si>
    <t>Surviving Fatherhood One Beer From The Reasons You Drink - Birthday, Loving Gift For Dad, Father, Grandpa, Grandfather - Personalized Custom 4 In 1 Can Cooler Tumbler</t>
  </si>
  <si>
    <t>CCNA053HEL305WP</t>
  </si>
  <si>
    <t>Boating Pontoon Captain - Birthday, Traveling, Cruising Gift For Pontooning Lovers, Lake Lovers, Travelers - Personalized Custom 4 In 1 Can Cooler Tumbler</t>
  </si>
  <si>
    <t>TUTT733CIN1272WP</t>
  </si>
  <si>
    <t>Retirement Call A Person Who Is Happy On Monday - Retirement Gift - Personalized Custom Tumbler</t>
  </si>
  <si>
    <t>TUTT809NEL1521WP</t>
  </si>
  <si>
    <t>Yoga Girl Daily Affirmations - Gift For Yourself, Gift For Women - Personalized Tumbler</t>
  </si>
  <si>
    <t>TCBD658HAL900WP</t>
  </si>
  <si>
    <t>Here's To Another Year Of Bonding Over Alcohol Beach Besties - Gift For Friends - Personalized Custom Triple 3 In 1 Can Cooler</t>
  </si>
  <si>
    <t>TUVA624ELE2296WP</t>
  </si>
  <si>
    <t>Dear Dad Thank You For Teaching Me - Gift For Basketball Fans, Father, Grandpa - Personalized Custom Tumbler</t>
  </si>
  <si>
    <t>BLTD138ELE2157WP</t>
  </si>
  <si>
    <t>Salty Lil Beach Chibi Woman Man - Gift For Beach Lovers - Personalized Custom Beach Towel</t>
  </si>
  <si>
    <t>CCNN193HEL216WP</t>
  </si>
  <si>
    <t>Best Daddy Ever Fist Bump - Birthday, Loving Gift For Dad, Father, Grandfather, Grandpa, Daughters, Sons, Grandkids - Personalized Custom 4 In 1 Can Cooler Tumbler</t>
  </si>
  <si>
    <t>TUTS012HAL756WP</t>
  </si>
  <si>
    <t>SHAK1137NAH3459WP</t>
  </si>
  <si>
    <t>TCTS027HAL793WP</t>
  </si>
  <si>
    <t>TUMN839CIN1562WP</t>
  </si>
  <si>
    <t>Couple After Years Hotter Than This Coffee - Gift For Couples - Personalized Tumbler</t>
  </si>
  <si>
    <t>MS200421ELE04WP</t>
  </si>
  <si>
    <t>Personalized Honey Bee Bee Hives Customized Classic Metal Signs</t>
  </si>
  <si>
    <t>TSNV443NAH1434WP</t>
  </si>
  <si>
    <t>Great Dad Go Camping With Daughters &amp; Sons Retro - Camping Family Gift - Personalized Custom T Shirt</t>
  </si>
  <si>
    <t>TSMT017HAL1286WP</t>
  </si>
  <si>
    <t>Best Dad Ever - Birthday, Loving Gift For Dad, Father, Grandpa, Grandfather, Dog, Cat Lover, Mother, Parents - Personalized Custom T Shirt</t>
  </si>
  <si>
    <t>TKAT1260DIL817WP</t>
  </si>
  <si>
    <t>Best Dad Granpa Ever Walking - Personalized T Shirt</t>
  </si>
  <si>
    <t>TSHP046HAL1278WP</t>
  </si>
  <si>
    <t>TSHT369NEL2245WP</t>
  </si>
  <si>
    <t>Young Dope Black Dad - Gift For Father - Personalized T Shirt</t>
  </si>
  <si>
    <t>TSAH365HAL1309WP</t>
  </si>
  <si>
    <t>Vintage Map Title This Papa Belong To - Birthday, Loving Gift For Dad, Father, Grandpa, Grandfather - Personalized Custom T Shirt</t>
  </si>
  <si>
    <t>TSAH279ELE2067WP</t>
  </si>
  <si>
    <t>You're The Only One I Want To Annoy For The Rest Of My Life - Anniversary, Birthday Gift For Spouse, Lover, Husband, Wife, Boyfriend, Girlfriend, Couple - Personalized Custom T Shirt</t>
  </si>
  <si>
    <t>TSHP029HAL1189WP</t>
  </si>
  <si>
    <t>They Call Me Grandpa Because Partner In Crime - Gift For Father, Parents, Family, Grandparent, Grandfather - Personalized Custom T Shirt</t>
  </si>
  <si>
    <t>TSAK1055NAH3236WP</t>
  </si>
  <si>
    <t>TSAT1174DIL639WP</t>
  </si>
  <si>
    <t>Reason I Love Being A Grandpa Dad - Gift For Grandfather, Father - Personalized T Shirt</t>
  </si>
  <si>
    <t>TSTN989ELE2318WP</t>
  </si>
  <si>
    <t>MVP Most Valuable Papa - Gift For Dad, Father, Baseball, Softball Fans - Personalized Custom T Shirt</t>
  </si>
  <si>
    <t>LCNB012ELE2181WP</t>
  </si>
  <si>
    <t>Find What You Love And Let It Save You - Birthday Gift For Him, Her, Traveling, Vacation Lovers - Personalized Custom Luggage Cover</t>
  </si>
  <si>
    <t>PLTS025HAL791WP</t>
  </si>
  <si>
    <t>Dear Dad Great Job We're Awesome Thank You - Father Gift - Personalized Custom Pillow</t>
  </si>
  <si>
    <t>TEVT131HAL983WP</t>
  </si>
  <si>
    <t>Thank You Best Dog Mom, Dad Ever - Mother, Father Gift - Personalized Custom 30 Oz Tumbler</t>
  </si>
  <si>
    <t>LCTN994ELE2343WP</t>
  </si>
  <si>
    <t>The Sky Is Calling And I Must Go - Birthday Gift For Him, Her, Travel, Vacation Lovers - Personalized Custom Luggage Cover</t>
  </si>
  <si>
    <t>TSMN589NEL818WP</t>
  </si>
  <si>
    <t>Gaming Dad - Gift For Father - Personalized Custom T Shirt</t>
  </si>
  <si>
    <t>LSKK704CIN1952WP</t>
  </si>
  <si>
    <t>Custom Photo Basketball Team - Gift For Kids, Gift For Man - Personalized Custom Shaped Pillow</t>
  </si>
  <si>
    <t>TSNV876NAH3306WP</t>
  </si>
  <si>
    <t>I'm Not Retired I'm A Professional Grandma - Funny, Retirement Gift For Grandma, Mom, Nana, Gigi - Personalized T Shirt</t>
  </si>
  <si>
    <t>TSPT651NGO959WP</t>
  </si>
  <si>
    <t>TSTB024CIN683WP</t>
  </si>
  <si>
    <t>Grandma I'm Not Retired - Gift For Mother &amp; Grandma - Personalized Custom T Shirt</t>
  </si>
  <si>
    <t>VRNV760NAH2924WP</t>
  </si>
  <si>
    <t>A Bond That Can't Be Broken - Gift For Dog Lovers, Dog Mom, Dog Dad - Personalized Vertical Rectangle Acrylic Plaque</t>
  </si>
  <si>
    <t>WTAT758TRA841WP</t>
  </si>
  <si>
    <t>Chibi Besties Keeping Each Other Sane - BFF Bestie Gift - Personalized Custom Wine Tumbler</t>
  </si>
  <si>
    <t>TSTT694NEL1177WP</t>
  </si>
  <si>
    <t>FLAK465ELE1346WP</t>
  </si>
  <si>
    <t>FL250521NAH02WP</t>
  </si>
  <si>
    <t>Personalized Grilling Summer Good Food Good Friends Custom Flag</t>
  </si>
  <si>
    <t>FL110521ELE05WP</t>
  </si>
  <si>
    <t>Personalized Camping Bear Welcome To Campfire Custom RV Customized Flag</t>
  </si>
  <si>
    <t>DMPT1071HEL779WP</t>
  </si>
  <si>
    <t>Custom Photo Dog Cat No Need To Knock - Gift For Pet Lovers - Personalized Doormat</t>
  </si>
  <si>
    <t>FLHC029NGO1445WP</t>
  </si>
  <si>
    <t>Beware Of Wigglebutt Stars And Stripes - Gift For Dog Lovers - Personalized Custom Flag</t>
  </si>
  <si>
    <t>FLAK398HAL574WP</t>
  </si>
  <si>
    <t>Making Memories One Campsite Camping - Gift For Family - Personalized Custom Flag</t>
  </si>
  <si>
    <t>FLAK464ELE1345WP</t>
  </si>
  <si>
    <t>Camping Couple Welcome To Our Campsite - Gift For Couples - Personalized Custom Flag</t>
  </si>
  <si>
    <t>ZTNA319HEL915WP</t>
  </si>
  <si>
    <t>The Cat Mother - Birthday, Loving Gift For Cat Mom, Cat Lovers, Women - Personalized Zippered Canvas Bag</t>
  </si>
  <si>
    <t>TSVA608NAH2167WP</t>
  </si>
  <si>
    <t>TSAK1014NAH3160WP</t>
  </si>
  <si>
    <t>Proud Mother Of A Few Kids - Funny Gift For Mother, Mom, Grandma - Personalized T Shirt</t>
  </si>
  <si>
    <t>TSVA629ELE2329WP</t>
  </si>
  <si>
    <t>TSNN186HEL195WP</t>
  </si>
  <si>
    <t>Every Snack You Make Every Meal You Bake Dog Dad Cat Dad - Birthday, Loving Gift For Daddy, Father, Grandfather, Grandpa, Husband, Pet Lovers, Men - Personalized Custom T Shirt</t>
  </si>
  <si>
    <t>TSBD844HAL1222WP</t>
  </si>
  <si>
    <t>Dear Mom Great Job I'm Awesome Thank You Adult And Kid - Birthday, Loving Gift For Mother, Grandma, Grandmother - Personalized Custom T Shirt</t>
  </si>
  <si>
    <t>TSAH317ELE2197WP</t>
  </si>
  <si>
    <t>My Favorite People Call Me Dad Grandpa - Birthday, Loving Gift For Dad, Father, Grandpa - Personalized Custom T Shirt</t>
  </si>
  <si>
    <t>TSNV607NAH2229WP</t>
  </si>
  <si>
    <t>Losing My Mind One Kid At A Time - Funny, Birthday Gift For Father, Papa, Dad, Husband - Personalized Custom T Shirt</t>
  </si>
  <si>
    <t>TSTB342CIN1383WP</t>
  </si>
  <si>
    <t>TSTA197NAH841WP</t>
  </si>
  <si>
    <t>TSBT017NGO1386WP</t>
  </si>
  <si>
    <t>Best Dad Ever Hand Punch - Gift For Dad, Grandpa - Personalized Custom T Shirt</t>
  </si>
  <si>
    <t>TSNV602NAH2224WP</t>
  </si>
  <si>
    <t>TKTR188ELE3042WP</t>
  </si>
  <si>
    <t>Best Papa Bear Ever - Birthday Gift For Father, Grandpa - Personalized T Shirt</t>
  </si>
  <si>
    <t>TSNV608NAH2230WP</t>
  </si>
  <si>
    <t>TSAH397ELE2368WP</t>
  </si>
  <si>
    <t>Nana Papa Mom Daddy - Gift For Mother, Father, Grandma, Grandpa - Personalized Custom T Shirt</t>
  </si>
  <si>
    <t>TSTD153BIL005WP</t>
  </si>
  <si>
    <t>WPHT385CIN2404WP</t>
  </si>
  <si>
    <t>We Hit A Homerun Scoring You As Our Dad - Personalized Wood Rectangle Sign</t>
  </si>
  <si>
    <t>TUDT449TRA541WP</t>
  </si>
  <si>
    <t>Losing My Mind One Kid At A Time - Father Gift - Personalized Custom Tumbler</t>
  </si>
  <si>
    <t>PLHP123HAL1521WP</t>
  </si>
  <si>
    <t>I Met You I Liked You I Love You Keeping You - Birthday, Loving, Anniversary Gift For Spouse, Hubby, Wifey, Boyfriend, Girlfriend, Couple - Personalized Pillow</t>
  </si>
  <si>
    <t>CCTN1235ELE3173WP</t>
  </si>
  <si>
    <t>I Hit Home Run - Gift For Dad, Father, Baseball Fans - Personalized 4 In 1 Can Cooler Tumbler</t>
  </si>
  <si>
    <t>LJAT1201DIL688WP</t>
  </si>
  <si>
    <t>She Believed She Could - Graduation Gift, Gift For Friends - Personalized Leather Journal</t>
  </si>
  <si>
    <t>DMAK710NAH2044WP</t>
  </si>
  <si>
    <t>Grandkids Spoiled Here Couples - Home Decor, Birthday, Housewarming Gift For Grandma, Grandpa, Grandparents - Personalized Custom Doormat</t>
  </si>
  <si>
    <t>CCNV618NAH2266WP</t>
  </si>
  <si>
    <t>To Dad From The Reasons You Drink - Funny, Birthday Gift For Father, Husband - Personalized Custom 4 In 1 Can Cooler Tumbler</t>
  </si>
  <si>
    <t>CCAT1205DIL694WP</t>
  </si>
  <si>
    <t>The Best Dad Grandpa Ever Footprints - Gift For Father, Grandfather - Personalized 4 In 1 Can Cooler Tumbler</t>
  </si>
  <si>
    <t>CCAH370ELE2334WP</t>
  </si>
  <si>
    <t>To Dad From The Reasons You Drink - Gift For Father, Grandpa - Personalized Custom 4 In 1 Can Cooler Tumbler</t>
  </si>
  <si>
    <t>UBKK836CIN2275WP</t>
  </si>
  <si>
    <t>UBYN123BIL042WP</t>
  </si>
  <si>
    <t>Custom Photo Funny Family Pet Face Black Color Leaf - Funny Gift For Pet Lovers, Dog Mom, Cat Mom, Dog Dad, Cat Dad - Personalized Unisex Beach Shorts</t>
  </si>
  <si>
    <t>TUHM422HAL1307WP</t>
  </si>
  <si>
    <t>PSDT1022NGO2058WP</t>
  </si>
  <si>
    <t>MUAK060ELE177WP</t>
  </si>
  <si>
    <t>Personalized Baseball Family Lives Here Custom Mug</t>
  </si>
  <si>
    <t>CPNA313HEL902WP</t>
  </si>
  <si>
    <t>CPAK948NAH3015WP</t>
  </si>
  <si>
    <t>Pontoon Hair Don't Care - Gift For Pontoon Lovers, Boating Lovers - Personalized Classic Cap</t>
  </si>
  <si>
    <t>CPAH646ELE3155WP</t>
  </si>
  <si>
    <t>Best Dad Ever Stars And Stripes - Gift For Father, Grandpa, Grandfather - Personalized Classic Cap</t>
  </si>
  <si>
    <t>CPFL502DIL789WP</t>
  </si>
  <si>
    <t>The Legend Has Retired Not My Problem Anymore - Personalized Classic Cap</t>
  </si>
  <si>
    <t>PGNN461NGO2289WP</t>
  </si>
  <si>
    <t>From You Swimming Champion - Personalized Pint Glass</t>
  </si>
  <si>
    <t>CPTT1012CIN2369WP</t>
  </si>
  <si>
    <t>Summer Hair Don't Care - Personalized Classic Cap</t>
  </si>
  <si>
    <t>LKTN1178ELE2919WP</t>
  </si>
  <si>
    <t>Custom Photo Dear Dad Thank You For Teaching Me - Birthday, Loving Gift For Baseball, Softball Father - Personalized Leather Photo Keychain</t>
  </si>
  <si>
    <t>LKYN315ELE2735WP</t>
  </si>
  <si>
    <t>Custom Photo Drive Safe I Need You Here With Me - Gift For Boyfriends, Husbands, Couples - Personalized Leather Photo Keychain</t>
  </si>
  <si>
    <t>TSTN686ELE1409WP</t>
  </si>
  <si>
    <t>Best Baseball Mom Ever - Mother Gift - Personalized Custom T Shirt</t>
  </si>
  <si>
    <t>LKBD1034HAL1936WP</t>
  </si>
  <si>
    <t>Custom Photo Drive Safe I Need You Here With Me - Birthday, Loving Gift For Mom, Mum, Mother - Personalized Leather Photo Keychain</t>
  </si>
  <si>
    <t>CPTB559CIN2392WP</t>
  </si>
  <si>
    <t>Dope Black Dad - Personalized Classic Cap</t>
  </si>
  <si>
    <t>WMTR263NAH3495WP</t>
  </si>
  <si>
    <t>Admit It Life Would Be Boring Without Me - Personalized Mug</t>
  </si>
  <si>
    <t>CPNT234DIL695WP</t>
  </si>
  <si>
    <t>PLAK675HAL1080WP</t>
  </si>
  <si>
    <t>BETB485CIN2152WP</t>
  </si>
  <si>
    <t>Daddy Papa - Gift For Father, Grandpa - Personalized Beanie With Leather Patch</t>
  </si>
  <si>
    <t>CPNA080HEL368WP</t>
  </si>
  <si>
    <t>Boating Pontoon Captain Tritoon Captain - Gift For Pontooning Lovers, Lake Lovers, Travelers - Personalized Classic Cap</t>
  </si>
  <si>
    <t>DMTB357CIN1487WP</t>
  </si>
  <si>
    <t>Family - Welcome Mat, Housewarming Mat - Personalized Doormat</t>
  </si>
  <si>
    <t>HSTD190BIL025WP</t>
  </si>
  <si>
    <t>BLAH308HAL1205WP</t>
  </si>
  <si>
    <t>It's Not A Dad Bod It's Father Figure - Birthday, Loving Gift For Father, Papa, Grandpa, Grandfather - Personalized Custom Beach Towel</t>
  </si>
  <si>
    <t>TSAT575TRA545WP</t>
  </si>
  <si>
    <t>Family A Really Cool Grandpa Looks Like - Father Gift - Personalized Custom T Shirt</t>
  </si>
  <si>
    <t>TSDT434TRA521WP</t>
  </si>
  <si>
    <t>DCBD1060ELE2956WP</t>
  </si>
  <si>
    <t>Beware A Crazy Plant Lady Lives Here - Gift For Garden Lovers - Personalized Custom Shaped Doormat</t>
  </si>
  <si>
    <t>WTTB244CIN1124WP</t>
  </si>
  <si>
    <t>Bestie If We Get Caught Partners In Crime - Personalized Custom Wine Tumbler</t>
  </si>
  <si>
    <t>PT220521ELE01WP</t>
  </si>
  <si>
    <t>PTNB006ELE2127WP</t>
  </si>
  <si>
    <t>You Are My Missing Piece - Anniversary, Birthday, Home Decor Gift For Spouse, Lover, Husband, Wife, Boyfriend, Girlfriend, Couple - Personalized Custom Poster</t>
  </si>
  <si>
    <t>TSAT542SAM579WP</t>
  </si>
  <si>
    <t>TSDT302TRA386WP</t>
  </si>
  <si>
    <t>Grandpa You Can't Scare Me - Gift For Father - Personalized Custom T Shirt</t>
  </si>
  <si>
    <t>TSTN767NAH1530WP</t>
  </si>
  <si>
    <t>Once You Put My Meat In Your Mouth Husband Dad Grandpa - Funny Grilling Gift For Men - Personalized Custom T Shirt</t>
  </si>
  <si>
    <t>TSNT010NEL499WP</t>
  </si>
  <si>
    <t>Crazy Chicken Lady - Personalized Custom T Shirt</t>
  </si>
  <si>
    <t>TSCT323HAL714WP</t>
  </si>
  <si>
    <t>What Day Is Today Who Cares Retired Grilling - Retirement Gift - Personalized Custom T Shirt</t>
  </si>
  <si>
    <t>TSNV444NAH1435WP</t>
  </si>
  <si>
    <t>The Legend Has Retired Not My Problem Anymore Husband Dad Grandpa - Retirement Gift - Personalized Custom T Shirt</t>
  </si>
  <si>
    <t>TSAH378ELE2344WP</t>
  </si>
  <si>
    <t>We're Yours No Returns Or Refunds - Birthday Gift For Mom, Dad, Grandpa, Grandma - Personalized Custom T Shirt</t>
  </si>
  <si>
    <t>TSAK581NAH1573WP</t>
  </si>
  <si>
    <t>TSTN901ELE1899WP</t>
  </si>
  <si>
    <t>EMNA375HEL1067WP</t>
  </si>
  <si>
    <t>We're Not Spoiled - Personalized White Edge-to-Edge Mug</t>
  </si>
  <si>
    <t>EMTP226HAL2174WP</t>
  </si>
  <si>
    <t>Fist Bump, A Bond That Can Never Be Broken - Gift For Dad, Grandpa, Mom, Grandma - 3D Inflated Effect Printed Mug, Personalized White Edge-to-Edge Mug</t>
  </si>
  <si>
    <t>MUTS023HAL789WP</t>
  </si>
  <si>
    <t>Dear Dad Great Job We're Awesome Thank You Young - Father Gift - Personalized Custom Black Mug</t>
  </si>
  <si>
    <t>TMAK1112NAH3387WP</t>
  </si>
  <si>
    <t>Daddy We Love You More Than We Can Measure - Personalized Tape Measure</t>
  </si>
  <si>
    <t>HFTS407HAL2139WP</t>
  </si>
  <si>
    <t>My Favorite People Call Me - Gift For Dad, Grandpa - Personalized Hip Flask</t>
  </si>
  <si>
    <t>TMNA377HEL1073WP</t>
  </si>
  <si>
    <t>MUTS030HAL804WP</t>
  </si>
  <si>
    <t>We Used To Live In Your Balls Father - Gift For Dad - Personalized Custom Black Mug</t>
  </si>
  <si>
    <t>MUHP056HAL1330WP</t>
  </si>
  <si>
    <t>Vintage Map Great Job We're Awesome Thank You - Birthday, Loving Gift For Dad, Daddy, Father, Papa, Grandfather - Personalized Custom Black Mug</t>
  </si>
  <si>
    <t>TMNN429HEL971WP</t>
  </si>
  <si>
    <t>TSNV603NAH2225WP</t>
  </si>
  <si>
    <t>Like Father Like Daughter Oh Crap - Funny, Birthday Gift For Dad, Papa, Husband - Personalized Custom T Shirt</t>
  </si>
  <si>
    <t>TSPT642NGO931WP</t>
  </si>
  <si>
    <t>TSTR256NAH3470WP</t>
  </si>
  <si>
    <t>The Dogfather Hand Punch - Personalized T Shirt</t>
  </si>
  <si>
    <t>TSBT015NGO1378WP</t>
  </si>
  <si>
    <t>Dog Dad - Gift For Father, Dad, Grandpa, Dog Lovers - Personalized Custom T Shirt</t>
  </si>
  <si>
    <t>WMBD1095NAH3295WP</t>
  </si>
  <si>
    <t>Cat Mom - Funny Gift For Cat Lovers, Pet Lovers - Personalized Mug</t>
  </si>
  <si>
    <t>EMBD859HAL1301WP</t>
  </si>
  <si>
    <t>Dear Dad Great Job We're Awesome Thank You Young - Birthday, Loving Gift For Dad, Father, Grandpa, Grandfather - Personalized Custom White Edge-to-Edge Mug</t>
  </si>
  <si>
    <t>CPTN1248HAL2245WP</t>
  </si>
  <si>
    <t>TUTT685CIN1084WP</t>
  </si>
  <si>
    <t>Bestie If We Get Caught Partners In Crime - Personalized Custom Tumbler</t>
  </si>
  <si>
    <t>DMAK547NAH1477WP</t>
  </si>
  <si>
    <t>A Crazy Plant Lady And Her Lovely Dogs Live Here - Gift For Gardening Lovers - Personalized Custom Doormat</t>
  </si>
  <si>
    <t>PADT780NGO1464WP</t>
  </si>
  <si>
    <t>TUAH392ELE2361WP</t>
  </si>
  <si>
    <t>Congrats On Being My Husband - Loving Gift For Couples - Personalized Custom Tumbler</t>
  </si>
  <si>
    <t>BLHP098HAL1445WP</t>
  </si>
  <si>
    <t>I Love You To The Beach And Back - Birthday, Vacation, Traveling Gift For Spouse, Couple, Husband, Wife - Personalized Beach Towel</t>
  </si>
  <si>
    <t>TUTS041HAL843WP</t>
  </si>
  <si>
    <t>Dear Dad Even Though I'm Not From Your Sack - Father Gift - Personalized Custom Tumbler</t>
  </si>
  <si>
    <t>TUTA204NAH896WP</t>
  </si>
  <si>
    <t>Camping Partners For Life Husband Wife - Couple Gift - Personalized Custom Tumbler</t>
  </si>
  <si>
    <t>CCNV613NAH2242WP</t>
  </si>
  <si>
    <t>LLHC274HEL862WP</t>
  </si>
  <si>
    <t>BLVA653HAL1405WP</t>
  </si>
  <si>
    <t>You And Me And The Sea - Birthday, Loving, Anniversary, Vacation, Travel Gift For Spouse, Husband, Wife, Couple, Boyfriend, Girlfriend - Personalized Beach Towel</t>
  </si>
  <si>
    <t>AHAH577ELE2812WP</t>
  </si>
  <si>
    <t>Custom Photo Love Family Couples - Anniversary Gift For Spouse, Lover, Family - Personalized Acrylic Car Hanger</t>
  </si>
  <si>
    <t>CLTP160HAL1951WP</t>
  </si>
  <si>
    <t>Unbelievably Blessed - Birthday, Loving Gift For Mom, Nana, Mum, Mother - Personalized Clear Glass Can</t>
  </si>
  <si>
    <t>WTTN955NAH2150WP</t>
  </si>
  <si>
    <t>Custom Photo Partners In Crime Just Remember If We Get Caught Best Friends - Bestie BFF Gift - Personalized Custom Wine Tumbler</t>
  </si>
  <si>
    <t>DMBD415NAH939WP</t>
  </si>
  <si>
    <t>MUHP038HAL1237WP</t>
  </si>
  <si>
    <t>Leopard Nana Title - Birthday, Loving Gift For Mom, Mother, Mama, Grandma, Grandmother - Personalized Custom Mug</t>
  </si>
  <si>
    <t>MUHP059HAL1342WP</t>
  </si>
  <si>
    <t>Vintage Map Papa Title - Birthday, Loving Gift For Dad, Father, Papa, Grandpa, Grandfather - Personalized Custom Black Mug</t>
  </si>
  <si>
    <t>CPTP136NAH2943WP</t>
  </si>
  <si>
    <t>Custom Photo I'll Carry You - Memorial Gift For Mom, Dad, Family, Siblings, Friends - Personalized Classic Cap</t>
  </si>
  <si>
    <t>TSAT577TRA550WP</t>
  </si>
  <si>
    <t>Like Father Like Daughter Oh Crap - Father Gift - Personalized Custom T Shirt</t>
  </si>
  <si>
    <t>PSDT1143NGO2264WP</t>
  </si>
  <si>
    <t>Hooked On Grandpa - Personalized 2-Layered Wooden Plaque With Stand</t>
  </si>
  <si>
    <t>PTVA027ELE075WP</t>
  </si>
  <si>
    <t>Personalized Soccer Dad And Child Thank You Custom Kids Custom Poster</t>
  </si>
  <si>
    <t>PTNV333NAH813WP</t>
  </si>
  <si>
    <t>Make The World Grandparents Grandkids Sympathy Memorial - Family Gift - Personalized Custom Poster</t>
  </si>
  <si>
    <t>PSMN1008NEL2288WP</t>
  </si>
  <si>
    <t>Calendar You Became My Daddy - Personalized 2-Layered Wooden Plaque With Stand</t>
  </si>
  <si>
    <t>PSYN473ELE3197WP</t>
  </si>
  <si>
    <t>Custom Photo Calendar The Day You Became Our Dad Mom - Personalized 2-Layered Wooden Plaque With Stand</t>
  </si>
  <si>
    <t>TSAK505NAH1357WP</t>
  </si>
  <si>
    <t>I'm A Simple Old Man I'm Grumpy And Like My Dogs - Gift For Dog Dads - Personalized Custom T Shirt</t>
  </si>
  <si>
    <t>TSAT572SAM620WP</t>
  </si>
  <si>
    <t>Reel Cool Grandpa Daddy Uncle - Gift For Father - Personalized Custom T Shirt</t>
  </si>
  <si>
    <t>EMKK842CIN2289WP</t>
  </si>
  <si>
    <t>Bear Family Bear Mama - Gift For Mother - 3D Inflated Effect Printed Mug, Personalized White Edge-to-Edge Mug</t>
  </si>
  <si>
    <t>PT160421NEL02WP</t>
  </si>
  <si>
    <t>Personalized Farmhouse Kitchen With Love Customized Poster</t>
  </si>
  <si>
    <t>EMDT808NGO1518WP</t>
  </si>
  <si>
    <t>Good Morning Human Servant Tiny Furry Overlords - Gift For Cat Lovers - Personalized White Edge To Edge Mug</t>
  </si>
  <si>
    <t>PTTA010ELE052WP</t>
  </si>
  <si>
    <t>Personalized Basketball Dad And Child Custom Kid Thank You Custom Poster</t>
  </si>
  <si>
    <t>TMNA374HEL1065WP</t>
  </si>
  <si>
    <t>If Dad Can't Fixed It We're All Screwed - Personalized Tape Measure</t>
  </si>
  <si>
    <t>AKTR164HAL2050WP</t>
  </si>
  <si>
    <t>Custom Photo Get Home Safe Daddy - Gift For Dad, Grandpa, Mom, Grandma - Personalized Acrylic Keychain</t>
  </si>
  <si>
    <t>EBHP196HAL1840WP</t>
  </si>
  <si>
    <t>Custom Photo We Love You - Birthday, Loving Gift For Husband, Dad, New Parent - Personalized Engraved Bracelet</t>
  </si>
  <si>
    <t>CENA364HEL1038WP</t>
  </si>
  <si>
    <t>Stars &amp; Stripes, Dad Grandpa And Kids' Names - Gift For Father, Grandfather - Personalized Clear Phone Case</t>
  </si>
  <si>
    <t>EBNN455NGO2265WP</t>
  </si>
  <si>
    <t>AHNV780ELE2786WP</t>
  </si>
  <si>
    <t>Barbie Congrats On Being My Bestie - Gift For Bestie - Personalized Acrylic Car Hanger</t>
  </si>
  <si>
    <t>MKTB469CIN2059WP</t>
  </si>
  <si>
    <t>Custom Photo Couple Together Since - Gift For Couples - Personalized Mini Photo Album Keychain</t>
  </si>
  <si>
    <t>MUGT273CIN1509WP</t>
  </si>
  <si>
    <t>Black Rose Sibling Congrats On Being My Brother - Gift For Sibling - Personalized Black Mug</t>
  </si>
  <si>
    <t>CEDT1124HEL1036WP</t>
  </si>
  <si>
    <t>Stars &amp; Stripes, Fist Bump - Gift For Dad, Father, Grandfather, Grandpa - Personalized Clear Phone Case</t>
  </si>
  <si>
    <t>BMDT1115NGO2215WP</t>
  </si>
  <si>
    <t>The Dog Father - Gift For Dog Dad, Dog Lovers - Personalized Black Mug</t>
  </si>
  <si>
    <t>CEAK937HAL1917WP</t>
  </si>
  <si>
    <t>Custom Photo I'm Always With You - Memorial Gift For Family, Friends - Personalized Clear Phone Case</t>
  </si>
  <si>
    <t>TSNV597NAH2210WP</t>
  </si>
  <si>
    <t>You Can't Scare Me I Have Two Daughters - Funny, Birthday Gift For Father, Papa, Husband - Personalized Custom T Shirt</t>
  </si>
  <si>
    <t>MUNV646NAH2424WP</t>
  </si>
  <si>
    <t>Congrats On Being My Husband Backside - Anniversary, Vacation, Funny Gift For Couples, Family - Personalized Mug</t>
  </si>
  <si>
    <t>TSDT1047NGO2105WP</t>
  </si>
  <si>
    <t>The Legend And The Legacy - Gift For Daughter Daddy - Personalized T Shirt</t>
  </si>
  <si>
    <t>TSPT850HEL213WP</t>
  </si>
  <si>
    <t>Poppy Because Grandpa Is For Old Guys - Birthday, Loving Gift For Grandfather, Grandkids, Grandchildren, Granddaughters, Grandsons - Personalized Custom T Shirt</t>
  </si>
  <si>
    <t>MS260421CIN05WP</t>
  </si>
  <si>
    <t>Personalized Camping Fire Pit Get Toasted Color Customized Classic Metal Signs</t>
  </si>
  <si>
    <t>EMVA819ELE3166WP</t>
  </si>
  <si>
    <t>Five-Star Dad Six-Star Children - Gift For Fathers, Grandpas - 3D Inflated Effect Printed Mug, Personalized White Edge-to-Edge Mug</t>
  </si>
  <si>
    <t>TUKK318SAM562WP</t>
  </si>
  <si>
    <t>Beach Girl Drink In My Hand Toes In The Sand - Gift For Woman - Personalized Custom Tumbler</t>
  </si>
  <si>
    <t>CPNA401HEL1128WP</t>
  </si>
  <si>
    <t>This Awesome Grandpa Dad Belongs To - Personalized Classic Cap</t>
  </si>
  <si>
    <t>PT180521NAH01WP</t>
  </si>
  <si>
    <t>Personalized Firefighter Prayer Customized Poster</t>
  </si>
  <si>
    <t>PMDT1103HEL992WP</t>
  </si>
  <si>
    <t>BY Best Dad Ever - Birthday, Loving Gift For Father, Grandfather, Grandpa - Personalized Classic Cap</t>
  </si>
  <si>
    <t>PLNN289HEL560WP</t>
  </si>
  <si>
    <t>Custom Photo Life Is Better With Dog Cat - Gift For Pet Lovers - Personalized Pillow</t>
  </si>
  <si>
    <t>GTNA265NGO1964WP</t>
  </si>
  <si>
    <t>Just A Girl Who Loves Traveling - Gift For Travel Lovers - Personalized Luggage Tag</t>
  </si>
  <si>
    <t>GTTT926CIN2070WP</t>
  </si>
  <si>
    <t>Travel Queen - Gift For Traveling Lovers - Personalized Luggage Tag</t>
  </si>
  <si>
    <t>PT270421NAH01WP</t>
  </si>
  <si>
    <t>Personalized Baseball Together Since Customized Poster</t>
  </si>
  <si>
    <t>PLTB112NEL928WP</t>
  </si>
  <si>
    <t>I Hugged This Soft Pillow Lake - Gift For Sisters - Personalized Custom Pillow</t>
  </si>
  <si>
    <t>PSAT1175DIL641WP</t>
  </si>
  <si>
    <t>TSBD591HAL786WP</t>
  </si>
  <si>
    <t>Dear Dad Great Job We're Awesome Thank You Young Retro - Father Gift - Personalized Custom T Shirt</t>
  </si>
  <si>
    <t>WAAK895NAH2848WP</t>
  </si>
  <si>
    <t>Custom Photo I'll Carry You - Memorial Gift For Family, Siblings, Friends, Dog Lovers, Cat Lovers - Personalized Aluminum Wallet Card</t>
  </si>
  <si>
    <t>TSTT550CIN707WP</t>
  </si>
  <si>
    <t>Mother Gift The Love Between Mother &amp; Daughter Is Forever - Personalized Custom T Shirt</t>
  </si>
  <si>
    <t>TSDT453TRA547WP</t>
  </si>
  <si>
    <t>Bank Of Dad Children's ATM Of Choice - Father Gift - Personalized Custom T Shirt</t>
  </si>
  <si>
    <t>WAAK962NAH3045WP</t>
  </si>
  <si>
    <t>Custom Photo Of All The Weird Things - Gift For Couples, Husband, Wife - Personalized Aluminum Wallet Card</t>
  </si>
  <si>
    <t>WMTK113NEL1831WP</t>
  </si>
  <si>
    <t>Pet Lovers You Me And The Fur Babies - Gift For Couples - Personalized Mug</t>
  </si>
  <si>
    <t>TSHT373NGO603WP</t>
  </si>
  <si>
    <t>We Still Do - Wedding Anniversary Gift - Personalized Custom T Shirt</t>
  </si>
  <si>
    <t>WMKK713CIN1987WP</t>
  </si>
  <si>
    <t>Memorial They Still Talk About You - Memorial Gift For Pet Lovers - Personalized Mug</t>
  </si>
  <si>
    <t>WMYN472HAL2210WP</t>
  </si>
  <si>
    <t>Excellent Dog Dad Cat Dad But Only 4 Stars - Personalized Mug</t>
  </si>
  <si>
    <t>COAT252TRA199WP</t>
  </si>
  <si>
    <t>A Piece Of My Heart Is At The Rainbow Bridge - Dog Memorial Gift - Personalized Custom Heart Ceramic Ornament</t>
  </si>
  <si>
    <t>WMHC298NGO2143WP</t>
  </si>
  <si>
    <t>WATN1161ELE2859WP</t>
  </si>
  <si>
    <t>Custom Photo You Are My Missing Piece To My Heart - Anniversary Gift For Spouse, Lover, Couple - Personalized Aluminum Wallet Card</t>
  </si>
  <si>
    <t>TSDT441SAM610WP</t>
  </si>
  <si>
    <t>That Is What An Amazing Daddy Looks Like - Gift For Father - Personalized Custom T Shirt</t>
  </si>
  <si>
    <t>WMBD1114NAH3367WP</t>
  </si>
  <si>
    <t>TSNV437NAH1402WP</t>
  </si>
  <si>
    <t>I Keep All My Dad Jokes In A Dad-A-Base Father - Gifts For Dad - Personalized Custom T Shirt</t>
  </si>
  <si>
    <t>WAAK958NAH3036WP</t>
  </si>
  <si>
    <t>Custom Photo I Wish I Could Turn Back The Clock - Gift For Couples, Husband, Wife - Personalized Aluminum Wallet Card</t>
  </si>
  <si>
    <t>WABD1031NAH2999WP</t>
  </si>
  <si>
    <t>Custom Photo When I Tell You I Love You - Gift For Couples, Husband, Wife - Personalized Aluminum Wallet Card</t>
  </si>
  <si>
    <t>TMDT1088HEL961WP</t>
  </si>
  <si>
    <t>I Can Fix Anything Except Stupid - Gift For Men, Dad, Father, Grandfather, Grandpa, Husband - Personalized Tape Measure</t>
  </si>
  <si>
    <t>TUVT092NAH1538AZ</t>
  </si>
  <si>
    <t>Wander Prints Bestie Gifts, Birthday Gifts, Anniversary Gift, Best Friends Day Gifts, Gifts For Colleagues - Hangovers Are Temporary But Drunk Stories Are Forever - Gift For Bestie - Custom Tumbler, Travel Cup, Insulated 20oz Tumbler</t>
  </si>
  <si>
    <t>TUVT099HAL887AZ</t>
  </si>
  <si>
    <t>Wander Prints Father Gifts, Gifts For Father-in-law, Step Dad, Grandpa, Birthday Gifts, Anniversary, Father's Day Gifts - Best Cat Dad Ever - Gift For Dad - Custom Tumbler, Travel Cup, Insulated 20oz Tumbler</t>
  </si>
  <si>
    <t>LDKK811CIN2202WP</t>
  </si>
  <si>
    <t>LDYN385ELE2968WP</t>
  </si>
  <si>
    <t>If Love Could Have Saved You - Memorial Gift For Pet Lovers, Dog Mom, Dog Dad, Cat Mom, Cat Dad - Personalized Aluminum Keychain</t>
  </si>
  <si>
    <t>AHBD1019ELE2765WP</t>
  </si>
  <si>
    <t>AHAH572ELE2788WP</t>
  </si>
  <si>
    <t>Custom Photo Funny Face Pet Kid Family - Gift For Parents, Grandparents, Pet Lovers - Personalized Acrylic Car Hanger</t>
  </si>
  <si>
    <t>FKAK932NAH2982WP</t>
  </si>
  <si>
    <t>AHBD1024ELE2794WP</t>
  </si>
  <si>
    <t>Custom Photo Although You Cannot See Me - Memorial Gift For Family, Siblings, Friends - Personalized Acrylic Car Hanger</t>
  </si>
  <si>
    <t>AGYN461ELE3148WP</t>
  </si>
  <si>
    <t>Custom Photo Nana Papa Mommy Daddy Our Grandkids - Loving Gift For Grandma, Grandparents, Mother, Father - Personalized Acrylic Tag Keychain</t>
  </si>
  <si>
    <t>RRDT990NGO1988WP</t>
  </si>
  <si>
    <t>Best Teacher Ever - Gift For Teachers - Personalized Circle Compact Mirror</t>
  </si>
  <si>
    <t>CKBD1011NAH2956WP</t>
  </si>
  <si>
    <t>Custom Photo Although You Cannot See Me - Memorial Gift For Family, Siblings, Friends - Personalized Cutout Acrylic Keychain</t>
  </si>
  <si>
    <t>DEHC103NGO1610WP</t>
  </si>
  <si>
    <t>Making Memories One Campsite At A Time - Gift For Camping Family - Personalized Camping Decal, Decor Decal</t>
  </si>
  <si>
    <t>AHTN1217ELE3106WP</t>
  </si>
  <si>
    <t>Basketball Dad - Birthday, Loving Gift For Sport Fan, Dad, Father - Personalized Acrylic Car Hanger</t>
  </si>
  <si>
    <t>AGYN474ELE3199WP</t>
  </si>
  <si>
    <t>Custom Photo Calendar The Day You Became Our Dad Mom - Personalized Acrylic Tag Keychain</t>
  </si>
  <si>
    <t>CGHP153NAH2704WP</t>
  </si>
  <si>
    <t>Custom Photo Pet Face - Christmas Gift For Dog Lovers, Cat Lovers, Pet Lovers, Pet Memorial - Personalized Circle Glass Ornament</t>
  </si>
  <si>
    <t>CEHP217HEL806WP</t>
  </si>
  <si>
    <t>WMHC375NGO2333WP</t>
  </si>
  <si>
    <t>Boyfriend Fiancee Husband Daddy - Personalized Mug</t>
  </si>
  <si>
    <t>LDHC184NGO1831WP</t>
  </si>
  <si>
    <t>Custom Photo I Will Carry You With Me - Memorial Gift For Family - Personalized Aluminum Keychain</t>
  </si>
  <si>
    <t>MS190321ELE09</t>
  </si>
  <si>
    <t>SMNA298HEL866WP</t>
  </si>
  <si>
    <t>Just A Girl Who Loves Traveling - Gift For Travel Lovers - Personalized Cosmetic Bag</t>
  </si>
  <si>
    <t>SOHT227NEL1695WP</t>
  </si>
  <si>
    <t>Blew You A Kiss - Gift For Couples - Personalized Socks</t>
  </si>
  <si>
    <t>OIGT291NEL1603WP</t>
  </si>
  <si>
    <t>Married Engaged - Gift For Couples - Personalized Combo Circle Ceramic Ornament Set</t>
  </si>
  <si>
    <t>SOTB373CIN1550WP</t>
  </si>
  <si>
    <t>Custom Photo Pet Face Family - Gift For Family, Pet Lovers - Personalized Socks</t>
  </si>
  <si>
    <t>DEDT1029NGO2080WP</t>
  </si>
  <si>
    <t>Custom Photo Dog Mom - Gift For Dog Lovers - Personalized Decor Decal</t>
  </si>
  <si>
    <t>PSNA199HEL623WP</t>
  </si>
  <si>
    <t>Custom Photo Cherished In Our Hearts Enfolded In Angel Wings - Memorial Gift, Sympathy Gift - Personalized 2-Layered Wooden Plaque With Stand</t>
  </si>
  <si>
    <t>PTBD516NAH1265WP</t>
  </si>
  <si>
    <t>Kitchen Seasoned With Love Baking Cooking - Personalized Custom Poster</t>
  </si>
  <si>
    <t>PLKK254SAM404WP</t>
  </si>
  <si>
    <t>Bear Love Between Grandparents &amp; Grandkids Is Forever- Gift For Grandparent - Personalized Custom Pillow</t>
  </si>
  <si>
    <t>WMMN872CIN1735WP</t>
  </si>
  <si>
    <t>Retirement Quitter Happy Retirement - Gift For Retiree - Personalized Mug</t>
  </si>
  <si>
    <t>AOTK041DIL236WP</t>
  </si>
  <si>
    <t>ADDT807NGO1516WP</t>
  </si>
  <si>
    <t>This Human Belongs To - Gift For Cat Lovers - Personalized Acrylic Keychain</t>
  </si>
  <si>
    <t>KRTA365NAH3169WP</t>
  </si>
  <si>
    <t>MSBD623ELE1565AZ</t>
  </si>
  <si>
    <t>Wander Prints Home Decor - Funny Gift, Birthday Gift For Family, Friends, Neighbor, Couple - Celebrity on Summer Vibes, Pool party, Aniversary - Campsite Welcome Grilling Chilling Proudly Serving Whatever You Bring, Classic Metal Signs</t>
  </si>
  <si>
    <t>BMNV834NAH3166WP</t>
  </si>
  <si>
    <t>Proud Father Of A Few - Funny Gift For Dad, Father, Grandpa - Personalized Black Mug</t>
  </si>
  <si>
    <t>GFAK1073NAH3275WP</t>
  </si>
  <si>
    <t>Custom Photo New Golfing Buddy - Pregnancy Announcement Gift For Dad, New Dad, New Parents, Golf Lover - Personalized Golf Ball</t>
  </si>
  <si>
    <t>GFTN1205ELE3031WP</t>
  </si>
  <si>
    <t>That's What I Do I Play Golf &amp; I Know Things - Gift For Golfer - Personalized Golf Ball</t>
  </si>
  <si>
    <t>MUTN030ELE101WP</t>
  </si>
  <si>
    <t>GFAK1083NAH3314WP</t>
  </si>
  <si>
    <t>The Golf Father - Gift For Dad, Father, Grandpa, Golfer, Golf Lover - Personalized Golf Ball</t>
  </si>
  <si>
    <t>MUBD404NAH907WP</t>
  </si>
  <si>
    <t>A Girl Who Loves Books Reading - Reading Gift - Personalized Custom White Edge-to-Edge Mug</t>
  </si>
  <si>
    <t>GFTN1202ELE3017WP</t>
  </si>
  <si>
    <t>EMVA740HAL1809WP</t>
  </si>
  <si>
    <t>KRTA367NAH3198WP</t>
  </si>
  <si>
    <t>The Day You Became My Mummy - Gift For Mom, Mother, New Mom - Personalized Keyring</t>
  </si>
  <si>
    <t>KRTA368NAH3200WP</t>
  </si>
  <si>
    <t>WIMN916CIN1975WP</t>
  </si>
  <si>
    <t>Couple Side View I Choose You - Gift For Couples - Personalized Cutout Wooden Keychain 2 Sides</t>
  </si>
  <si>
    <t>WMAK910NAH2918WP</t>
  </si>
  <si>
    <t>I Miss You - Memorial Gift For Dog Lovers, Dog Mom, Dog Dad - Personalized Mug</t>
  </si>
  <si>
    <t>WTBD674NAH1627WP</t>
  </si>
  <si>
    <t>I Love You To The Beach And Back Best Friends - Bestie BFF Gift - Personalized Custom Wine Tumbler</t>
  </si>
  <si>
    <t>CUYN241ELE2569WP</t>
  </si>
  <si>
    <t>Grandpa Dad Hugging Kids - Christmas Gift For Granddaughter, Grandson - Personalized Cutout Acrylic Ornament</t>
  </si>
  <si>
    <t>WDAK1120NAH3405WP</t>
  </si>
  <si>
    <t>Thank You For Loving Us As Your Own - Personalized Wooden Keychain</t>
  </si>
  <si>
    <t>CETR228ELE3184WP</t>
  </si>
  <si>
    <t>Calendar You &amp; Me We Got This - Gift For Couples - 3D Inflated Effect Printed Personalized Clear Phone Case</t>
  </si>
  <si>
    <t>LOTS264HAL1507WP</t>
  </si>
  <si>
    <t>Love Grows Here - Christmas, Birthday, Anniversary, Holiday Gift For Family, Parents, Grandparents - Personalized 2-Layered Wooden Ornament</t>
  </si>
  <si>
    <t>ACNV380ELE1277WP</t>
  </si>
  <si>
    <t>Side By Side Or Miles Apart Sisters And Brothers - Gift For Sibling And BFF- Personalized Custom Accent Mug</t>
  </si>
  <si>
    <t>KRTA383NAH3363WP</t>
  </si>
  <si>
    <t>Hand In Hand, I Will Always Protect You - Gift For Mom, Grandma, Nana - Personalized Keyring</t>
  </si>
  <si>
    <t>ASAT208CHI150WP</t>
  </si>
  <si>
    <t>Custom Photo More Than Just A Pet - Dog Memorial Gift - Personalized Custom Book Acrylic Plaque Stake</t>
  </si>
  <si>
    <t>GFGT485CIN2422WP</t>
  </si>
  <si>
    <t>LI150623A004WP</t>
  </si>
  <si>
    <t>PGAH666ELE3211WP</t>
  </si>
  <si>
    <t>I'm Not Drinking Alone If My Dogs Cats Pets Are Home - Personalized Pint Glass</t>
  </si>
  <si>
    <t>PLGT174NEL1238WP</t>
  </si>
  <si>
    <t>You Fart In Bed - Gift For Couples - Personalized Custom Pillow</t>
  </si>
  <si>
    <t>DM180521ELE02WP</t>
  </si>
  <si>
    <t>Personalized Bass Guitar Bassist Couple Live Here Customized Doormat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</si>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</sst>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" fontId="1" fillId="0" borderId="0" xfId="0" applyNumberFormat="1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695"/>
  <sheetViews>
    <sheetView tabSelected="1" workbookViewId="0">
      <selection activeCell="I2" sqref="I2"/>
    </sheetView>
  </sheetViews>
  <sheetFormatPr defaultColWidth="12.5703125" defaultRowHeight="15.75" customHeight="1" x14ac:dyDescent="0.2"/>
  <sheetData>
    <row r="1" spans="1:5" x14ac:dyDescent="0.2">
      <c r="A1" s="1" t="str">
        <f ca="1">IFERROR(__xludf.DUMMYFUNCTION("UNIQUE('Chi phí'!F:F)"),"Frequency")</f>
        <v>Frequency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 t="str">
        <f ca="1">IFERROR(__xludf.DUMMYFUNCTION("""COMPUTED_VALUE"""),"GFTR175NAH3182WP")</f>
        <v>GFTR175NAH3182WP</v>
      </c>
      <c r="B2" s="1">
        <f ca="1">VLOOKUP(A2,'Chi phí'!F:O,10,FALSE)</f>
        <v>0</v>
      </c>
      <c r="C2" s="1">
        <f ca="1">SUMIF('Chi phí'!F:F,A2,'Chi phí'!H:H)</f>
        <v>10111.94</v>
      </c>
      <c r="D2" s="1">
        <f ca="1">SUMIF('Doanh thu'!A:A,B2,'Doanh thu'!E:E)</f>
        <v>0</v>
      </c>
      <c r="E2" s="1">
        <f t="shared" ref="E2:E65" ca="1" si="0">(D2-C2)/C2</f>
        <v>-1</v>
      </c>
    </row>
    <row r="3" spans="1:5" x14ac:dyDescent="0.2">
      <c r="A3" s="1" t="str">
        <f ca="1">IFERROR(__xludf.DUMMYFUNCTION("""COMPUTED_VALUE"""),"AHTR146HAL1978WP")</f>
        <v>AHTR146HAL1978WP</v>
      </c>
      <c r="B3" s="1">
        <f ca="1">VLOOKUP(A3,'Chi phí'!F:O,10,FALSE)</f>
        <v>0</v>
      </c>
      <c r="C3" s="1">
        <f ca="1">SUMIF('Chi phí'!F:F,A3,'Chi phí'!H:H)</f>
        <v>11449.449999999999</v>
      </c>
      <c r="D3" s="1">
        <f ca="1">SUMIF('Doanh thu'!A:A,B3,'Doanh thu'!E:E)</f>
        <v>0</v>
      </c>
      <c r="E3" s="1">
        <f t="shared" ca="1" si="0"/>
        <v>-1</v>
      </c>
    </row>
    <row r="4" spans="1:5" x14ac:dyDescent="0.2">
      <c r="A4" s="1" t="str">
        <f ca="1">IFERROR(__xludf.DUMMYFUNCTION("""COMPUTED_VALUE"""),"BBTB552CIN2377WP")</f>
        <v>BBTB552CIN2377WP</v>
      </c>
      <c r="B4" s="1">
        <f ca="1">VLOOKUP(A4,'Chi phí'!F:O,10,FALSE)</f>
        <v>0</v>
      </c>
      <c r="C4" s="1">
        <f ca="1">SUMIF('Chi phí'!F:F,A4,'Chi phí'!H:H)</f>
        <v>9477.2700000000023</v>
      </c>
      <c r="D4" s="1">
        <f ca="1">SUMIF('Doanh thu'!A:A,B4,'Doanh thu'!E:E)</f>
        <v>0</v>
      </c>
      <c r="E4" s="1">
        <f t="shared" ca="1" si="0"/>
        <v>-1</v>
      </c>
    </row>
    <row r="5" spans="1:5" x14ac:dyDescent="0.2">
      <c r="A5" s="1" t="str">
        <f ca="1">IFERROR(__xludf.DUMMYFUNCTION("""COMPUTED_VALUE"""),"TSAH319ELE2199WP")</f>
        <v>TSAH319ELE2199WP</v>
      </c>
      <c r="B5" s="1">
        <f ca="1">VLOOKUP(A5,'Chi phí'!F:O,10,FALSE)</f>
        <v>0</v>
      </c>
      <c r="C5" s="1">
        <f ca="1">SUMIF('Chi phí'!F:F,A5,'Chi phí'!H:H)</f>
        <v>2628.72</v>
      </c>
      <c r="D5" s="1">
        <f ca="1">SUMIF('Doanh thu'!A:A,B5,'Doanh thu'!E:E)</f>
        <v>0</v>
      </c>
      <c r="E5" s="1">
        <f t="shared" ca="1" si="0"/>
        <v>-1</v>
      </c>
    </row>
    <row r="6" spans="1:5" x14ac:dyDescent="0.2">
      <c r="A6" s="1" t="str">
        <f ca="1">IFERROR(__xludf.DUMMYFUNCTION("""COMPUTED_VALUE"""),"TSAK982NAH3096WP")</f>
        <v>TSAK982NAH3096WP</v>
      </c>
      <c r="B6" s="1">
        <f ca="1">VLOOKUP(A6,'Chi phí'!F:O,10,FALSE)</f>
        <v>0</v>
      </c>
      <c r="C6" s="1">
        <f ca="1">SUMIF('Chi phí'!F:F,A6,'Chi phí'!H:H)</f>
        <v>3057.8000000000015</v>
      </c>
      <c r="D6" s="1">
        <f ca="1">SUMIF('Doanh thu'!A:A,B6,'Doanh thu'!E:E)</f>
        <v>0</v>
      </c>
      <c r="E6" s="1">
        <f t="shared" ca="1" si="0"/>
        <v>-1</v>
      </c>
    </row>
    <row r="7" spans="1:5" x14ac:dyDescent="0.2">
      <c r="A7" s="1" t="str">
        <f ca="1">IFERROR(__xludf.DUMMYFUNCTION("""COMPUTED_VALUE"""),"WMAK899NAH2864WP")</f>
        <v>WMAK899NAH2864WP</v>
      </c>
      <c r="B7" s="1">
        <f ca="1">VLOOKUP(A7,'Chi phí'!F:O,10,FALSE)</f>
        <v>0</v>
      </c>
      <c r="C7" s="1">
        <f ca="1">SUMIF('Chi phí'!F:F,A7,'Chi phí'!H:H)</f>
        <v>1277.05</v>
      </c>
      <c r="D7" s="1">
        <f ca="1">SUMIF('Doanh thu'!A:A,B7,'Doanh thu'!E:E)</f>
        <v>0</v>
      </c>
      <c r="E7" s="1">
        <f t="shared" ca="1" si="0"/>
        <v>-1</v>
      </c>
    </row>
    <row r="8" spans="1:5" x14ac:dyDescent="0.2">
      <c r="A8" s="1" t="str">
        <f ca="1">IFERROR(__xludf.DUMMYFUNCTION("""COMPUTED_VALUE"""),"WMTR240NAH3414WP")</f>
        <v>WMTR240NAH3414WP</v>
      </c>
      <c r="B8" s="1">
        <f ca="1">VLOOKUP(A8,'Chi phí'!F:O,10,FALSE)</f>
        <v>0</v>
      </c>
      <c r="C8" s="1">
        <f ca="1">SUMIF('Chi phí'!F:F,A8,'Chi phí'!H:H)</f>
        <v>1077.2199999999998</v>
      </c>
      <c r="D8" s="1">
        <f ca="1">SUMIF('Doanh thu'!A:A,B8,'Doanh thu'!E:E)</f>
        <v>0</v>
      </c>
      <c r="E8" s="1">
        <f t="shared" ca="1" si="0"/>
        <v>-1</v>
      </c>
    </row>
    <row r="9" spans="1:5" x14ac:dyDescent="0.2">
      <c r="A9" s="1" t="str">
        <f ca="1">IFERROR(__xludf.DUMMYFUNCTION("""COMPUTED_VALUE"""),"EMHC313NGO2194WP")</f>
        <v>EMHC313NGO2194WP</v>
      </c>
      <c r="B9" s="1">
        <f ca="1">VLOOKUP(A9,'Chi phí'!F:O,10,FALSE)</f>
        <v>0</v>
      </c>
      <c r="C9" s="1">
        <f ca="1">SUMIF('Chi phí'!F:F,A9,'Chi phí'!H:H)</f>
        <v>4694.3300000000008</v>
      </c>
      <c r="D9" s="1">
        <f ca="1">SUMIF('Doanh thu'!A:A,B9,'Doanh thu'!E:E)</f>
        <v>0</v>
      </c>
      <c r="E9" s="1">
        <f t="shared" ca="1" si="0"/>
        <v>-1</v>
      </c>
    </row>
    <row r="10" spans="1:5" x14ac:dyDescent="0.2">
      <c r="A10" s="1" t="str">
        <f ca="1">IFERROR(__xludf.DUMMYFUNCTION("""COMPUTED_VALUE"""),"EMNN443HEL1034WP")</f>
        <v>EMNN443HEL1034WP</v>
      </c>
      <c r="B10" s="1">
        <f ca="1">VLOOKUP(A10,'Chi phí'!F:O,10,FALSE)</f>
        <v>0</v>
      </c>
      <c r="C10" s="1">
        <f ca="1">SUMIF('Chi phí'!F:F,A10,'Chi phí'!H:H)</f>
        <v>451.42999999999995</v>
      </c>
      <c r="D10" s="1">
        <f ca="1">SUMIF('Doanh thu'!A:A,B10,'Doanh thu'!E:E)</f>
        <v>0</v>
      </c>
      <c r="E10" s="1">
        <f t="shared" ca="1" si="0"/>
        <v>-1</v>
      </c>
    </row>
    <row r="11" spans="1:5" x14ac:dyDescent="0.2">
      <c r="A11" s="1" t="str">
        <f ca="1">IFERROR(__xludf.DUMMYFUNCTION("""COMPUTED_VALUE"""),"TSYN488ELE3240WP")</f>
        <v>TSYN488ELE3240WP</v>
      </c>
      <c r="B11" s="1">
        <f ca="1">VLOOKUP(A11,'Chi phí'!F:O,10,FALSE)</f>
        <v>0</v>
      </c>
      <c r="C11" s="1">
        <f ca="1">SUMIF('Chi phí'!F:F,A11,'Chi phí'!H:H)</f>
        <v>2306.4100000000012</v>
      </c>
      <c r="D11" s="1">
        <f ca="1">SUMIF('Doanh thu'!A:A,B11,'Doanh thu'!E:E)</f>
        <v>0</v>
      </c>
      <c r="E11" s="1">
        <f t="shared" ca="1" si="0"/>
        <v>-1</v>
      </c>
    </row>
    <row r="12" spans="1:5" x14ac:dyDescent="0.2">
      <c r="A12" s="1" t="str">
        <f ca="1">IFERROR(__xludf.DUMMYFUNCTION("""COMPUTED_VALUE"""),"PAPT1168HEL1051WP")</f>
        <v>PAPT1168HEL1051WP</v>
      </c>
      <c r="B12" s="1">
        <f ca="1">VLOOKUP(A12,'Chi phí'!F:O,10,FALSE)</f>
        <v>0</v>
      </c>
      <c r="C12" s="1">
        <f ca="1">SUMIF('Chi phí'!F:F,A12,'Chi phí'!H:H)</f>
        <v>1469.6100000000001</v>
      </c>
      <c r="D12" s="1">
        <f ca="1">SUMIF('Doanh thu'!A:A,B12,'Doanh thu'!E:E)</f>
        <v>0</v>
      </c>
      <c r="E12" s="1">
        <f t="shared" ca="1" si="0"/>
        <v>-1</v>
      </c>
    </row>
    <row r="13" spans="1:5" x14ac:dyDescent="0.2">
      <c r="A13" s="1" t="str">
        <f ca="1">IFERROR(__xludf.DUMMYFUNCTION("""COMPUTED_VALUE"""),"GFTR178NAH3191WP")</f>
        <v>GFTR178NAH3191WP</v>
      </c>
      <c r="B13" s="1">
        <f ca="1">VLOOKUP(A13,'Chi phí'!F:O,10,FALSE)</f>
        <v>0</v>
      </c>
      <c r="C13" s="1">
        <f ca="1">SUMIF('Chi phí'!F:F,A13,'Chi phí'!H:H)</f>
        <v>1003.0600000000001</v>
      </c>
      <c r="D13" s="1">
        <f ca="1">SUMIF('Doanh thu'!A:A,B13,'Doanh thu'!E:E)</f>
        <v>0</v>
      </c>
      <c r="E13" s="1">
        <f t="shared" ca="1" si="0"/>
        <v>-1</v>
      </c>
    </row>
    <row r="14" spans="1:5" x14ac:dyDescent="0.2">
      <c r="A14" s="1" t="str">
        <f ca="1">IFERROR(__xludf.DUMMYFUNCTION("""COMPUTED_VALUE"""),"TSTR241NAH3415WP")</f>
        <v>TSTR241NAH3415WP</v>
      </c>
      <c r="B14" s="1">
        <f ca="1">VLOOKUP(A14,'Chi phí'!F:O,10,FALSE)</f>
        <v>0</v>
      </c>
      <c r="C14" s="1">
        <f ca="1">SUMIF('Chi phí'!F:F,A14,'Chi phí'!H:H)</f>
        <v>737.93999999999994</v>
      </c>
      <c r="D14" s="1">
        <f ca="1">SUMIF('Doanh thu'!A:A,B14,'Doanh thu'!E:E)</f>
        <v>0</v>
      </c>
      <c r="E14" s="1">
        <f t="shared" ca="1" si="0"/>
        <v>-1</v>
      </c>
    </row>
    <row r="15" spans="1:5" x14ac:dyDescent="0.2">
      <c r="A15" s="1" t="str">
        <f ca="1">IFERROR(__xludf.DUMMYFUNCTION("""COMPUTED_VALUE"""),"MSTP241NAH3430WP")</f>
        <v>MSTP241NAH3430WP</v>
      </c>
      <c r="B15" s="1">
        <f ca="1">VLOOKUP(A15,'Chi phí'!F:O,10,FALSE)</f>
        <v>0</v>
      </c>
      <c r="C15" s="1">
        <f ca="1">SUMIF('Chi phí'!F:F,A15,'Chi phí'!H:H)</f>
        <v>709.55000000000007</v>
      </c>
      <c r="D15" s="1">
        <f ca="1">SUMIF('Doanh thu'!A:A,B15,'Doanh thu'!E:E)</f>
        <v>0</v>
      </c>
      <c r="E15" s="1">
        <f t="shared" ca="1" si="0"/>
        <v>-1</v>
      </c>
    </row>
    <row r="16" spans="1:5" x14ac:dyDescent="0.2">
      <c r="A16" s="1" t="str">
        <f ca="1">IFERROR(__xludf.DUMMYFUNCTION("""COMPUTED_VALUE"""),"BLVA583NAH2080WP")</f>
        <v>BLVA583NAH2080WP</v>
      </c>
      <c r="B16" s="1">
        <f ca="1">VLOOKUP(A16,'Chi phí'!F:O,10,FALSE)</f>
        <v>0</v>
      </c>
      <c r="C16" s="1">
        <f ca="1">SUMIF('Chi phí'!F:F,A16,'Chi phí'!H:H)</f>
        <v>253.64</v>
      </c>
      <c r="D16" s="1">
        <f ca="1">SUMIF('Doanh thu'!A:A,B16,'Doanh thu'!E:E)</f>
        <v>0</v>
      </c>
      <c r="E16" s="1">
        <f t="shared" ca="1" si="0"/>
        <v>-1</v>
      </c>
    </row>
    <row r="17" spans="1:5" x14ac:dyDescent="0.2">
      <c r="A17" s="1" t="str">
        <f ca="1">IFERROR(__xludf.DUMMYFUNCTION("""COMPUTED_VALUE"""),"TMDT1098HEL982WP")</f>
        <v>TMDT1098HEL982WP</v>
      </c>
      <c r="B17" s="1">
        <f ca="1">VLOOKUP(A17,'Chi phí'!F:O,10,FALSE)</f>
        <v>0</v>
      </c>
      <c r="C17" s="1">
        <f ca="1">SUMIF('Chi phí'!F:F,A17,'Chi phí'!H:H)</f>
        <v>1801.1700000000003</v>
      </c>
      <c r="D17" s="1">
        <f ca="1">SUMIF('Doanh thu'!A:A,B17,'Doanh thu'!E:E)</f>
        <v>0</v>
      </c>
      <c r="E17" s="1">
        <f t="shared" ca="1" si="0"/>
        <v>-1</v>
      </c>
    </row>
    <row r="18" spans="1:5" x14ac:dyDescent="0.2">
      <c r="A18" s="1" t="str">
        <f ca="1">IFERROR(__xludf.DUMMYFUNCTION("""COMPUTED_VALUE"""),"SHTA388HAL2221WP")</f>
        <v>SHTA388HAL2221WP</v>
      </c>
      <c r="B18" s="1">
        <f ca="1">VLOOKUP(A18,'Chi phí'!F:O,10,FALSE)</f>
        <v>0</v>
      </c>
      <c r="C18" s="1">
        <f ca="1">SUMIF('Chi phí'!F:F,A18,'Chi phí'!H:H)</f>
        <v>962.49</v>
      </c>
      <c r="D18" s="1">
        <f ca="1">SUMIF('Doanh thu'!A:A,B18,'Doanh thu'!E:E)</f>
        <v>0</v>
      </c>
      <c r="E18" s="1">
        <f t="shared" ca="1" si="0"/>
        <v>-1</v>
      </c>
    </row>
    <row r="19" spans="1:5" x14ac:dyDescent="0.2">
      <c r="A19" s="1" t="str">
        <f ca="1">IFERROR(__xludf.DUMMYFUNCTION("""COMPUTED_VALUE"""),"TMNA362HEL1032WP")</f>
        <v>TMNA362HEL1032WP</v>
      </c>
      <c r="B19" s="1">
        <f ca="1">VLOOKUP(A19,'Chi phí'!F:O,10,FALSE)</f>
        <v>0</v>
      </c>
      <c r="C19" s="1">
        <f ca="1">SUMIF('Chi phí'!F:F,A19,'Chi phí'!H:H)</f>
        <v>1376.2</v>
      </c>
      <c r="D19" s="1">
        <f ca="1">SUMIF('Doanh thu'!A:A,B19,'Doanh thu'!E:E)</f>
        <v>0</v>
      </c>
      <c r="E19" s="1">
        <f t="shared" ca="1" si="0"/>
        <v>-1</v>
      </c>
    </row>
    <row r="20" spans="1:5" x14ac:dyDescent="0.2">
      <c r="A20" s="1" t="str">
        <f ca="1">IFERROR(__xludf.DUMMYFUNCTION("""COMPUTED_VALUE"""),"CPAK1124NAH3421WP")</f>
        <v>CPAK1124NAH3421WP</v>
      </c>
      <c r="B20" s="1">
        <f ca="1">VLOOKUP(A20,'Chi phí'!F:O,10,FALSE)</f>
        <v>0</v>
      </c>
      <c r="C20" s="1">
        <f ca="1">SUMIF('Chi phí'!F:F,A20,'Chi phí'!H:H)</f>
        <v>522.13</v>
      </c>
      <c r="D20" s="1">
        <f ca="1">SUMIF('Doanh thu'!A:A,B20,'Doanh thu'!E:E)</f>
        <v>0</v>
      </c>
      <c r="E20" s="1">
        <f t="shared" ca="1" si="0"/>
        <v>-1</v>
      </c>
    </row>
    <row r="21" spans="1:5" x14ac:dyDescent="0.2">
      <c r="A21" s="1" t="str">
        <f ca="1">IFERROR(__xludf.DUMMYFUNCTION("""COMPUTED_VALUE"""),"LKQD006NAH3062WP")</f>
        <v>LKQD006NAH3062WP</v>
      </c>
      <c r="B21" s="1">
        <f ca="1">VLOOKUP(A21,'Chi phí'!F:O,10,FALSE)</f>
        <v>0</v>
      </c>
      <c r="C21" s="1">
        <f ca="1">SUMIF('Chi phí'!F:F,A21,'Chi phí'!H:H)</f>
        <v>566.96</v>
      </c>
      <c r="D21" s="1">
        <f ca="1">SUMIF('Doanh thu'!A:A,B21,'Doanh thu'!E:E)</f>
        <v>0</v>
      </c>
      <c r="E21" s="1">
        <f t="shared" ca="1" si="0"/>
        <v>-1</v>
      </c>
    </row>
    <row r="22" spans="1:5" x14ac:dyDescent="0.2">
      <c r="A22" s="1" t="str">
        <f ca="1">IFERROR(__xludf.DUMMYFUNCTION("""COMPUTED_VALUE"""),"TSTR208NAH3259WP")</f>
        <v>TSTR208NAH3259WP</v>
      </c>
      <c r="B22" s="1">
        <f ca="1">VLOOKUP(A22,'Chi phí'!F:O,10,FALSE)</f>
        <v>0</v>
      </c>
      <c r="C22" s="1">
        <f ca="1">SUMIF('Chi phí'!F:F,A22,'Chi phí'!H:H)</f>
        <v>2167.9899999999998</v>
      </c>
      <c r="D22" s="1">
        <f ca="1">SUMIF('Doanh thu'!A:A,B22,'Doanh thu'!E:E)</f>
        <v>0</v>
      </c>
      <c r="E22" s="1">
        <f t="shared" ca="1" si="0"/>
        <v>-1</v>
      </c>
    </row>
    <row r="23" spans="1:5" x14ac:dyDescent="0.2">
      <c r="A23" s="1" t="str">
        <f ca="1">IFERROR(__xludf.DUMMYFUNCTION("""COMPUTED_VALUE"""),"UBYN349ELE2841WP")</f>
        <v>UBYN349ELE2841WP</v>
      </c>
      <c r="B23" s="1">
        <f ca="1">VLOOKUP(A23,'Chi phí'!F:O,10,FALSE)</f>
        <v>0</v>
      </c>
      <c r="C23" s="1">
        <f ca="1">SUMIF('Chi phí'!F:F,A23,'Chi phí'!H:H)</f>
        <v>857.21999999999991</v>
      </c>
      <c r="D23" s="1">
        <f ca="1">SUMIF('Doanh thu'!A:A,B23,'Doanh thu'!E:E)</f>
        <v>0</v>
      </c>
      <c r="E23" s="1">
        <f t="shared" ca="1" si="0"/>
        <v>-1</v>
      </c>
    </row>
    <row r="24" spans="1:5" x14ac:dyDescent="0.2">
      <c r="A24" s="1" t="str">
        <f ca="1">IFERROR(__xludf.DUMMYFUNCTION("""COMPUTED_VALUE"""),"HSKK890DIL798WP")</f>
        <v>HSKK890DIL798WP</v>
      </c>
      <c r="B24" s="1">
        <f ca="1">VLOOKUP(A24,'Chi phí'!F:O,10,FALSE)</f>
        <v>0</v>
      </c>
      <c r="C24" s="1">
        <f ca="1">SUMIF('Chi phí'!F:F,A24,'Chi phí'!H:H)</f>
        <v>298.81</v>
      </c>
      <c r="D24" s="1">
        <f ca="1">SUMIF('Doanh thu'!A:A,B24,'Doanh thu'!E:E)</f>
        <v>0</v>
      </c>
      <c r="E24" s="1">
        <f t="shared" ca="1" si="0"/>
        <v>-1</v>
      </c>
    </row>
    <row r="25" spans="1:5" x14ac:dyDescent="0.2">
      <c r="A25" s="1" t="str">
        <f ca="1">IFERROR(__xludf.DUMMYFUNCTION("""COMPUTED_VALUE"""),"MSNV889NAH3361WP")</f>
        <v>MSNV889NAH3361WP</v>
      </c>
      <c r="B25" s="1">
        <f ca="1">VLOOKUP(A25,'Chi phí'!F:O,10,FALSE)</f>
        <v>0</v>
      </c>
      <c r="C25" s="1">
        <f ca="1">SUMIF('Chi phí'!F:F,A25,'Chi phí'!H:H)</f>
        <v>350.41999999999996</v>
      </c>
      <c r="D25" s="1">
        <f ca="1">SUMIF('Doanh thu'!A:A,B25,'Doanh thu'!E:E)</f>
        <v>0</v>
      </c>
      <c r="E25" s="1">
        <f t="shared" ca="1" si="0"/>
        <v>-1</v>
      </c>
    </row>
    <row r="26" spans="1:5" x14ac:dyDescent="0.2">
      <c r="A26" s="1" t="str">
        <f ca="1">IFERROR(__xludf.DUMMYFUNCTION("""COMPUTED_VALUE"""),"EMNN457HEL1096WP")</f>
        <v>EMNN457HEL1096WP</v>
      </c>
      <c r="B26" s="1">
        <f ca="1">VLOOKUP(A26,'Chi phí'!F:O,10,FALSE)</f>
        <v>0</v>
      </c>
      <c r="C26" s="1">
        <f ca="1">SUMIF('Chi phí'!F:F,A26,'Chi phí'!H:H)</f>
        <v>168.21</v>
      </c>
      <c r="D26" s="1">
        <f ca="1">SUMIF('Doanh thu'!A:A,B26,'Doanh thu'!E:E)</f>
        <v>0</v>
      </c>
      <c r="E26" s="1">
        <f t="shared" ca="1" si="0"/>
        <v>-1</v>
      </c>
    </row>
    <row r="27" spans="1:5" x14ac:dyDescent="0.2">
      <c r="A27" s="1" t="str">
        <f ca="1">IFERROR(__xludf.DUMMYFUNCTION("""COMPUTED_VALUE"""),"WATR103NAH2886WP")</f>
        <v>WATR103NAH2886WP</v>
      </c>
      <c r="B27" s="1">
        <f ca="1">VLOOKUP(A27,'Chi phí'!F:O,10,FALSE)</f>
        <v>0</v>
      </c>
      <c r="C27" s="1">
        <f ca="1">SUMIF('Chi phí'!F:F,A27,'Chi phí'!H:H)</f>
        <v>300.24</v>
      </c>
      <c r="D27" s="1">
        <f ca="1">SUMIF('Doanh thu'!A:A,B27,'Doanh thu'!E:E)</f>
        <v>0</v>
      </c>
      <c r="E27" s="1">
        <f t="shared" ca="1" si="0"/>
        <v>-1</v>
      </c>
    </row>
    <row r="28" spans="1:5" x14ac:dyDescent="0.2">
      <c r="A28" s="1" t="str">
        <f ca="1">IFERROR(__xludf.DUMMYFUNCTION("""COMPUTED_VALUE"""),"PLTP052NGO1681WP")</f>
        <v>PLTP052NGO1681WP</v>
      </c>
      <c r="B28" s="1">
        <f ca="1">VLOOKUP(A28,'Chi phí'!F:O,10,FALSE)</f>
        <v>0</v>
      </c>
      <c r="C28" s="1">
        <f ca="1">SUMIF('Chi phí'!F:F,A28,'Chi phí'!H:H)</f>
        <v>224.4</v>
      </c>
      <c r="D28" s="1">
        <f ca="1">SUMIF('Doanh thu'!A:A,B28,'Doanh thu'!E:E)</f>
        <v>0</v>
      </c>
      <c r="E28" s="1">
        <f t="shared" ca="1" si="0"/>
        <v>-1</v>
      </c>
    </row>
    <row r="29" spans="1:5" x14ac:dyDescent="0.2">
      <c r="A29" s="1" t="str">
        <f ca="1">IFERROR(__xludf.DUMMYFUNCTION("""COMPUTED_VALUE"""),"MGMN840CIN1563WP")</f>
        <v>MGMN840CIN1563WP</v>
      </c>
      <c r="B29" s="1">
        <f ca="1">VLOOKUP(A29,'Chi phí'!F:O,10,FALSE)</f>
        <v>0</v>
      </c>
      <c r="C29" s="1">
        <f ca="1">SUMIF('Chi phí'!F:F,A29,'Chi phí'!H:H)</f>
        <v>177.38</v>
      </c>
      <c r="D29" s="1">
        <f ca="1">SUMIF('Doanh thu'!A:A,B29,'Doanh thu'!E:E)</f>
        <v>0</v>
      </c>
      <c r="E29" s="1">
        <f t="shared" ca="1" si="0"/>
        <v>-1</v>
      </c>
    </row>
    <row r="30" spans="1:5" x14ac:dyDescent="0.2">
      <c r="A30" s="1" t="str">
        <f ca="1">IFERROR(__xludf.DUMMYFUNCTION("""COMPUTED_VALUE"""),"LDTR170NAH3162WP")</f>
        <v>LDTR170NAH3162WP</v>
      </c>
      <c r="B30" s="1">
        <f ca="1">VLOOKUP(A30,'Chi phí'!F:O,10,FALSE)</f>
        <v>0</v>
      </c>
      <c r="C30" s="1">
        <f ca="1">SUMIF('Chi phí'!F:F,A30,'Chi phí'!H:H)</f>
        <v>281.42</v>
      </c>
      <c r="D30" s="1">
        <f ca="1">SUMIF('Doanh thu'!A:A,B30,'Doanh thu'!E:E)</f>
        <v>0</v>
      </c>
      <c r="E30" s="1">
        <f t="shared" ca="1" si="0"/>
        <v>-1</v>
      </c>
    </row>
    <row r="31" spans="1:5" x14ac:dyDescent="0.2">
      <c r="A31" s="1" t="str">
        <f ca="1">IFERROR(__xludf.DUMMYFUNCTION("""COMPUTED_VALUE"""),"CPTB539CIN2340WP")</f>
        <v>CPTB539CIN2340WP</v>
      </c>
      <c r="B31" s="1">
        <f ca="1">VLOOKUP(A31,'Chi phí'!F:O,10,FALSE)</f>
        <v>0</v>
      </c>
      <c r="C31" s="1">
        <f ca="1">SUMIF('Chi phí'!F:F,A31,'Chi phí'!H:H)</f>
        <v>411.89</v>
      </c>
      <c r="D31" s="1">
        <f ca="1">SUMIF('Doanh thu'!A:A,B31,'Doanh thu'!E:E)</f>
        <v>0</v>
      </c>
      <c r="E31" s="1">
        <f t="shared" ca="1" si="0"/>
        <v>-1</v>
      </c>
    </row>
    <row r="32" spans="1:5" x14ac:dyDescent="0.2">
      <c r="A32" s="1" t="str">
        <f ca="1">IFERROR(__xludf.DUMMYFUNCTION("""COMPUTED_VALUE"""),"WATP181NAH3109WP")</f>
        <v>WATP181NAH3109WP</v>
      </c>
      <c r="B32" s="1">
        <f ca="1">VLOOKUP(A32,'Chi phí'!F:O,10,FALSE)</f>
        <v>0</v>
      </c>
      <c r="C32" s="1">
        <f ca="1">SUMIF('Chi phí'!F:F,A32,'Chi phí'!H:H)</f>
        <v>326.64999999999998</v>
      </c>
      <c r="D32" s="1">
        <f ca="1">SUMIF('Doanh thu'!A:A,B32,'Doanh thu'!E:E)</f>
        <v>0</v>
      </c>
      <c r="E32" s="1">
        <f t="shared" ca="1" si="0"/>
        <v>-1</v>
      </c>
    </row>
    <row r="33" spans="1:5" x14ac:dyDescent="0.2">
      <c r="A33" s="1" t="str">
        <f ca="1">IFERROR(__xludf.DUMMYFUNCTION("""COMPUTED_VALUE"""),"AKAK1064NAH3253WP")</f>
        <v>AKAK1064NAH3253WP</v>
      </c>
      <c r="B33" s="1">
        <f ca="1">VLOOKUP(A33,'Chi phí'!F:O,10,FALSE)</f>
        <v>0</v>
      </c>
      <c r="C33" s="1">
        <f ca="1">SUMIF('Chi phí'!F:F,A33,'Chi phí'!H:H)</f>
        <v>257.12</v>
      </c>
      <c r="D33" s="1">
        <f ca="1">SUMIF('Doanh thu'!A:A,B33,'Doanh thu'!E:E)</f>
        <v>0</v>
      </c>
      <c r="E33" s="1">
        <f t="shared" ca="1" si="0"/>
        <v>-1</v>
      </c>
    </row>
    <row r="34" spans="1:5" x14ac:dyDescent="0.2">
      <c r="A34" s="1" t="str">
        <f ca="1">IFERROR(__xludf.DUMMYFUNCTION("""COMPUTED_VALUE"""),"WMAK907NAH2912WP")</f>
        <v>WMAK907NAH2912WP</v>
      </c>
      <c r="B34" s="1">
        <f ca="1">VLOOKUP(A34,'Chi phí'!F:O,10,FALSE)</f>
        <v>0</v>
      </c>
      <c r="C34" s="1">
        <f ca="1">SUMIF('Chi phí'!F:F,A34,'Chi phí'!H:H)</f>
        <v>737.67000000000007</v>
      </c>
      <c r="D34" s="1">
        <f ca="1">SUMIF('Doanh thu'!A:A,B34,'Doanh thu'!E:E)</f>
        <v>0</v>
      </c>
      <c r="E34" s="1">
        <f t="shared" ca="1" si="0"/>
        <v>-1</v>
      </c>
    </row>
    <row r="35" spans="1:5" x14ac:dyDescent="0.2">
      <c r="A35" s="1" t="str">
        <f ca="1">IFERROR(__xludf.DUMMYFUNCTION("""COMPUTED_VALUE"""),"PGBD1154NAH3484WP")</f>
        <v>PGBD1154NAH3484WP</v>
      </c>
      <c r="B35" s="1">
        <f ca="1">VLOOKUP(A35,'Chi phí'!F:O,10,FALSE)</f>
        <v>0</v>
      </c>
      <c r="C35" s="1">
        <f ca="1">SUMIF('Chi phí'!F:F,A35,'Chi phí'!H:H)</f>
        <v>206.23</v>
      </c>
      <c r="D35" s="1">
        <f ca="1">SUMIF('Doanh thu'!A:A,B35,'Doanh thu'!E:E)</f>
        <v>0</v>
      </c>
      <c r="E35" s="1">
        <f t="shared" ca="1" si="0"/>
        <v>-1</v>
      </c>
    </row>
    <row r="36" spans="1:5" x14ac:dyDescent="0.2">
      <c r="A36" s="1" t="str">
        <f ca="1">IFERROR(__xludf.DUMMYFUNCTION("""COMPUTED_VALUE"""),"EMHC320NGO2216WP")</f>
        <v>EMHC320NGO2216WP</v>
      </c>
      <c r="B36" s="1">
        <f ca="1">VLOOKUP(A36,'Chi phí'!F:O,10,FALSE)</f>
        <v>0</v>
      </c>
      <c r="C36" s="1">
        <f ca="1">SUMIF('Chi phí'!F:F,A36,'Chi phí'!H:H)</f>
        <v>139.87</v>
      </c>
      <c r="D36" s="1">
        <f ca="1">SUMIF('Doanh thu'!A:A,B36,'Doanh thu'!E:E)</f>
        <v>0</v>
      </c>
      <c r="E36" s="1">
        <f t="shared" ca="1" si="0"/>
        <v>-1</v>
      </c>
    </row>
    <row r="37" spans="1:5" x14ac:dyDescent="0.2">
      <c r="A37" s="1" t="str">
        <f ca="1">IFERROR(__xludf.DUMMYFUNCTION("""COMPUTED_VALUE"""),"SHAH663HAL2225WP")</f>
        <v>SHAH663HAL2225WP</v>
      </c>
      <c r="B37" s="1">
        <f ca="1">VLOOKUP(A37,'Chi phí'!F:O,10,FALSE)</f>
        <v>0</v>
      </c>
      <c r="C37" s="1">
        <f ca="1">SUMIF('Chi phí'!F:F,A37,'Chi phí'!H:H)</f>
        <v>210.45</v>
      </c>
      <c r="D37" s="1">
        <f ca="1">SUMIF('Doanh thu'!A:A,B37,'Doanh thu'!E:E)</f>
        <v>0</v>
      </c>
      <c r="E37" s="1">
        <f t="shared" ca="1" si="0"/>
        <v>-1</v>
      </c>
    </row>
    <row r="38" spans="1:5" x14ac:dyDescent="0.2">
      <c r="A38" s="1" t="str">
        <f ca="1">IFERROR(__xludf.DUMMYFUNCTION("""COMPUTED_VALUE"""),"PLTS315NAH2772WP")</f>
        <v>PLTS315NAH2772WP</v>
      </c>
      <c r="B38" s="1">
        <f ca="1">VLOOKUP(A38,'Chi phí'!F:O,10,FALSE)</f>
        <v>0</v>
      </c>
      <c r="C38" s="1">
        <f ca="1">SUMIF('Chi phí'!F:F,A38,'Chi phí'!H:H)</f>
        <v>526.70999999999992</v>
      </c>
      <c r="D38" s="1">
        <f ca="1">SUMIF('Doanh thu'!A:A,B38,'Doanh thu'!E:E)</f>
        <v>0</v>
      </c>
      <c r="E38" s="1">
        <f t="shared" ca="1" si="0"/>
        <v>-1</v>
      </c>
    </row>
    <row r="39" spans="1:5" x14ac:dyDescent="0.2">
      <c r="A39" s="1" t="str">
        <f ca="1">IFERROR(__xludf.DUMMYFUNCTION("""COMPUTED_VALUE"""),"SHAK1130NAH3436WP")</f>
        <v>SHAK1130NAH3436WP</v>
      </c>
      <c r="B39" s="1">
        <f ca="1">VLOOKUP(A39,'Chi phí'!F:O,10,FALSE)</f>
        <v>0</v>
      </c>
      <c r="C39" s="1">
        <f ca="1">SUMIF('Chi phí'!F:F,A39,'Chi phí'!H:H)</f>
        <v>1951.9500000000003</v>
      </c>
      <c r="D39" s="1">
        <f ca="1">SUMIF('Doanh thu'!A:A,B39,'Doanh thu'!E:E)</f>
        <v>0</v>
      </c>
      <c r="E39" s="1">
        <f t="shared" ca="1" si="0"/>
        <v>-1</v>
      </c>
    </row>
    <row r="40" spans="1:5" x14ac:dyDescent="0.2">
      <c r="A40" s="1" t="str">
        <f ca="1">IFERROR(__xludf.DUMMYFUNCTION("""COMPUTED_VALUE"""),"TSAK1060NAH3248WP")</f>
        <v>TSAK1060NAH3248WP</v>
      </c>
      <c r="B40" s="1">
        <f ca="1">VLOOKUP(A40,'Chi phí'!F:O,10,FALSE)</f>
        <v>0</v>
      </c>
      <c r="C40" s="1">
        <f ca="1">SUMIF('Chi phí'!F:F,A40,'Chi phí'!H:H)</f>
        <v>99.59</v>
      </c>
      <c r="D40" s="1">
        <f ca="1">SUMIF('Doanh thu'!A:A,B40,'Doanh thu'!E:E)</f>
        <v>0</v>
      </c>
      <c r="E40" s="1">
        <f t="shared" ca="1" si="0"/>
        <v>-1</v>
      </c>
    </row>
    <row r="41" spans="1:5" x14ac:dyDescent="0.2">
      <c r="A41" s="1" t="str">
        <f ca="1">IFERROR(__xludf.DUMMYFUNCTION("""COMPUTED_VALUE"""),"PAGT487DIL785WP")</f>
        <v>PAGT487DIL785WP</v>
      </c>
      <c r="B41" s="1">
        <f ca="1">VLOOKUP(A41,'Chi phí'!F:O,10,FALSE)</f>
        <v>0</v>
      </c>
      <c r="C41" s="1">
        <f ca="1">SUMIF('Chi phí'!F:F,A41,'Chi phí'!H:H)</f>
        <v>185.09</v>
      </c>
      <c r="D41" s="1">
        <f ca="1">SUMIF('Doanh thu'!A:A,B41,'Doanh thu'!E:E)</f>
        <v>0</v>
      </c>
      <c r="E41" s="1">
        <f t="shared" ca="1" si="0"/>
        <v>-1</v>
      </c>
    </row>
    <row r="42" spans="1:5" x14ac:dyDescent="0.2">
      <c r="A42" s="1" t="str">
        <f ca="1">IFERROR(__xludf.DUMMYFUNCTION("""COMPUTED_VALUE"""),"TSAK1020NAH3172WP")</f>
        <v>TSAK1020NAH3172WP</v>
      </c>
      <c r="B42" s="1">
        <f ca="1">VLOOKUP(A42,'Chi phí'!F:O,10,FALSE)</f>
        <v>0</v>
      </c>
      <c r="C42" s="1">
        <f ca="1">SUMIF('Chi phí'!F:F,A42,'Chi phí'!H:H)</f>
        <v>188.28</v>
      </c>
      <c r="D42" s="1">
        <f ca="1">SUMIF('Doanh thu'!A:A,B42,'Doanh thu'!E:E)</f>
        <v>0</v>
      </c>
      <c r="E42" s="1">
        <f t="shared" ca="1" si="0"/>
        <v>-1</v>
      </c>
    </row>
    <row r="43" spans="1:5" x14ac:dyDescent="0.2">
      <c r="A43" s="1" t="str">
        <f ca="1">IFERROR(__xludf.DUMMYFUNCTION("""COMPUTED_VALUE"""),"GYTK173CIN2077WP")</f>
        <v>GYTK173CIN2077WP</v>
      </c>
      <c r="B43" s="1">
        <f ca="1">VLOOKUP(A43,'Chi phí'!F:O,10,FALSE)</f>
        <v>0</v>
      </c>
      <c r="C43" s="1">
        <f ca="1">SUMIF('Chi phí'!F:F,A43,'Chi phí'!H:H)</f>
        <v>230.49</v>
      </c>
      <c r="D43" s="1">
        <f ca="1">SUMIF('Doanh thu'!A:A,B43,'Doanh thu'!E:E)</f>
        <v>0</v>
      </c>
      <c r="E43" s="1">
        <f t="shared" ca="1" si="0"/>
        <v>-1</v>
      </c>
    </row>
    <row r="44" spans="1:5" x14ac:dyDescent="0.2">
      <c r="A44" s="1" t="str">
        <f ca="1">IFERROR(__xludf.DUMMYFUNCTION("""COMPUTED_VALUE"""),"CETR205HAL2132WP")</f>
        <v>CETR205HAL2132WP</v>
      </c>
      <c r="B44" s="1">
        <f ca="1">VLOOKUP(A44,'Chi phí'!F:O,10,FALSE)</f>
        <v>0</v>
      </c>
      <c r="C44" s="1">
        <f ca="1">SUMIF('Chi phí'!F:F,A44,'Chi phí'!H:H)</f>
        <v>126.38</v>
      </c>
      <c r="D44" s="1">
        <f ca="1">SUMIF('Doanh thu'!A:A,B44,'Doanh thu'!E:E)</f>
        <v>0</v>
      </c>
      <c r="E44" s="1">
        <f t="shared" ca="1" si="0"/>
        <v>-1</v>
      </c>
    </row>
    <row r="45" spans="1:5" x14ac:dyDescent="0.2">
      <c r="A45" s="1" t="str">
        <f ca="1">IFERROR(__xludf.DUMMYFUNCTION("""COMPUTED_VALUE"""),"Father Tshirt video")</f>
        <v>Father Tshirt video</v>
      </c>
      <c r="B45" s="1">
        <f ca="1">VLOOKUP(A45,'Chi phí'!F:O,10,FALSE)</f>
        <v>0</v>
      </c>
      <c r="C45" s="1">
        <f ca="1">SUMIF('Chi phí'!F:F,A45,'Chi phí'!H:H)</f>
        <v>194.51</v>
      </c>
      <c r="D45" s="1">
        <f ca="1">SUMIF('Doanh thu'!A:A,B45,'Doanh thu'!E:E)</f>
        <v>0</v>
      </c>
      <c r="E45" s="1">
        <f t="shared" ca="1" si="0"/>
        <v>-1</v>
      </c>
    </row>
    <row r="46" spans="1:5" x14ac:dyDescent="0.2">
      <c r="A46" s="1" t="str">
        <f ca="1">IFERROR(__xludf.DUMMYFUNCTION("""COMPUTED_VALUE"""),"SHBD1149NAH3461WP")</f>
        <v>SHBD1149NAH3461WP</v>
      </c>
      <c r="B46" s="1">
        <f ca="1">VLOOKUP(A46,'Chi phí'!F:O,10,FALSE)</f>
        <v>0</v>
      </c>
      <c r="C46" s="1">
        <f ca="1">SUMIF('Chi phí'!F:F,A46,'Chi phí'!H:H)</f>
        <v>209.94</v>
      </c>
      <c r="D46" s="1">
        <f ca="1">SUMIF('Doanh thu'!A:A,B46,'Doanh thu'!E:E)</f>
        <v>0</v>
      </c>
      <c r="E46" s="1">
        <f t="shared" ca="1" si="0"/>
        <v>-1</v>
      </c>
    </row>
    <row r="47" spans="1:5" x14ac:dyDescent="0.2">
      <c r="A47" s="1" t="str">
        <f ca="1">IFERROR(__xludf.DUMMYFUNCTION("""COMPUTED_VALUE"""),"SXHP233HAL1999WP")</f>
        <v>SXHP233HAL1999WP</v>
      </c>
      <c r="B47" s="1">
        <f ca="1">VLOOKUP(A47,'Chi phí'!F:O,10,FALSE)</f>
        <v>0</v>
      </c>
      <c r="C47" s="1">
        <f ca="1">SUMIF('Chi phí'!F:F,A47,'Chi phí'!H:H)</f>
        <v>94.84</v>
      </c>
      <c r="D47" s="1">
        <f ca="1">SUMIF('Doanh thu'!A:A,B47,'Doanh thu'!E:E)</f>
        <v>0</v>
      </c>
      <c r="E47" s="1">
        <f t="shared" ca="1" si="0"/>
        <v>-1</v>
      </c>
    </row>
    <row r="48" spans="1:5" x14ac:dyDescent="0.2">
      <c r="A48" s="1" t="str">
        <f ca="1">IFERROR(__xludf.DUMMYFUNCTION("""COMPUTED_VALUE"""),"SGTS410HAL2145WP")</f>
        <v>SGTS410HAL2145WP</v>
      </c>
      <c r="B48" s="1">
        <f ca="1">VLOOKUP(A48,'Chi phí'!F:O,10,FALSE)</f>
        <v>0</v>
      </c>
      <c r="C48" s="1">
        <f ca="1">SUMIF('Chi phí'!F:F,A48,'Chi phí'!H:H)</f>
        <v>227.74</v>
      </c>
      <c r="D48" s="1">
        <f ca="1">SUMIF('Doanh thu'!A:A,B48,'Doanh thu'!E:E)</f>
        <v>0</v>
      </c>
      <c r="E48" s="1">
        <f t="shared" ca="1" si="0"/>
        <v>-1</v>
      </c>
    </row>
    <row r="49" spans="1:5" x14ac:dyDescent="0.2">
      <c r="A49" s="1" t="str">
        <f ca="1">IFERROR(__xludf.DUMMYFUNCTION("""COMPUTED_VALUE"""),"AKTR157HAL2022WP")</f>
        <v>AKTR157HAL2022WP</v>
      </c>
      <c r="B49" s="1">
        <f ca="1">VLOOKUP(A49,'Chi phí'!F:O,10,FALSE)</f>
        <v>0</v>
      </c>
      <c r="C49" s="1">
        <f ca="1">SUMIF('Chi phí'!F:F,A49,'Chi phí'!H:H)</f>
        <v>253.52</v>
      </c>
      <c r="D49" s="1">
        <f ca="1">SUMIF('Doanh thu'!A:A,B49,'Doanh thu'!E:E)</f>
        <v>0</v>
      </c>
      <c r="E49" s="1">
        <f t="shared" ca="1" si="0"/>
        <v>-1</v>
      </c>
    </row>
    <row r="50" spans="1:5" x14ac:dyDescent="0.2">
      <c r="A50" s="1" t="str">
        <f ca="1">IFERROR(__xludf.DUMMYFUNCTION("""COMPUTED_VALUE"""),"LLPT1088HEL830WP")</f>
        <v>LLPT1088HEL830WP</v>
      </c>
      <c r="B50" s="1">
        <f ca="1">VLOOKUP(A50,'Chi phí'!F:O,10,FALSE)</f>
        <v>0</v>
      </c>
      <c r="C50" s="1">
        <f ca="1">SUMIF('Chi phí'!F:F,A50,'Chi phí'!H:H)</f>
        <v>218.14000000000001</v>
      </c>
      <c r="D50" s="1">
        <f ca="1">SUMIF('Doanh thu'!A:A,B50,'Doanh thu'!E:E)</f>
        <v>0</v>
      </c>
      <c r="E50" s="1">
        <f t="shared" ca="1" si="0"/>
        <v>-1</v>
      </c>
    </row>
    <row r="51" spans="1:5" x14ac:dyDescent="0.2">
      <c r="A51" s="1" t="str">
        <f ca="1">IFERROR(__xludf.DUMMYFUNCTION("""COMPUTED_VALUE"""),"MGMN897CIN1849WP")</f>
        <v>MGMN897CIN1849WP</v>
      </c>
      <c r="B51" s="1">
        <f ca="1">VLOOKUP(A51,'Chi phí'!F:O,10,FALSE)</f>
        <v>0</v>
      </c>
      <c r="C51" s="1">
        <f ca="1">SUMIF('Chi phí'!F:F,A51,'Chi phí'!H:H)</f>
        <v>99.07</v>
      </c>
      <c r="D51" s="1">
        <f ca="1">SUMIF('Doanh thu'!A:A,B51,'Doanh thu'!E:E)</f>
        <v>0</v>
      </c>
      <c r="E51" s="1">
        <f t="shared" ca="1" si="0"/>
        <v>-1</v>
      </c>
    </row>
    <row r="52" spans="1:5" x14ac:dyDescent="0.2">
      <c r="A52" s="1" t="str">
        <f ca="1">IFERROR(__xludf.DUMMYFUNCTION("""COMPUTED_VALUE"""),"WSAK887NAH2807WP")</f>
        <v>WSAK887NAH2807WP</v>
      </c>
      <c r="B52" s="1">
        <f ca="1">VLOOKUP(A52,'Chi phí'!F:O,10,FALSE)</f>
        <v>0</v>
      </c>
      <c r="C52" s="1">
        <f ca="1">SUMIF('Chi phí'!F:F,A52,'Chi phí'!H:H)</f>
        <v>240.78</v>
      </c>
      <c r="D52" s="1">
        <f ca="1">SUMIF('Doanh thu'!A:A,B52,'Doanh thu'!E:E)</f>
        <v>0</v>
      </c>
      <c r="E52" s="1">
        <f t="shared" ca="1" si="0"/>
        <v>-1</v>
      </c>
    </row>
    <row r="53" spans="1:5" x14ac:dyDescent="0.2">
      <c r="A53" s="1" t="str">
        <f ca="1">IFERROR(__xludf.DUMMYFUNCTION("""COMPUTED_VALUE"""),"LLNN450HEL1066WP")</f>
        <v>LLNN450HEL1066WP</v>
      </c>
      <c r="B53" s="1">
        <f ca="1">VLOOKUP(A53,'Chi phí'!F:O,10,FALSE)</f>
        <v>0</v>
      </c>
      <c r="C53" s="1">
        <f ca="1">SUMIF('Chi phí'!F:F,A53,'Chi phí'!H:H)</f>
        <v>260.84999999999997</v>
      </c>
      <c r="D53" s="1">
        <f ca="1">SUMIF('Doanh thu'!A:A,B53,'Doanh thu'!E:E)</f>
        <v>0</v>
      </c>
      <c r="E53" s="1">
        <f t="shared" ca="1" si="0"/>
        <v>-1</v>
      </c>
    </row>
    <row r="54" spans="1:5" x14ac:dyDescent="0.2">
      <c r="A54" s="1" t="str">
        <f ca="1">IFERROR(__xludf.DUMMYFUNCTION("""COMPUTED_VALUE"""),"PSAT1214DIL710WP")</f>
        <v>PSAT1214DIL710WP</v>
      </c>
      <c r="B54" s="1">
        <f ca="1">VLOOKUP(A54,'Chi phí'!F:O,10,FALSE)</f>
        <v>0</v>
      </c>
      <c r="C54" s="1">
        <f ca="1">SUMIF('Chi phí'!F:F,A54,'Chi phí'!H:H)</f>
        <v>200.07</v>
      </c>
      <c r="D54" s="1">
        <f ca="1">SUMIF('Doanh thu'!A:A,B54,'Doanh thu'!E:E)</f>
        <v>0</v>
      </c>
      <c r="E54" s="1">
        <f t="shared" ca="1" si="0"/>
        <v>-1</v>
      </c>
    </row>
    <row r="55" spans="1:5" x14ac:dyDescent="0.2">
      <c r="A55" s="1" t="str">
        <f ca="1">IFERROR(__xludf.DUMMYFUNCTION("""COMPUTED_VALUE"""),"HSDT1152NGO2282WP")</f>
        <v>HSDT1152NGO2282WP</v>
      </c>
      <c r="B55" s="1">
        <f ca="1">VLOOKUP(A55,'Chi phí'!F:O,10,FALSE)</f>
        <v>0</v>
      </c>
      <c r="C55" s="1">
        <f ca="1">SUMIF('Chi phí'!F:F,A55,'Chi phí'!H:H)</f>
        <v>516.53</v>
      </c>
      <c r="D55" s="1">
        <f ca="1">SUMIF('Doanh thu'!A:A,B55,'Doanh thu'!E:E)</f>
        <v>0</v>
      </c>
      <c r="E55" s="1">
        <f t="shared" ca="1" si="0"/>
        <v>-1</v>
      </c>
    </row>
    <row r="56" spans="1:5" x14ac:dyDescent="0.2">
      <c r="A56" s="1" t="str">
        <f ca="1">IFERROR(__xludf.DUMMYFUNCTION("""COMPUTED_VALUE"""),"CPDT1103HEL992WP")</f>
        <v>CPDT1103HEL992WP</v>
      </c>
      <c r="B56" s="1">
        <f ca="1">VLOOKUP(A56,'Chi phí'!F:O,10,FALSE)</f>
        <v>0</v>
      </c>
      <c r="C56" s="1">
        <f ca="1">SUMIF('Chi phí'!F:F,A56,'Chi phí'!H:H)</f>
        <v>1028.21</v>
      </c>
      <c r="D56" s="1">
        <f ca="1">SUMIF('Doanh thu'!A:A,B56,'Doanh thu'!E:E)</f>
        <v>0</v>
      </c>
      <c r="E56" s="1">
        <f t="shared" ca="1" si="0"/>
        <v>-1</v>
      </c>
    </row>
    <row r="57" spans="1:5" x14ac:dyDescent="0.2">
      <c r="A57" s="1" t="str">
        <f ca="1">IFERROR(__xludf.DUMMYFUNCTION("""COMPUTED_VALUE"""),"WMAK1132NAH3443WP")</f>
        <v>WMAK1132NAH3443WP</v>
      </c>
      <c r="B57" s="1">
        <f ca="1">VLOOKUP(A57,'Chi phí'!F:O,10,FALSE)</f>
        <v>0</v>
      </c>
      <c r="C57" s="1">
        <f ca="1">SUMIF('Chi phí'!F:F,A57,'Chi phí'!H:H)</f>
        <v>86.2</v>
      </c>
      <c r="D57" s="1">
        <f ca="1">SUMIF('Doanh thu'!A:A,B57,'Doanh thu'!E:E)</f>
        <v>0</v>
      </c>
      <c r="E57" s="1">
        <f t="shared" ca="1" si="0"/>
        <v>-1</v>
      </c>
    </row>
    <row r="58" spans="1:5" x14ac:dyDescent="0.2">
      <c r="A58" s="1" t="str">
        <f ca="1">IFERROR(__xludf.DUMMYFUNCTION("""COMPUTED_VALUE"""),"BITK263CIN2389WP")</f>
        <v>BITK263CIN2389WP</v>
      </c>
      <c r="B58" s="1">
        <f ca="1">VLOOKUP(A58,'Chi phí'!F:O,10,FALSE)</f>
        <v>0</v>
      </c>
      <c r="C58" s="1">
        <f ca="1">SUMIF('Chi phí'!F:F,A58,'Chi phí'!H:H)</f>
        <v>79.27</v>
      </c>
      <c r="D58" s="1">
        <f ca="1">SUMIF('Doanh thu'!A:A,B58,'Doanh thu'!E:E)</f>
        <v>0</v>
      </c>
      <c r="E58" s="1">
        <f t="shared" ca="1" si="0"/>
        <v>-1</v>
      </c>
    </row>
    <row r="59" spans="1:5" x14ac:dyDescent="0.2">
      <c r="A59" s="1" t="str">
        <f ca="1">IFERROR(__xludf.DUMMYFUNCTION("""COMPUTED_VALUE"""),"TSTB551NEL2276WP")</f>
        <v>TSTB551NEL2276WP</v>
      </c>
      <c r="B59" s="1">
        <f ca="1">VLOOKUP(A59,'Chi phí'!F:O,10,FALSE)</f>
        <v>0</v>
      </c>
      <c r="C59" s="1">
        <f ca="1">SUMIF('Chi phí'!F:F,A59,'Chi phí'!H:H)</f>
        <v>655.09</v>
      </c>
      <c r="D59" s="1">
        <f ca="1">SUMIF('Doanh thu'!A:A,B59,'Doanh thu'!E:E)</f>
        <v>0</v>
      </c>
      <c r="E59" s="1">
        <f t="shared" ca="1" si="0"/>
        <v>-1</v>
      </c>
    </row>
    <row r="60" spans="1:5" x14ac:dyDescent="0.2">
      <c r="A60" s="1" t="str">
        <f ca="1">IFERROR(__xludf.DUMMYFUNCTION("""COMPUTED_VALUE"""),"LLNN378HEL808WP")</f>
        <v>LLNN378HEL808WP</v>
      </c>
      <c r="B60" s="1">
        <f ca="1">VLOOKUP(A60,'Chi phí'!F:O,10,FALSE)</f>
        <v>0</v>
      </c>
      <c r="C60" s="1">
        <f ca="1">SUMIF('Chi phí'!F:F,A60,'Chi phí'!H:H)</f>
        <v>55.01</v>
      </c>
      <c r="D60" s="1">
        <f ca="1">SUMIF('Doanh thu'!A:A,B60,'Doanh thu'!E:E)</f>
        <v>0</v>
      </c>
      <c r="E60" s="1">
        <f t="shared" ca="1" si="0"/>
        <v>-1</v>
      </c>
    </row>
    <row r="61" spans="1:5" x14ac:dyDescent="0.2">
      <c r="A61" s="1" t="str">
        <f ca="1">IFERROR(__xludf.DUMMYFUNCTION("""COMPUTED_VALUE"""),"GTNA262HEL780WP")</f>
        <v>GTNA262HEL780WP</v>
      </c>
      <c r="B61" s="1">
        <f ca="1">VLOOKUP(A61,'Chi phí'!F:O,10,FALSE)</f>
        <v>0</v>
      </c>
      <c r="C61" s="1">
        <f ca="1">SUMIF('Chi phí'!F:F,A61,'Chi phí'!H:H)</f>
        <v>57.31</v>
      </c>
      <c r="D61" s="1">
        <f ca="1">SUMIF('Doanh thu'!A:A,B61,'Doanh thu'!E:E)</f>
        <v>0</v>
      </c>
      <c r="E61" s="1">
        <f t="shared" ca="1" si="0"/>
        <v>-1</v>
      </c>
    </row>
    <row r="62" spans="1:5" x14ac:dyDescent="0.2">
      <c r="A62" s="1" t="str">
        <f ca="1">IFERROR(__xludf.DUMMYFUNCTION("""COMPUTED_VALUE"""),"MGTK255CIN2361WP")</f>
        <v>MGTK255CIN2361WP</v>
      </c>
      <c r="B62" s="1">
        <f ca="1">VLOOKUP(A62,'Chi phí'!F:O,10,FALSE)</f>
        <v>0</v>
      </c>
      <c r="C62" s="1">
        <f ca="1">SUMIF('Chi phí'!F:F,A62,'Chi phí'!H:H)</f>
        <v>107.00999999999999</v>
      </c>
      <c r="D62" s="1">
        <f ca="1">SUMIF('Doanh thu'!A:A,B62,'Doanh thu'!E:E)</f>
        <v>0</v>
      </c>
      <c r="E62" s="1">
        <f t="shared" ca="1" si="0"/>
        <v>-1</v>
      </c>
    </row>
    <row r="63" spans="1:5" x14ac:dyDescent="0.2">
      <c r="A63" s="1" t="str">
        <f ca="1">IFERROR(__xludf.DUMMYFUNCTION("""COMPUTED_VALUE"""),"HSTA392HAL2274WP")</f>
        <v>HSTA392HAL2274WP</v>
      </c>
      <c r="B63" s="1">
        <f ca="1">VLOOKUP(A63,'Chi phí'!F:O,10,FALSE)</f>
        <v>0</v>
      </c>
      <c r="C63" s="1">
        <f ca="1">SUMIF('Chi phí'!F:F,A63,'Chi phí'!H:H)</f>
        <v>133.06</v>
      </c>
      <c r="D63" s="1">
        <f ca="1">SUMIF('Doanh thu'!A:A,B63,'Doanh thu'!E:E)</f>
        <v>0</v>
      </c>
      <c r="E63" s="1">
        <f t="shared" ca="1" si="0"/>
        <v>-1</v>
      </c>
    </row>
    <row r="64" spans="1:5" x14ac:dyDescent="0.2">
      <c r="A64" s="1" t="str">
        <f ca="1">IFERROR(__xludf.DUMMYFUNCTION("""COMPUTED_VALUE"""),"WATK270DIL769WP")</f>
        <v>WATK270DIL769WP</v>
      </c>
      <c r="B64" s="1">
        <f ca="1">VLOOKUP(A64,'Chi phí'!F:O,10,FALSE)</f>
        <v>0</v>
      </c>
      <c r="C64" s="1">
        <f ca="1">SUMIF('Chi phí'!F:F,A64,'Chi phí'!H:H)</f>
        <v>81.339999999999989</v>
      </c>
      <c r="D64" s="1">
        <f ca="1">SUMIF('Doanh thu'!A:A,B64,'Doanh thu'!E:E)</f>
        <v>0</v>
      </c>
      <c r="E64" s="1">
        <f t="shared" ca="1" si="0"/>
        <v>-1</v>
      </c>
    </row>
    <row r="65" spans="1:5" x14ac:dyDescent="0.2">
      <c r="A65" s="1" t="str">
        <f ca="1">IFERROR(__xludf.DUMMYFUNCTION("""COMPUTED_VALUE"""),"GTDT974HEL759WP")</f>
        <v>GTDT974HEL759WP</v>
      </c>
      <c r="B65" s="1">
        <f ca="1">VLOOKUP(A65,'Chi phí'!F:O,10,FALSE)</f>
        <v>0</v>
      </c>
      <c r="C65" s="1">
        <f ca="1">SUMIF('Chi phí'!F:F,A65,'Chi phí'!H:H)</f>
        <v>131.22</v>
      </c>
      <c r="D65" s="1">
        <f ca="1">SUMIF('Doanh thu'!A:A,B65,'Doanh thu'!E:E)</f>
        <v>0</v>
      </c>
      <c r="E65" s="1">
        <f t="shared" ca="1" si="0"/>
        <v>-1</v>
      </c>
    </row>
    <row r="66" spans="1:5" x14ac:dyDescent="0.2">
      <c r="A66" s="1" t="str">
        <f ca="1">IFERROR(__xludf.DUMMYFUNCTION("""COMPUTED_VALUE"""),"AHBD1045ELE2883WP")</f>
        <v>AHBD1045ELE2883WP</v>
      </c>
      <c r="B66" s="1">
        <f ca="1">VLOOKUP(A66,'Chi phí'!F:O,10,FALSE)</f>
        <v>0</v>
      </c>
      <c r="C66" s="1">
        <f ca="1">SUMIF('Chi phí'!F:F,A66,'Chi phí'!H:H)</f>
        <v>197.98</v>
      </c>
      <c r="D66" s="1">
        <f ca="1">SUMIF('Doanh thu'!A:A,B66,'Doanh thu'!E:E)</f>
        <v>0</v>
      </c>
      <c r="E66" s="1">
        <f t="shared" ref="E66:E129" ca="1" si="1">(D66-C66)/C66</f>
        <v>-1</v>
      </c>
    </row>
    <row r="67" spans="1:5" x14ac:dyDescent="0.2">
      <c r="A67" s="1" t="str">
        <f ca="1">IFERROR(__xludf.DUMMYFUNCTION("""COMPUTED_VALUE"""),"EANN412HEL909WP")</f>
        <v>EANN412HEL909WP</v>
      </c>
      <c r="B67" s="1">
        <f ca="1">VLOOKUP(A67,'Chi phí'!F:O,10,FALSE)</f>
        <v>0</v>
      </c>
      <c r="C67" s="1">
        <f ca="1">SUMIF('Chi phí'!F:F,A67,'Chi phí'!H:H)</f>
        <v>513.52</v>
      </c>
      <c r="D67" s="1">
        <f ca="1">SUMIF('Doanh thu'!A:A,B67,'Doanh thu'!E:E)</f>
        <v>0</v>
      </c>
      <c r="E67" s="1">
        <f t="shared" ca="1" si="1"/>
        <v>-1</v>
      </c>
    </row>
    <row r="68" spans="1:5" x14ac:dyDescent="0.2">
      <c r="A68" s="1" t="str">
        <f ca="1">IFERROR(__xludf.DUMMYFUNCTION("""COMPUTED_VALUE"""),"CENA273HEL800WP")</f>
        <v>CENA273HEL800WP</v>
      </c>
      <c r="B68" s="1">
        <f ca="1">VLOOKUP(A68,'Chi phí'!F:O,10,FALSE)</f>
        <v>0</v>
      </c>
      <c r="C68" s="1">
        <f ca="1">SUMIF('Chi phí'!F:F,A68,'Chi phí'!H:H)</f>
        <v>73.739999999999995</v>
      </c>
      <c r="D68" s="1">
        <f ca="1">SUMIF('Doanh thu'!A:A,B68,'Doanh thu'!E:E)</f>
        <v>0</v>
      </c>
      <c r="E68" s="1">
        <f t="shared" ca="1" si="1"/>
        <v>-1</v>
      </c>
    </row>
    <row r="69" spans="1:5" x14ac:dyDescent="0.2">
      <c r="A69" s="1" t="str">
        <f ca="1">IFERROR(__xludf.DUMMYFUNCTION("""COMPUTED_VALUE"""),"DEHC275NGO2066WP")</f>
        <v>DEHC275NGO2066WP</v>
      </c>
      <c r="B69" s="1">
        <f ca="1">VLOOKUP(A69,'Chi phí'!F:O,10,FALSE)</f>
        <v>0</v>
      </c>
      <c r="C69" s="1">
        <f ca="1">SUMIF('Chi phí'!F:F,A69,'Chi phí'!H:H)</f>
        <v>40.229999999999997</v>
      </c>
      <c r="D69" s="1">
        <f ca="1">SUMIF('Doanh thu'!A:A,B69,'Doanh thu'!E:E)</f>
        <v>0</v>
      </c>
      <c r="E69" s="1">
        <f t="shared" ca="1" si="1"/>
        <v>-1</v>
      </c>
    </row>
    <row r="70" spans="1:5" x14ac:dyDescent="0.2">
      <c r="A70" s="1" t="str">
        <f ca="1">IFERROR(__xludf.DUMMYFUNCTION("""COMPUTED_VALUE"""),"WMTR201NAH3247WP")</f>
        <v>WMTR201NAH3247WP</v>
      </c>
      <c r="B70" s="1">
        <f ca="1">VLOOKUP(A70,'Chi phí'!F:O,10,FALSE)</f>
        <v>0</v>
      </c>
      <c r="C70" s="1">
        <f ca="1">SUMIF('Chi phí'!F:F,A70,'Chi phí'!H:H)</f>
        <v>606.42999999999995</v>
      </c>
      <c r="D70" s="1">
        <f ca="1">SUMIF('Doanh thu'!A:A,B70,'Doanh thu'!E:E)</f>
        <v>0</v>
      </c>
      <c r="E70" s="1">
        <f t="shared" ca="1" si="1"/>
        <v>-1</v>
      </c>
    </row>
    <row r="71" spans="1:5" x14ac:dyDescent="0.2">
      <c r="A71" s="1" t="str">
        <f ca="1">IFERROR(__xludf.DUMMYFUNCTION("""COMPUTED_VALUE"""),"LDAK812NAH2477WP")</f>
        <v>LDAK812NAH2477WP</v>
      </c>
      <c r="B71" s="1">
        <f ca="1">VLOOKUP(A71,'Chi phí'!F:O,10,FALSE)</f>
        <v>0</v>
      </c>
      <c r="C71" s="1">
        <f ca="1">SUMIF('Chi phí'!F:F,A71,'Chi phí'!H:H)</f>
        <v>61.760000000000005</v>
      </c>
      <c r="D71" s="1">
        <f ca="1">SUMIF('Doanh thu'!A:A,B71,'Doanh thu'!E:E)</f>
        <v>0</v>
      </c>
      <c r="E71" s="1">
        <f t="shared" ca="1" si="1"/>
        <v>-1</v>
      </c>
    </row>
    <row r="72" spans="1:5" x14ac:dyDescent="0.2">
      <c r="A72" s="1" t="str">
        <f ca="1">IFERROR(__xludf.DUMMYFUNCTION("""COMPUTED_VALUE"""),"AHQD002ELE2868WP")</f>
        <v>AHQD002ELE2868WP</v>
      </c>
      <c r="B72" s="1">
        <f ca="1">VLOOKUP(A72,'Chi phí'!F:O,10,FALSE)</f>
        <v>0</v>
      </c>
      <c r="C72" s="1">
        <f ca="1">SUMIF('Chi phí'!F:F,A72,'Chi phí'!H:H)</f>
        <v>49.64</v>
      </c>
      <c r="D72" s="1">
        <f ca="1">SUMIF('Doanh thu'!A:A,B72,'Doanh thu'!E:E)</f>
        <v>0</v>
      </c>
      <c r="E72" s="1">
        <f t="shared" ca="1" si="1"/>
        <v>-1</v>
      </c>
    </row>
    <row r="73" spans="1:5" x14ac:dyDescent="0.2">
      <c r="A73" s="1" t="str">
        <f ca="1">IFERROR(__xludf.DUMMYFUNCTION("""COMPUTED_VALUE"""),"GFTR195NAH3232WP")</f>
        <v>GFTR195NAH3232WP</v>
      </c>
      <c r="B73" s="1">
        <f ca="1">VLOOKUP(A73,'Chi phí'!F:O,10,FALSE)</f>
        <v>0</v>
      </c>
      <c r="C73" s="1">
        <f ca="1">SUMIF('Chi phí'!F:F,A73,'Chi phí'!H:H)</f>
        <v>94.52</v>
      </c>
      <c r="D73" s="1">
        <f ca="1">SUMIF('Doanh thu'!A:A,B73,'Doanh thu'!E:E)</f>
        <v>0</v>
      </c>
      <c r="E73" s="1">
        <f t="shared" ca="1" si="1"/>
        <v>-1</v>
      </c>
    </row>
    <row r="74" spans="1:5" x14ac:dyDescent="0.2">
      <c r="A74" s="1" t="str">
        <f ca="1">IFERROR(__xludf.DUMMYFUNCTION("""COMPUTED_VALUE"""),"ADTS385NAH3132WP")</f>
        <v>ADTS385NAH3132WP</v>
      </c>
      <c r="B74" s="1">
        <f ca="1">VLOOKUP(A74,'Chi phí'!F:O,10,FALSE)</f>
        <v>0</v>
      </c>
      <c r="C74" s="1">
        <f ca="1">SUMIF('Chi phí'!F:F,A74,'Chi phí'!H:H)</f>
        <v>58.98</v>
      </c>
      <c r="D74" s="1">
        <f ca="1">SUMIF('Doanh thu'!A:A,B74,'Doanh thu'!E:E)</f>
        <v>0</v>
      </c>
      <c r="E74" s="1">
        <f t="shared" ca="1" si="1"/>
        <v>-1</v>
      </c>
    </row>
    <row r="75" spans="1:5" x14ac:dyDescent="0.2">
      <c r="A75" s="1" t="str">
        <f ca="1">IFERROR(__xludf.DUMMYFUNCTION("""COMPUTED_VALUE"""),"CEAT1169DIL626WP")</f>
        <v>CEAT1169DIL626WP</v>
      </c>
      <c r="B75" s="1">
        <f ca="1">VLOOKUP(A75,'Chi phí'!F:O,10,FALSE)</f>
        <v>0</v>
      </c>
      <c r="C75" s="1">
        <f ca="1">SUMIF('Chi phí'!F:F,A75,'Chi phí'!H:H)</f>
        <v>12</v>
      </c>
      <c r="D75" s="1">
        <f ca="1">SUMIF('Doanh thu'!A:A,B75,'Doanh thu'!E:E)</f>
        <v>0</v>
      </c>
      <c r="E75" s="1">
        <f t="shared" ca="1" si="1"/>
        <v>-1</v>
      </c>
    </row>
    <row r="76" spans="1:5" x14ac:dyDescent="0.2">
      <c r="A76" s="1" t="str">
        <f ca="1">IFERROR(__xludf.DUMMYFUNCTION("""COMPUTED_VALUE"""),"GFTR177NAH3189WP")</f>
        <v>GFTR177NAH3189WP</v>
      </c>
      <c r="B76" s="1">
        <f ca="1">VLOOKUP(A76,'Chi phí'!F:O,10,FALSE)</f>
        <v>0</v>
      </c>
      <c r="C76" s="1">
        <f ca="1">SUMIF('Chi phí'!F:F,A76,'Chi phí'!H:H)</f>
        <v>99.25</v>
      </c>
      <c r="D76" s="1">
        <f ca="1">SUMIF('Doanh thu'!A:A,B76,'Doanh thu'!E:E)</f>
        <v>0</v>
      </c>
      <c r="E76" s="1">
        <f t="shared" ca="1" si="1"/>
        <v>-1</v>
      </c>
    </row>
    <row r="77" spans="1:5" x14ac:dyDescent="0.2">
      <c r="A77" s="1" t="str">
        <f ca="1">IFERROR(__xludf.DUMMYFUNCTION("""COMPUTED_VALUE"""),"TKBD1137NAH3438WP")</f>
        <v>TKBD1137NAH3438WP</v>
      </c>
      <c r="B77" s="1">
        <f ca="1">VLOOKUP(A77,'Chi phí'!F:O,10,FALSE)</f>
        <v>0</v>
      </c>
      <c r="C77" s="1">
        <f ca="1">SUMIF('Chi phí'!F:F,A77,'Chi phí'!H:H)</f>
        <v>5.93</v>
      </c>
      <c r="D77" s="1">
        <f ca="1">SUMIF('Doanh thu'!A:A,B77,'Doanh thu'!E:E)</f>
        <v>0</v>
      </c>
      <c r="E77" s="1">
        <f t="shared" ca="1" si="1"/>
        <v>-1</v>
      </c>
    </row>
    <row r="78" spans="1:5" x14ac:dyDescent="0.2">
      <c r="A78" s="1" t="str">
        <f ca="1">IFERROR(__xludf.DUMMYFUNCTION("""COMPUTED_VALUE"""),"MGTR255NAH3465WP")</f>
        <v>MGTR255NAH3465WP</v>
      </c>
      <c r="B78" s="1">
        <f ca="1">VLOOKUP(A78,'Chi phí'!F:O,10,FALSE)</f>
        <v>0</v>
      </c>
      <c r="C78" s="1">
        <f ca="1">SUMIF('Chi phí'!F:F,A78,'Chi phí'!H:H)</f>
        <v>14.97</v>
      </c>
      <c r="D78" s="1">
        <f ca="1">SUMIF('Doanh thu'!A:A,B78,'Doanh thu'!E:E)</f>
        <v>0</v>
      </c>
      <c r="E78" s="1">
        <f t="shared" ca="1" si="1"/>
        <v>-1</v>
      </c>
    </row>
    <row r="79" spans="1:5" x14ac:dyDescent="0.2">
      <c r="A79" s="1" t="str">
        <f ca="1">IFERROR(__xludf.DUMMYFUNCTION("""COMPUTED_VALUE"""),"WZAH641ELE3129WP")</f>
        <v>WZAH641ELE3129WP</v>
      </c>
      <c r="B79" s="1">
        <f ca="1">VLOOKUP(A79,'Chi phí'!F:O,10,FALSE)</f>
        <v>0</v>
      </c>
      <c r="C79" s="1">
        <f ca="1">SUMIF('Chi phí'!F:F,A79,'Chi phí'!H:H)</f>
        <v>13.82</v>
      </c>
      <c r="D79" s="1">
        <f ca="1">SUMIF('Doanh thu'!A:A,B79,'Doanh thu'!E:E)</f>
        <v>0</v>
      </c>
      <c r="E79" s="1">
        <f t="shared" ca="1" si="1"/>
        <v>-1</v>
      </c>
    </row>
    <row r="80" spans="1:5" x14ac:dyDescent="0.2">
      <c r="A80" s="1" t="str">
        <f ca="1">IFERROR(__xludf.DUMMYFUNCTION("""COMPUTED_VALUE"""),"GTDT983HEL774WP")</f>
        <v>GTDT983HEL774WP</v>
      </c>
      <c r="B80" s="1">
        <f ca="1">VLOOKUP(A80,'Chi phí'!F:O,10,FALSE)</f>
        <v>0</v>
      </c>
      <c r="C80" s="1">
        <f ca="1">SUMIF('Chi phí'!F:F,A80,'Chi phí'!H:H)</f>
        <v>34.36</v>
      </c>
      <c r="D80" s="1">
        <f ca="1">SUMIF('Doanh thu'!A:A,B80,'Doanh thu'!E:E)</f>
        <v>0</v>
      </c>
      <c r="E80" s="1">
        <f t="shared" ca="1" si="1"/>
        <v>-1</v>
      </c>
    </row>
    <row r="81" spans="1:5" x14ac:dyDescent="0.2">
      <c r="A81" s="1" t="str">
        <f ca="1">IFERROR(__xludf.DUMMYFUNCTION("""COMPUTED_VALUE"""),"EBBD1106NAH3343WP")</f>
        <v>EBBD1106NAH3343WP</v>
      </c>
      <c r="B81" s="1">
        <f ca="1">VLOOKUP(A81,'Chi phí'!F:O,10,FALSE)</f>
        <v>0</v>
      </c>
      <c r="C81" s="1">
        <f ca="1">SUMIF('Chi phí'!F:F,A81,'Chi phí'!H:H)</f>
        <v>22.61</v>
      </c>
      <c r="D81" s="1">
        <f ca="1">SUMIF('Doanh thu'!A:A,B81,'Doanh thu'!E:E)</f>
        <v>0</v>
      </c>
      <c r="E81" s="1">
        <f t="shared" ca="1" si="1"/>
        <v>-1</v>
      </c>
    </row>
    <row r="82" spans="1:5" x14ac:dyDescent="0.2">
      <c r="A82" s="1" t="str">
        <f ca="1">IFERROR(__xludf.DUMMYFUNCTION("""COMPUTED_VALUE"""),"PAPT1175HEL1068WP")</f>
        <v>PAPT1175HEL1068WP</v>
      </c>
      <c r="B82" s="1">
        <f ca="1">VLOOKUP(A82,'Chi phí'!F:O,10,FALSE)</f>
        <v>0</v>
      </c>
      <c r="C82" s="1">
        <f ca="1">SUMIF('Chi phí'!F:F,A82,'Chi phí'!H:H)</f>
        <v>91.24</v>
      </c>
      <c r="D82" s="1">
        <f ca="1">SUMIF('Doanh thu'!A:A,B82,'Doanh thu'!E:E)</f>
        <v>0</v>
      </c>
      <c r="E82" s="1">
        <f t="shared" ca="1" si="1"/>
        <v>-1</v>
      </c>
    </row>
    <row r="83" spans="1:5" x14ac:dyDescent="0.2">
      <c r="A83" s="1" t="str">
        <f ca="1">IFERROR(__xludf.DUMMYFUNCTION("""COMPUTED_VALUE"""),"AGYN443ELE3116WP")</f>
        <v>AGYN443ELE3116WP</v>
      </c>
      <c r="B83" s="1">
        <f ca="1">VLOOKUP(A83,'Chi phí'!F:O,10,FALSE)</f>
        <v>0</v>
      </c>
      <c r="C83" s="1">
        <f ca="1">SUMIF('Chi phí'!F:F,A83,'Chi phí'!H:H)</f>
        <v>127.38</v>
      </c>
      <c r="D83" s="1">
        <f ca="1">SUMIF('Doanh thu'!A:A,B83,'Doanh thu'!E:E)</f>
        <v>0</v>
      </c>
      <c r="E83" s="1">
        <f t="shared" ca="1" si="1"/>
        <v>-1</v>
      </c>
    </row>
    <row r="84" spans="1:5" x14ac:dyDescent="0.2">
      <c r="A84" s="1" t="str">
        <f ca="1">IFERROR(__xludf.DUMMYFUNCTION("""COMPUTED_VALUE"""),"AHBD1018ELE2760WP")</f>
        <v>AHBD1018ELE2760WP</v>
      </c>
      <c r="B84" s="1">
        <f ca="1">VLOOKUP(A84,'Chi phí'!F:O,10,FALSE)</f>
        <v>0</v>
      </c>
      <c r="C84" s="1">
        <f ca="1">SUMIF('Chi phí'!F:F,A84,'Chi phí'!H:H)</f>
        <v>29.42</v>
      </c>
      <c r="D84" s="1">
        <f ca="1">SUMIF('Doanh thu'!A:A,B84,'Doanh thu'!E:E)</f>
        <v>0</v>
      </c>
      <c r="E84" s="1">
        <f t="shared" ca="1" si="1"/>
        <v>-1</v>
      </c>
    </row>
    <row r="85" spans="1:5" x14ac:dyDescent="0.2">
      <c r="A85" s="1" t="str">
        <f ca="1">IFERROR(__xludf.DUMMYFUNCTION("""COMPUTED_VALUE"""),"WMAT1244DIL777WP")</f>
        <v>WMAT1244DIL777WP</v>
      </c>
      <c r="B85" s="1">
        <f ca="1">VLOOKUP(A85,'Chi phí'!F:O,10,FALSE)</f>
        <v>0</v>
      </c>
      <c r="C85" s="1">
        <f ca="1">SUMIF('Chi phí'!F:F,A85,'Chi phí'!H:H)</f>
        <v>28.7</v>
      </c>
      <c r="D85" s="1">
        <f ca="1">SUMIF('Doanh thu'!A:A,B85,'Doanh thu'!E:E)</f>
        <v>0</v>
      </c>
      <c r="E85" s="1">
        <f t="shared" ca="1" si="1"/>
        <v>-1</v>
      </c>
    </row>
    <row r="86" spans="1:5" x14ac:dyDescent="0.2">
      <c r="A86" s="1" t="str">
        <f ca="1">IFERROR(__xludf.DUMMYFUNCTION("""COMPUTED_VALUE"""),"AHAH558ELE2750WP")</f>
        <v>AHAH558ELE2750WP</v>
      </c>
      <c r="B86" s="1">
        <f ca="1">VLOOKUP(A86,'Chi phí'!F:O,10,FALSE)</f>
        <v>0</v>
      </c>
      <c r="C86" s="1">
        <f ca="1">SUMIF('Chi phí'!F:F,A86,'Chi phí'!H:H)</f>
        <v>24.15</v>
      </c>
      <c r="D86" s="1">
        <f ca="1">SUMIF('Doanh thu'!A:A,B86,'Doanh thu'!E:E)</f>
        <v>0</v>
      </c>
      <c r="E86" s="1">
        <f t="shared" ca="1" si="1"/>
        <v>-1</v>
      </c>
    </row>
    <row r="87" spans="1:5" x14ac:dyDescent="0.2">
      <c r="A87" s="1" t="str">
        <f ca="1">IFERROR(__xludf.DUMMYFUNCTION("""COMPUTED_VALUE"""),"ADMN977CIN2249WP")</f>
        <v>ADMN977CIN2249WP</v>
      </c>
      <c r="B87" s="1">
        <f ca="1">VLOOKUP(A87,'Chi phí'!F:O,10,FALSE)</f>
        <v>0</v>
      </c>
      <c r="C87" s="1">
        <f ca="1">SUMIF('Chi phí'!F:F,A87,'Chi phí'!H:H)</f>
        <v>74.97</v>
      </c>
      <c r="D87" s="1">
        <f ca="1">SUMIF('Doanh thu'!A:A,B87,'Doanh thu'!E:E)</f>
        <v>0</v>
      </c>
      <c r="E87" s="1">
        <f t="shared" ca="1" si="1"/>
        <v>-1</v>
      </c>
    </row>
    <row r="88" spans="1:5" x14ac:dyDescent="0.2">
      <c r="A88" s="1" t="str">
        <f ca="1">IFERROR(__xludf.DUMMYFUNCTION("""COMPUTED_VALUE"""),"EBAH532HAL1774WP")</f>
        <v>EBAH532HAL1774WP</v>
      </c>
      <c r="B88" s="1">
        <f ca="1">VLOOKUP(A88,'Chi phí'!F:O,10,FALSE)</f>
        <v>0</v>
      </c>
      <c r="C88" s="1">
        <f ca="1">SUMIF('Chi phí'!F:F,A88,'Chi phí'!H:H)</f>
        <v>48.849999999999994</v>
      </c>
      <c r="D88" s="1">
        <f ca="1">SUMIF('Doanh thu'!A:A,B88,'Doanh thu'!E:E)</f>
        <v>0</v>
      </c>
      <c r="E88" s="1">
        <f t="shared" ca="1" si="1"/>
        <v>-1</v>
      </c>
    </row>
    <row r="89" spans="1:5" x14ac:dyDescent="0.2">
      <c r="A89" s="1" t="str">
        <f ca="1">IFERROR(__xludf.DUMMYFUNCTION("""COMPUTED_VALUE"""),"DEHC102NGO1608WP")</f>
        <v>DEHC102NGO1608WP</v>
      </c>
      <c r="B89" s="1">
        <f ca="1">VLOOKUP(A89,'Chi phí'!F:O,10,FALSE)</f>
        <v>0</v>
      </c>
      <c r="C89" s="1">
        <f ca="1">SUMIF('Chi phí'!F:F,A89,'Chi phí'!H:H)</f>
        <v>39.82</v>
      </c>
      <c r="D89" s="1">
        <f ca="1">SUMIF('Doanh thu'!A:A,B89,'Doanh thu'!E:E)</f>
        <v>0</v>
      </c>
      <c r="E89" s="1">
        <f t="shared" ca="1" si="1"/>
        <v>-1</v>
      </c>
    </row>
    <row r="90" spans="1:5" x14ac:dyDescent="0.2">
      <c r="A90" s="1" t="str">
        <f ca="1">IFERROR(__xludf.DUMMYFUNCTION("""COMPUTED_VALUE"""),"CPAT1250DIL792WP")</f>
        <v>CPAT1250DIL792WP</v>
      </c>
      <c r="B90" s="1">
        <f ca="1">VLOOKUP(A90,'Chi phí'!F:O,10,FALSE)</f>
        <v>0</v>
      </c>
      <c r="C90" s="1">
        <f ca="1">SUMIF('Chi phí'!F:F,A90,'Chi phí'!H:H)</f>
        <v>19.25</v>
      </c>
      <c r="D90" s="1">
        <f ca="1">SUMIF('Doanh thu'!A:A,B90,'Doanh thu'!E:E)</f>
        <v>0</v>
      </c>
      <c r="E90" s="1">
        <f t="shared" ca="1" si="1"/>
        <v>-1</v>
      </c>
    </row>
    <row r="91" spans="1:5" x14ac:dyDescent="0.2">
      <c r="A91" s="1" t="str">
        <f ca="1">IFERROR(__xludf.DUMMYFUNCTION("""COMPUTED_VALUE"""),"TKGT474CIN2383WP")</f>
        <v>TKGT474CIN2383WP</v>
      </c>
      <c r="B91" s="1">
        <f ca="1">VLOOKUP(A91,'Chi phí'!F:O,10,FALSE)</f>
        <v>0</v>
      </c>
      <c r="C91" s="1">
        <f ca="1">SUMIF('Chi phí'!F:F,A91,'Chi phí'!H:H)</f>
        <v>48.36</v>
      </c>
      <c r="D91" s="1">
        <f ca="1">SUMIF('Doanh thu'!A:A,B91,'Doanh thu'!E:E)</f>
        <v>0</v>
      </c>
      <c r="E91" s="1">
        <f t="shared" ca="1" si="1"/>
        <v>-1</v>
      </c>
    </row>
    <row r="92" spans="1:5" x14ac:dyDescent="0.2">
      <c r="A92" s="1" t="str">
        <f ca="1">IFERROR(__xludf.DUMMYFUNCTION("""COMPUTED_VALUE"""),"PSBD1050ELE2906WP")</f>
        <v>PSBD1050ELE2906WP</v>
      </c>
      <c r="B92" s="1">
        <f ca="1">VLOOKUP(A92,'Chi phí'!F:O,10,FALSE)</f>
        <v>0</v>
      </c>
      <c r="C92" s="1">
        <f ca="1">SUMIF('Chi phí'!F:F,A92,'Chi phí'!H:H)</f>
        <v>17.670000000000002</v>
      </c>
      <c r="D92" s="1">
        <f ca="1">SUMIF('Doanh thu'!A:A,B92,'Doanh thu'!E:E)</f>
        <v>0</v>
      </c>
      <c r="E92" s="1">
        <f t="shared" ca="1" si="1"/>
        <v>-1</v>
      </c>
    </row>
    <row r="93" spans="1:5" x14ac:dyDescent="0.2">
      <c r="A93" s="1" t="str">
        <f ca="1">IFERROR(__xludf.DUMMYFUNCTION("""COMPUTED_VALUE"""),"GTDT982HEL772WP")</f>
        <v>GTDT982HEL772WP</v>
      </c>
      <c r="B93" s="1">
        <f ca="1">VLOOKUP(A93,'Chi phí'!F:O,10,FALSE)</f>
        <v>0</v>
      </c>
      <c r="C93" s="1">
        <f ca="1">SUMIF('Chi phí'!F:F,A93,'Chi phí'!H:H)</f>
        <v>7.97</v>
      </c>
      <c r="D93" s="1">
        <f ca="1">SUMIF('Doanh thu'!A:A,B93,'Doanh thu'!E:E)</f>
        <v>0</v>
      </c>
      <c r="E93" s="1">
        <f t="shared" ca="1" si="1"/>
        <v>-1</v>
      </c>
    </row>
    <row r="94" spans="1:5" x14ac:dyDescent="0.2">
      <c r="A94" s="1" t="str">
        <f ca="1">IFERROR(__xludf.DUMMYFUNCTION("""COMPUTED_VALUE"""),"CPAK1123NAH3418WP")</f>
        <v>CPAK1123NAH3418WP</v>
      </c>
      <c r="B94" s="1">
        <f ca="1">VLOOKUP(A94,'Chi phí'!F:O,10,FALSE)</f>
        <v>0</v>
      </c>
      <c r="C94" s="1">
        <f ca="1">SUMIF('Chi phí'!F:F,A94,'Chi phí'!H:H)</f>
        <v>48.43</v>
      </c>
      <c r="D94" s="1">
        <f ca="1">SUMIF('Doanh thu'!A:A,B94,'Doanh thu'!E:E)</f>
        <v>0</v>
      </c>
      <c r="E94" s="1">
        <f t="shared" ca="1" si="1"/>
        <v>-1</v>
      </c>
    </row>
    <row r="95" spans="1:5" x14ac:dyDescent="0.2">
      <c r="A95" s="1" t="str">
        <f ca="1">IFERROR(__xludf.DUMMYFUNCTION("""COMPUTED_VALUE"""),"SPGT436DIL565WP")</f>
        <v>SPGT436DIL565WP</v>
      </c>
      <c r="B95" s="1">
        <f ca="1">VLOOKUP(A95,'Chi phí'!F:O,10,FALSE)</f>
        <v>0</v>
      </c>
      <c r="C95" s="1">
        <f ca="1">SUMIF('Chi phí'!F:F,A95,'Chi phí'!H:H)</f>
        <v>39.630000000000003</v>
      </c>
      <c r="D95" s="1">
        <f ca="1">SUMIF('Doanh thu'!A:A,B95,'Doanh thu'!E:E)</f>
        <v>0</v>
      </c>
      <c r="E95" s="1">
        <f t="shared" ca="1" si="1"/>
        <v>-1</v>
      </c>
    </row>
    <row r="96" spans="1:5" x14ac:dyDescent="0.2">
      <c r="A96" s="1" t="str">
        <f ca="1">IFERROR(__xludf.DUMMYFUNCTION("""COMPUTED_VALUE"""),"MSTP244NAH3435WP")</f>
        <v>MSTP244NAH3435WP</v>
      </c>
      <c r="B96" s="1">
        <f ca="1">VLOOKUP(A96,'Chi phí'!F:O,10,FALSE)</f>
        <v>0</v>
      </c>
      <c r="C96" s="1">
        <f ca="1">SUMIF('Chi phí'!F:F,A96,'Chi phí'!H:H)</f>
        <v>44.260000000000005</v>
      </c>
      <c r="D96" s="1">
        <f ca="1">SUMIF('Doanh thu'!A:A,B96,'Doanh thu'!E:E)</f>
        <v>0</v>
      </c>
      <c r="E96" s="1">
        <f t="shared" ca="1" si="1"/>
        <v>-1</v>
      </c>
    </row>
    <row r="97" spans="1:5" x14ac:dyDescent="0.2">
      <c r="A97" s="1" t="str">
        <f ca="1">IFERROR(__xludf.DUMMYFUNCTION("""COMPUTED_VALUE"""),"PANN417NGO2150WP")</f>
        <v>PANN417NGO2150WP</v>
      </c>
      <c r="B97" s="1">
        <f ca="1">VLOOKUP(A97,'Chi phí'!F:O,10,FALSE)</f>
        <v>0</v>
      </c>
      <c r="C97" s="1">
        <f ca="1">SUMIF('Chi phí'!F:F,A97,'Chi phí'!H:H)</f>
        <v>37.409999999999997</v>
      </c>
      <c r="D97" s="1">
        <f ca="1">SUMIF('Doanh thu'!A:A,B97,'Doanh thu'!E:E)</f>
        <v>0</v>
      </c>
      <c r="E97" s="1">
        <f t="shared" ca="1" si="1"/>
        <v>-1</v>
      </c>
    </row>
    <row r="98" spans="1:5" x14ac:dyDescent="0.2">
      <c r="A98" s="1" t="str">
        <f ca="1">IFERROR(__xludf.DUMMYFUNCTION("""COMPUTED_VALUE"""),"AHBD1115NAH3368WP")</f>
        <v>AHBD1115NAH3368WP</v>
      </c>
      <c r="B98" s="1">
        <f ca="1">VLOOKUP(A98,'Chi phí'!F:O,10,FALSE)</f>
        <v>0</v>
      </c>
      <c r="C98" s="1">
        <f ca="1">SUMIF('Chi phí'!F:F,A98,'Chi phí'!H:H)</f>
        <v>29.93</v>
      </c>
      <c r="D98" s="1">
        <f ca="1">SUMIF('Doanh thu'!A:A,B98,'Doanh thu'!E:E)</f>
        <v>0</v>
      </c>
      <c r="E98" s="1">
        <f t="shared" ca="1" si="1"/>
        <v>-1</v>
      </c>
    </row>
    <row r="99" spans="1:5" x14ac:dyDescent="0.2">
      <c r="A99" s="1" t="str">
        <f ca="1">IFERROR(__xludf.DUMMYFUNCTION("""COMPUTED_VALUE"""),"EMDT1157HEL1111WP")</f>
        <v>EMDT1157HEL1111WP</v>
      </c>
      <c r="B99" s="1">
        <f ca="1">VLOOKUP(A99,'Chi phí'!F:O,10,FALSE)</f>
        <v>0</v>
      </c>
      <c r="C99" s="1">
        <f ca="1">SUMIF('Chi phí'!F:F,A99,'Chi phí'!H:H)</f>
        <v>10.67</v>
      </c>
      <c r="D99" s="1">
        <f ca="1">SUMIF('Doanh thu'!A:A,B99,'Doanh thu'!E:E)</f>
        <v>0</v>
      </c>
      <c r="E99" s="1">
        <f t="shared" ca="1" si="1"/>
        <v>-1</v>
      </c>
    </row>
    <row r="100" spans="1:5" x14ac:dyDescent="0.2">
      <c r="A100" s="1" t="str">
        <f ca="1">IFERROR(__xludf.DUMMYFUNCTION("""COMPUTED_VALUE"""),"DCBD1062ELE2972WP")</f>
        <v>DCBD1062ELE2972WP</v>
      </c>
      <c r="B100" s="1">
        <f ca="1">VLOOKUP(A100,'Chi phí'!F:O,10,FALSE)</f>
        <v>0</v>
      </c>
      <c r="C100" s="1">
        <f ca="1">SUMIF('Chi phí'!F:F,A100,'Chi phí'!H:H)</f>
        <v>38.83</v>
      </c>
      <c r="D100" s="1">
        <f ca="1">SUMIF('Doanh thu'!A:A,B100,'Doanh thu'!E:E)</f>
        <v>0</v>
      </c>
      <c r="E100" s="1">
        <f t="shared" ca="1" si="1"/>
        <v>-1</v>
      </c>
    </row>
    <row r="101" spans="1:5" x14ac:dyDescent="0.2">
      <c r="A101" s="1" t="str">
        <f ca="1">IFERROR(__xludf.DUMMYFUNCTION("""COMPUTED_VALUE"""),"ARNT240DIL709WP")</f>
        <v>ARNT240DIL709WP</v>
      </c>
      <c r="B101" s="1">
        <f ca="1">VLOOKUP(A101,'Chi phí'!F:O,10,FALSE)</f>
        <v>0</v>
      </c>
      <c r="C101" s="1">
        <f ca="1">SUMIF('Chi phí'!F:F,A101,'Chi phí'!H:H)</f>
        <v>56.64</v>
      </c>
      <c r="D101" s="1">
        <f ca="1">SUMIF('Doanh thu'!A:A,B101,'Doanh thu'!E:E)</f>
        <v>0</v>
      </c>
      <c r="E101" s="1">
        <f t="shared" ca="1" si="1"/>
        <v>-1</v>
      </c>
    </row>
    <row r="102" spans="1:5" x14ac:dyDescent="0.2">
      <c r="A102" s="1" t="str">
        <f ca="1">IFERROR(__xludf.DUMMYFUNCTION("""COMPUTED_VALUE"""),"LDTK232CIN2271WP")</f>
        <v>LDTK232CIN2271WP</v>
      </c>
      <c r="B102" s="1">
        <f ca="1">VLOOKUP(A102,'Chi phí'!F:O,10,FALSE)</f>
        <v>0</v>
      </c>
      <c r="C102" s="1">
        <f ca="1">SUMIF('Chi phí'!F:F,A102,'Chi phí'!H:H)</f>
        <v>9.9700000000000006</v>
      </c>
      <c r="D102" s="1">
        <f ca="1">SUMIF('Doanh thu'!A:A,B102,'Doanh thu'!E:E)</f>
        <v>0</v>
      </c>
      <c r="E102" s="1">
        <f t="shared" ca="1" si="1"/>
        <v>-1</v>
      </c>
    </row>
    <row r="103" spans="1:5" x14ac:dyDescent="0.2">
      <c r="A103" s="1" t="str">
        <f ca="1">IFERROR(__xludf.DUMMYFUNCTION("""COMPUTED_VALUE"""),"TSPT1053HEL722WP")</f>
        <v>TSPT1053HEL722WP</v>
      </c>
      <c r="B103" s="1">
        <f ca="1">VLOOKUP(A103,'Chi phí'!F:O,10,FALSE)</f>
        <v>0</v>
      </c>
      <c r="C103" s="1">
        <f ca="1">SUMIF('Chi phí'!F:F,A103,'Chi phí'!H:H)</f>
        <v>44.78</v>
      </c>
      <c r="D103" s="1">
        <f ca="1">SUMIF('Doanh thu'!A:A,B103,'Doanh thu'!E:E)</f>
        <v>0</v>
      </c>
      <c r="E103" s="1">
        <f t="shared" ca="1" si="1"/>
        <v>-1</v>
      </c>
    </row>
    <row r="104" spans="1:5" x14ac:dyDescent="0.2">
      <c r="A104" s="1" t="str">
        <f ca="1">IFERROR(__xludf.DUMMYFUNCTION("""COMPUTED_VALUE"""),"TSTR254NAH3460WP")</f>
        <v>TSTR254NAH3460WP</v>
      </c>
      <c r="B104" s="1">
        <f ca="1">VLOOKUP(A104,'Chi phí'!F:O,10,FALSE)</f>
        <v>0</v>
      </c>
      <c r="C104" s="1">
        <f ca="1">SUMIF('Chi phí'!F:F,A104,'Chi phí'!H:H)</f>
        <v>3.94</v>
      </c>
      <c r="D104" s="1">
        <f ca="1">SUMIF('Doanh thu'!A:A,B104,'Doanh thu'!E:E)</f>
        <v>0</v>
      </c>
      <c r="E104" s="1">
        <f t="shared" ca="1" si="1"/>
        <v>-1</v>
      </c>
    </row>
    <row r="105" spans="1:5" x14ac:dyDescent="0.2">
      <c r="A105" s="1" t="str">
        <f ca="1">IFERROR(__xludf.DUMMYFUNCTION("""COMPUTED_VALUE"""),"SHHC354NGO2284WP")</f>
        <v>SHHC354NGO2284WP</v>
      </c>
      <c r="B105" s="1">
        <f ca="1">VLOOKUP(A105,'Chi phí'!F:O,10,FALSE)</f>
        <v>0</v>
      </c>
      <c r="C105" s="1">
        <f ca="1">SUMIF('Chi phí'!F:F,A105,'Chi phí'!H:H)</f>
        <v>34.400000000000006</v>
      </c>
      <c r="D105" s="1">
        <f ca="1">SUMIF('Doanh thu'!A:A,B105,'Doanh thu'!E:E)</f>
        <v>0</v>
      </c>
      <c r="E105" s="1">
        <f t="shared" ca="1" si="1"/>
        <v>-1</v>
      </c>
    </row>
    <row r="106" spans="1:5" x14ac:dyDescent="0.2">
      <c r="A106" s="1" t="str">
        <f ca="1">IFERROR(__xludf.DUMMYFUNCTION("""COMPUTED_VALUE"""),"WMAT1256DIL806WP")</f>
        <v>WMAT1256DIL806WP</v>
      </c>
      <c r="B106" s="1">
        <f ca="1">VLOOKUP(A106,'Chi phí'!F:O,10,FALSE)</f>
        <v>0</v>
      </c>
      <c r="C106" s="1">
        <f ca="1">SUMIF('Chi phí'!F:F,A106,'Chi phí'!H:H)</f>
        <v>0.21000000000000002</v>
      </c>
      <c r="D106" s="1">
        <f ca="1">SUMIF('Doanh thu'!A:A,B106,'Doanh thu'!E:E)</f>
        <v>0</v>
      </c>
      <c r="E106" s="1">
        <f t="shared" ca="1" si="1"/>
        <v>-1</v>
      </c>
    </row>
    <row r="107" spans="1:5" x14ac:dyDescent="0.2">
      <c r="A107" s="1" t="str">
        <f ca="1">IFERROR(__xludf.DUMMYFUNCTION("""COMPUTED_VALUE"""),"TSVA805NAH3269WP")</f>
        <v>TSVA805NAH3269WP</v>
      </c>
      <c r="B107" s="1">
        <f ca="1">VLOOKUP(A107,'Chi phí'!F:O,10,FALSE)</f>
        <v>0</v>
      </c>
      <c r="C107" s="1">
        <f ca="1">SUMIF('Chi phí'!F:F,A107,'Chi phí'!H:H)</f>
        <v>39.380000000000003</v>
      </c>
      <c r="D107" s="1">
        <f ca="1">SUMIF('Doanh thu'!A:A,B107,'Doanh thu'!E:E)</f>
        <v>0</v>
      </c>
      <c r="E107" s="1">
        <f t="shared" ca="1" si="1"/>
        <v>-1</v>
      </c>
    </row>
    <row r="108" spans="1:5" x14ac:dyDescent="0.2">
      <c r="A108" s="1" t="str">
        <f ca="1">IFERROR(__xludf.DUMMYFUNCTION("""COMPUTED_VALUE"""),"WMAK974NAH3086WP")</f>
        <v>WMAK974NAH3086WP</v>
      </c>
      <c r="B108" s="1">
        <f ca="1">VLOOKUP(A108,'Chi phí'!F:O,10,FALSE)</f>
        <v>0</v>
      </c>
      <c r="C108" s="1">
        <f ca="1">SUMIF('Chi phí'!F:F,A108,'Chi phí'!H:H)</f>
        <v>19.440000000000001</v>
      </c>
      <c r="D108" s="1">
        <f ca="1">SUMIF('Doanh thu'!A:A,B108,'Doanh thu'!E:E)</f>
        <v>0</v>
      </c>
      <c r="E108" s="1">
        <f t="shared" ca="1" si="1"/>
        <v>-1</v>
      </c>
    </row>
    <row r="109" spans="1:5" x14ac:dyDescent="0.2">
      <c r="A109" s="1" t="str">
        <f ca="1">IFERROR(__xludf.DUMMYFUNCTION("""COMPUTED_VALUE"""),"CFAH590HAL1990WP")</f>
        <v>CFAH590HAL1990WP</v>
      </c>
      <c r="B109" s="1">
        <f ca="1">VLOOKUP(A109,'Chi phí'!F:O,10,FALSE)</f>
        <v>0</v>
      </c>
      <c r="C109" s="1">
        <f ca="1">SUMIF('Chi phí'!F:F,A109,'Chi phí'!H:H)</f>
        <v>113.82000000000001</v>
      </c>
      <c r="D109" s="1">
        <f ca="1">SUMIF('Doanh thu'!A:A,B109,'Doanh thu'!E:E)</f>
        <v>0</v>
      </c>
      <c r="E109" s="1">
        <f t="shared" ca="1" si="1"/>
        <v>-1</v>
      </c>
    </row>
    <row r="110" spans="1:5" x14ac:dyDescent="0.2">
      <c r="A110" s="1" t="str">
        <f ca="1">IFERROR(__xludf.DUMMYFUNCTION("""COMPUTED_VALUE"""),"AHBD1043ELE2875WP")</f>
        <v>AHBD1043ELE2875WP</v>
      </c>
      <c r="B110" s="1">
        <f ca="1">VLOOKUP(A110,'Chi phí'!F:O,10,FALSE)</f>
        <v>0</v>
      </c>
      <c r="C110" s="1">
        <f ca="1">SUMIF('Chi phí'!F:F,A110,'Chi phí'!H:H)</f>
        <v>29.59</v>
      </c>
      <c r="D110" s="1">
        <f ca="1">SUMIF('Doanh thu'!A:A,B110,'Doanh thu'!E:E)</f>
        <v>0</v>
      </c>
      <c r="E110" s="1">
        <f t="shared" ca="1" si="1"/>
        <v>-1</v>
      </c>
    </row>
    <row r="111" spans="1:5" x14ac:dyDescent="0.2">
      <c r="A111" s="1" t="str">
        <f ca="1">IFERROR(__xludf.DUMMYFUNCTION("""COMPUTED_VALUE"""),"LTPT1064HEL763WP")</f>
        <v>LTPT1064HEL763WP</v>
      </c>
      <c r="B111" s="1">
        <f ca="1">VLOOKUP(A111,'Chi phí'!F:O,10,FALSE)</f>
        <v>0</v>
      </c>
      <c r="C111" s="1">
        <f ca="1">SUMIF('Chi phí'!F:F,A111,'Chi phí'!H:H)</f>
        <v>27.21</v>
      </c>
      <c r="D111" s="1">
        <f ca="1">SUMIF('Doanh thu'!A:A,B111,'Doanh thu'!E:E)</f>
        <v>0</v>
      </c>
      <c r="E111" s="1">
        <f t="shared" ca="1" si="1"/>
        <v>-1</v>
      </c>
    </row>
    <row r="112" spans="1:5" x14ac:dyDescent="0.2">
      <c r="A112" s="1" t="str">
        <f ca="1">IFERROR(__xludf.DUMMYFUNCTION("""COMPUTED_VALUE"""),"AHAH560ELE2764WP")</f>
        <v>AHAH560ELE2764WP</v>
      </c>
      <c r="B112" s="1">
        <f ca="1">VLOOKUP(A112,'Chi phí'!F:O,10,FALSE)</f>
        <v>0</v>
      </c>
      <c r="C112" s="1">
        <f ca="1">SUMIF('Chi phí'!F:F,A112,'Chi phí'!H:H)</f>
        <v>69.11</v>
      </c>
      <c r="D112" s="1">
        <f ca="1">SUMIF('Doanh thu'!A:A,B112,'Doanh thu'!E:E)</f>
        <v>0</v>
      </c>
      <c r="E112" s="1">
        <f t="shared" ca="1" si="1"/>
        <v>-1</v>
      </c>
    </row>
    <row r="113" spans="1:5" x14ac:dyDescent="0.2">
      <c r="A113" s="1" t="str">
        <f ca="1">IFERROR(__xludf.DUMMYFUNCTION("""COMPUTED_VALUE"""),"TSAH682ELE3251WP")</f>
        <v>TSAH682ELE3251WP</v>
      </c>
      <c r="B113" s="1">
        <f ca="1">VLOOKUP(A113,'Chi phí'!F:O,10,FALSE)</f>
        <v>0</v>
      </c>
      <c r="C113" s="1">
        <f ca="1">SUMIF('Chi phí'!F:F,A113,'Chi phí'!H:H)</f>
        <v>5.46</v>
      </c>
      <c r="D113" s="1">
        <f ca="1">SUMIF('Doanh thu'!A:A,B113,'Doanh thu'!E:E)</f>
        <v>0</v>
      </c>
      <c r="E113" s="1">
        <f t="shared" ca="1" si="1"/>
        <v>-1</v>
      </c>
    </row>
    <row r="114" spans="1:5" x14ac:dyDescent="0.2">
      <c r="A114" s="1" t="str">
        <f ca="1">IFERROR(__xludf.DUMMYFUNCTION("""COMPUTED_VALUE"""),"EBTP126NAH2925WP")</f>
        <v>EBTP126NAH2925WP</v>
      </c>
      <c r="B114" s="1">
        <f ca="1">VLOOKUP(A114,'Chi phí'!F:O,10,FALSE)</f>
        <v>0</v>
      </c>
      <c r="C114" s="1">
        <f ca="1">SUMIF('Chi phí'!F:F,A114,'Chi phí'!H:H)</f>
        <v>104.91</v>
      </c>
      <c r="D114" s="1">
        <f ca="1">SUMIF('Doanh thu'!A:A,B114,'Doanh thu'!E:E)</f>
        <v>0</v>
      </c>
      <c r="E114" s="1">
        <f t="shared" ca="1" si="1"/>
        <v>-1</v>
      </c>
    </row>
    <row r="115" spans="1:5" x14ac:dyDescent="0.2">
      <c r="A115" s="1" t="str">
        <f ca="1">IFERROR(__xludf.DUMMYFUNCTION("""COMPUTED_VALUE"""),"WANV794NAH3025WP")</f>
        <v>WANV794NAH3025WP</v>
      </c>
      <c r="B115" s="1">
        <f ca="1">VLOOKUP(A115,'Chi phí'!F:O,10,FALSE)</f>
        <v>0</v>
      </c>
      <c r="C115" s="1">
        <f ca="1">SUMIF('Chi phí'!F:F,A115,'Chi phí'!H:H)</f>
        <v>96.87</v>
      </c>
      <c r="D115" s="1">
        <f ca="1">SUMIF('Doanh thu'!A:A,B115,'Doanh thu'!E:E)</f>
        <v>0</v>
      </c>
      <c r="E115" s="1">
        <f t="shared" ca="1" si="1"/>
        <v>-1</v>
      </c>
    </row>
    <row r="116" spans="1:5" x14ac:dyDescent="0.2">
      <c r="A116" s="1" t="str">
        <f ca="1">IFERROR(__xludf.DUMMYFUNCTION("""COMPUTED_VALUE"""),"CPNN452HEL1081WP")</f>
        <v>CPNN452HEL1081WP</v>
      </c>
      <c r="B116" s="1">
        <f ca="1">VLOOKUP(A116,'Chi phí'!F:O,10,FALSE)</f>
        <v>0</v>
      </c>
      <c r="C116" s="1">
        <f ca="1">SUMIF('Chi phí'!F:F,A116,'Chi phí'!H:H)</f>
        <v>598.94000000000017</v>
      </c>
      <c r="D116" s="1">
        <f ca="1">SUMIF('Doanh thu'!A:A,B116,'Doanh thu'!E:E)</f>
        <v>0</v>
      </c>
      <c r="E116" s="1">
        <f t="shared" ca="1" si="1"/>
        <v>-1</v>
      </c>
    </row>
    <row r="117" spans="1:5" x14ac:dyDescent="0.2">
      <c r="A117" s="1" t="str">
        <f ca="1">IFERROR(__xludf.DUMMYFUNCTION("""COMPUTED_VALUE"""),"CPAT1251DIL796WP")</f>
        <v>CPAT1251DIL796WP</v>
      </c>
      <c r="B117" s="1">
        <f ca="1">VLOOKUP(A117,'Chi phí'!F:O,10,FALSE)</f>
        <v>0</v>
      </c>
      <c r="C117" s="1">
        <f ca="1">SUMIF('Chi phí'!F:F,A117,'Chi phí'!H:H)</f>
        <v>3.96</v>
      </c>
      <c r="D117" s="1">
        <f ca="1">SUMIF('Doanh thu'!A:A,B117,'Doanh thu'!E:E)</f>
        <v>0</v>
      </c>
      <c r="E117" s="1">
        <f t="shared" ca="1" si="1"/>
        <v>-1</v>
      </c>
    </row>
    <row r="118" spans="1:5" x14ac:dyDescent="0.2">
      <c r="A118" s="1" t="str">
        <f ca="1">IFERROR(__xludf.DUMMYFUNCTION("""COMPUTED_VALUE"""),"SMNA299HEL871WP")</f>
        <v>SMNA299HEL871WP</v>
      </c>
      <c r="B118" s="1">
        <f ca="1">VLOOKUP(A118,'Chi phí'!F:O,10,FALSE)</f>
        <v>0</v>
      </c>
      <c r="C118" s="1">
        <f ca="1">SUMIF('Chi phí'!F:F,A118,'Chi phí'!H:H)</f>
        <v>7.75</v>
      </c>
      <c r="D118" s="1">
        <f ca="1">SUMIF('Doanh thu'!A:A,B118,'Doanh thu'!E:E)</f>
        <v>0</v>
      </c>
      <c r="E118" s="1">
        <f t="shared" ca="1" si="1"/>
        <v>-1</v>
      </c>
    </row>
    <row r="119" spans="1:5" x14ac:dyDescent="0.2">
      <c r="A119" s="1" t="str">
        <f ca="1">IFERROR(__xludf.DUMMYFUNCTION("""COMPUTED_VALUE"""),"WMBD1138NAH3439WP")</f>
        <v>WMBD1138NAH3439WP</v>
      </c>
      <c r="B119" s="1">
        <f ca="1">VLOOKUP(A119,'Chi phí'!F:O,10,FALSE)</f>
        <v>0</v>
      </c>
      <c r="C119" s="1">
        <f ca="1">SUMIF('Chi phí'!F:F,A119,'Chi phí'!H:H)</f>
        <v>15.22</v>
      </c>
      <c r="D119" s="1">
        <f ca="1">SUMIF('Doanh thu'!A:A,B119,'Doanh thu'!E:E)</f>
        <v>0</v>
      </c>
      <c r="E119" s="1">
        <f t="shared" ca="1" si="1"/>
        <v>-1</v>
      </c>
    </row>
    <row r="120" spans="1:5" x14ac:dyDescent="0.2">
      <c r="A120" s="1" t="str">
        <f ca="1">IFERROR(__xludf.DUMMYFUNCTION("""COMPUTED_VALUE"""),"PGDT1167NGO2309WP")</f>
        <v>PGDT1167NGO2309WP</v>
      </c>
      <c r="B120" s="1">
        <f ca="1">VLOOKUP(A120,'Chi phí'!F:O,10,FALSE)</f>
        <v>0</v>
      </c>
      <c r="C120" s="1">
        <f ca="1">SUMIF('Chi phí'!F:F,A120,'Chi phí'!H:H)</f>
        <v>19.559999999999999</v>
      </c>
      <c r="D120" s="1">
        <f ca="1">SUMIF('Doanh thu'!A:A,B120,'Doanh thu'!E:E)</f>
        <v>0</v>
      </c>
      <c r="E120" s="1">
        <f t="shared" ca="1" si="1"/>
        <v>-1</v>
      </c>
    </row>
    <row r="121" spans="1:5" x14ac:dyDescent="0.2">
      <c r="A121" s="1" t="str">
        <f ca="1">IFERROR(__xludf.DUMMYFUNCTION("""COMPUTED_VALUE"""),"TSBD1155NAH3486WP")</f>
        <v>TSBD1155NAH3486WP</v>
      </c>
      <c r="B121" s="1">
        <f ca="1">VLOOKUP(A121,'Chi phí'!F:O,10,FALSE)</f>
        <v>0</v>
      </c>
      <c r="C121" s="1">
        <f ca="1">SUMIF('Chi phí'!F:F,A121,'Chi phí'!H:H)</f>
        <v>0.26</v>
      </c>
      <c r="D121" s="1">
        <f ca="1">SUMIF('Doanh thu'!A:A,B121,'Doanh thu'!E:E)</f>
        <v>0</v>
      </c>
      <c r="E121" s="1">
        <f t="shared" ca="1" si="1"/>
        <v>-1</v>
      </c>
    </row>
    <row r="122" spans="1:5" x14ac:dyDescent="0.2">
      <c r="A122" s="1" t="str">
        <f ca="1">IFERROR(__xludf.DUMMYFUNCTION("""COMPUTED_VALUE"""),"TSHT396CIN2447WP")</f>
        <v>TSHT396CIN2447WP</v>
      </c>
      <c r="B122" s="1">
        <f ca="1">VLOOKUP(A122,'Chi phí'!F:O,10,FALSE)</f>
        <v>0</v>
      </c>
      <c r="C122" s="1">
        <f ca="1">SUMIF('Chi phí'!F:F,A122,'Chi phí'!H:H)</f>
        <v>17.22</v>
      </c>
      <c r="D122" s="1">
        <f ca="1">SUMIF('Doanh thu'!A:A,B122,'Doanh thu'!E:E)</f>
        <v>0</v>
      </c>
      <c r="E122" s="1">
        <f t="shared" ca="1" si="1"/>
        <v>-1</v>
      </c>
    </row>
    <row r="123" spans="1:5" x14ac:dyDescent="0.2">
      <c r="A123" s="1" t="str">
        <f ca="1">IFERROR(__xludf.DUMMYFUNCTION("""COMPUTED_VALUE"""),"LRNN464NGO2299WP")</f>
        <v>LRNN464NGO2299WP</v>
      </c>
      <c r="B123" s="1">
        <f ca="1">VLOOKUP(A123,'Chi phí'!F:O,10,FALSE)</f>
        <v>0</v>
      </c>
      <c r="C123" s="1">
        <f ca="1">SUMIF('Chi phí'!F:F,A123,'Chi phí'!H:H)</f>
        <v>18.059999999999999</v>
      </c>
      <c r="D123" s="1">
        <f ca="1">SUMIF('Doanh thu'!A:A,B123,'Doanh thu'!E:E)</f>
        <v>0</v>
      </c>
      <c r="E123" s="1">
        <f t="shared" ca="1" si="1"/>
        <v>-1</v>
      </c>
    </row>
    <row r="124" spans="1:5" x14ac:dyDescent="0.2">
      <c r="A124" s="1" t="str">
        <f ca="1">IFERROR(__xludf.DUMMYFUNCTION("""COMPUTED_VALUE"""),"SHQD087CLA026WP")</f>
        <v>SHQD087CLA026WP</v>
      </c>
      <c r="B124" s="1">
        <f ca="1">VLOOKUP(A124,'Chi phí'!F:O,10,FALSE)</f>
        <v>0</v>
      </c>
      <c r="C124" s="1">
        <f ca="1">SUMIF('Chi phí'!F:F,A124,'Chi phí'!H:H)</f>
        <v>88.45</v>
      </c>
      <c r="D124" s="1">
        <f ca="1">SUMIF('Doanh thu'!A:A,B124,'Doanh thu'!E:E)</f>
        <v>0</v>
      </c>
      <c r="E124" s="1">
        <f t="shared" ca="1" si="1"/>
        <v>-1</v>
      </c>
    </row>
    <row r="125" spans="1:5" x14ac:dyDescent="0.2">
      <c r="A125" s="1" t="str">
        <f ca="1">IFERROR(__xludf.DUMMYFUNCTION("""COMPUTED_VALUE"""),"ETAT1257DIL810WP")</f>
        <v>ETAT1257DIL810WP</v>
      </c>
      <c r="B125" s="1">
        <f ca="1">VLOOKUP(A125,'Chi phí'!F:O,10,FALSE)</f>
        <v>0</v>
      </c>
      <c r="C125" s="1">
        <f ca="1">SUMIF('Chi phí'!F:F,A125,'Chi phí'!H:H)</f>
        <v>29.29</v>
      </c>
      <c r="D125" s="1">
        <f ca="1">SUMIF('Doanh thu'!A:A,B125,'Doanh thu'!E:E)</f>
        <v>0</v>
      </c>
      <c r="E125" s="1">
        <f t="shared" ca="1" si="1"/>
        <v>-1</v>
      </c>
    </row>
    <row r="126" spans="1:5" x14ac:dyDescent="0.2">
      <c r="A126" s="1" t="str">
        <f ca="1">IFERROR(__xludf.DUMMYFUNCTION("""COMPUTED_VALUE"""),"HSNN234HEL331WP")</f>
        <v>HSNN234HEL331WP</v>
      </c>
      <c r="B126" s="1">
        <f ca="1">VLOOKUP(A126,'Chi phí'!F:O,10,FALSE)</f>
        <v>0</v>
      </c>
      <c r="C126" s="1">
        <f ca="1">SUMIF('Chi phí'!F:F,A126,'Chi phí'!H:H)</f>
        <v>19.93</v>
      </c>
      <c r="D126" s="1">
        <f ca="1">SUMIF('Doanh thu'!A:A,B126,'Doanh thu'!E:E)</f>
        <v>0</v>
      </c>
      <c r="E126" s="1">
        <f t="shared" ca="1" si="1"/>
        <v>-1</v>
      </c>
    </row>
    <row r="127" spans="1:5" x14ac:dyDescent="0.2">
      <c r="A127" s="1" t="str">
        <f ca="1">IFERROR(__xludf.DUMMYFUNCTION("""COMPUTED_VALUE"""),"PABT064NGO2302WP")</f>
        <v>PABT064NGO2302WP</v>
      </c>
      <c r="B127" s="1">
        <f ca="1">VLOOKUP(A127,'Chi phí'!F:O,10,FALSE)</f>
        <v>0</v>
      </c>
      <c r="C127" s="1">
        <f ca="1">SUMIF('Chi phí'!F:F,A127,'Chi phí'!H:H)</f>
        <v>9.4</v>
      </c>
      <c r="D127" s="1">
        <f ca="1">SUMIF('Doanh thu'!A:A,B127,'Doanh thu'!E:E)</f>
        <v>0</v>
      </c>
      <c r="E127" s="1">
        <f t="shared" ca="1" si="1"/>
        <v>-1</v>
      </c>
    </row>
    <row r="128" spans="1:5" x14ac:dyDescent="0.2">
      <c r="A128" s="1" t="str">
        <f ca="1">IFERROR(__xludf.DUMMYFUNCTION("""COMPUTED_VALUE"""),"SHGT481NEL2311WP")</f>
        <v>SHGT481NEL2311WP</v>
      </c>
      <c r="B128" s="1">
        <f ca="1">VLOOKUP(A128,'Chi phí'!F:O,10,FALSE)</f>
        <v>0</v>
      </c>
      <c r="C128" s="1">
        <f ca="1">SUMIF('Chi phí'!F:F,A128,'Chi phí'!H:H)</f>
        <v>13.930000000000001</v>
      </c>
      <c r="D128" s="1">
        <f ca="1">SUMIF('Doanh thu'!A:A,B128,'Doanh thu'!E:E)</f>
        <v>0</v>
      </c>
      <c r="E128" s="1">
        <f t="shared" ca="1" si="1"/>
        <v>-1</v>
      </c>
    </row>
    <row r="129" spans="1:5" x14ac:dyDescent="0.2">
      <c r="A129" s="1" t="str">
        <f ca="1">IFERROR(__xludf.DUMMYFUNCTION("""COMPUTED_VALUE"""),"TSAT1255DIL805WP")</f>
        <v>TSAT1255DIL805WP</v>
      </c>
      <c r="B129" s="1">
        <f ca="1">VLOOKUP(A129,'Chi phí'!F:O,10,FALSE)</f>
        <v>0</v>
      </c>
      <c r="C129" s="1">
        <f ca="1">SUMIF('Chi phí'!F:F,A129,'Chi phí'!H:H)</f>
        <v>24.669999999999998</v>
      </c>
      <c r="D129" s="1">
        <f ca="1">SUMIF('Doanh thu'!A:A,B129,'Doanh thu'!E:E)</f>
        <v>0</v>
      </c>
      <c r="E129" s="1">
        <f t="shared" ca="1" si="1"/>
        <v>-1</v>
      </c>
    </row>
    <row r="130" spans="1:5" x14ac:dyDescent="0.2">
      <c r="A130" s="1" t="str">
        <f ca="1">IFERROR(__xludf.DUMMYFUNCTION("""COMPUTED_VALUE"""),"ETAH684ELE3254WP")</f>
        <v>ETAH684ELE3254WP</v>
      </c>
      <c r="B130" s="1">
        <f ca="1">VLOOKUP(A130,'Chi phí'!F:O,10,FALSE)</f>
        <v>0</v>
      </c>
      <c r="C130" s="1">
        <f ca="1">SUMIF('Chi phí'!F:F,A130,'Chi phí'!H:H)</f>
        <v>21.380000000000003</v>
      </c>
      <c r="D130" s="1">
        <f ca="1">SUMIF('Doanh thu'!A:A,B130,'Doanh thu'!E:E)</f>
        <v>0</v>
      </c>
      <c r="E130" s="1">
        <f t="shared" ref="E130:E193" ca="1" si="2">(D130-C130)/C130</f>
        <v>-1</v>
      </c>
    </row>
    <row r="131" spans="1:5" x14ac:dyDescent="0.2">
      <c r="A131" s="1" t="str">
        <f ca="1">IFERROR(__xludf.DUMMYFUNCTION("""COMPUTED_VALUE"""),"AHHP228HAL1981WP")</f>
        <v>AHHP228HAL1981WP</v>
      </c>
      <c r="B131" s="1">
        <f ca="1">VLOOKUP(A131,'Chi phí'!F:O,10,FALSE)</f>
        <v>0</v>
      </c>
      <c r="C131" s="1">
        <f ca="1">SUMIF('Chi phí'!F:F,A131,'Chi phí'!H:H)</f>
        <v>25.09</v>
      </c>
      <c r="D131" s="1">
        <f ca="1">SUMIF('Doanh thu'!A:A,B131,'Doanh thu'!E:E)</f>
        <v>0</v>
      </c>
      <c r="E131" s="1">
        <f t="shared" ca="1" si="2"/>
        <v>-1</v>
      </c>
    </row>
    <row r="132" spans="1:5" x14ac:dyDescent="0.2">
      <c r="A132" s="1" t="str">
        <f ca="1">IFERROR(__xludf.DUMMYFUNCTION("""COMPUTED_VALUE"""),"MGVA838ELE3245WP")</f>
        <v>MGVA838ELE3245WP</v>
      </c>
      <c r="B132" s="1">
        <f ca="1">VLOOKUP(A132,'Chi phí'!F:O,10,FALSE)</f>
        <v>0</v>
      </c>
      <c r="C132" s="1">
        <f ca="1">SUMIF('Chi phí'!F:F,A132,'Chi phí'!H:H)</f>
        <v>27.840000000000003</v>
      </c>
      <c r="D132" s="1">
        <f ca="1">SUMIF('Doanh thu'!A:A,B132,'Doanh thu'!E:E)</f>
        <v>0</v>
      </c>
      <c r="E132" s="1">
        <f t="shared" ca="1" si="2"/>
        <v>-1</v>
      </c>
    </row>
    <row r="133" spans="1:5" x14ac:dyDescent="0.2">
      <c r="A133" s="1" t="str">
        <f ca="1">IFERROR(__xludf.DUMMYFUNCTION("""COMPUTED_VALUE"""),"GFAK1068NAH3265WP")</f>
        <v>GFAK1068NAH3265WP</v>
      </c>
      <c r="B133" s="1">
        <f ca="1">VLOOKUP(A133,'Chi phí'!F:O,10,FALSE)</f>
        <v>0</v>
      </c>
      <c r="C133" s="1">
        <f ca="1">SUMIF('Chi phí'!F:F,A133,'Chi phí'!H:H)</f>
        <v>19.87</v>
      </c>
      <c r="D133" s="1">
        <f ca="1">SUMIF('Doanh thu'!A:A,B133,'Doanh thu'!E:E)</f>
        <v>0</v>
      </c>
      <c r="E133" s="1">
        <f t="shared" ca="1" si="2"/>
        <v>-1</v>
      </c>
    </row>
    <row r="134" spans="1:5" x14ac:dyDescent="0.2">
      <c r="A134" s="1" t="str">
        <f ca="1">IFERROR(__xludf.DUMMYFUNCTION("""COMPUTED_VALUE"""),"TSHC358NGO2292WP")</f>
        <v>TSHC358NGO2292WP</v>
      </c>
      <c r="B134" s="1">
        <f ca="1">VLOOKUP(A134,'Chi phí'!F:O,10,FALSE)</f>
        <v>0</v>
      </c>
      <c r="C134" s="1">
        <f ca="1">SUMIF('Chi phí'!F:F,A134,'Chi phí'!H:H)</f>
        <v>39.590000000000003</v>
      </c>
      <c r="D134" s="1">
        <f ca="1">SUMIF('Doanh thu'!A:A,B134,'Doanh thu'!E:E)</f>
        <v>0</v>
      </c>
      <c r="E134" s="1">
        <f t="shared" ca="1" si="2"/>
        <v>-1</v>
      </c>
    </row>
    <row r="135" spans="1:5" x14ac:dyDescent="0.2">
      <c r="A135" s="1" t="str">
        <f ca="1">IFERROR(__xludf.DUMMYFUNCTION("""COMPUTED_VALUE"""),"WAHP232HAL1998WP")</f>
        <v>WAHP232HAL1998WP</v>
      </c>
      <c r="B135" s="1">
        <f ca="1">VLOOKUP(A135,'Chi phí'!F:O,10,FALSE)</f>
        <v>0</v>
      </c>
      <c r="C135" s="1">
        <f ca="1">SUMIF('Chi phí'!F:F,A135,'Chi phí'!H:H)</f>
        <v>17.37</v>
      </c>
      <c r="D135" s="1">
        <f ca="1">SUMIF('Doanh thu'!A:A,B135,'Doanh thu'!E:E)</f>
        <v>0</v>
      </c>
      <c r="E135" s="1">
        <f t="shared" ca="1" si="2"/>
        <v>-1</v>
      </c>
    </row>
    <row r="136" spans="1:5" x14ac:dyDescent="0.2">
      <c r="A136" s="1" t="str">
        <f ca="1">IFERROR(__xludf.DUMMYFUNCTION("""COMPUTED_VALUE"""),"AFKK892CIN2449WP")</f>
        <v>AFKK892CIN2449WP</v>
      </c>
      <c r="B136" s="1">
        <f ca="1">VLOOKUP(A136,'Chi phí'!F:O,10,FALSE)</f>
        <v>0</v>
      </c>
      <c r="C136" s="1">
        <f ca="1">SUMIF('Chi phí'!F:F,A136,'Chi phí'!H:H)</f>
        <v>10.11</v>
      </c>
      <c r="D136" s="1">
        <f ca="1">SUMIF('Doanh thu'!A:A,B136,'Doanh thu'!E:E)</f>
        <v>0</v>
      </c>
      <c r="E136" s="1">
        <f t="shared" ca="1" si="2"/>
        <v>-1</v>
      </c>
    </row>
    <row r="137" spans="1:5" x14ac:dyDescent="0.2">
      <c r="A137" s="1" t="str">
        <f ca="1">IFERROR(__xludf.DUMMYFUNCTION("""COMPUTED_VALUE"""),"FBTA331HAL1592WP")</f>
        <v>FBTA331HAL1592WP</v>
      </c>
      <c r="B137" s="1">
        <f ca="1">VLOOKUP(A137,'Chi phí'!F:O,10,FALSE)</f>
        <v>0</v>
      </c>
      <c r="C137" s="1">
        <f ca="1">SUMIF('Chi phí'!F:F,A137,'Chi phí'!H:H)</f>
        <v>5.2</v>
      </c>
      <c r="D137" s="1">
        <f ca="1">SUMIF('Doanh thu'!A:A,B137,'Doanh thu'!E:E)</f>
        <v>0</v>
      </c>
      <c r="E137" s="1">
        <f t="shared" ca="1" si="2"/>
        <v>-1</v>
      </c>
    </row>
    <row r="138" spans="1:5" x14ac:dyDescent="0.2">
      <c r="A138" s="1" t="str">
        <f ca="1">IFERROR(__xludf.DUMMYFUNCTION("""COMPUTED_VALUE"""),"TKAK1142NAH3488WP")</f>
        <v>TKAK1142NAH3488WP</v>
      </c>
      <c r="B138" s="1">
        <f ca="1">VLOOKUP(A138,'Chi phí'!F:O,10,FALSE)</f>
        <v>0</v>
      </c>
      <c r="C138" s="1">
        <f ca="1">SUMIF('Chi phí'!F:F,A138,'Chi phí'!H:H)</f>
        <v>11.579999999999998</v>
      </c>
      <c r="D138" s="1">
        <f ca="1">SUMIF('Doanh thu'!A:A,B138,'Doanh thu'!E:E)</f>
        <v>0</v>
      </c>
      <c r="E138" s="1">
        <f t="shared" ca="1" si="2"/>
        <v>-1</v>
      </c>
    </row>
    <row r="139" spans="1:5" x14ac:dyDescent="0.2">
      <c r="A139" s="1" t="str">
        <f ca="1">IFERROR(__xludf.DUMMYFUNCTION("""COMPUTED_VALUE"""),"TSBD1141NAH3445WP")</f>
        <v>TSBD1141NAH3445WP</v>
      </c>
      <c r="B139" s="1">
        <f ca="1">VLOOKUP(A139,'Chi phí'!F:O,10,FALSE)</f>
        <v>0</v>
      </c>
      <c r="C139" s="1">
        <f ca="1">SUMIF('Chi phí'!F:F,A139,'Chi phí'!H:H)</f>
        <v>22.150000000000002</v>
      </c>
      <c r="D139" s="1">
        <f ca="1">SUMIF('Doanh thu'!A:A,B139,'Doanh thu'!E:E)</f>
        <v>0</v>
      </c>
      <c r="E139" s="1">
        <f t="shared" ca="1" si="2"/>
        <v>-1</v>
      </c>
    </row>
    <row r="140" spans="1:5" x14ac:dyDescent="0.2">
      <c r="A140" s="1" t="str">
        <f ca="1">IFERROR(__xludf.DUMMYFUNCTION("""COMPUTED_VALUE"""),"LDKK776CIN2126WP")</f>
        <v>LDKK776CIN2126WP</v>
      </c>
      <c r="B140" s="1">
        <f ca="1">VLOOKUP(A140,'Chi phí'!F:O,10,FALSE)</f>
        <v>0</v>
      </c>
      <c r="C140" s="1">
        <f ca="1">SUMIF('Chi phí'!F:F,A140,'Chi phí'!H:H)</f>
        <v>38.319999999999993</v>
      </c>
      <c r="D140" s="1">
        <f ca="1">SUMIF('Doanh thu'!A:A,B140,'Doanh thu'!E:E)</f>
        <v>0</v>
      </c>
      <c r="E140" s="1">
        <f t="shared" ca="1" si="2"/>
        <v>-1</v>
      </c>
    </row>
    <row r="141" spans="1:5" x14ac:dyDescent="0.2">
      <c r="A141" s="1" t="str">
        <f ca="1">IFERROR(__xludf.DUMMYFUNCTION("""COMPUTED_VALUE"""),"TUHC365NGO2314WP")</f>
        <v>TUHC365NGO2314WP</v>
      </c>
      <c r="B141" s="1">
        <f ca="1">VLOOKUP(A141,'Chi phí'!F:O,10,FALSE)</f>
        <v>0</v>
      </c>
      <c r="C141" s="1">
        <f ca="1">SUMIF('Chi phí'!F:F,A141,'Chi phí'!H:H)</f>
        <v>23.52</v>
      </c>
      <c r="D141" s="1">
        <f ca="1">SUMIF('Doanh thu'!A:A,B141,'Doanh thu'!E:E)</f>
        <v>0</v>
      </c>
      <c r="E141" s="1">
        <f t="shared" ca="1" si="2"/>
        <v>-1</v>
      </c>
    </row>
    <row r="142" spans="1:5" x14ac:dyDescent="0.2">
      <c r="A142" s="1" t="str">
        <f ca="1">IFERROR(__xludf.DUMMYFUNCTION("""COMPUTED_VALUE"""),"EMTS425NAH3348WP")</f>
        <v>EMTS425NAH3348WP</v>
      </c>
      <c r="B142" s="1">
        <f ca="1">VLOOKUP(A142,'Chi phí'!F:O,10,FALSE)</f>
        <v>0</v>
      </c>
      <c r="C142" s="1">
        <f ca="1">SUMIF('Chi phí'!F:F,A142,'Chi phí'!H:H)</f>
        <v>10.17</v>
      </c>
      <c r="D142" s="1">
        <f ca="1">SUMIF('Doanh thu'!A:A,B142,'Doanh thu'!E:E)</f>
        <v>0</v>
      </c>
      <c r="E142" s="1">
        <f t="shared" ca="1" si="2"/>
        <v>-1</v>
      </c>
    </row>
    <row r="143" spans="1:5" x14ac:dyDescent="0.2">
      <c r="A143" s="1" t="str">
        <f ca="1">IFERROR(__xludf.DUMMYFUNCTION("""COMPUTED_VALUE"""),"Father MUG video")</f>
        <v>Father MUG video</v>
      </c>
      <c r="B143" s="1">
        <f ca="1">VLOOKUP(A143,'Chi phí'!F:O,10,FALSE)</f>
        <v>0</v>
      </c>
      <c r="C143" s="1">
        <f ca="1">SUMIF('Chi phí'!F:F,A143,'Chi phí'!H:H)</f>
        <v>80.239999999999995</v>
      </c>
      <c r="D143" s="1">
        <f ca="1">SUMIF('Doanh thu'!A:A,B143,'Doanh thu'!E:E)</f>
        <v>0</v>
      </c>
      <c r="E143" s="1">
        <f t="shared" ca="1" si="2"/>
        <v>-1</v>
      </c>
    </row>
    <row r="144" spans="1:5" x14ac:dyDescent="0.2">
      <c r="A144" s="1" t="str">
        <f ca="1">IFERROR(__xludf.DUMMYFUNCTION("""COMPUTED_VALUE"""),"WMHU046DIL804WP")</f>
        <v>WMHU046DIL804WP</v>
      </c>
      <c r="B144" s="1">
        <f ca="1">VLOOKUP(A144,'Chi phí'!F:O,10,FALSE)</f>
        <v>0</v>
      </c>
      <c r="C144" s="1">
        <f ca="1">SUMIF('Chi phí'!F:F,A144,'Chi phí'!H:H)</f>
        <v>20.59</v>
      </c>
      <c r="D144" s="1">
        <f ca="1">SUMIF('Doanh thu'!A:A,B144,'Doanh thu'!E:E)</f>
        <v>0</v>
      </c>
      <c r="E144" s="1">
        <f t="shared" ca="1" si="2"/>
        <v>-1</v>
      </c>
    </row>
    <row r="145" spans="1:5" x14ac:dyDescent="0.2">
      <c r="A145" s="1" t="str">
        <f ca="1">IFERROR(__xludf.DUMMYFUNCTION("""COMPUTED_VALUE"""),"TSNA380HEL1079WP")</f>
        <v>TSNA380HEL1079WP</v>
      </c>
      <c r="B145" s="1">
        <f ca="1">VLOOKUP(A145,'Chi phí'!F:O,10,FALSE)</f>
        <v>0</v>
      </c>
      <c r="C145" s="1">
        <f ca="1">SUMIF('Chi phí'!F:F,A145,'Chi phí'!H:H)</f>
        <v>9.9699999999999989</v>
      </c>
      <c r="D145" s="1">
        <f ca="1">SUMIF('Doanh thu'!A:A,B145,'Doanh thu'!E:E)</f>
        <v>0</v>
      </c>
      <c r="E145" s="1">
        <f t="shared" ca="1" si="2"/>
        <v>-1</v>
      </c>
    </row>
    <row r="146" spans="1:5" x14ac:dyDescent="0.2">
      <c r="A146" s="1" t="str">
        <f ca="1">IFERROR(__xludf.DUMMYFUNCTION("""COMPUTED_VALUE"""),"ETHC363NGO2306WP")</f>
        <v>ETHC363NGO2306WP</v>
      </c>
      <c r="B146" s="1">
        <f ca="1">VLOOKUP(A146,'Chi phí'!F:O,10,FALSE)</f>
        <v>0</v>
      </c>
      <c r="C146" s="1">
        <f ca="1">SUMIF('Chi phí'!F:F,A146,'Chi phí'!H:H)</f>
        <v>9.6</v>
      </c>
      <c r="D146" s="1">
        <f ca="1">SUMIF('Doanh thu'!A:A,B146,'Doanh thu'!E:E)</f>
        <v>0</v>
      </c>
      <c r="E146" s="1">
        <f t="shared" ca="1" si="2"/>
        <v>-1</v>
      </c>
    </row>
    <row r="147" spans="1:5" x14ac:dyDescent="0.2">
      <c r="A147" s="1" t="str">
        <f ca="1">IFERROR(__xludf.DUMMYFUNCTION("""COMPUTED_VALUE"""),"MSHM380NAH1742WP")</f>
        <v>MSHM380NAH1742WP</v>
      </c>
      <c r="B147" s="1">
        <f ca="1">VLOOKUP(A147,'Chi phí'!F:O,10,FALSE)</f>
        <v>0</v>
      </c>
      <c r="C147" s="1">
        <f ca="1">SUMIF('Chi phí'!F:F,A147,'Chi phí'!H:H)</f>
        <v>56.390000000000008</v>
      </c>
      <c r="D147" s="1">
        <f ca="1">SUMIF('Doanh thu'!A:A,B147,'Doanh thu'!E:E)</f>
        <v>0</v>
      </c>
      <c r="E147" s="1">
        <f t="shared" ca="1" si="2"/>
        <v>-1</v>
      </c>
    </row>
    <row r="148" spans="1:5" x14ac:dyDescent="0.2">
      <c r="A148" s="1" t="str">
        <f ca="1">IFERROR(__xludf.DUMMYFUNCTION("""COMPUTED_VALUE"""),"TSBD1156NAH3489WP")</f>
        <v>TSBD1156NAH3489WP</v>
      </c>
      <c r="B148" s="1">
        <f ca="1">VLOOKUP(A148,'Chi phí'!F:O,10,FALSE)</f>
        <v>0</v>
      </c>
      <c r="C148" s="1">
        <f ca="1">SUMIF('Chi phí'!F:F,A148,'Chi phí'!H:H)</f>
        <v>10.08</v>
      </c>
      <c r="D148" s="1">
        <f ca="1">SUMIF('Doanh thu'!A:A,B148,'Doanh thu'!E:E)</f>
        <v>0</v>
      </c>
      <c r="E148" s="1">
        <f t="shared" ca="1" si="2"/>
        <v>-1</v>
      </c>
    </row>
    <row r="149" spans="1:5" x14ac:dyDescent="0.2">
      <c r="A149" s="1" t="str">
        <f ca="1">IFERROR(__xludf.DUMMYFUNCTION("""COMPUTED_VALUE"""),"SHTR259NAH3479WP")</f>
        <v>SHTR259NAH3479WP</v>
      </c>
      <c r="B149" s="1">
        <f ca="1">VLOOKUP(A149,'Chi phí'!F:O,10,FALSE)</f>
        <v>0</v>
      </c>
      <c r="C149" s="1">
        <f ca="1">SUMIF('Chi phí'!F:F,A149,'Chi phí'!H:H)</f>
        <v>17.670000000000002</v>
      </c>
      <c r="D149" s="1">
        <f ca="1">SUMIF('Doanh thu'!A:A,B149,'Doanh thu'!E:E)</f>
        <v>0</v>
      </c>
      <c r="E149" s="1">
        <f t="shared" ca="1" si="2"/>
        <v>-1</v>
      </c>
    </row>
    <row r="150" spans="1:5" x14ac:dyDescent="0.2">
      <c r="A150" s="1" t="str">
        <f ca="1">IFERROR(__xludf.DUMMYFUNCTION("""COMPUTED_VALUE"""),"LHVA840HAL2303WP")</f>
        <v>LHVA840HAL2303WP</v>
      </c>
      <c r="B150" s="1">
        <f ca="1">VLOOKUP(A150,'Chi phí'!F:O,10,FALSE)</f>
        <v>0</v>
      </c>
      <c r="C150" s="1">
        <f ca="1">SUMIF('Chi phí'!F:F,A150,'Chi phí'!H:H)</f>
        <v>35.300000000000004</v>
      </c>
      <c r="D150" s="1">
        <f ca="1">SUMIF('Doanh thu'!A:A,B150,'Doanh thu'!E:E)</f>
        <v>0</v>
      </c>
      <c r="E150" s="1">
        <f t="shared" ca="1" si="2"/>
        <v>-1</v>
      </c>
    </row>
    <row r="151" spans="1:5" x14ac:dyDescent="0.2">
      <c r="A151" s="1" t="str">
        <f ca="1">IFERROR(__xludf.DUMMYFUNCTION("""COMPUTED_VALUE"""),"BIAK1108NAH3380WP")</f>
        <v>BIAK1108NAH3380WP</v>
      </c>
      <c r="B151" s="1">
        <f ca="1">VLOOKUP(A151,'Chi phí'!F:O,10,FALSE)</f>
        <v>0</v>
      </c>
      <c r="C151" s="1">
        <f ca="1">SUMIF('Chi phí'!F:F,A151,'Chi phí'!H:H)</f>
        <v>24.159999999999997</v>
      </c>
      <c r="D151" s="1">
        <f ca="1">SUMIF('Doanh thu'!A:A,B151,'Doanh thu'!E:E)</f>
        <v>0</v>
      </c>
      <c r="E151" s="1">
        <f t="shared" ca="1" si="2"/>
        <v>-1</v>
      </c>
    </row>
    <row r="152" spans="1:5" x14ac:dyDescent="0.2">
      <c r="A152" s="1" t="str">
        <f ca="1">IFERROR(__xludf.DUMMYFUNCTION("""COMPUTED_VALUE"""),"WZAH642ELE3130WP")</f>
        <v>WZAH642ELE3130WP</v>
      </c>
      <c r="B152" s="1">
        <f ca="1">VLOOKUP(A152,'Chi phí'!F:O,10,FALSE)</f>
        <v>0</v>
      </c>
      <c r="C152" s="1">
        <f ca="1">SUMIF('Chi phí'!F:F,A152,'Chi phí'!H:H)</f>
        <v>41.35</v>
      </c>
      <c r="D152" s="1">
        <f ca="1">SUMIF('Doanh thu'!A:A,B152,'Doanh thu'!E:E)</f>
        <v>0</v>
      </c>
      <c r="E152" s="1">
        <f t="shared" ca="1" si="2"/>
        <v>-1</v>
      </c>
    </row>
    <row r="153" spans="1:5" x14ac:dyDescent="0.2">
      <c r="A153" s="1" t="str">
        <f ca="1">IFERROR(__xludf.DUMMYFUNCTION("""COMPUTED_VALUE"""),"HSTR260HAL2309WP")</f>
        <v>HSTR260HAL2309WP</v>
      </c>
      <c r="B153" s="1">
        <f ca="1">VLOOKUP(A153,'Chi phí'!F:O,10,FALSE)</f>
        <v>0</v>
      </c>
      <c r="C153" s="1">
        <f ca="1">SUMIF('Chi phí'!F:F,A153,'Chi phí'!H:H)</f>
        <v>0.04</v>
      </c>
      <c r="D153" s="1">
        <f ca="1">SUMIF('Doanh thu'!A:A,B153,'Doanh thu'!E:E)</f>
        <v>0</v>
      </c>
      <c r="E153" s="1">
        <f t="shared" ca="1" si="2"/>
        <v>-1</v>
      </c>
    </row>
    <row r="154" spans="1:5" x14ac:dyDescent="0.2">
      <c r="A154" s="1" t="str">
        <f ca="1">IFERROR(__xludf.DUMMYFUNCTION("""COMPUTED_VALUE"""),"AHTA400HAL2305WP")</f>
        <v>AHTA400HAL2305WP</v>
      </c>
      <c r="B154" s="1">
        <f ca="1">VLOOKUP(A154,'Chi phí'!F:O,10,FALSE)</f>
        <v>0</v>
      </c>
      <c r="C154" s="1">
        <f ca="1">SUMIF('Chi phí'!F:F,A154,'Chi phí'!H:H)</f>
        <v>7.47</v>
      </c>
      <c r="D154" s="1">
        <f ca="1">SUMIF('Doanh thu'!A:A,B154,'Doanh thu'!E:E)</f>
        <v>0</v>
      </c>
      <c r="E154" s="1">
        <f t="shared" ca="1" si="2"/>
        <v>-1</v>
      </c>
    </row>
    <row r="155" spans="1:5" x14ac:dyDescent="0.2">
      <c r="A155" s="1" t="str">
        <f ca="1">IFERROR(__xludf.DUMMYFUNCTION("""COMPUTED_VALUE"""),"WMKK891NEL2343WP")</f>
        <v>WMKK891NEL2343WP</v>
      </c>
      <c r="B155" s="1">
        <f ca="1">VLOOKUP(A155,'Chi phí'!F:O,10,FALSE)</f>
        <v>0</v>
      </c>
      <c r="C155" s="1">
        <f ca="1">SUMIF('Chi phí'!F:F,A155,'Chi phí'!H:H)</f>
        <v>17.41</v>
      </c>
      <c r="D155" s="1">
        <f ca="1">SUMIF('Doanh thu'!A:A,B155,'Doanh thu'!E:E)</f>
        <v>0</v>
      </c>
      <c r="E155" s="1">
        <f t="shared" ca="1" si="2"/>
        <v>-1</v>
      </c>
    </row>
    <row r="156" spans="1:5" x14ac:dyDescent="0.2">
      <c r="A156" s="1" t="str">
        <f ca="1">IFERROR(__xludf.DUMMYFUNCTION("""COMPUTED_VALUE"""),"TSHC357NGO2290WP")</f>
        <v>TSHC357NGO2290WP</v>
      </c>
      <c r="B156" s="1">
        <f ca="1">VLOOKUP(A156,'Chi phí'!F:O,10,FALSE)</f>
        <v>0</v>
      </c>
      <c r="C156" s="1">
        <f ca="1">SUMIF('Chi phí'!F:F,A156,'Chi phí'!H:H)</f>
        <v>21.619999999999997</v>
      </c>
      <c r="D156" s="1">
        <f ca="1">SUMIF('Doanh thu'!A:A,B156,'Doanh thu'!E:E)</f>
        <v>0</v>
      </c>
      <c r="E156" s="1">
        <f t="shared" ca="1" si="2"/>
        <v>-1</v>
      </c>
    </row>
    <row r="157" spans="1:5" x14ac:dyDescent="0.2">
      <c r="A157" s="1" t="str">
        <f ca="1">IFERROR(__xludf.DUMMYFUNCTION("""COMPUTED_VALUE"""),"CKTA401HAL2311WP")</f>
        <v>CKTA401HAL2311WP</v>
      </c>
      <c r="B157" s="1">
        <f ca="1">VLOOKUP(A157,'Chi phí'!F:O,10,FALSE)</f>
        <v>0</v>
      </c>
      <c r="C157" s="1">
        <f ca="1">SUMIF('Chi phí'!F:F,A157,'Chi phí'!H:H)</f>
        <v>9.9599999999999991</v>
      </c>
      <c r="D157" s="1">
        <f ca="1">SUMIF('Doanh thu'!A:A,B157,'Doanh thu'!E:E)</f>
        <v>0</v>
      </c>
      <c r="E157" s="1">
        <f t="shared" ca="1" si="2"/>
        <v>-1</v>
      </c>
    </row>
    <row r="158" spans="1:5" x14ac:dyDescent="0.2">
      <c r="A158" s="1" t="str">
        <f ca="1">IFERROR(__xludf.DUMMYFUNCTION("""COMPUTED_VALUE"""),"SHNV914HAL2312WP")</f>
        <v>SHNV914HAL2312WP</v>
      </c>
      <c r="B158" s="1">
        <f ca="1">VLOOKUP(A158,'Chi phí'!F:O,10,FALSE)</f>
        <v>0</v>
      </c>
      <c r="C158" s="1">
        <f ca="1">SUMIF('Chi phí'!F:F,A158,'Chi phí'!H:H)</f>
        <v>17.45</v>
      </c>
      <c r="D158" s="1">
        <f ca="1">SUMIF('Doanh thu'!A:A,B158,'Doanh thu'!E:E)</f>
        <v>0</v>
      </c>
      <c r="E158" s="1">
        <f t="shared" ca="1" si="2"/>
        <v>-1</v>
      </c>
    </row>
    <row r="159" spans="1:5" x14ac:dyDescent="0.2">
      <c r="A159" s="1" t="str">
        <f ca="1">IFERROR(__xludf.DUMMYFUNCTION("""COMPUTED_VALUE"""),"TSPT1185HEL1100WP")</f>
        <v>TSPT1185HEL1100WP</v>
      </c>
      <c r="B159" s="1">
        <f ca="1">VLOOKUP(A159,'Chi phí'!F:O,10,FALSE)</f>
        <v>0</v>
      </c>
      <c r="C159" s="1">
        <f ca="1">SUMIF('Chi phí'!F:F,A159,'Chi phí'!H:H)</f>
        <v>29.380000000000003</v>
      </c>
      <c r="D159" s="1">
        <f ca="1">SUMIF('Doanh thu'!A:A,B159,'Doanh thu'!E:E)</f>
        <v>0</v>
      </c>
      <c r="E159" s="1">
        <f t="shared" ca="1" si="2"/>
        <v>-1</v>
      </c>
    </row>
    <row r="160" spans="1:5" x14ac:dyDescent="0.2">
      <c r="A160" s="1" t="str">
        <f ca="1">IFERROR(__xludf.DUMMYFUNCTION("""COMPUTED_VALUE"""),"CEDT1169NGO2313WP")</f>
        <v>CEDT1169NGO2313WP</v>
      </c>
      <c r="B160" s="1">
        <f ca="1">VLOOKUP(A160,'Chi phí'!F:O,10,FALSE)</f>
        <v>0</v>
      </c>
      <c r="C160" s="1">
        <f ca="1">SUMIF('Chi phí'!F:F,A160,'Chi phí'!H:H)</f>
        <v>1.18</v>
      </c>
      <c r="D160" s="1">
        <f ca="1">SUMIF('Doanh thu'!A:A,B160,'Doanh thu'!E:E)</f>
        <v>0</v>
      </c>
      <c r="E160" s="1">
        <f t="shared" ca="1" si="2"/>
        <v>-1</v>
      </c>
    </row>
    <row r="161" spans="1:5" x14ac:dyDescent="0.2">
      <c r="A161" s="1" t="str">
        <f ca="1">IFERROR(__xludf.DUMMYFUNCTION("""COMPUTED_VALUE"""),"TFHC364NGO2312WP")</f>
        <v>TFHC364NGO2312WP</v>
      </c>
      <c r="B161" s="1">
        <f ca="1">VLOOKUP(A161,'Chi phí'!F:O,10,FALSE)</f>
        <v>0</v>
      </c>
      <c r="C161" s="1">
        <f ca="1">SUMIF('Chi phí'!F:F,A161,'Chi phí'!H:H)</f>
        <v>5.33</v>
      </c>
      <c r="D161" s="1">
        <f ca="1">SUMIF('Doanh thu'!A:A,B161,'Doanh thu'!E:E)</f>
        <v>0</v>
      </c>
      <c r="E161" s="1">
        <f t="shared" ca="1" si="2"/>
        <v>-1</v>
      </c>
    </row>
    <row r="162" spans="1:5" x14ac:dyDescent="0.2">
      <c r="A162" s="1" t="str">
        <f ca="1">IFERROR(__xludf.DUMMYFUNCTION("""COMPUTED_VALUE"""),"DETS456HAL2310WP")</f>
        <v>DETS456HAL2310WP</v>
      </c>
      <c r="B162" s="1">
        <f ca="1">VLOOKUP(A162,'Chi phí'!F:O,10,FALSE)</f>
        <v>0</v>
      </c>
      <c r="C162" s="1">
        <f ca="1">SUMIF('Chi phí'!F:F,A162,'Chi phí'!H:H)</f>
        <v>10.16</v>
      </c>
      <c r="D162" s="1">
        <f ca="1">SUMIF('Doanh thu'!A:A,B162,'Doanh thu'!E:E)</f>
        <v>0</v>
      </c>
      <c r="E162" s="1">
        <f t="shared" ca="1" si="2"/>
        <v>-1</v>
      </c>
    </row>
    <row r="163" spans="1:5" x14ac:dyDescent="0.2">
      <c r="A163" s="1" t="str">
        <f ca="1">IFERROR(__xludf.DUMMYFUNCTION("""COMPUTED_VALUE"""),"TSGT492DIL808WP")</f>
        <v>TSGT492DIL808WP</v>
      </c>
      <c r="B163" s="1">
        <f ca="1">VLOOKUP(A163,'Chi phí'!F:O,10,FALSE)</f>
        <v>0</v>
      </c>
      <c r="C163" s="1">
        <f ca="1">SUMIF('Chi phí'!F:F,A163,'Chi phí'!H:H)</f>
        <v>18.900000000000002</v>
      </c>
      <c r="D163" s="1">
        <f ca="1">SUMIF('Doanh thu'!A:A,B163,'Doanh thu'!E:E)</f>
        <v>0</v>
      </c>
      <c r="E163" s="1">
        <f t="shared" ca="1" si="2"/>
        <v>-1</v>
      </c>
    </row>
    <row r="164" spans="1:5" x14ac:dyDescent="0.2">
      <c r="A164" s="1" t="str">
        <f ca="1">IFERROR(__xludf.DUMMYFUNCTION("""COMPUTED_VALUE"""),"WZAH639ELE3111WP")</f>
        <v>WZAH639ELE3111WP</v>
      </c>
      <c r="B164" s="1">
        <f ca="1">VLOOKUP(A164,'Chi phí'!F:O,10,FALSE)</f>
        <v>0</v>
      </c>
      <c r="C164" s="1">
        <f ca="1">SUMIF('Chi phí'!F:F,A164,'Chi phí'!H:H)</f>
        <v>22.75</v>
      </c>
      <c r="D164" s="1">
        <f ca="1">SUMIF('Doanh thu'!A:A,B164,'Doanh thu'!E:E)</f>
        <v>0</v>
      </c>
      <c r="E164" s="1">
        <f t="shared" ca="1" si="2"/>
        <v>-1</v>
      </c>
    </row>
    <row r="165" spans="1:5" x14ac:dyDescent="0.2">
      <c r="A165" s="1" t="str">
        <f ca="1">IFERROR(__xludf.DUMMYFUNCTION("""COMPUTED_VALUE"""),"TMTN1257ELE3227WP")</f>
        <v>TMTN1257ELE3227WP</v>
      </c>
      <c r="B165" s="1">
        <f ca="1">VLOOKUP(A165,'Chi phí'!F:O,10,FALSE)</f>
        <v>0</v>
      </c>
      <c r="C165" s="1">
        <f ca="1">SUMIF('Chi phí'!F:F,A165,'Chi phí'!H:H)</f>
        <v>31.049999999999997</v>
      </c>
      <c r="D165" s="1">
        <f ca="1">SUMIF('Doanh thu'!A:A,B165,'Doanh thu'!E:E)</f>
        <v>0</v>
      </c>
      <c r="E165" s="1">
        <f t="shared" ca="1" si="2"/>
        <v>-1</v>
      </c>
    </row>
    <row r="166" spans="1:5" x14ac:dyDescent="0.2">
      <c r="A166" s="1" t="str">
        <f ca="1">IFERROR(__xludf.DUMMYFUNCTION("""COMPUTED_VALUE"""),"TKYN496ELE3256WP")</f>
        <v>TKYN496ELE3256WP</v>
      </c>
      <c r="B166" s="1">
        <f ca="1">VLOOKUP(A166,'Chi phí'!F:O,10,FALSE)</f>
        <v>0</v>
      </c>
      <c r="C166" s="1">
        <f ca="1">SUMIF('Chi phí'!F:F,A166,'Chi phí'!H:H)</f>
        <v>14.559999999999999</v>
      </c>
      <c r="D166" s="1">
        <f ca="1">SUMIF('Doanh thu'!A:A,B166,'Doanh thu'!E:E)</f>
        <v>0</v>
      </c>
      <c r="E166" s="1">
        <f t="shared" ca="1" si="2"/>
        <v>-1</v>
      </c>
    </row>
    <row r="167" spans="1:5" x14ac:dyDescent="0.2">
      <c r="A167" s="1" t="str">
        <f ca="1">IFERROR(__xludf.DUMMYFUNCTION("""COMPUTED_VALUE"""),"WSFL414CIN2030WP")</f>
        <v>WSFL414CIN2030WP</v>
      </c>
      <c r="B167" s="1">
        <f ca="1">VLOOKUP(A167,'Chi phí'!F:O,10,FALSE)</f>
        <v>0</v>
      </c>
      <c r="C167" s="1">
        <f ca="1">SUMIF('Chi phí'!F:F,A167,'Chi phí'!H:H)</f>
        <v>63.559999999999995</v>
      </c>
      <c r="D167" s="1">
        <f ca="1">SUMIF('Doanh thu'!A:A,B167,'Doanh thu'!E:E)</f>
        <v>0</v>
      </c>
      <c r="E167" s="1">
        <f t="shared" ca="1" si="2"/>
        <v>-1</v>
      </c>
    </row>
    <row r="168" spans="1:5" x14ac:dyDescent="0.2">
      <c r="A168" s="1" t="str">
        <f ca="1">IFERROR(__xludf.DUMMYFUNCTION("""COMPUTED_VALUE"""),"CCFL506DIL807WP")</f>
        <v>CCFL506DIL807WP</v>
      </c>
      <c r="B168" s="1">
        <f ca="1">VLOOKUP(A168,'Chi phí'!F:O,10,FALSE)</f>
        <v>0</v>
      </c>
      <c r="C168" s="1">
        <f ca="1">SUMIF('Chi phí'!F:F,A168,'Chi phí'!H:H)</f>
        <v>7.56</v>
      </c>
      <c r="D168" s="1">
        <f ca="1">SUMIF('Doanh thu'!A:A,B168,'Doanh thu'!E:E)</f>
        <v>0</v>
      </c>
      <c r="E168" s="1">
        <f t="shared" ca="1" si="2"/>
        <v>-1</v>
      </c>
    </row>
    <row r="169" spans="1:5" x14ac:dyDescent="0.2">
      <c r="A169" s="1" t="str">
        <f ca="1">IFERROR(__xludf.DUMMYFUNCTION("""COMPUTED_VALUE"""),"GFAH624ELE3045WP")</f>
        <v>GFAH624ELE3045WP</v>
      </c>
      <c r="B169" s="1">
        <f ca="1">VLOOKUP(A169,'Chi phí'!F:O,10,FALSE)</f>
        <v>0</v>
      </c>
      <c r="C169" s="1">
        <f ca="1">SUMIF('Chi phí'!F:F,A169,'Chi phí'!H:H)</f>
        <v>70.990000000000009</v>
      </c>
      <c r="D169" s="1">
        <f ca="1">SUMIF('Doanh thu'!A:A,B169,'Doanh thu'!E:E)</f>
        <v>0</v>
      </c>
      <c r="E169" s="1">
        <f t="shared" ca="1" si="2"/>
        <v>-1</v>
      </c>
    </row>
    <row r="170" spans="1:5" x14ac:dyDescent="0.2">
      <c r="A170" s="1" t="str">
        <f ca="1">IFERROR(__xludf.DUMMYFUNCTION("""COMPUTED_VALUE"""),"CPNN467HEL1142WP")</f>
        <v>CPNN467HEL1142WP</v>
      </c>
      <c r="B170" s="1">
        <f ca="1">VLOOKUP(A170,'Chi phí'!F:O,10,FALSE)</f>
        <v>0</v>
      </c>
      <c r="C170" s="1">
        <f ca="1">SUMIF('Chi phí'!F:F,A170,'Chi phí'!H:H)</f>
        <v>7.49</v>
      </c>
      <c r="D170" s="1">
        <f ca="1">SUMIF('Doanh thu'!A:A,B170,'Doanh thu'!E:E)</f>
        <v>0</v>
      </c>
      <c r="E170" s="1">
        <f t="shared" ca="1" si="2"/>
        <v>-1</v>
      </c>
    </row>
    <row r="171" spans="1:5" x14ac:dyDescent="0.2">
      <c r="A171" s="1" t="str">
        <f ca="1">IFERROR(__xludf.DUMMYFUNCTION("""COMPUTED_VALUE"""),"WMQD090CLA029WP")</f>
        <v>WMQD090CLA029WP</v>
      </c>
      <c r="B171" s="1">
        <f ca="1">VLOOKUP(A171,'Chi phí'!F:O,10,FALSE)</f>
        <v>0</v>
      </c>
      <c r="C171" s="1">
        <f ca="1">SUMIF('Chi phí'!F:F,A171,'Chi phí'!H:H)</f>
        <v>17.259999999999998</v>
      </c>
      <c r="D171" s="1">
        <f ca="1">SUMIF('Doanh thu'!A:A,B171,'Doanh thu'!E:E)</f>
        <v>0</v>
      </c>
      <c r="E171" s="1">
        <f t="shared" ca="1" si="2"/>
        <v>-1</v>
      </c>
    </row>
    <row r="172" spans="1:5" x14ac:dyDescent="0.2">
      <c r="A172" s="1" t="str">
        <f ca="1">IFERROR(__xludf.DUMMYFUNCTION("""COMPUTED_VALUE"""),"SHTS458HAL2320WP")</f>
        <v>SHTS458HAL2320WP</v>
      </c>
      <c r="B172" s="1">
        <f ca="1">VLOOKUP(A172,'Chi phí'!F:O,10,FALSE)</f>
        <v>0</v>
      </c>
      <c r="C172" s="1">
        <f ca="1">SUMIF('Chi phí'!F:F,A172,'Chi phí'!H:H)</f>
        <v>10.17</v>
      </c>
      <c r="D172" s="1">
        <f ca="1">SUMIF('Doanh thu'!A:A,B172,'Doanh thu'!E:E)</f>
        <v>0</v>
      </c>
      <c r="E172" s="1">
        <f t="shared" ca="1" si="2"/>
        <v>-1</v>
      </c>
    </row>
    <row r="173" spans="1:5" x14ac:dyDescent="0.2">
      <c r="A173" s="1" t="str">
        <f ca="1">IFERROR(__xludf.DUMMYFUNCTION("""COMPUTED_VALUE"""),"TSTT1032NEL2353WP")</f>
        <v>TSTT1032NEL2353WP</v>
      </c>
      <c r="B173" s="1">
        <f ca="1">VLOOKUP(A173,'Chi phí'!F:O,10,FALSE)</f>
        <v>0</v>
      </c>
      <c r="C173" s="1">
        <f ca="1">SUMIF('Chi phí'!F:F,A173,'Chi phí'!H:H)</f>
        <v>0.68</v>
      </c>
      <c r="D173" s="1">
        <f ca="1">SUMIF('Doanh thu'!A:A,B173,'Doanh thu'!E:E)</f>
        <v>0</v>
      </c>
      <c r="E173" s="1">
        <f t="shared" ca="1" si="2"/>
        <v>-1</v>
      </c>
    </row>
    <row r="174" spans="1:5" x14ac:dyDescent="0.2">
      <c r="A174" s="1" t="str">
        <f ca="1">IFERROR(__xludf.DUMMYFUNCTION("""COMPUTED_VALUE"""),"EBVA817ELE3153WP")</f>
        <v>EBVA817ELE3153WP</v>
      </c>
      <c r="B174" s="1">
        <f ca="1">VLOOKUP(A174,'Chi phí'!F:O,10,FALSE)</f>
        <v>0</v>
      </c>
      <c r="C174" s="1">
        <f ca="1">SUMIF('Chi phí'!F:F,A174,'Chi phí'!H:H)</f>
        <v>14.52</v>
      </c>
      <c r="D174" s="1">
        <f ca="1">SUMIF('Doanh thu'!A:A,B174,'Doanh thu'!E:E)</f>
        <v>0</v>
      </c>
      <c r="E174" s="1">
        <f t="shared" ca="1" si="2"/>
        <v>-1</v>
      </c>
    </row>
    <row r="175" spans="1:5" x14ac:dyDescent="0.2">
      <c r="A175" s="1" t="str">
        <f ca="1">IFERROR(__xludf.DUMMYFUNCTION("""COMPUTED_VALUE"""),"EMTP251HAL2301WP")</f>
        <v>EMTP251HAL2301WP</v>
      </c>
      <c r="B175" s="1">
        <f ca="1">VLOOKUP(A175,'Chi phí'!F:O,10,FALSE)</f>
        <v>0</v>
      </c>
      <c r="C175" s="1">
        <f ca="1">SUMIF('Chi phí'!F:F,A175,'Chi phí'!H:H)</f>
        <v>34.4</v>
      </c>
      <c r="D175" s="1">
        <f ca="1">SUMIF('Doanh thu'!A:A,B175,'Doanh thu'!E:E)</f>
        <v>0</v>
      </c>
      <c r="E175" s="1">
        <f t="shared" ca="1" si="2"/>
        <v>-1</v>
      </c>
    </row>
    <row r="176" spans="1:5" x14ac:dyDescent="0.2">
      <c r="A176" s="1" t="str">
        <f ca="1">IFERROR(__xludf.DUMMYFUNCTION("""COMPUTED_VALUE"""),"ADTR108NAH2913WP")</f>
        <v>ADTR108NAH2913WP</v>
      </c>
      <c r="B176" s="1">
        <f ca="1">VLOOKUP(A176,'Chi phí'!F:O,10,FALSE)</f>
        <v>0</v>
      </c>
      <c r="C176" s="1">
        <f ca="1">SUMIF('Chi phí'!F:F,A176,'Chi phí'!H:H)</f>
        <v>9.39</v>
      </c>
      <c r="D176" s="1">
        <f ca="1">SUMIF('Doanh thu'!A:A,B176,'Doanh thu'!E:E)</f>
        <v>0</v>
      </c>
      <c r="E176" s="1">
        <f t="shared" ca="1" si="2"/>
        <v>-1</v>
      </c>
    </row>
    <row r="177" spans="1:5" x14ac:dyDescent="0.2">
      <c r="A177" s="1" t="str">
        <f ca="1">IFERROR(__xludf.DUMMYFUNCTION("""COMPUTED_VALUE"""),"WMPT1198HEL1134WP")</f>
        <v>WMPT1198HEL1134WP</v>
      </c>
      <c r="B177" s="1">
        <f ca="1">VLOOKUP(A177,'Chi phí'!F:O,10,FALSE)</f>
        <v>0</v>
      </c>
      <c r="C177" s="1">
        <f ca="1">SUMIF('Chi phí'!F:F,A177,'Chi phí'!H:H)</f>
        <v>34.1</v>
      </c>
      <c r="D177" s="1">
        <f ca="1">SUMIF('Doanh thu'!A:A,B177,'Doanh thu'!E:E)</f>
        <v>0</v>
      </c>
      <c r="E177" s="1">
        <f t="shared" ca="1" si="2"/>
        <v>-1</v>
      </c>
    </row>
    <row r="178" spans="1:5" x14ac:dyDescent="0.2">
      <c r="A178" s="1" t="str">
        <f ca="1">IFERROR(__xludf.DUMMYFUNCTION("""COMPUTED_VALUE"""),"TSBD1144NAH3449WP")</f>
        <v>TSBD1144NAH3449WP</v>
      </c>
      <c r="B178" s="1">
        <f ca="1">VLOOKUP(A178,'Chi phí'!F:O,10,FALSE)</f>
        <v>0</v>
      </c>
      <c r="C178" s="1">
        <f ca="1">SUMIF('Chi phí'!F:F,A178,'Chi phí'!H:H)</f>
        <v>37.279999999999994</v>
      </c>
      <c r="D178" s="1">
        <f ca="1">SUMIF('Doanh thu'!A:A,B178,'Doanh thu'!E:E)</f>
        <v>0</v>
      </c>
      <c r="E178" s="1">
        <f t="shared" ca="1" si="2"/>
        <v>-1</v>
      </c>
    </row>
    <row r="179" spans="1:5" x14ac:dyDescent="0.2">
      <c r="A179" s="1" t="str">
        <f ca="1">IFERROR(__xludf.DUMMYFUNCTION("""COMPUTED_VALUE"""),"SXDT1171NGO2317WP")</f>
        <v>SXDT1171NGO2317WP</v>
      </c>
      <c r="B179" s="1">
        <f ca="1">VLOOKUP(A179,'Chi phí'!F:O,10,FALSE)</f>
        <v>0</v>
      </c>
      <c r="C179" s="1">
        <f ca="1">SUMIF('Chi phí'!F:F,A179,'Chi phí'!H:H)</f>
        <v>11.3</v>
      </c>
      <c r="D179" s="1">
        <f ca="1">SUMIF('Doanh thu'!A:A,B179,'Doanh thu'!E:E)</f>
        <v>0</v>
      </c>
      <c r="E179" s="1">
        <f t="shared" ca="1" si="2"/>
        <v>-1</v>
      </c>
    </row>
    <row r="180" spans="1:5" x14ac:dyDescent="0.2">
      <c r="A180" s="1" t="str">
        <f ca="1">IFERROR(__xludf.DUMMYFUNCTION("""COMPUTED_VALUE"""),"CPHU045DIL801WP")</f>
        <v>CPHU045DIL801WP</v>
      </c>
      <c r="B180" s="1">
        <f ca="1">VLOOKUP(A180,'Chi phí'!F:O,10,FALSE)</f>
        <v>0</v>
      </c>
      <c r="C180" s="1">
        <f ca="1">SUMIF('Chi phí'!F:F,A180,'Chi phí'!H:H)</f>
        <v>8.8899999999999988</v>
      </c>
      <c r="D180" s="1">
        <f ca="1">SUMIF('Doanh thu'!A:A,B180,'Doanh thu'!E:E)</f>
        <v>0</v>
      </c>
      <c r="E180" s="1">
        <f t="shared" ca="1" si="2"/>
        <v>-1</v>
      </c>
    </row>
    <row r="181" spans="1:5" x14ac:dyDescent="0.2">
      <c r="A181" s="1" t="str">
        <f ca="1">IFERROR(__xludf.DUMMYFUNCTION("""COMPUTED_VALUE"""),"CPHU047DIL809WP")</f>
        <v>CPHU047DIL809WP</v>
      </c>
      <c r="B181" s="1">
        <f ca="1">VLOOKUP(A181,'Chi phí'!F:O,10,FALSE)</f>
        <v>0</v>
      </c>
      <c r="C181" s="1">
        <f ca="1">SUMIF('Chi phí'!F:F,A181,'Chi phí'!H:H)</f>
        <v>25.269999999999996</v>
      </c>
      <c r="D181" s="1">
        <f ca="1">SUMIF('Doanh thu'!A:A,B181,'Doanh thu'!E:E)</f>
        <v>0</v>
      </c>
      <c r="E181" s="1">
        <f t="shared" ca="1" si="2"/>
        <v>-1</v>
      </c>
    </row>
    <row r="182" spans="1:5" x14ac:dyDescent="0.2">
      <c r="A182" s="1" t="str">
        <f ca="1">IFERROR(__xludf.DUMMYFUNCTION("""COMPUTED_VALUE"""),"DMNT253NEL2308WP")</f>
        <v>DMNT253NEL2308WP</v>
      </c>
      <c r="B182" s="1">
        <f ca="1">VLOOKUP(A182,'Chi phí'!F:O,10,FALSE)</f>
        <v>0</v>
      </c>
      <c r="C182" s="1">
        <f ca="1">SUMIF('Chi phí'!F:F,A182,'Chi phí'!H:H)</f>
        <v>10</v>
      </c>
      <c r="D182" s="1">
        <f ca="1">SUMIF('Doanh thu'!A:A,B182,'Doanh thu'!E:E)</f>
        <v>0</v>
      </c>
      <c r="E182" s="1">
        <f t="shared" ca="1" si="2"/>
        <v>-1</v>
      </c>
    </row>
    <row r="183" spans="1:5" x14ac:dyDescent="0.2">
      <c r="A183" s="1" t="str">
        <f ca="1">IFERROR(__xludf.DUMMYFUNCTION("""COMPUTED_VALUE"""),"TSHC361NGO2300WP")</f>
        <v>TSHC361NGO2300WP</v>
      </c>
      <c r="B183" s="1">
        <f ca="1">VLOOKUP(A183,'Chi phí'!F:O,10,FALSE)</f>
        <v>0</v>
      </c>
      <c r="C183" s="1">
        <f ca="1">SUMIF('Chi phí'!F:F,A183,'Chi phí'!H:H)</f>
        <v>17.86</v>
      </c>
      <c r="D183" s="1">
        <f ca="1">SUMIF('Doanh thu'!A:A,B183,'Doanh thu'!E:E)</f>
        <v>0</v>
      </c>
      <c r="E183" s="1">
        <f t="shared" ca="1" si="2"/>
        <v>-1</v>
      </c>
    </row>
    <row r="184" spans="1:5" x14ac:dyDescent="0.2">
      <c r="A184" s="1" t="str">
        <f ca="1">IFERROR(__xludf.DUMMYFUNCTION("""COMPUTED_VALUE"""),"ETTN1264ELE3257WP")</f>
        <v>ETTN1264ELE3257WP</v>
      </c>
      <c r="B184" s="1">
        <f ca="1">VLOOKUP(A184,'Chi phí'!F:O,10,FALSE)</f>
        <v>0</v>
      </c>
      <c r="C184" s="1">
        <f ca="1">SUMIF('Chi phí'!F:F,A184,'Chi phí'!H:H)</f>
        <v>35.130000000000003</v>
      </c>
      <c r="D184" s="1">
        <f ca="1">SUMIF('Doanh thu'!A:A,B184,'Doanh thu'!E:E)</f>
        <v>0</v>
      </c>
      <c r="E184" s="1">
        <f t="shared" ca="1" si="2"/>
        <v>-1</v>
      </c>
    </row>
    <row r="185" spans="1:5" x14ac:dyDescent="0.2">
      <c r="A185" s="1" t="str">
        <f ca="1">IFERROR(__xludf.DUMMYFUNCTION("""COMPUTED_VALUE"""),"PANA403HEL1133WP")</f>
        <v>PANA403HEL1133WP</v>
      </c>
      <c r="B185" s="1">
        <f ca="1">VLOOKUP(A185,'Chi phí'!F:O,10,FALSE)</f>
        <v>0</v>
      </c>
      <c r="C185" s="1">
        <f ca="1">SUMIF('Chi phí'!F:F,A185,'Chi phí'!H:H)</f>
        <v>0.36</v>
      </c>
      <c r="D185" s="1">
        <f ca="1">SUMIF('Doanh thu'!A:A,B185,'Doanh thu'!E:E)</f>
        <v>0</v>
      </c>
      <c r="E185" s="1">
        <f t="shared" ca="1" si="2"/>
        <v>-1</v>
      </c>
    </row>
    <row r="186" spans="1:5" x14ac:dyDescent="0.2">
      <c r="A186" s="1" t="str">
        <f ca="1">IFERROR(__xludf.DUMMYFUNCTION("""COMPUTED_VALUE"""),"TMNA404HEL1138WP")</f>
        <v>TMNA404HEL1138WP</v>
      </c>
      <c r="B186" s="1">
        <f ca="1">VLOOKUP(A186,'Chi phí'!F:O,10,FALSE)</f>
        <v>0</v>
      </c>
      <c r="C186" s="1">
        <f ca="1">SUMIF('Chi phí'!F:F,A186,'Chi phí'!H:H)</f>
        <v>9.89</v>
      </c>
      <c r="D186" s="1">
        <f ca="1">SUMIF('Doanh thu'!A:A,B186,'Doanh thu'!E:E)</f>
        <v>0</v>
      </c>
      <c r="E186" s="1">
        <f t="shared" ca="1" si="2"/>
        <v>-1</v>
      </c>
    </row>
    <row r="187" spans="1:5" x14ac:dyDescent="0.2">
      <c r="A187" s="1" t="str">
        <f ca="1">IFERROR(__xludf.DUMMYFUNCTION("""COMPUTED_VALUE"""),"PSTN1262HAL2298WP")</f>
        <v>PSTN1262HAL2298WP</v>
      </c>
      <c r="B187" s="1">
        <f ca="1">VLOOKUP(A187,'Chi phí'!F:O,10,FALSE)</f>
        <v>0</v>
      </c>
      <c r="C187" s="1">
        <f ca="1">SUMIF('Chi phí'!F:F,A187,'Chi phí'!H:H)</f>
        <v>7.53</v>
      </c>
      <c r="D187" s="1">
        <f ca="1">SUMIF('Doanh thu'!A:A,B187,'Doanh thu'!E:E)</f>
        <v>0</v>
      </c>
      <c r="E187" s="1">
        <f t="shared" ca="1" si="2"/>
        <v>-1</v>
      </c>
    </row>
    <row r="188" spans="1:5" x14ac:dyDescent="0.2">
      <c r="A188" s="1" t="str">
        <f ca="1">IFERROR(__xludf.DUMMYFUNCTION("""COMPUTED_VALUE"""),"CPPT1184HEL1097WP")</f>
        <v>CPPT1184HEL1097WP</v>
      </c>
      <c r="B188" s="1">
        <f ca="1">VLOOKUP(A188,'Chi phí'!F:O,10,FALSE)</f>
        <v>0</v>
      </c>
      <c r="C188" s="1">
        <f ca="1">SUMIF('Chi phí'!F:F,A188,'Chi phí'!H:H)</f>
        <v>16.11</v>
      </c>
      <c r="D188" s="1">
        <f ca="1">SUMIF('Doanh thu'!A:A,B188,'Doanh thu'!E:E)</f>
        <v>0</v>
      </c>
      <c r="E188" s="1">
        <f t="shared" ca="1" si="2"/>
        <v>-1</v>
      </c>
    </row>
    <row r="189" spans="1:5" x14ac:dyDescent="0.2">
      <c r="A189" s="1" t="str">
        <f ca="1">IFERROR(__xludf.DUMMYFUNCTION("""COMPUTED_VALUE"""),"WLYN434ELE3093WP")</f>
        <v>WLYN434ELE3093WP</v>
      </c>
      <c r="B189" s="1">
        <f ca="1">VLOOKUP(A189,'Chi phí'!F:O,10,FALSE)</f>
        <v>0</v>
      </c>
      <c r="C189" s="1">
        <f ca="1">SUMIF('Chi phí'!F:F,A189,'Chi phí'!H:H)</f>
        <v>4.82</v>
      </c>
      <c r="D189" s="1">
        <f ca="1">SUMIF('Doanh thu'!A:A,B189,'Doanh thu'!E:E)</f>
        <v>0</v>
      </c>
      <c r="E189" s="1">
        <f t="shared" ca="1" si="2"/>
        <v>-1</v>
      </c>
    </row>
    <row r="190" spans="1:5" x14ac:dyDescent="0.2">
      <c r="A190" s="1" t="str">
        <f ca="1">IFERROR(__xludf.DUMMYFUNCTION("""COMPUTED_VALUE"""),"WMTR251NAH3454WP")</f>
        <v>WMTR251NAH3454WP</v>
      </c>
      <c r="B190" s="1">
        <f ca="1">VLOOKUP(A190,'Chi phí'!F:O,10,FALSE)</f>
        <v>0</v>
      </c>
      <c r="C190" s="1">
        <f ca="1">SUMIF('Chi phí'!F:F,A190,'Chi phí'!H:H)</f>
        <v>14.559999999999999</v>
      </c>
      <c r="D190" s="1">
        <f ca="1">SUMIF('Doanh thu'!A:A,B190,'Doanh thu'!E:E)</f>
        <v>0</v>
      </c>
      <c r="E190" s="1">
        <f t="shared" ca="1" si="2"/>
        <v>-1</v>
      </c>
    </row>
    <row r="191" spans="1:5" x14ac:dyDescent="0.2">
      <c r="A191" s="1" t="str">
        <f ca="1">IFERROR(__xludf.DUMMYFUNCTION("""COMPUTED_VALUE"""),"LWTS457HAL2317WP")</f>
        <v>LWTS457HAL2317WP</v>
      </c>
      <c r="B191" s="1">
        <f ca="1">VLOOKUP(A191,'Chi phí'!F:O,10,FALSE)</f>
        <v>0</v>
      </c>
      <c r="C191" s="1">
        <f ca="1">SUMIF('Chi phí'!F:F,A191,'Chi phí'!H:H)</f>
        <v>18.510000000000002</v>
      </c>
      <c r="D191" s="1">
        <f ca="1">SUMIF('Doanh thu'!A:A,B191,'Doanh thu'!E:E)</f>
        <v>0</v>
      </c>
      <c r="E191" s="1">
        <f t="shared" ca="1" si="2"/>
        <v>-1</v>
      </c>
    </row>
    <row r="192" spans="1:5" x14ac:dyDescent="0.2">
      <c r="A192" s="1" t="str">
        <f ca="1">IFERROR(__xludf.DUMMYFUNCTION("""COMPUTED_VALUE"""),"TSPT1186HEL1103WP")</f>
        <v>TSPT1186HEL1103WP</v>
      </c>
      <c r="B192" s="1">
        <f ca="1">VLOOKUP(A192,'Chi phí'!F:O,10,FALSE)</f>
        <v>0</v>
      </c>
      <c r="C192" s="1">
        <f ca="1">SUMIF('Chi phí'!F:F,A192,'Chi phí'!H:H)</f>
        <v>29.169999999999998</v>
      </c>
      <c r="D192" s="1">
        <f ca="1">SUMIF('Doanh thu'!A:A,B192,'Doanh thu'!E:E)</f>
        <v>0</v>
      </c>
      <c r="E192" s="1">
        <f t="shared" ca="1" si="2"/>
        <v>-1</v>
      </c>
    </row>
    <row r="193" spans="1:5" x14ac:dyDescent="0.2">
      <c r="A193" s="1" t="str">
        <f ca="1">IFERROR(__xludf.DUMMYFUNCTION("""COMPUTED_VALUE"""),"GFBD1145NAH3451WP")</f>
        <v>GFBD1145NAH3451WP</v>
      </c>
      <c r="B193" s="1">
        <f ca="1">VLOOKUP(A193,'Chi phí'!F:O,10,FALSE)</f>
        <v>0</v>
      </c>
      <c r="C193" s="1">
        <f ca="1">SUMIF('Chi phí'!F:F,A193,'Chi phí'!H:H)</f>
        <v>14.88</v>
      </c>
      <c r="D193" s="1">
        <f ca="1">SUMIF('Doanh thu'!A:A,B193,'Doanh thu'!E:E)</f>
        <v>0</v>
      </c>
      <c r="E193" s="1">
        <f t="shared" ca="1" si="2"/>
        <v>-1</v>
      </c>
    </row>
    <row r="194" spans="1:5" x14ac:dyDescent="0.2">
      <c r="A194" s="1" t="str">
        <f ca="1">IFERROR(__xludf.DUMMYFUNCTION("""COMPUTED_VALUE"""),"TKTN1220ELE3119WP")</f>
        <v>TKTN1220ELE3119WP</v>
      </c>
      <c r="B194" s="1">
        <f ca="1">VLOOKUP(A194,'Chi phí'!F:O,10,FALSE)</f>
        <v>0</v>
      </c>
      <c r="C194" s="1">
        <f ca="1">SUMIF('Chi phí'!F:F,A194,'Chi phí'!H:H)</f>
        <v>57.78</v>
      </c>
      <c r="D194" s="1">
        <f ca="1">SUMIF('Doanh thu'!A:A,B194,'Doanh thu'!E:E)</f>
        <v>0</v>
      </c>
      <c r="E194" s="1">
        <f t="shared" ref="E194:E257" ca="1" si="3">(D194-C194)/C194</f>
        <v>-1</v>
      </c>
    </row>
    <row r="195" spans="1:5" x14ac:dyDescent="0.2">
      <c r="A195" s="1" t="str">
        <f ca="1">IFERROR(__xludf.DUMMYFUNCTION("""COMPUTED_VALUE"""),"WGFL505DIL802WP")</f>
        <v>WGFL505DIL802WP</v>
      </c>
      <c r="B195" s="1">
        <f ca="1">VLOOKUP(A195,'Chi phí'!F:O,10,FALSE)</f>
        <v>0</v>
      </c>
      <c r="C195" s="1">
        <f ca="1">SUMIF('Chi phí'!F:F,A195,'Chi phí'!H:H)</f>
        <v>34.659999999999997</v>
      </c>
      <c r="D195" s="1">
        <f ca="1">SUMIF('Doanh thu'!A:A,B195,'Doanh thu'!E:E)</f>
        <v>0</v>
      </c>
      <c r="E195" s="1">
        <f t="shared" ca="1" si="3"/>
        <v>-1</v>
      </c>
    </row>
    <row r="196" spans="1:5" x14ac:dyDescent="0.2">
      <c r="A196" s="1" t="str">
        <f ca="1">IFERROR(__xludf.DUMMYFUNCTION("""COMPUTED_VALUE"""),"TSHC367NGO2319WP")</f>
        <v>TSHC367NGO2319WP</v>
      </c>
      <c r="B196" s="1">
        <f ca="1">VLOOKUP(A196,'Chi phí'!F:O,10,FALSE)</f>
        <v>0</v>
      </c>
      <c r="C196" s="1">
        <f ca="1">SUMIF('Chi phí'!F:F,A196,'Chi phí'!H:H)</f>
        <v>25.020000000000003</v>
      </c>
      <c r="D196" s="1">
        <f ca="1">SUMIF('Doanh thu'!A:A,B196,'Doanh thu'!E:E)</f>
        <v>0</v>
      </c>
      <c r="E196" s="1">
        <f t="shared" ca="1" si="3"/>
        <v>-1</v>
      </c>
    </row>
    <row r="197" spans="1:5" x14ac:dyDescent="0.2">
      <c r="A197" s="1" t="str">
        <f ca="1">IFERROR(__xludf.DUMMYFUNCTION("""COMPUTED_VALUE"""),"TSHC368NGO2322WP")</f>
        <v>TSHC368NGO2322WP</v>
      </c>
      <c r="B197" s="1">
        <f ca="1">VLOOKUP(A197,'Chi phí'!F:O,10,FALSE)</f>
        <v>0</v>
      </c>
      <c r="C197" s="1">
        <f ca="1">SUMIF('Chi phí'!F:F,A197,'Chi phí'!H:H)</f>
        <v>26.840000000000003</v>
      </c>
      <c r="D197" s="1">
        <f ca="1">SUMIF('Doanh thu'!A:A,B197,'Doanh thu'!E:E)</f>
        <v>0</v>
      </c>
      <c r="E197" s="1">
        <f t="shared" ca="1" si="3"/>
        <v>-1</v>
      </c>
    </row>
    <row r="198" spans="1:5" x14ac:dyDescent="0.2">
      <c r="A198" s="1" t="str">
        <f ca="1">IFERROR(__xludf.DUMMYFUNCTION("""COMPUTED_VALUE"""),"TKTB582NEL2348WP")</f>
        <v>TKTB582NEL2348WP</v>
      </c>
      <c r="B198" s="1">
        <f ca="1">VLOOKUP(A198,'Chi phí'!F:O,10,FALSE)</f>
        <v>0</v>
      </c>
      <c r="C198" s="1">
        <f ca="1">SUMIF('Chi phí'!F:F,A198,'Chi phí'!H:H)</f>
        <v>16.36</v>
      </c>
      <c r="D198" s="1">
        <f ca="1">SUMIF('Doanh thu'!A:A,B198,'Doanh thu'!E:E)</f>
        <v>0</v>
      </c>
      <c r="E198" s="1">
        <f t="shared" ca="1" si="3"/>
        <v>-1</v>
      </c>
    </row>
    <row r="199" spans="1:5" x14ac:dyDescent="0.2">
      <c r="A199" s="1" t="str">
        <f ca="1">IFERROR(__xludf.DUMMYFUNCTION("""COMPUTED_VALUE"""),"WGTA399HAL2304WP")</f>
        <v>WGTA399HAL2304WP</v>
      </c>
      <c r="B199" s="1">
        <f ca="1">VLOOKUP(A199,'Chi phí'!F:O,10,FALSE)</f>
        <v>0</v>
      </c>
      <c r="C199" s="1">
        <f ca="1">SUMIF('Chi phí'!F:F,A199,'Chi phí'!H:H)</f>
        <v>9.2999999999999989</v>
      </c>
      <c r="D199" s="1">
        <f ca="1">SUMIF('Doanh thu'!A:A,B199,'Doanh thu'!E:E)</f>
        <v>0</v>
      </c>
      <c r="E199" s="1">
        <f t="shared" ca="1" si="3"/>
        <v>-1</v>
      </c>
    </row>
    <row r="200" spans="1:5" x14ac:dyDescent="0.2">
      <c r="A200" s="1" t="str">
        <f ca="1">IFERROR(__xludf.DUMMYFUNCTION("""COMPUTED_VALUE"""),"AGYN494ELE3252WP")</f>
        <v>AGYN494ELE3252WP</v>
      </c>
      <c r="B200" s="1">
        <f ca="1">VLOOKUP(A200,'Chi phí'!F:O,10,FALSE)</f>
        <v>0</v>
      </c>
      <c r="C200" s="1">
        <f ca="1">SUMIF('Chi phí'!F:F,A200,'Chi phí'!H:H)</f>
        <v>24.86</v>
      </c>
      <c r="D200" s="1">
        <f ca="1">SUMIF('Doanh thu'!A:A,B200,'Doanh thu'!E:E)</f>
        <v>0</v>
      </c>
      <c r="E200" s="1">
        <f t="shared" ca="1" si="3"/>
        <v>-1</v>
      </c>
    </row>
    <row r="201" spans="1:5" x14ac:dyDescent="0.2">
      <c r="A201" s="1" t="str">
        <f ca="1">IFERROR(__xludf.DUMMYFUNCTION("""COMPUTED_VALUE"""),"WAAK1034NAH3210WP")</f>
        <v>WAAK1034NAH3210WP</v>
      </c>
      <c r="B201" s="1">
        <f ca="1">VLOOKUP(A201,'Chi phí'!F:O,10,FALSE)</f>
        <v>0</v>
      </c>
      <c r="C201" s="1">
        <f ca="1">SUMIF('Chi phí'!F:F,A201,'Chi phí'!H:H)</f>
        <v>43.220000000000006</v>
      </c>
      <c r="D201" s="1">
        <f ca="1">SUMIF('Doanh thu'!A:A,B201,'Doanh thu'!E:E)</f>
        <v>0</v>
      </c>
      <c r="E201" s="1">
        <f t="shared" ca="1" si="3"/>
        <v>-1</v>
      </c>
    </row>
    <row r="202" spans="1:5" x14ac:dyDescent="0.2">
      <c r="A202" s="1" t="str">
        <f ca="1">IFERROR(__xludf.DUMMYFUNCTION("""COMPUTED_VALUE"""),"TSTB579CIN2442WP")</f>
        <v>TSTB579CIN2442WP</v>
      </c>
      <c r="B202" s="1">
        <f ca="1">VLOOKUP(A202,'Chi phí'!F:O,10,FALSE)</f>
        <v>0</v>
      </c>
      <c r="C202" s="1">
        <f ca="1">SUMIF('Chi phí'!F:F,A202,'Chi phí'!H:H)</f>
        <v>4.5399999999999991</v>
      </c>
      <c r="D202" s="1">
        <f ca="1">SUMIF('Doanh thu'!A:A,B202,'Doanh thu'!E:E)</f>
        <v>0</v>
      </c>
      <c r="E202" s="1">
        <f t="shared" ca="1" si="3"/>
        <v>-1</v>
      </c>
    </row>
    <row r="203" spans="1:5" x14ac:dyDescent="0.2">
      <c r="A203" s="1" t="str">
        <f ca="1">IFERROR(__xludf.DUMMYFUNCTION("""COMPUTED_VALUE"""),"EMDT1116HEL1019WP")</f>
        <v>EMDT1116HEL1019WP</v>
      </c>
      <c r="B203" s="1">
        <f ca="1">VLOOKUP(A203,'Chi phí'!F:O,10,FALSE)</f>
        <v>0</v>
      </c>
      <c r="C203" s="1">
        <f ca="1">SUMIF('Chi phí'!F:F,A203,'Chi phí'!H:H)</f>
        <v>97.84</v>
      </c>
      <c r="D203" s="1">
        <f ca="1">SUMIF('Doanh thu'!A:A,B203,'Doanh thu'!E:E)</f>
        <v>0</v>
      </c>
      <c r="E203" s="1">
        <f t="shared" ca="1" si="3"/>
        <v>-1</v>
      </c>
    </row>
    <row r="204" spans="1:5" x14ac:dyDescent="0.2">
      <c r="A204" s="1" t="str">
        <f ca="1">IFERROR(__xludf.DUMMYFUNCTION("""COMPUTED_VALUE"""),"TKDT1145NEL2301WP")</f>
        <v>TKDT1145NEL2301WP</v>
      </c>
      <c r="B204" s="1">
        <f ca="1">VLOOKUP(A204,'Chi phí'!F:O,10,FALSE)</f>
        <v>0</v>
      </c>
      <c r="C204" s="1">
        <f ca="1">SUMIF('Chi phí'!F:F,A204,'Chi phí'!H:H)</f>
        <v>16.920000000000002</v>
      </c>
      <c r="D204" s="1">
        <f ca="1">SUMIF('Doanh thu'!A:A,B204,'Doanh thu'!E:E)</f>
        <v>0</v>
      </c>
      <c r="E204" s="1">
        <f t="shared" ca="1" si="3"/>
        <v>-1</v>
      </c>
    </row>
    <row r="205" spans="1:5" x14ac:dyDescent="0.2">
      <c r="A205" s="1" t="str">
        <f ca="1">IFERROR(__xludf.DUMMYFUNCTION("""COMPUTED_VALUE"""),"WPTP242NAH3431WP")</f>
        <v>WPTP242NAH3431WP</v>
      </c>
      <c r="B205" s="1">
        <f ca="1">VLOOKUP(A205,'Chi phí'!F:O,10,FALSE)</f>
        <v>0</v>
      </c>
      <c r="C205" s="1">
        <f ca="1">SUMIF('Chi phí'!F:F,A205,'Chi phí'!H:H)</f>
        <v>10.01</v>
      </c>
      <c r="D205" s="1">
        <f ca="1">SUMIF('Doanh thu'!A:A,B205,'Doanh thu'!E:E)</f>
        <v>0</v>
      </c>
      <c r="E205" s="1">
        <f t="shared" ca="1" si="3"/>
        <v>-1</v>
      </c>
    </row>
    <row r="206" spans="1:5" x14ac:dyDescent="0.2">
      <c r="A206" s="1" t="str">
        <f ca="1">IFERROR(__xludf.DUMMYFUNCTION("""COMPUTED_VALUE"""),"PSNV883NAH3330WP")</f>
        <v>PSNV883NAH3330WP</v>
      </c>
      <c r="B206" s="1">
        <f ca="1">VLOOKUP(A206,'Chi phí'!F:O,10,FALSE)</f>
        <v>0</v>
      </c>
      <c r="C206" s="1">
        <f ca="1">SUMIF('Chi phí'!F:F,A206,'Chi phí'!H:H)</f>
        <v>14.77</v>
      </c>
      <c r="D206" s="1">
        <f ca="1">SUMIF('Doanh thu'!A:A,B206,'Doanh thu'!E:E)</f>
        <v>0</v>
      </c>
      <c r="E206" s="1">
        <f t="shared" ca="1" si="3"/>
        <v>-1</v>
      </c>
    </row>
    <row r="207" spans="1:5" x14ac:dyDescent="0.2">
      <c r="A207" s="1" t="str">
        <f ca="1">IFERROR(__xludf.DUMMYFUNCTION("""COMPUTED_VALUE"""),"PGAT1247DIL803WP")</f>
        <v>PGAT1247DIL803WP</v>
      </c>
      <c r="B207" s="1">
        <f ca="1">VLOOKUP(A207,'Chi phí'!F:O,10,FALSE)</f>
        <v>0</v>
      </c>
      <c r="C207" s="1">
        <f ca="1">SUMIF('Chi phí'!F:F,A207,'Chi phí'!H:H)</f>
        <v>24.890000000000004</v>
      </c>
      <c r="D207" s="1">
        <f ca="1">SUMIF('Doanh thu'!A:A,B207,'Doanh thu'!E:E)</f>
        <v>0</v>
      </c>
      <c r="E207" s="1">
        <f t="shared" ca="1" si="3"/>
        <v>-1</v>
      </c>
    </row>
    <row r="208" spans="1:5" x14ac:dyDescent="0.2">
      <c r="A208" s="1" t="str">
        <f ca="1">IFERROR(__xludf.DUMMYFUNCTION("""COMPUTED_VALUE"""),"TSVA807NAH3274WP")</f>
        <v>TSVA807NAH3274WP</v>
      </c>
      <c r="B208" s="1">
        <f ca="1">VLOOKUP(A208,'Chi phí'!F:O,10,FALSE)</f>
        <v>0</v>
      </c>
      <c r="C208" s="1">
        <f ca="1">SUMIF('Chi phí'!F:F,A208,'Chi phí'!H:H)</f>
        <v>24.73</v>
      </c>
      <c r="D208" s="1">
        <f ca="1">SUMIF('Doanh thu'!A:A,B208,'Doanh thu'!E:E)</f>
        <v>0</v>
      </c>
      <c r="E208" s="1">
        <f t="shared" ca="1" si="3"/>
        <v>-1</v>
      </c>
    </row>
    <row r="209" spans="1:5" x14ac:dyDescent="0.2">
      <c r="A209" s="1" t="str">
        <f ca="1">IFERROR(__xludf.DUMMYFUNCTION("""COMPUTED_VALUE"""),"PGDT1168NGO2311WP")</f>
        <v>PGDT1168NGO2311WP</v>
      </c>
      <c r="B209" s="1">
        <f ca="1">VLOOKUP(A209,'Chi phí'!F:O,10,FALSE)</f>
        <v>0</v>
      </c>
      <c r="C209" s="1">
        <f ca="1">SUMIF('Chi phí'!F:F,A209,'Chi phí'!H:H)</f>
        <v>15.51</v>
      </c>
      <c r="D209" s="1">
        <f ca="1">SUMIF('Doanh thu'!A:A,B209,'Doanh thu'!E:E)</f>
        <v>0</v>
      </c>
      <c r="E209" s="1">
        <f t="shared" ca="1" si="3"/>
        <v>-1</v>
      </c>
    </row>
    <row r="210" spans="1:5" x14ac:dyDescent="0.2">
      <c r="A210" s="1" t="str">
        <f ca="1">IFERROR(__xludf.DUMMYFUNCTION("""COMPUTED_VALUE"""),"SXTS422HAL2175WP")</f>
        <v>SXTS422HAL2175WP</v>
      </c>
      <c r="B210" s="1">
        <f ca="1">VLOOKUP(A210,'Chi phí'!F:O,10,FALSE)</f>
        <v>0</v>
      </c>
      <c r="C210" s="1">
        <f ca="1">SUMIF('Chi phí'!F:F,A210,'Chi phí'!H:H)</f>
        <v>25.14</v>
      </c>
      <c r="D210" s="1">
        <f ca="1">SUMIF('Doanh thu'!A:A,B210,'Doanh thu'!E:E)</f>
        <v>0</v>
      </c>
      <c r="E210" s="1">
        <f t="shared" ca="1" si="3"/>
        <v>-1</v>
      </c>
    </row>
    <row r="211" spans="1:5" x14ac:dyDescent="0.2">
      <c r="A211" s="1" t="str">
        <f ca="1">IFERROR(__xludf.DUMMYFUNCTION("""COMPUTED_VALUE"""),"SHMN1012NEL2310WP")</f>
        <v>SHMN1012NEL2310WP</v>
      </c>
      <c r="B211" s="1">
        <f ca="1">VLOOKUP(A211,'Chi phí'!F:O,10,FALSE)</f>
        <v>0</v>
      </c>
      <c r="C211" s="1">
        <f ca="1">SUMIF('Chi phí'!F:F,A211,'Chi phí'!H:H)</f>
        <v>9.34</v>
      </c>
      <c r="D211" s="1">
        <f ca="1">SUMIF('Doanh thu'!A:A,B211,'Doanh thu'!E:E)</f>
        <v>0</v>
      </c>
      <c r="E211" s="1">
        <f t="shared" ca="1" si="3"/>
        <v>-1</v>
      </c>
    </row>
    <row r="212" spans="1:5" x14ac:dyDescent="0.2">
      <c r="A212" s="1" t="str">
        <f ca="1">IFERROR(__xludf.DUMMYFUNCTION("""COMPUTED_VALUE"""),"LWNT202DIL596WP")</f>
        <v>LWNT202DIL596WP</v>
      </c>
      <c r="B212" s="1">
        <f ca="1">VLOOKUP(A212,'Chi phí'!F:O,10,FALSE)</f>
        <v>0</v>
      </c>
      <c r="C212" s="1">
        <f ca="1">SUMIF('Chi phí'!F:F,A212,'Chi phí'!H:H)</f>
        <v>63.76</v>
      </c>
      <c r="D212" s="1">
        <f ca="1">SUMIF('Doanh thu'!A:A,B212,'Doanh thu'!E:E)</f>
        <v>0</v>
      </c>
      <c r="E212" s="1">
        <f t="shared" ca="1" si="3"/>
        <v>-1</v>
      </c>
    </row>
    <row r="213" spans="1:5" x14ac:dyDescent="0.2">
      <c r="A213" s="1" t="str">
        <f ca="1">IFERROR(__xludf.DUMMYFUNCTION("""COMPUTED_VALUE"""),"TSTB583NEL2350WP")</f>
        <v>TSTB583NEL2350WP</v>
      </c>
      <c r="B213" s="1">
        <f ca="1">VLOOKUP(A213,'Chi phí'!F:O,10,FALSE)</f>
        <v>0</v>
      </c>
      <c r="C213" s="1">
        <f ca="1">SUMIF('Chi phí'!F:F,A213,'Chi phí'!H:H)</f>
        <v>2.87</v>
      </c>
      <c r="D213" s="1">
        <f ca="1">SUMIF('Doanh thu'!A:A,B213,'Doanh thu'!E:E)</f>
        <v>0</v>
      </c>
      <c r="E213" s="1">
        <f t="shared" ca="1" si="3"/>
        <v>-1</v>
      </c>
    </row>
    <row r="214" spans="1:5" x14ac:dyDescent="0.2">
      <c r="A214" s="1" t="str">
        <f ca="1">IFERROR(__xludf.DUMMYFUNCTION("""COMPUTED_VALUE"""),"TKTB563CIN2405WP")</f>
        <v>TKTB563CIN2405WP</v>
      </c>
      <c r="B214" s="1">
        <f ca="1">VLOOKUP(A214,'Chi phí'!F:O,10,FALSE)</f>
        <v>0</v>
      </c>
      <c r="C214" s="1">
        <f ca="1">SUMIF('Chi phí'!F:F,A214,'Chi phí'!H:H)</f>
        <v>19.79</v>
      </c>
      <c r="D214" s="1">
        <f ca="1">SUMIF('Doanh thu'!A:A,B214,'Doanh thu'!E:E)</f>
        <v>0</v>
      </c>
      <c r="E214" s="1">
        <f t="shared" ca="1" si="3"/>
        <v>-1</v>
      </c>
    </row>
    <row r="215" spans="1:5" x14ac:dyDescent="0.2">
      <c r="A215" s="1" t="str">
        <f ca="1">IFERROR(__xludf.DUMMYFUNCTION("""COMPUTED_VALUE"""),"CPTB580NEL2341WP")</f>
        <v>CPTB580NEL2341WP</v>
      </c>
      <c r="B215" s="1">
        <f ca="1">VLOOKUP(A215,'Chi phí'!F:O,10,FALSE)</f>
        <v>0</v>
      </c>
      <c r="C215" s="1">
        <f ca="1">SUMIF('Chi phí'!F:F,A215,'Chi phí'!H:H)</f>
        <v>11.239999999999998</v>
      </c>
      <c r="D215" s="1">
        <f ca="1">SUMIF('Doanh thu'!A:A,B215,'Doanh thu'!E:E)</f>
        <v>0</v>
      </c>
      <c r="E215" s="1">
        <f t="shared" ca="1" si="3"/>
        <v>-1</v>
      </c>
    </row>
    <row r="216" spans="1:5" x14ac:dyDescent="0.2">
      <c r="A216" s="1" t="str">
        <f ca="1">IFERROR(__xludf.DUMMYFUNCTION("""COMPUTED_VALUE"""),"HRTT1029CIN2445WP")</f>
        <v>HRTT1029CIN2445WP</v>
      </c>
      <c r="B216" s="1">
        <f ca="1">VLOOKUP(A216,'Chi phí'!F:O,10,FALSE)</f>
        <v>0</v>
      </c>
      <c r="C216" s="1">
        <f ca="1">SUMIF('Chi phí'!F:F,A216,'Chi phí'!H:H)</f>
        <v>20.04</v>
      </c>
      <c r="D216" s="1">
        <f ca="1">SUMIF('Doanh thu'!A:A,B216,'Doanh thu'!E:E)</f>
        <v>0</v>
      </c>
      <c r="E216" s="1">
        <f t="shared" ca="1" si="3"/>
        <v>-1</v>
      </c>
    </row>
    <row r="217" spans="1:5" x14ac:dyDescent="0.2">
      <c r="A217" s="1" t="str">
        <f ca="1">IFERROR(__xludf.DUMMYFUNCTION("""COMPUTED_VALUE"""),"CCBT067NGO2316WP")</f>
        <v>CCBT067NGO2316WP</v>
      </c>
      <c r="B217" s="1">
        <f ca="1">VLOOKUP(A217,'Chi phí'!F:O,10,FALSE)</f>
        <v>0</v>
      </c>
      <c r="C217" s="1">
        <f ca="1">SUMIF('Chi phí'!F:F,A217,'Chi phí'!H:H)</f>
        <v>0.92</v>
      </c>
      <c r="D217" s="1">
        <f ca="1">SUMIF('Doanh thu'!A:A,B217,'Doanh thu'!E:E)</f>
        <v>0</v>
      </c>
      <c r="E217" s="1">
        <f t="shared" ca="1" si="3"/>
        <v>-1</v>
      </c>
    </row>
    <row r="218" spans="1:5" x14ac:dyDescent="0.2">
      <c r="A218" s="1" t="str">
        <f ca="1">IFERROR(__xludf.DUMMYFUNCTION("""COMPUTED_VALUE"""),"TMYN497ELE3258WP")</f>
        <v>TMYN497ELE3258WP</v>
      </c>
      <c r="B218" s="1" t="e">
        <f ca="1">VLOOKUP(A218,'Chi phí'!F:O,10,FALSE)</f>
        <v>#N/A</v>
      </c>
      <c r="C218" s="1">
        <f ca="1">SUMIF('Chi phí'!F:F,A218,'Chi phí'!H:H)</f>
        <v>0</v>
      </c>
      <c r="D218" s="1">
        <f ca="1">SUMIF('Doanh thu'!A:A,B218,'Doanh thu'!E:E)</f>
        <v>0</v>
      </c>
      <c r="E218" s="1" t="e">
        <f t="shared" ca="1" si="3"/>
        <v>#DIV/0!</v>
      </c>
    </row>
    <row r="219" spans="1:5" x14ac:dyDescent="0.2">
      <c r="A219" s="1" t="str">
        <f ca="1">IFERROR(__xludf.DUMMYFUNCTION("""COMPUTED_VALUE"""),"EMTP254HAL2308WP")</f>
        <v>EMTP254HAL2308WP</v>
      </c>
      <c r="B219" s="1">
        <f ca="1">VLOOKUP(A219,'Chi phí'!F:O,10,FALSE)</f>
        <v>0</v>
      </c>
      <c r="C219" s="1">
        <f ca="1">SUMIF('Chi phí'!F:F,A219,'Chi phí'!H:H)</f>
        <v>0.43</v>
      </c>
      <c r="D219" s="1">
        <f ca="1">SUMIF('Doanh thu'!A:A,B219,'Doanh thu'!E:E)</f>
        <v>0</v>
      </c>
      <c r="E219" s="1">
        <f t="shared" ca="1" si="3"/>
        <v>-1</v>
      </c>
    </row>
    <row r="220" spans="1:5" x14ac:dyDescent="0.2">
      <c r="A220" s="1" t="str">
        <f ca="1">IFERROR(__xludf.DUMMYFUNCTION("""COMPUTED_VALUE"""),"MSAK477NAH1248WP")</f>
        <v>MSAK477NAH1248WP</v>
      </c>
      <c r="B220" s="1">
        <f ca="1">VLOOKUP(A220,'Chi phí'!F:O,10,FALSE)</f>
        <v>0</v>
      </c>
      <c r="C220" s="1">
        <f ca="1">SUMIF('Chi phí'!F:F,A220,'Chi phí'!H:H)</f>
        <v>83.300000000000011</v>
      </c>
      <c r="D220" s="1">
        <f ca="1">SUMIF('Doanh thu'!A:A,B220,'Doanh thu'!E:E)</f>
        <v>0</v>
      </c>
      <c r="E220" s="1">
        <f t="shared" ca="1" si="3"/>
        <v>-1</v>
      </c>
    </row>
    <row r="221" spans="1:5" x14ac:dyDescent="0.2">
      <c r="A221" s="1" t="str">
        <f ca="1">IFERROR(__xludf.DUMMYFUNCTION("""COMPUTED_VALUE"""),"HSDT1136NGO2250WP")</f>
        <v>HSDT1136NGO2250WP</v>
      </c>
      <c r="B221" s="1">
        <f ca="1">VLOOKUP(A221,'Chi phí'!F:O,10,FALSE)</f>
        <v>0</v>
      </c>
      <c r="C221" s="1">
        <f ca="1">SUMIF('Chi phí'!F:F,A221,'Chi phí'!H:H)</f>
        <v>16.939999999999998</v>
      </c>
      <c r="D221" s="1">
        <f ca="1">SUMIF('Doanh thu'!A:A,B221,'Doanh thu'!E:E)</f>
        <v>0</v>
      </c>
      <c r="E221" s="1">
        <f t="shared" ca="1" si="3"/>
        <v>-1</v>
      </c>
    </row>
    <row r="222" spans="1:5" x14ac:dyDescent="0.2">
      <c r="A222" s="1" t="str">
        <f ca="1">IFERROR(__xludf.DUMMYFUNCTION("""COMPUTED_VALUE"""),"WMBD1152NAH3480WP")</f>
        <v>WMBD1152NAH3480WP</v>
      </c>
      <c r="B222" s="1">
        <f ca="1">VLOOKUP(A222,'Chi phí'!F:O,10,FALSE)</f>
        <v>0</v>
      </c>
      <c r="C222" s="1">
        <f ca="1">SUMIF('Chi phí'!F:F,A222,'Chi phí'!H:H)</f>
        <v>17.84</v>
      </c>
      <c r="D222" s="1">
        <f ca="1">SUMIF('Doanh thu'!A:A,B222,'Doanh thu'!E:E)</f>
        <v>0</v>
      </c>
      <c r="E222" s="1">
        <f t="shared" ca="1" si="3"/>
        <v>-1</v>
      </c>
    </row>
    <row r="223" spans="1:5" x14ac:dyDescent="0.2">
      <c r="A223" s="1" t="str">
        <f ca="1">IFERROR(__xludf.DUMMYFUNCTION("""COMPUTED_VALUE"""),"TSNA383HEL1085WP")</f>
        <v>TSNA383HEL1085WP</v>
      </c>
      <c r="B223" s="1">
        <f ca="1">VLOOKUP(A223,'Chi phí'!F:O,10,FALSE)</f>
        <v>0</v>
      </c>
      <c r="C223" s="1">
        <f ca="1">SUMIF('Chi phí'!F:F,A223,'Chi phí'!H:H)</f>
        <v>18.329999999999998</v>
      </c>
      <c r="D223" s="1">
        <f ca="1">SUMIF('Doanh thu'!A:A,B223,'Doanh thu'!E:E)</f>
        <v>0</v>
      </c>
      <c r="E223" s="1">
        <f t="shared" ca="1" si="3"/>
        <v>-1</v>
      </c>
    </row>
    <row r="224" spans="1:5" x14ac:dyDescent="0.2">
      <c r="A224" s="1" t="str">
        <f ca="1">IFERROR(__xludf.DUMMYFUNCTION("""COMPUTED_VALUE"""),"SHHT395CIN2446WP")</f>
        <v>SHHT395CIN2446WP</v>
      </c>
      <c r="B224" s="1">
        <f ca="1">VLOOKUP(A224,'Chi phí'!F:O,10,FALSE)</f>
        <v>0</v>
      </c>
      <c r="C224" s="1">
        <f ca="1">SUMIF('Chi phí'!F:F,A224,'Chi phí'!H:H)</f>
        <v>8.7299999999999986</v>
      </c>
      <c r="D224" s="1">
        <f ca="1">SUMIF('Doanh thu'!A:A,B224,'Doanh thu'!E:E)</f>
        <v>0</v>
      </c>
      <c r="E224" s="1">
        <f t="shared" ca="1" si="3"/>
        <v>-1</v>
      </c>
    </row>
    <row r="225" spans="1:5" x14ac:dyDescent="0.2">
      <c r="A225" s="1" t="str">
        <f ca="1">IFERROR(__xludf.DUMMYFUNCTION("""COMPUTED_VALUE"""),"TSDT1159NGO2291WP")</f>
        <v>TSDT1159NGO2291WP</v>
      </c>
      <c r="B225" s="1">
        <f ca="1">VLOOKUP(A225,'Chi phí'!F:O,10,FALSE)</f>
        <v>0</v>
      </c>
      <c r="C225" s="1">
        <f ca="1">SUMIF('Chi phí'!F:F,A225,'Chi phí'!H:H)</f>
        <v>16.940000000000001</v>
      </c>
      <c r="D225" s="1">
        <f ca="1">SUMIF('Doanh thu'!A:A,B225,'Doanh thu'!E:E)</f>
        <v>0</v>
      </c>
      <c r="E225" s="1">
        <f t="shared" ca="1" si="3"/>
        <v>-1</v>
      </c>
    </row>
    <row r="226" spans="1:5" x14ac:dyDescent="0.2">
      <c r="A226" s="1" t="str">
        <f ca="1">IFERROR(__xludf.DUMMYFUNCTION("""COMPUTED_VALUE"""),"TSKK886CIN2427WP")</f>
        <v>TSKK886CIN2427WP</v>
      </c>
      <c r="B226" s="1">
        <f ca="1">VLOOKUP(A226,'Chi phí'!F:O,10,FALSE)</f>
        <v>0</v>
      </c>
      <c r="C226" s="1">
        <f ca="1">SUMIF('Chi phí'!F:F,A226,'Chi phí'!H:H)</f>
        <v>28.2</v>
      </c>
      <c r="D226" s="1">
        <f ca="1">SUMIF('Doanh thu'!A:A,B226,'Doanh thu'!E:E)</f>
        <v>0</v>
      </c>
      <c r="E226" s="1">
        <f t="shared" ca="1" si="3"/>
        <v>-1</v>
      </c>
    </row>
    <row r="227" spans="1:5" x14ac:dyDescent="0.2">
      <c r="A227" s="1" t="str">
        <f ca="1">IFERROR(__xludf.DUMMYFUNCTION("""COMPUTED_VALUE"""),"WMDT1161NGO2294WP")</f>
        <v>WMDT1161NGO2294WP</v>
      </c>
      <c r="B227" s="1">
        <f ca="1">VLOOKUP(A227,'Chi phí'!F:O,10,FALSE)</f>
        <v>0</v>
      </c>
      <c r="C227" s="1">
        <f ca="1">SUMIF('Chi phí'!F:F,A227,'Chi phí'!H:H)</f>
        <v>10.95</v>
      </c>
      <c r="D227" s="1">
        <f ca="1">SUMIF('Doanh thu'!A:A,B227,'Doanh thu'!E:E)</f>
        <v>0</v>
      </c>
      <c r="E227" s="1">
        <f t="shared" ca="1" si="3"/>
        <v>-1</v>
      </c>
    </row>
    <row r="228" spans="1:5" x14ac:dyDescent="0.2">
      <c r="A228" s="1" t="str">
        <f ca="1">IFERROR(__xludf.DUMMYFUNCTION("""COMPUTED_VALUE"""),"WMBD1153NAH3482WP")</f>
        <v>WMBD1153NAH3482WP</v>
      </c>
      <c r="B228" s="1">
        <f ca="1">VLOOKUP(A228,'Chi phí'!F:O,10,FALSE)</f>
        <v>0</v>
      </c>
      <c r="C228" s="1">
        <f ca="1">SUMIF('Chi phí'!F:F,A228,'Chi phí'!H:H)</f>
        <v>10.69</v>
      </c>
      <c r="D228" s="1">
        <f ca="1">SUMIF('Doanh thu'!A:A,B228,'Doanh thu'!E:E)</f>
        <v>0</v>
      </c>
      <c r="E228" s="1">
        <f t="shared" ca="1" si="3"/>
        <v>-1</v>
      </c>
    </row>
    <row r="229" spans="1:5" x14ac:dyDescent="0.2">
      <c r="A229" s="1" t="str">
        <f ca="1">IFERROR(__xludf.DUMMYFUNCTION("""COMPUTED_VALUE"""),"LRGT491CIN2444WP")</f>
        <v>LRGT491CIN2444WP</v>
      </c>
      <c r="B229" s="1">
        <f ca="1">VLOOKUP(A229,'Chi phí'!F:O,10,FALSE)</f>
        <v>0</v>
      </c>
      <c r="C229" s="1">
        <f ca="1">SUMIF('Chi phí'!F:F,A229,'Chi phí'!H:H)</f>
        <v>32.99</v>
      </c>
      <c r="D229" s="1">
        <f ca="1">SUMIF('Doanh thu'!A:A,B229,'Doanh thu'!E:E)</f>
        <v>0</v>
      </c>
      <c r="E229" s="1">
        <f t="shared" ca="1" si="3"/>
        <v>-1</v>
      </c>
    </row>
    <row r="230" spans="1:5" x14ac:dyDescent="0.2">
      <c r="A230" s="1" t="str">
        <f ca="1">IFERROR(__xludf.DUMMYFUNCTION("""COMPUTED_VALUE"""),"ELTS441ELE3206WP")</f>
        <v>ELTS441ELE3206WP</v>
      </c>
      <c r="B230" s="1">
        <f ca="1">VLOOKUP(A230,'Chi phí'!F:O,10,FALSE)</f>
        <v>0</v>
      </c>
      <c r="C230" s="1">
        <f ca="1">SUMIF('Chi phí'!F:F,A230,'Chi phí'!H:H)</f>
        <v>18.14</v>
      </c>
      <c r="D230" s="1">
        <f ca="1">SUMIF('Doanh thu'!A:A,B230,'Doanh thu'!E:E)</f>
        <v>0</v>
      </c>
      <c r="E230" s="1">
        <f t="shared" ca="1" si="3"/>
        <v>-1</v>
      </c>
    </row>
    <row r="231" spans="1:5" x14ac:dyDescent="0.2">
      <c r="A231" s="1" t="str">
        <f ca="1">IFERROR(__xludf.DUMMYFUNCTION("""COMPUTED_VALUE"""),"EMTR171HAL2056WP")</f>
        <v>EMTR171HAL2056WP</v>
      </c>
      <c r="B231" s="1">
        <f ca="1">VLOOKUP(A231,'Chi phí'!F:O,10,FALSE)</f>
        <v>0</v>
      </c>
      <c r="C231" s="1">
        <f ca="1">SUMIF('Chi phí'!F:F,A231,'Chi phí'!H:H)</f>
        <v>72.47</v>
      </c>
      <c r="D231" s="1">
        <f ca="1">SUMIF('Doanh thu'!A:A,B231,'Doanh thu'!E:E)</f>
        <v>0</v>
      </c>
      <c r="E231" s="1">
        <f t="shared" ca="1" si="3"/>
        <v>-1</v>
      </c>
    </row>
    <row r="232" spans="1:5" x14ac:dyDescent="0.2">
      <c r="A232" s="1" t="str">
        <f ca="1">IFERROR(__xludf.DUMMYFUNCTION("""COMPUTED_VALUE"""),"PGAT1243DIL774WP")</f>
        <v>PGAT1243DIL774WP</v>
      </c>
      <c r="B232" s="1">
        <f ca="1">VLOOKUP(A232,'Chi phí'!F:O,10,FALSE)</f>
        <v>0</v>
      </c>
      <c r="C232" s="1">
        <f ca="1">SUMIF('Chi phí'!F:F,A232,'Chi phí'!H:H)</f>
        <v>4.55</v>
      </c>
      <c r="D232" s="1">
        <f ca="1">SUMIF('Doanh thu'!A:A,B232,'Doanh thu'!E:E)</f>
        <v>0</v>
      </c>
      <c r="E232" s="1">
        <f t="shared" ca="1" si="3"/>
        <v>-1</v>
      </c>
    </row>
    <row r="233" spans="1:5" x14ac:dyDescent="0.2">
      <c r="A233" s="1" t="str">
        <f ca="1">IFERROR(__xludf.DUMMYFUNCTION("""COMPUTED_VALUE"""),"CPTB581CIN2448WP")</f>
        <v>CPTB581CIN2448WP</v>
      </c>
      <c r="B233" s="1">
        <f ca="1">VLOOKUP(A233,'Chi phí'!F:O,10,FALSE)</f>
        <v>0</v>
      </c>
      <c r="C233" s="1">
        <f ca="1">SUMIF('Chi phí'!F:F,A233,'Chi phí'!H:H)</f>
        <v>18.95</v>
      </c>
      <c r="D233" s="1">
        <f ca="1">SUMIF('Doanh thu'!A:A,B233,'Doanh thu'!E:E)</f>
        <v>0</v>
      </c>
      <c r="E233" s="1">
        <f t="shared" ca="1" si="3"/>
        <v>-1</v>
      </c>
    </row>
    <row r="234" spans="1:5" x14ac:dyDescent="0.2">
      <c r="A234" s="1" t="str">
        <f ca="1">IFERROR(__xludf.DUMMYFUNCTION("""COMPUTED_VALUE"""),"PAHC360NGO2298WP")</f>
        <v>PAHC360NGO2298WP</v>
      </c>
      <c r="B234" s="1">
        <f ca="1">VLOOKUP(A234,'Chi phí'!F:O,10,FALSE)</f>
        <v>0</v>
      </c>
      <c r="C234" s="1">
        <f ca="1">SUMIF('Chi phí'!F:F,A234,'Chi phí'!H:H)</f>
        <v>20.74</v>
      </c>
      <c r="D234" s="1">
        <f ca="1">SUMIF('Doanh thu'!A:A,B234,'Doanh thu'!E:E)</f>
        <v>0</v>
      </c>
      <c r="E234" s="1">
        <f t="shared" ca="1" si="3"/>
        <v>-1</v>
      </c>
    </row>
    <row r="235" spans="1:5" x14ac:dyDescent="0.2">
      <c r="A235" s="1" t="str">
        <f ca="1">IFERROR(__xludf.DUMMYFUNCTION("""COMPUTED_VALUE"""),"SHAK1136NAH3455WP")</f>
        <v>SHAK1136NAH3455WP</v>
      </c>
      <c r="B235" s="1">
        <f ca="1">VLOOKUP(A235,'Chi phí'!F:O,10,FALSE)</f>
        <v>0</v>
      </c>
      <c r="C235" s="1">
        <f ca="1">SUMIF('Chi phí'!F:F,A235,'Chi phí'!H:H)</f>
        <v>4.1599999999999993</v>
      </c>
      <c r="D235" s="1">
        <f ca="1">SUMIF('Doanh thu'!A:A,B235,'Doanh thu'!E:E)</f>
        <v>0</v>
      </c>
      <c r="E235" s="1">
        <f t="shared" ca="1" si="3"/>
        <v>-1</v>
      </c>
    </row>
    <row r="236" spans="1:5" x14ac:dyDescent="0.2">
      <c r="A236" s="1" t="str">
        <f ca="1">IFERROR(__xludf.DUMMYFUNCTION("""COMPUTED_VALUE"""),"SHAK1140NAH3481WP")</f>
        <v>SHAK1140NAH3481WP</v>
      </c>
      <c r="B236" s="1">
        <f ca="1">VLOOKUP(A236,'Chi phí'!F:O,10,FALSE)</f>
        <v>0</v>
      </c>
      <c r="C236" s="1">
        <f ca="1">SUMIF('Chi phí'!F:F,A236,'Chi phí'!H:H)</f>
        <v>18.54</v>
      </c>
      <c r="D236" s="1">
        <f ca="1">SUMIF('Doanh thu'!A:A,B236,'Doanh thu'!E:E)</f>
        <v>0</v>
      </c>
      <c r="E236" s="1">
        <f t="shared" ca="1" si="3"/>
        <v>-1</v>
      </c>
    </row>
    <row r="237" spans="1:5" x14ac:dyDescent="0.2">
      <c r="A237" s="1" t="str">
        <f ca="1">IFERROR(__xludf.DUMMYFUNCTION("""COMPUTED_VALUE"""),"SXDT1149NGO2276WP")</f>
        <v>SXDT1149NGO2276WP</v>
      </c>
      <c r="B237" s="1">
        <f ca="1">VLOOKUP(A237,'Chi phí'!F:O,10,FALSE)</f>
        <v>0</v>
      </c>
      <c r="C237" s="1">
        <f ca="1">SUMIF('Chi phí'!F:F,A237,'Chi phí'!H:H)</f>
        <v>7.33</v>
      </c>
      <c r="D237" s="1">
        <f ca="1">SUMIF('Doanh thu'!A:A,B237,'Doanh thu'!E:E)</f>
        <v>0</v>
      </c>
      <c r="E237" s="1">
        <f t="shared" ca="1" si="3"/>
        <v>-1</v>
      </c>
    </row>
    <row r="238" spans="1:5" x14ac:dyDescent="0.2">
      <c r="A238" s="1" t="str">
        <f ca="1">IFERROR(__xludf.DUMMYFUNCTION("""COMPUTED_VALUE"""),"WMFL490DIL745WP")</f>
        <v>WMFL490DIL745WP</v>
      </c>
      <c r="B238" s="1">
        <f ca="1">VLOOKUP(A238,'Chi phí'!F:O,10,FALSE)</f>
        <v>0</v>
      </c>
      <c r="C238" s="1">
        <f ca="1">SUMIF('Chi phí'!F:F,A238,'Chi phí'!H:H)</f>
        <v>28.8</v>
      </c>
      <c r="D238" s="1">
        <f ca="1">SUMIF('Doanh thu'!A:A,B238,'Doanh thu'!E:E)</f>
        <v>0</v>
      </c>
      <c r="E238" s="1">
        <f t="shared" ca="1" si="3"/>
        <v>-1</v>
      </c>
    </row>
    <row r="239" spans="1:5" x14ac:dyDescent="0.2">
      <c r="A239" s="1" t="str">
        <f ca="1">IFERROR(__xludf.DUMMYFUNCTION("""COMPUTED_VALUE"""),"AHTN1196ELE2986WP")</f>
        <v>AHTN1196ELE2986WP</v>
      </c>
      <c r="B239" s="1">
        <f ca="1">VLOOKUP(A239,'Chi phí'!F:O,10,FALSE)</f>
        <v>0</v>
      </c>
      <c r="C239" s="1">
        <f ca="1">SUMIF('Chi phí'!F:F,A239,'Chi phí'!H:H)</f>
        <v>48.32</v>
      </c>
      <c r="D239" s="1">
        <f ca="1">SUMIF('Doanh thu'!A:A,B239,'Doanh thu'!E:E)</f>
        <v>0</v>
      </c>
      <c r="E239" s="1">
        <f t="shared" ca="1" si="3"/>
        <v>-1</v>
      </c>
    </row>
    <row r="240" spans="1:5" x14ac:dyDescent="0.2">
      <c r="A240" s="1" t="str">
        <f ca="1">IFERROR(__xludf.DUMMYFUNCTION("""COMPUTED_VALUE"""),"CPHC343NGO2259WP")</f>
        <v>CPHC343NGO2259WP</v>
      </c>
      <c r="B240" s="1">
        <f ca="1">VLOOKUP(A240,'Chi phí'!F:O,10,FALSE)</f>
        <v>0</v>
      </c>
      <c r="C240" s="1">
        <f ca="1">SUMIF('Chi phí'!F:F,A240,'Chi phí'!H:H)</f>
        <v>30.130000000000003</v>
      </c>
      <c r="D240" s="1">
        <f ca="1">SUMIF('Doanh thu'!A:A,B240,'Doanh thu'!E:E)</f>
        <v>0</v>
      </c>
      <c r="E240" s="1">
        <f t="shared" ca="1" si="3"/>
        <v>-1</v>
      </c>
    </row>
    <row r="241" spans="1:5" x14ac:dyDescent="0.2">
      <c r="A241" s="1" t="str">
        <f ca="1">IFERROR(__xludf.DUMMYFUNCTION("""COMPUTED_VALUE"""),"LJTN1222ELE3108WP")</f>
        <v>LJTN1222ELE3108WP</v>
      </c>
      <c r="B241" s="1">
        <f ca="1">VLOOKUP(A241,'Chi phí'!F:O,10,FALSE)</f>
        <v>0</v>
      </c>
      <c r="C241" s="1">
        <f ca="1">SUMIF('Chi phí'!F:F,A241,'Chi phí'!H:H)</f>
        <v>18.14</v>
      </c>
      <c r="D241" s="1">
        <f ca="1">SUMIF('Doanh thu'!A:A,B241,'Doanh thu'!E:E)</f>
        <v>0</v>
      </c>
      <c r="E241" s="1">
        <f t="shared" ca="1" si="3"/>
        <v>-1</v>
      </c>
    </row>
    <row r="242" spans="1:5" x14ac:dyDescent="0.2">
      <c r="A242" s="1" t="str">
        <f ca="1">IFERROR(__xludf.DUMMYFUNCTION("""COMPUTED_VALUE"""),"TSTT1030NEL2346WP")</f>
        <v>TSTT1030NEL2346WP</v>
      </c>
      <c r="B242" s="1">
        <f ca="1">VLOOKUP(A242,'Chi phí'!F:O,10,FALSE)</f>
        <v>0</v>
      </c>
      <c r="C242" s="1">
        <f ca="1">SUMIF('Chi phí'!F:F,A242,'Chi phí'!H:H)</f>
        <v>8.98</v>
      </c>
      <c r="D242" s="1">
        <f ca="1">SUMIF('Doanh thu'!A:A,B242,'Doanh thu'!E:E)</f>
        <v>0</v>
      </c>
      <c r="E242" s="1">
        <f t="shared" ca="1" si="3"/>
        <v>-1</v>
      </c>
    </row>
    <row r="243" spans="1:5" x14ac:dyDescent="0.2">
      <c r="A243" s="1" t="str">
        <f ca="1">IFERROR(__xludf.DUMMYFUNCTION("""COMPUTED_VALUE"""),"AHBD1025ELE2801WP")</f>
        <v>AHBD1025ELE2801WP</v>
      </c>
      <c r="B243" s="1">
        <f ca="1">VLOOKUP(A243,'Chi phí'!F:O,10,FALSE)</f>
        <v>0</v>
      </c>
      <c r="C243" s="1">
        <f ca="1">SUMIF('Chi phí'!F:F,A243,'Chi phí'!H:H)</f>
        <v>201.99999999999997</v>
      </c>
      <c r="D243" s="1">
        <f ca="1">SUMIF('Doanh thu'!A:A,B243,'Doanh thu'!E:E)</f>
        <v>0</v>
      </c>
      <c r="E243" s="1">
        <f t="shared" ca="1" si="3"/>
        <v>-1</v>
      </c>
    </row>
    <row r="244" spans="1:5" x14ac:dyDescent="0.2">
      <c r="A244" s="1" t="str">
        <f ca="1">IFERROR(__xludf.DUMMYFUNCTION("""COMPUTED_VALUE"""),"CENA348HEL987WP")</f>
        <v>CENA348HEL987WP</v>
      </c>
      <c r="B244" s="1">
        <f ca="1">VLOOKUP(A244,'Chi phí'!F:O,10,FALSE)</f>
        <v>0</v>
      </c>
      <c r="C244" s="1">
        <f ca="1">SUMIF('Chi phí'!F:F,A244,'Chi phí'!H:H)</f>
        <v>14.94</v>
      </c>
      <c r="D244" s="1">
        <f ca="1">SUMIF('Doanh thu'!A:A,B244,'Doanh thu'!E:E)</f>
        <v>0</v>
      </c>
      <c r="E244" s="1">
        <f t="shared" ca="1" si="3"/>
        <v>-1</v>
      </c>
    </row>
    <row r="245" spans="1:5" x14ac:dyDescent="0.2">
      <c r="A245" s="1" t="str">
        <f ca="1">IFERROR(__xludf.DUMMYFUNCTION("""COMPUTED_VALUE"""),"JLYN483ELE3226WP")</f>
        <v>JLYN483ELE3226WP</v>
      </c>
      <c r="B245" s="1">
        <f ca="1">VLOOKUP(A245,'Chi phí'!F:O,10,FALSE)</f>
        <v>0</v>
      </c>
      <c r="C245" s="1">
        <f ca="1">SUMIF('Chi phí'!F:F,A245,'Chi phí'!H:H)</f>
        <v>26.79</v>
      </c>
      <c r="D245" s="1">
        <f ca="1">SUMIF('Doanh thu'!A:A,B245,'Doanh thu'!E:E)</f>
        <v>0</v>
      </c>
      <c r="E245" s="1">
        <f t="shared" ca="1" si="3"/>
        <v>-1</v>
      </c>
    </row>
    <row r="246" spans="1:5" x14ac:dyDescent="0.2">
      <c r="A246" s="1" t="str">
        <f ca="1">IFERROR(__xludf.DUMMYFUNCTION("""COMPUTED_VALUE"""),"ADNK052NAH3478WP")</f>
        <v>ADNK052NAH3478WP</v>
      </c>
      <c r="B246" s="1">
        <f ca="1">VLOOKUP(A246,'Chi phí'!F:O,10,FALSE)</f>
        <v>0</v>
      </c>
      <c r="C246" s="1">
        <f ca="1">SUMIF('Chi phí'!F:F,A246,'Chi phí'!H:H)</f>
        <v>23.92</v>
      </c>
      <c r="D246" s="1">
        <f ca="1">SUMIF('Doanh thu'!A:A,B246,'Doanh thu'!E:E)</f>
        <v>0</v>
      </c>
      <c r="E246" s="1">
        <f t="shared" ca="1" si="3"/>
        <v>-1</v>
      </c>
    </row>
    <row r="247" spans="1:5" x14ac:dyDescent="0.2">
      <c r="A247" s="1" t="str">
        <f ca="1">IFERROR(__xludf.DUMMYFUNCTION("""COMPUTED_VALUE"""),"FXAT1193DIL675WP")</f>
        <v>FXAT1193DIL675WP</v>
      </c>
      <c r="B247" s="1">
        <f ca="1">VLOOKUP(A247,'Chi phí'!F:O,10,FALSE)</f>
        <v>0</v>
      </c>
      <c r="C247" s="1">
        <f ca="1">SUMIF('Chi phí'!F:F,A247,'Chi phí'!H:H)</f>
        <v>0.16</v>
      </c>
      <c r="D247" s="1">
        <f ca="1">SUMIF('Doanh thu'!A:A,B247,'Doanh thu'!E:E)</f>
        <v>0</v>
      </c>
      <c r="E247" s="1">
        <f t="shared" ca="1" si="3"/>
        <v>-1</v>
      </c>
    </row>
    <row r="248" spans="1:5" x14ac:dyDescent="0.2">
      <c r="A248" s="1" t="str">
        <f ca="1">IFERROR(__xludf.DUMMYFUNCTION("""COMPUTED_VALUE"""),"PGMT029NAH3463WP")</f>
        <v>PGMT029NAH3463WP</v>
      </c>
      <c r="B248" s="1">
        <f ca="1">VLOOKUP(A248,'Chi phí'!F:O,10,FALSE)</f>
        <v>0</v>
      </c>
      <c r="C248" s="1">
        <f ca="1">SUMIF('Chi phí'!F:F,A248,'Chi phí'!H:H)</f>
        <v>13.48</v>
      </c>
      <c r="D248" s="1">
        <f ca="1">SUMIF('Doanh thu'!A:A,B248,'Doanh thu'!E:E)</f>
        <v>0</v>
      </c>
      <c r="E248" s="1">
        <f t="shared" ca="1" si="3"/>
        <v>-1</v>
      </c>
    </row>
    <row r="249" spans="1:5" x14ac:dyDescent="0.2">
      <c r="A249" s="1" t="str">
        <f ca="1">IFERROR(__xludf.DUMMYFUNCTION("""COMPUTED_VALUE"""),"TSMT030NAH3469WP")</f>
        <v>TSMT030NAH3469WP</v>
      </c>
      <c r="B249" s="1">
        <f ca="1">VLOOKUP(A249,'Chi phí'!F:O,10,FALSE)</f>
        <v>0</v>
      </c>
      <c r="C249" s="1">
        <f ca="1">SUMIF('Chi phí'!F:F,A249,'Chi phí'!H:H)</f>
        <v>11.95</v>
      </c>
      <c r="D249" s="1">
        <f ca="1">SUMIF('Doanh thu'!A:A,B249,'Doanh thu'!E:E)</f>
        <v>0</v>
      </c>
      <c r="E249" s="1">
        <f t="shared" ca="1" si="3"/>
        <v>-1</v>
      </c>
    </row>
    <row r="250" spans="1:5" x14ac:dyDescent="0.2">
      <c r="A250" s="1" t="str">
        <f ca="1">IFERROR(__xludf.DUMMYFUNCTION("""COMPUTED_VALUE"""),"HSNT252NEL2304WP")</f>
        <v>HSNT252NEL2304WP</v>
      </c>
      <c r="B250" s="1">
        <f ca="1">VLOOKUP(A250,'Chi phí'!F:O,10,FALSE)</f>
        <v>0</v>
      </c>
      <c r="C250" s="1">
        <f ca="1">SUMIF('Chi phí'!F:F,A250,'Chi phí'!H:H)</f>
        <v>10.92</v>
      </c>
      <c r="D250" s="1">
        <f ca="1">SUMIF('Doanh thu'!A:A,B250,'Doanh thu'!E:E)</f>
        <v>0</v>
      </c>
      <c r="E250" s="1">
        <f t="shared" ca="1" si="3"/>
        <v>-1</v>
      </c>
    </row>
    <row r="251" spans="1:5" x14ac:dyDescent="0.2">
      <c r="A251" s="1" t="str">
        <f ca="1">IFERROR(__xludf.DUMMYFUNCTION("""COMPUTED_VALUE"""),"JLAH672ELE3223WP")</f>
        <v>JLAH672ELE3223WP</v>
      </c>
      <c r="B251" s="1">
        <f ca="1">VLOOKUP(A251,'Chi phí'!F:O,10,FALSE)</f>
        <v>0</v>
      </c>
      <c r="C251" s="1">
        <f ca="1">SUMIF('Chi phí'!F:F,A251,'Chi phí'!H:H)</f>
        <v>22.88</v>
      </c>
      <c r="D251" s="1">
        <f ca="1">SUMIF('Doanh thu'!A:A,B251,'Doanh thu'!E:E)</f>
        <v>0</v>
      </c>
      <c r="E251" s="1">
        <f t="shared" ca="1" si="3"/>
        <v>-1</v>
      </c>
    </row>
    <row r="252" spans="1:5" x14ac:dyDescent="0.2">
      <c r="A252" s="1" t="str">
        <f ca="1">IFERROR(__xludf.DUMMYFUNCTION("""COMPUTED_VALUE"""),"SHAK1134NAH3447WP")</f>
        <v>SHAK1134NAH3447WP</v>
      </c>
      <c r="B252" s="1">
        <f ca="1">VLOOKUP(A252,'Chi phí'!F:O,10,FALSE)</f>
        <v>0</v>
      </c>
      <c r="C252" s="1">
        <f ca="1">SUMIF('Chi phí'!F:F,A252,'Chi phí'!H:H)</f>
        <v>10.32</v>
      </c>
      <c r="D252" s="1">
        <f ca="1">SUMIF('Doanh thu'!A:A,B252,'Doanh thu'!E:E)</f>
        <v>0</v>
      </c>
      <c r="E252" s="1">
        <f t="shared" ca="1" si="3"/>
        <v>-1</v>
      </c>
    </row>
    <row r="253" spans="1:5" x14ac:dyDescent="0.2">
      <c r="A253" s="1" t="str">
        <f ca="1">IFERROR(__xludf.DUMMYFUNCTION("""COMPUTED_VALUE"""),"DMKK711CIN1981WP")</f>
        <v>DMKK711CIN1981WP</v>
      </c>
      <c r="B253" s="1">
        <f ca="1">VLOOKUP(A253,'Chi phí'!F:O,10,FALSE)</f>
        <v>0</v>
      </c>
      <c r="C253" s="1">
        <f ca="1">SUMIF('Chi phí'!F:F,A253,'Chi phí'!H:H)</f>
        <v>3.16</v>
      </c>
      <c r="D253" s="1">
        <f ca="1">SUMIF('Doanh thu'!A:A,B253,'Doanh thu'!E:E)</f>
        <v>0</v>
      </c>
      <c r="E253" s="1">
        <f t="shared" ca="1" si="3"/>
        <v>-1</v>
      </c>
    </row>
    <row r="254" spans="1:5" x14ac:dyDescent="0.2">
      <c r="A254" s="1" t="str">
        <f ca="1">IFERROR(__xludf.DUMMYFUNCTION("""COMPUTED_VALUE"""),"EMNA381HEL1082WP")</f>
        <v>EMNA381HEL1082WP</v>
      </c>
      <c r="B254" s="1">
        <f ca="1">VLOOKUP(A254,'Chi phí'!F:O,10,FALSE)</f>
        <v>0</v>
      </c>
      <c r="C254" s="1">
        <f ca="1">SUMIF('Chi phí'!F:F,A254,'Chi phí'!H:H)</f>
        <v>4.17</v>
      </c>
      <c r="D254" s="1">
        <f ca="1">SUMIF('Doanh thu'!A:A,B254,'Doanh thu'!E:E)</f>
        <v>0</v>
      </c>
      <c r="E254" s="1">
        <f t="shared" ca="1" si="3"/>
        <v>-1</v>
      </c>
    </row>
    <row r="255" spans="1:5" x14ac:dyDescent="0.2">
      <c r="A255" s="1" t="str">
        <f ca="1">IFERROR(__xludf.DUMMYFUNCTION("""COMPUTED_VALUE"""),"SHTT1028NEL2339WP")</f>
        <v>SHTT1028NEL2339WP</v>
      </c>
      <c r="B255" s="1">
        <f ca="1">VLOOKUP(A255,'Chi phí'!F:O,10,FALSE)</f>
        <v>0</v>
      </c>
      <c r="C255" s="1">
        <f ca="1">SUMIF('Chi phí'!F:F,A255,'Chi phí'!H:H)</f>
        <v>10.24</v>
      </c>
      <c r="D255" s="1">
        <f ca="1">SUMIF('Doanh thu'!A:A,B255,'Doanh thu'!E:E)</f>
        <v>0</v>
      </c>
      <c r="E255" s="1">
        <f t="shared" ca="1" si="3"/>
        <v>-1</v>
      </c>
    </row>
    <row r="256" spans="1:5" x14ac:dyDescent="0.2">
      <c r="A256" s="1" t="str">
        <f ca="1">IFERROR(__xludf.DUMMYFUNCTION("""COMPUTED_VALUE"""),"WSNT263NEL2344WP")</f>
        <v>WSNT263NEL2344WP</v>
      </c>
      <c r="B256" s="1">
        <f ca="1">VLOOKUP(A256,'Chi phí'!F:O,10,FALSE)</f>
        <v>0</v>
      </c>
      <c r="C256" s="1">
        <f ca="1">SUMIF('Chi phí'!F:F,A256,'Chi phí'!H:H)</f>
        <v>9.5599999999999987</v>
      </c>
      <c r="D256" s="1">
        <f ca="1">SUMIF('Doanh thu'!A:A,B256,'Doanh thu'!E:E)</f>
        <v>0</v>
      </c>
      <c r="E256" s="1">
        <f t="shared" ca="1" si="3"/>
        <v>-1</v>
      </c>
    </row>
    <row r="257" spans="1:5" x14ac:dyDescent="0.2">
      <c r="A257" s="1" t="str">
        <f ca="1">IFERROR(__xludf.DUMMYFUNCTION("""COMPUTED_VALUE"""),"MSBD1147NAH3453WP")</f>
        <v>MSBD1147NAH3453WP</v>
      </c>
      <c r="B257" s="1">
        <f ca="1">VLOOKUP(A257,'Chi phí'!F:O,10,FALSE)</f>
        <v>0</v>
      </c>
      <c r="C257" s="1">
        <f ca="1">SUMIF('Chi phí'!F:F,A257,'Chi phí'!H:H)</f>
        <v>22.75</v>
      </c>
      <c r="D257" s="1">
        <f ca="1">SUMIF('Doanh thu'!A:A,B257,'Doanh thu'!E:E)</f>
        <v>0</v>
      </c>
      <c r="E257" s="1">
        <f t="shared" ca="1" si="3"/>
        <v>-1</v>
      </c>
    </row>
    <row r="258" spans="1:5" x14ac:dyDescent="0.2">
      <c r="A258" s="1" t="str">
        <f ca="1">IFERROR(__xludf.DUMMYFUNCTION("""COMPUTED_VALUE"""),"PHTS299NAH2720WP")</f>
        <v>PHTS299NAH2720WP</v>
      </c>
      <c r="B258" s="1">
        <f ca="1">VLOOKUP(A258,'Chi phí'!F:O,10,FALSE)</f>
        <v>0</v>
      </c>
      <c r="C258" s="1">
        <f ca="1">SUMIF('Chi phí'!F:F,A258,'Chi phí'!H:H)</f>
        <v>15.04</v>
      </c>
      <c r="D258" s="1">
        <f ca="1">SUMIF('Doanh thu'!A:A,B258,'Doanh thu'!E:E)</f>
        <v>0</v>
      </c>
      <c r="E258" s="1">
        <f t="shared" ref="E258:E321" ca="1" si="4">(D258-C258)/C258</f>
        <v>-1</v>
      </c>
    </row>
    <row r="259" spans="1:5" x14ac:dyDescent="0.2">
      <c r="A259" s="1" t="str">
        <f ca="1">IFERROR(__xludf.DUMMYFUNCTION("""COMPUTED_VALUE"""),"TMPT1159HEL1029WP")</f>
        <v>TMPT1159HEL1029WP</v>
      </c>
      <c r="B259" s="1">
        <f ca="1">VLOOKUP(A259,'Chi phí'!F:O,10,FALSE)</f>
        <v>0</v>
      </c>
      <c r="C259" s="1">
        <f ca="1">SUMIF('Chi phí'!F:F,A259,'Chi phí'!H:H)</f>
        <v>7.64</v>
      </c>
      <c r="D259" s="1">
        <f ca="1">SUMIF('Doanh thu'!A:A,B259,'Doanh thu'!E:E)</f>
        <v>0</v>
      </c>
      <c r="E259" s="1">
        <f t="shared" ca="1" si="4"/>
        <v>-1</v>
      </c>
    </row>
    <row r="260" spans="1:5" x14ac:dyDescent="0.2">
      <c r="A260" s="1" t="str">
        <f ca="1">IFERROR(__xludf.DUMMYFUNCTION("""COMPUTED_VALUE"""),"TSAK987NAH3105WP")</f>
        <v>TSAK987NAH3105WP</v>
      </c>
      <c r="B260" s="1">
        <f ca="1">VLOOKUP(A260,'Chi phí'!F:O,10,FALSE)</f>
        <v>0</v>
      </c>
      <c r="C260" s="1">
        <f ca="1">SUMIF('Chi phí'!F:F,A260,'Chi phí'!H:H)</f>
        <v>34.97</v>
      </c>
      <c r="D260" s="1">
        <f ca="1">SUMIF('Doanh thu'!A:A,B260,'Doanh thu'!E:E)</f>
        <v>0</v>
      </c>
      <c r="E260" s="1">
        <f t="shared" ca="1" si="4"/>
        <v>-1</v>
      </c>
    </row>
    <row r="261" spans="1:5" x14ac:dyDescent="0.2">
      <c r="A261" s="1" t="str">
        <f ca="1">IFERROR(__xludf.DUMMYFUNCTION("""COMPUTED_VALUE"""),"SHBD1148NAH3457WP")</f>
        <v>SHBD1148NAH3457WP</v>
      </c>
      <c r="B261" s="1">
        <f ca="1">VLOOKUP(A261,'Chi phí'!F:O,10,FALSE)</f>
        <v>0</v>
      </c>
      <c r="C261" s="1">
        <f ca="1">SUMIF('Chi phí'!F:F,A261,'Chi phí'!H:H)</f>
        <v>23.980000000000004</v>
      </c>
      <c r="D261" s="1">
        <f ca="1">SUMIF('Doanh thu'!A:A,B261,'Doanh thu'!E:E)</f>
        <v>0</v>
      </c>
      <c r="E261" s="1">
        <f t="shared" ca="1" si="4"/>
        <v>-1</v>
      </c>
    </row>
    <row r="262" spans="1:5" x14ac:dyDescent="0.2">
      <c r="A262" s="1" t="str">
        <f ca="1">IFERROR(__xludf.DUMMYFUNCTION("""COMPUTED_VALUE"""),"LDQD053DIL672WP")</f>
        <v>LDQD053DIL672WP</v>
      </c>
      <c r="B262" s="1">
        <f ca="1">VLOOKUP(A262,'Chi phí'!F:O,10,FALSE)</f>
        <v>0</v>
      </c>
      <c r="C262" s="1">
        <f ca="1">SUMIF('Chi phí'!F:F,A262,'Chi phí'!H:H)</f>
        <v>12.07</v>
      </c>
      <c r="D262" s="1">
        <f ca="1">SUMIF('Doanh thu'!A:A,B262,'Doanh thu'!E:E)</f>
        <v>0</v>
      </c>
      <c r="E262" s="1">
        <f t="shared" ca="1" si="4"/>
        <v>-1</v>
      </c>
    </row>
    <row r="263" spans="1:5" x14ac:dyDescent="0.2">
      <c r="A263" s="1" t="str">
        <f ca="1">IFERROR(__xludf.DUMMYFUNCTION("""COMPUTED_VALUE"""),"CPNV911NAH3467WP")</f>
        <v>CPNV911NAH3467WP</v>
      </c>
      <c r="B263" s="1">
        <f ca="1">VLOOKUP(A263,'Chi phí'!F:O,10,FALSE)</f>
        <v>0</v>
      </c>
      <c r="C263" s="1">
        <f ca="1">SUMIF('Chi phí'!F:F,A263,'Chi phí'!H:H)</f>
        <v>27.71</v>
      </c>
      <c r="D263" s="1">
        <f ca="1">SUMIF('Doanh thu'!A:A,B263,'Doanh thu'!E:E)</f>
        <v>0</v>
      </c>
      <c r="E263" s="1">
        <f t="shared" ca="1" si="4"/>
        <v>-1</v>
      </c>
    </row>
    <row r="264" spans="1:5" x14ac:dyDescent="0.2">
      <c r="A264" s="1" t="str">
        <f ca="1">IFERROR(__xludf.DUMMYFUNCTION("""COMPUTED_VALUE"""),"WMTR245NAH3432WP")</f>
        <v>WMTR245NAH3432WP</v>
      </c>
      <c r="B264" s="1">
        <f ca="1">VLOOKUP(A264,'Chi phí'!F:O,10,FALSE)</f>
        <v>0</v>
      </c>
      <c r="C264" s="1">
        <f ca="1">SUMIF('Chi phí'!F:F,A264,'Chi phí'!H:H)</f>
        <v>5.25</v>
      </c>
      <c r="D264" s="1">
        <f ca="1">SUMIF('Doanh thu'!A:A,B264,'Doanh thu'!E:E)</f>
        <v>0</v>
      </c>
      <c r="E264" s="1">
        <f t="shared" ca="1" si="4"/>
        <v>-1</v>
      </c>
    </row>
    <row r="265" spans="1:5" x14ac:dyDescent="0.2">
      <c r="A265" s="1" t="str">
        <f ca="1">IFERROR(__xludf.DUMMYFUNCTION("""COMPUTED_VALUE"""),"LDDT1072NGO2147WP")</f>
        <v>LDDT1072NGO2147WP</v>
      </c>
      <c r="B265" s="1">
        <f ca="1">VLOOKUP(A265,'Chi phí'!F:O,10,FALSE)</f>
        <v>0</v>
      </c>
      <c r="C265" s="1">
        <f ca="1">SUMIF('Chi phí'!F:F,A265,'Chi phí'!H:H)</f>
        <v>5</v>
      </c>
      <c r="D265" s="1">
        <f ca="1">SUMIF('Doanh thu'!A:A,B265,'Doanh thu'!E:E)</f>
        <v>0</v>
      </c>
      <c r="E265" s="1">
        <f t="shared" ca="1" si="4"/>
        <v>-1</v>
      </c>
    </row>
    <row r="266" spans="1:5" x14ac:dyDescent="0.2">
      <c r="A266" s="1" t="str">
        <f ca="1">IFERROR(__xludf.DUMMYFUNCTION("""COMPUTED_VALUE"""),"EMHC311NGO2191WP")</f>
        <v>EMHC311NGO2191WP</v>
      </c>
      <c r="B266" s="1">
        <f ca="1">VLOOKUP(A266,'Chi phí'!F:O,10,FALSE)</f>
        <v>0</v>
      </c>
      <c r="C266" s="1">
        <f ca="1">SUMIF('Chi phí'!F:F,A266,'Chi phí'!H:H)</f>
        <v>9.73</v>
      </c>
      <c r="D266" s="1">
        <f ca="1">SUMIF('Doanh thu'!A:A,B266,'Doanh thu'!E:E)</f>
        <v>0</v>
      </c>
      <c r="E266" s="1">
        <f t="shared" ca="1" si="4"/>
        <v>-1</v>
      </c>
    </row>
    <row r="267" spans="1:5" x14ac:dyDescent="0.2">
      <c r="A267" s="1" t="str">
        <f ca="1">IFERROR(__xludf.DUMMYFUNCTION("""COMPUTED_VALUE"""),"TMYN495ELE3255WP")</f>
        <v>TMYN495ELE3255WP</v>
      </c>
      <c r="B267" s="1">
        <f ca="1">VLOOKUP(A267,'Chi phí'!F:O,10,FALSE)</f>
        <v>0</v>
      </c>
      <c r="C267" s="1">
        <f ca="1">SUMIF('Chi phí'!F:F,A267,'Chi phí'!H:H)</f>
        <v>23.79</v>
      </c>
      <c r="D267" s="1">
        <f ca="1">SUMIF('Doanh thu'!A:A,B267,'Doanh thu'!E:E)</f>
        <v>0</v>
      </c>
      <c r="E267" s="1">
        <f t="shared" ca="1" si="4"/>
        <v>-1</v>
      </c>
    </row>
    <row r="268" spans="1:5" x14ac:dyDescent="0.2">
      <c r="A268" s="1" t="str">
        <f ca="1">IFERROR(__xludf.DUMMYFUNCTION("""COMPUTED_VALUE"""),"EBAK1097NAH3354WP")</f>
        <v>EBAK1097NAH3354WP</v>
      </c>
      <c r="B268" s="1">
        <f ca="1">VLOOKUP(A268,'Chi phí'!F:O,10,FALSE)</f>
        <v>0</v>
      </c>
      <c r="C268" s="1">
        <f ca="1">SUMIF('Chi phí'!F:F,A268,'Chi phí'!H:H)</f>
        <v>67.75</v>
      </c>
      <c r="D268" s="1">
        <f ca="1">SUMIF('Doanh thu'!A:A,B268,'Doanh thu'!E:E)</f>
        <v>0</v>
      </c>
      <c r="E268" s="1">
        <f t="shared" ca="1" si="4"/>
        <v>-1</v>
      </c>
    </row>
    <row r="269" spans="1:5" x14ac:dyDescent="0.2">
      <c r="A269" s="1" t="str">
        <f ca="1">IFERROR(__xludf.DUMMYFUNCTION("""COMPUTED_VALUE"""),"BLTB555NEL2283WP")</f>
        <v>BLTB555NEL2283WP</v>
      </c>
      <c r="B269" s="1">
        <f ca="1">VLOOKUP(A269,'Chi phí'!F:O,10,FALSE)</f>
        <v>0</v>
      </c>
      <c r="C269" s="1">
        <f ca="1">SUMIF('Chi phí'!F:F,A269,'Chi phí'!H:H)</f>
        <v>1.17</v>
      </c>
      <c r="D269" s="1">
        <f ca="1">SUMIF('Doanh thu'!A:A,B269,'Doanh thu'!E:E)</f>
        <v>0</v>
      </c>
      <c r="E269" s="1">
        <f t="shared" ca="1" si="4"/>
        <v>-1</v>
      </c>
    </row>
    <row r="270" spans="1:5" x14ac:dyDescent="0.2">
      <c r="A270" s="1" t="str">
        <f ca="1">IFERROR(__xludf.DUMMYFUNCTION("""COMPUTED_VALUE"""),"ETDT1166NGO2308WP")</f>
        <v>ETDT1166NGO2308WP</v>
      </c>
      <c r="B270" s="1">
        <f ca="1">VLOOKUP(A270,'Chi phí'!F:O,10,FALSE)</f>
        <v>0</v>
      </c>
      <c r="C270" s="1">
        <f ca="1">SUMIF('Chi phí'!F:F,A270,'Chi phí'!H:H)</f>
        <v>5.51</v>
      </c>
      <c r="D270" s="1">
        <f ca="1">SUMIF('Doanh thu'!A:A,B270,'Doanh thu'!E:E)</f>
        <v>0</v>
      </c>
      <c r="E270" s="1">
        <f t="shared" ca="1" si="4"/>
        <v>-1</v>
      </c>
    </row>
    <row r="271" spans="1:5" x14ac:dyDescent="0.2">
      <c r="A271" s="1" t="str">
        <f ca="1">IFERROR(__xludf.DUMMYFUNCTION("""COMPUTED_VALUE"""),"PANA402HEL1130WP")</f>
        <v>PANA402HEL1130WP</v>
      </c>
      <c r="B271" s="1">
        <f ca="1">VLOOKUP(A271,'Chi phí'!F:O,10,FALSE)</f>
        <v>0</v>
      </c>
      <c r="C271" s="1">
        <f ca="1">SUMIF('Chi phí'!F:F,A271,'Chi phí'!H:H)</f>
        <v>1.93</v>
      </c>
      <c r="D271" s="1">
        <f ca="1">SUMIF('Doanh thu'!A:A,B271,'Doanh thu'!E:E)</f>
        <v>0</v>
      </c>
      <c r="E271" s="1">
        <f t="shared" ca="1" si="4"/>
        <v>-1</v>
      </c>
    </row>
    <row r="272" spans="1:5" x14ac:dyDescent="0.2">
      <c r="A272" s="1" t="str">
        <f ca="1">IFERROR(__xludf.DUMMYFUNCTION("""COMPUTED_VALUE"""),"LHTP253HAL2307WP")</f>
        <v>LHTP253HAL2307WP</v>
      </c>
      <c r="B272" s="1">
        <f ca="1">VLOOKUP(A272,'Chi phí'!F:O,10,FALSE)</f>
        <v>0</v>
      </c>
      <c r="C272" s="1">
        <f ca="1">SUMIF('Chi phí'!F:F,A272,'Chi phí'!H:H)</f>
        <v>25.71</v>
      </c>
      <c r="D272" s="1">
        <f ca="1">SUMIF('Doanh thu'!A:A,B272,'Doanh thu'!E:E)</f>
        <v>0</v>
      </c>
      <c r="E272" s="1">
        <f t="shared" ca="1" si="4"/>
        <v>-1</v>
      </c>
    </row>
    <row r="273" spans="1:5" x14ac:dyDescent="0.2">
      <c r="A273" s="1" t="str">
        <f ca="1">IFERROR(__xludf.DUMMYFUNCTION("""COMPUTED_VALUE"""),"EMTS420NAH3334WP")</f>
        <v>EMTS420NAH3334WP</v>
      </c>
      <c r="B273" s="1">
        <f ca="1">VLOOKUP(A273,'Chi phí'!F:O,10,FALSE)</f>
        <v>0</v>
      </c>
      <c r="C273" s="1">
        <f ca="1">SUMIF('Chi phí'!F:F,A273,'Chi phí'!H:H)</f>
        <v>29.46</v>
      </c>
      <c r="D273" s="1">
        <f ca="1">SUMIF('Doanh thu'!A:A,B273,'Doanh thu'!E:E)</f>
        <v>0</v>
      </c>
      <c r="E273" s="1">
        <f t="shared" ca="1" si="4"/>
        <v>-1</v>
      </c>
    </row>
    <row r="274" spans="1:5" x14ac:dyDescent="0.2">
      <c r="A274" s="1" t="str">
        <f ca="1">IFERROR(__xludf.DUMMYFUNCTION("""COMPUTED_VALUE"""),"CPHC355NGO2288WP")</f>
        <v>CPHC355NGO2288WP</v>
      </c>
      <c r="B274" s="1">
        <f ca="1">VLOOKUP(A274,'Chi phí'!F:O,10,FALSE)</f>
        <v>0</v>
      </c>
      <c r="C274" s="1">
        <f ca="1">SUMIF('Chi phí'!F:F,A274,'Chi phí'!H:H)</f>
        <v>13.319999999999999</v>
      </c>
      <c r="D274" s="1">
        <f ca="1">SUMIF('Doanh thu'!A:A,B274,'Doanh thu'!E:E)</f>
        <v>0</v>
      </c>
      <c r="E274" s="1">
        <f t="shared" ca="1" si="4"/>
        <v>-1</v>
      </c>
    </row>
    <row r="275" spans="1:5" x14ac:dyDescent="0.2">
      <c r="A275" s="1" t="str">
        <f ca="1">IFERROR(__xludf.DUMMYFUNCTION("""COMPUTED_VALUE"""),"CPTB549CIN2370WP")</f>
        <v>CPTB549CIN2370WP</v>
      </c>
      <c r="B275" s="1">
        <f ca="1">VLOOKUP(A275,'Chi phí'!F:O,10,FALSE)</f>
        <v>0</v>
      </c>
      <c r="C275" s="1">
        <f ca="1">SUMIF('Chi phí'!F:F,A275,'Chi phí'!H:H)</f>
        <v>10.17</v>
      </c>
      <c r="D275" s="1">
        <f ca="1">SUMIF('Doanh thu'!A:A,B275,'Doanh thu'!E:E)</f>
        <v>0</v>
      </c>
      <c r="E275" s="1">
        <f t="shared" ca="1" si="4"/>
        <v>-1</v>
      </c>
    </row>
    <row r="276" spans="1:5" x14ac:dyDescent="0.2">
      <c r="A276" s="1" t="str">
        <f ca="1">IFERROR(__xludf.DUMMYFUNCTION("""COMPUTED_VALUE"""),"ELTS415HAL2155WP")</f>
        <v>ELTS415HAL2155WP</v>
      </c>
      <c r="B276" s="1">
        <f ca="1">VLOOKUP(A276,'Chi phí'!F:O,10,FALSE)</f>
        <v>0</v>
      </c>
      <c r="C276" s="1">
        <f ca="1">SUMIF('Chi phí'!F:F,A276,'Chi phí'!H:H)</f>
        <v>29.66</v>
      </c>
      <c r="D276" s="1">
        <f ca="1">SUMIF('Doanh thu'!A:A,B276,'Doanh thu'!E:E)</f>
        <v>0</v>
      </c>
      <c r="E276" s="1">
        <f t="shared" ca="1" si="4"/>
        <v>-1</v>
      </c>
    </row>
    <row r="277" spans="1:5" x14ac:dyDescent="0.2">
      <c r="A277" s="1" t="str">
        <f ca="1">IFERROR(__xludf.DUMMYFUNCTION("""COMPUTED_VALUE"""),"WMTP223NAH3322WP")</f>
        <v>WMTP223NAH3322WP</v>
      </c>
      <c r="B277" s="1">
        <f ca="1">VLOOKUP(A277,'Chi phí'!F:O,10,FALSE)</f>
        <v>0</v>
      </c>
      <c r="C277" s="1">
        <f ca="1">SUMIF('Chi phí'!F:F,A277,'Chi phí'!H:H)</f>
        <v>29.18</v>
      </c>
      <c r="D277" s="1">
        <f ca="1">SUMIF('Doanh thu'!A:A,B277,'Doanh thu'!E:E)</f>
        <v>0</v>
      </c>
      <c r="E277" s="1">
        <f t="shared" ca="1" si="4"/>
        <v>-1</v>
      </c>
    </row>
    <row r="278" spans="1:5" x14ac:dyDescent="0.2">
      <c r="A278" s="1" t="str">
        <f ca="1">IFERROR(__xludf.DUMMYFUNCTION("""COMPUTED_VALUE"""),"CPTB535CIN2331WP")</f>
        <v>CPTB535CIN2331WP</v>
      </c>
      <c r="B278" s="1">
        <f ca="1">VLOOKUP(A278,'Chi phí'!F:O,10,FALSE)</f>
        <v>0</v>
      </c>
      <c r="C278" s="1">
        <f ca="1">SUMIF('Chi phí'!F:F,A278,'Chi phí'!H:H)</f>
        <v>35.360000000000007</v>
      </c>
      <c r="D278" s="1">
        <f ca="1">SUMIF('Doanh thu'!A:A,B278,'Doanh thu'!E:E)</f>
        <v>0</v>
      </c>
      <c r="E278" s="1">
        <f t="shared" ca="1" si="4"/>
        <v>-1</v>
      </c>
    </row>
    <row r="279" spans="1:5" x14ac:dyDescent="0.2">
      <c r="A279" s="1" t="str">
        <f ca="1">IFERROR(__xludf.DUMMYFUNCTION("""COMPUTED_VALUE"""),"TFBD1132NAH3416WP")</f>
        <v>TFBD1132NAH3416WP</v>
      </c>
      <c r="B279" s="1">
        <f ca="1">VLOOKUP(A279,'Chi phí'!F:O,10,FALSE)</f>
        <v>0</v>
      </c>
      <c r="C279" s="1">
        <f ca="1">SUMIF('Chi phí'!F:F,A279,'Chi phí'!H:H)</f>
        <v>10.51</v>
      </c>
      <c r="D279" s="1">
        <f ca="1">SUMIF('Doanh thu'!A:A,B279,'Doanh thu'!E:E)</f>
        <v>0</v>
      </c>
      <c r="E279" s="1">
        <f t="shared" ca="1" si="4"/>
        <v>-1</v>
      </c>
    </row>
    <row r="280" spans="1:5" x14ac:dyDescent="0.2">
      <c r="A280" s="1" t="str">
        <f ca="1">IFERROR(__xludf.DUMMYFUNCTION("""COMPUTED_VALUE"""),"SHDT1148NGO2273WP")</f>
        <v>SHDT1148NGO2273WP</v>
      </c>
      <c r="B280" s="1">
        <f ca="1">VLOOKUP(A280,'Chi phí'!F:O,10,FALSE)</f>
        <v>0</v>
      </c>
      <c r="C280" s="1">
        <f ca="1">SUMIF('Chi phí'!F:F,A280,'Chi phí'!H:H)</f>
        <v>11.219999999999999</v>
      </c>
      <c r="D280" s="1">
        <f ca="1">SUMIF('Doanh thu'!A:A,B280,'Doanh thu'!E:E)</f>
        <v>0</v>
      </c>
      <c r="E280" s="1">
        <f t="shared" ca="1" si="4"/>
        <v>-1</v>
      </c>
    </row>
    <row r="281" spans="1:5" x14ac:dyDescent="0.2">
      <c r="A281" s="1" t="str">
        <f ca="1">IFERROR(__xludf.DUMMYFUNCTION("""COMPUTED_VALUE"""),"CPAT1249DIL790WP")</f>
        <v>CPAT1249DIL790WP</v>
      </c>
      <c r="B281" s="1">
        <f ca="1">VLOOKUP(A281,'Chi phí'!F:O,10,FALSE)</f>
        <v>0</v>
      </c>
      <c r="C281" s="1">
        <f ca="1">SUMIF('Chi phí'!F:F,A281,'Chi phí'!H:H)</f>
        <v>5.19</v>
      </c>
      <c r="D281" s="1">
        <f ca="1">SUMIF('Doanh thu'!A:A,B281,'Doanh thu'!E:E)</f>
        <v>0</v>
      </c>
      <c r="E281" s="1">
        <f t="shared" ca="1" si="4"/>
        <v>-1</v>
      </c>
    </row>
    <row r="282" spans="1:5" x14ac:dyDescent="0.2">
      <c r="A282" s="1" t="str">
        <f ca="1">IFERROR(__xludf.DUMMYFUNCTION("""COMPUTED_VALUE"""),"LRTP246HAL2262WP")</f>
        <v>LRTP246HAL2262WP</v>
      </c>
      <c r="B282" s="1">
        <f ca="1">VLOOKUP(A282,'Chi phí'!F:O,10,FALSE)</f>
        <v>0</v>
      </c>
      <c r="C282" s="1">
        <f ca="1">SUMIF('Chi phí'!F:F,A282,'Chi phí'!H:H)</f>
        <v>30.299999999999997</v>
      </c>
      <c r="D282" s="1">
        <f ca="1">SUMIF('Doanh thu'!A:A,B282,'Doanh thu'!E:E)</f>
        <v>0</v>
      </c>
      <c r="E282" s="1">
        <f t="shared" ca="1" si="4"/>
        <v>-1</v>
      </c>
    </row>
    <row r="283" spans="1:5" x14ac:dyDescent="0.2">
      <c r="A283" s="1" t="str">
        <f ca="1">IFERROR(__xludf.DUMMYFUNCTION("""COMPUTED_VALUE"""),"TSDT1160NGO2293WP")</f>
        <v>TSDT1160NGO2293WP</v>
      </c>
      <c r="B283" s="1">
        <f ca="1">VLOOKUP(A283,'Chi phí'!F:O,10,FALSE)</f>
        <v>0</v>
      </c>
      <c r="C283" s="1">
        <f ca="1">SUMIF('Chi phí'!F:F,A283,'Chi phí'!H:H)</f>
        <v>36.94</v>
      </c>
      <c r="D283" s="1">
        <f ca="1">SUMIF('Doanh thu'!A:A,B283,'Doanh thu'!E:E)</f>
        <v>0</v>
      </c>
      <c r="E283" s="1">
        <f t="shared" ca="1" si="4"/>
        <v>-1</v>
      </c>
    </row>
    <row r="284" spans="1:5" x14ac:dyDescent="0.2">
      <c r="A284" s="1" t="str">
        <f ca="1">IFERROR(__xludf.DUMMYFUNCTION("""COMPUTED_VALUE"""),"CPAK1139NAH3476WP")</f>
        <v>CPAK1139NAH3476WP</v>
      </c>
      <c r="B284" s="1">
        <f ca="1">VLOOKUP(A284,'Chi phí'!F:O,10,FALSE)</f>
        <v>0</v>
      </c>
      <c r="C284" s="1">
        <f ca="1">SUMIF('Chi phí'!F:F,A284,'Chi phí'!H:H)</f>
        <v>7.0500000000000007</v>
      </c>
      <c r="D284" s="1">
        <f ca="1">SUMIF('Doanh thu'!A:A,B284,'Doanh thu'!E:E)</f>
        <v>0</v>
      </c>
      <c r="E284" s="1">
        <f t="shared" ca="1" si="4"/>
        <v>-1</v>
      </c>
    </row>
    <row r="285" spans="1:5" x14ac:dyDescent="0.2">
      <c r="A285" s="1" t="str">
        <f ca="1">IFERROR(__xludf.DUMMYFUNCTION("""COMPUTED_VALUE"""),"TSAK1011NAH3153WP")</f>
        <v>TSAK1011NAH3153WP</v>
      </c>
      <c r="B285" s="1">
        <f ca="1">VLOOKUP(A285,'Chi phí'!F:O,10,FALSE)</f>
        <v>0</v>
      </c>
      <c r="C285" s="1">
        <f ca="1">SUMIF('Chi phí'!F:F,A285,'Chi phí'!H:H)</f>
        <v>3.75</v>
      </c>
      <c r="D285" s="1">
        <f ca="1">SUMIF('Doanh thu'!A:A,B285,'Doanh thu'!E:E)</f>
        <v>0</v>
      </c>
      <c r="E285" s="1">
        <f t="shared" ca="1" si="4"/>
        <v>-1</v>
      </c>
    </row>
    <row r="286" spans="1:5" x14ac:dyDescent="0.2">
      <c r="A286" s="1" t="str">
        <f ca="1">IFERROR(__xludf.DUMMYFUNCTION("""COMPUTED_VALUE"""),"TSBD1143NAH3448WP")</f>
        <v>TSBD1143NAH3448WP</v>
      </c>
      <c r="B286" s="1">
        <f ca="1">VLOOKUP(A286,'Chi phí'!F:O,10,FALSE)</f>
        <v>0</v>
      </c>
      <c r="C286" s="1">
        <f ca="1">SUMIF('Chi phí'!F:F,A286,'Chi phí'!H:H)</f>
        <v>10.540000000000001</v>
      </c>
      <c r="D286" s="1">
        <f ca="1">SUMIF('Doanh thu'!A:A,B286,'Doanh thu'!E:E)</f>
        <v>0</v>
      </c>
      <c r="E286" s="1">
        <f t="shared" ca="1" si="4"/>
        <v>-1</v>
      </c>
    </row>
    <row r="287" spans="1:5" x14ac:dyDescent="0.2">
      <c r="A287" s="1" t="str">
        <f ca="1">IFERROR(__xludf.DUMMYFUNCTION("""COMPUTED_VALUE"""),"SXTK265NEL2293WP")</f>
        <v>SXTK265NEL2293WP</v>
      </c>
      <c r="B287" s="1">
        <f ca="1">VLOOKUP(A287,'Chi phí'!F:O,10,FALSE)</f>
        <v>0</v>
      </c>
      <c r="C287" s="1">
        <f ca="1">SUMIF('Chi phí'!F:F,A287,'Chi phí'!H:H)</f>
        <v>5.01</v>
      </c>
      <c r="D287" s="1">
        <f ca="1">SUMIF('Doanh thu'!A:A,B287,'Doanh thu'!E:E)</f>
        <v>0</v>
      </c>
      <c r="E287" s="1">
        <f t="shared" ca="1" si="4"/>
        <v>-1</v>
      </c>
    </row>
    <row r="288" spans="1:5" x14ac:dyDescent="0.2">
      <c r="A288" s="1" t="str">
        <f ca="1">IFERROR(__xludf.DUMMYFUNCTION("""COMPUTED_VALUE"""),"SHKK889CIN2437WP")</f>
        <v>SHKK889CIN2437WP</v>
      </c>
      <c r="B288" s="1">
        <f ca="1">VLOOKUP(A288,'Chi phí'!F:O,10,FALSE)</f>
        <v>0</v>
      </c>
      <c r="C288" s="1">
        <f ca="1">SUMIF('Chi phí'!F:F,A288,'Chi phí'!H:H)</f>
        <v>9.89</v>
      </c>
      <c r="D288" s="1">
        <f ca="1">SUMIF('Doanh thu'!A:A,B288,'Doanh thu'!E:E)</f>
        <v>0</v>
      </c>
      <c r="E288" s="1">
        <f t="shared" ca="1" si="4"/>
        <v>-1</v>
      </c>
    </row>
    <row r="289" spans="1:5" x14ac:dyDescent="0.2">
      <c r="A289" s="1" t="str">
        <f ca="1">IFERROR(__xludf.DUMMYFUNCTION("""COMPUTED_VALUE"""),"WGAH677HAL2280WP")</f>
        <v>WGAH677HAL2280WP</v>
      </c>
      <c r="B289" s="1">
        <f ca="1">VLOOKUP(A289,'Chi phí'!F:O,10,FALSE)</f>
        <v>0</v>
      </c>
      <c r="C289" s="1">
        <f ca="1">SUMIF('Chi phí'!F:F,A289,'Chi phí'!H:H)</f>
        <v>38.35</v>
      </c>
      <c r="D289" s="1">
        <f ca="1">SUMIF('Doanh thu'!A:A,B289,'Doanh thu'!E:E)</f>
        <v>0</v>
      </c>
      <c r="E289" s="1">
        <f t="shared" ca="1" si="4"/>
        <v>-1</v>
      </c>
    </row>
    <row r="290" spans="1:5" x14ac:dyDescent="0.2">
      <c r="A290" s="1" t="str">
        <f ca="1">IFERROR(__xludf.DUMMYFUNCTION("""COMPUTED_VALUE"""),"PSNA398HEL1120WP")</f>
        <v>PSNA398HEL1120WP</v>
      </c>
      <c r="B290" s="1">
        <f ca="1">VLOOKUP(A290,'Chi phí'!F:O,10,FALSE)</f>
        <v>0</v>
      </c>
      <c r="C290" s="1">
        <f ca="1">SUMIF('Chi phí'!F:F,A290,'Chi phí'!H:H)</f>
        <v>3.88</v>
      </c>
      <c r="D290" s="1">
        <f ca="1">SUMIF('Doanh thu'!A:A,B290,'Doanh thu'!E:E)</f>
        <v>0</v>
      </c>
      <c r="E290" s="1">
        <f t="shared" ca="1" si="4"/>
        <v>-1</v>
      </c>
    </row>
    <row r="291" spans="1:5" x14ac:dyDescent="0.2">
      <c r="A291" s="1" t="str">
        <f ca="1">IFERROR(__xludf.DUMMYFUNCTION("""COMPUTED_VALUE"""),"EAYN374ELE2932WP")</f>
        <v>EAYN374ELE2932WP</v>
      </c>
      <c r="B291" s="1">
        <f ca="1">VLOOKUP(A291,'Chi phí'!F:O,10,FALSE)</f>
        <v>0</v>
      </c>
      <c r="C291" s="1">
        <f ca="1">SUMIF('Chi phí'!F:F,A291,'Chi phí'!H:H)</f>
        <v>5</v>
      </c>
      <c r="D291" s="1">
        <f ca="1">SUMIF('Doanh thu'!A:A,B291,'Doanh thu'!E:E)</f>
        <v>0</v>
      </c>
      <c r="E291" s="1">
        <f t="shared" ca="1" si="4"/>
        <v>-1</v>
      </c>
    </row>
    <row r="292" spans="1:5" x14ac:dyDescent="0.2">
      <c r="A292" s="1" t="str">
        <f ca="1">IFERROR(__xludf.DUMMYFUNCTION("""COMPUTED_VALUE"""),"PADT1163NGO2301WP")</f>
        <v>PADT1163NGO2301WP</v>
      </c>
      <c r="B292" s="1">
        <f ca="1">VLOOKUP(A292,'Chi phí'!F:O,10,FALSE)</f>
        <v>0</v>
      </c>
      <c r="C292" s="1">
        <f ca="1">SUMIF('Chi phí'!F:F,A292,'Chi phí'!H:H)</f>
        <v>15.229999999999999</v>
      </c>
      <c r="D292" s="1">
        <f ca="1">SUMIF('Doanh thu'!A:A,B292,'Doanh thu'!E:E)</f>
        <v>0</v>
      </c>
      <c r="E292" s="1">
        <f t="shared" ca="1" si="4"/>
        <v>-1</v>
      </c>
    </row>
    <row r="293" spans="1:5" x14ac:dyDescent="0.2">
      <c r="A293" s="1" t="str">
        <f ca="1">IFERROR(__xludf.DUMMYFUNCTION("""COMPUTED_VALUE"""),"TSAK1121NAH3408WP")</f>
        <v>TSAK1121NAH3408WP</v>
      </c>
      <c r="B293" s="1">
        <f ca="1">VLOOKUP(A293,'Chi phí'!F:O,10,FALSE)</f>
        <v>0</v>
      </c>
      <c r="C293" s="1">
        <f ca="1">SUMIF('Chi phí'!F:F,A293,'Chi phí'!H:H)</f>
        <v>16.8</v>
      </c>
      <c r="D293" s="1">
        <f ca="1">SUMIF('Doanh thu'!A:A,B293,'Doanh thu'!E:E)</f>
        <v>0</v>
      </c>
      <c r="E293" s="1">
        <f t="shared" ca="1" si="4"/>
        <v>-1</v>
      </c>
    </row>
    <row r="294" spans="1:5" x14ac:dyDescent="0.2">
      <c r="A294" s="1" t="str">
        <f ca="1">IFERROR(__xludf.DUMMYFUNCTION("""COMPUTED_VALUE"""),"BMNV913HAL2297WP")</f>
        <v>BMNV913HAL2297WP</v>
      </c>
      <c r="B294" s="1">
        <f ca="1">VLOOKUP(A294,'Chi phí'!F:O,10,FALSE)</f>
        <v>0</v>
      </c>
      <c r="C294" s="1">
        <f ca="1">SUMIF('Chi phí'!F:F,A294,'Chi phí'!H:H)</f>
        <v>0.71</v>
      </c>
      <c r="D294" s="1">
        <f ca="1">SUMIF('Doanh thu'!A:A,B294,'Doanh thu'!E:E)</f>
        <v>0</v>
      </c>
      <c r="E294" s="1">
        <f t="shared" ca="1" si="4"/>
        <v>-1</v>
      </c>
    </row>
    <row r="295" spans="1:5" x14ac:dyDescent="0.2">
      <c r="A295" s="1" t="str">
        <f ca="1">IFERROR(__xludf.DUMMYFUNCTION("""COMPUTED_VALUE"""),"BMPT1197HEL1132WP")</f>
        <v>BMPT1197HEL1132WP</v>
      </c>
      <c r="B295" s="1">
        <f ca="1">VLOOKUP(A295,'Chi phí'!F:O,10,FALSE)</f>
        <v>0</v>
      </c>
      <c r="C295" s="1">
        <f ca="1">SUMIF('Chi phí'!F:F,A295,'Chi phí'!H:H)</f>
        <v>4.03</v>
      </c>
      <c r="D295" s="1">
        <f ca="1">SUMIF('Doanh thu'!A:A,B295,'Doanh thu'!E:E)</f>
        <v>0</v>
      </c>
      <c r="E295" s="1">
        <f t="shared" ca="1" si="4"/>
        <v>-1</v>
      </c>
    </row>
    <row r="296" spans="1:5" x14ac:dyDescent="0.2">
      <c r="A296" s="1" t="str">
        <f ca="1">IFERROR(__xludf.DUMMYFUNCTION("""COMPUTED_VALUE"""),"LKYN355ELE2858WP")</f>
        <v>LKYN355ELE2858WP</v>
      </c>
      <c r="B296" s="1">
        <f ca="1">VLOOKUP(A296,'Chi phí'!F:O,10,FALSE)</f>
        <v>0</v>
      </c>
      <c r="C296" s="1">
        <f ca="1">SUMIF('Chi phí'!F:F,A296,'Chi phí'!H:H)</f>
        <v>18.939999999999998</v>
      </c>
      <c r="D296" s="1">
        <f ca="1">SUMIF('Doanh thu'!A:A,B296,'Doanh thu'!E:E)</f>
        <v>0</v>
      </c>
      <c r="E296" s="1">
        <f t="shared" ca="1" si="4"/>
        <v>-1</v>
      </c>
    </row>
    <row r="297" spans="1:5" x14ac:dyDescent="0.2">
      <c r="A297" s="1" t="str">
        <f ca="1">IFERROR(__xludf.DUMMYFUNCTION("""COMPUTED_VALUE"""),"MGKK878CIN2406WP")</f>
        <v>MGKK878CIN2406WP</v>
      </c>
      <c r="B297" s="1">
        <f ca="1">VLOOKUP(A297,'Chi phí'!F:O,10,FALSE)</f>
        <v>0</v>
      </c>
      <c r="C297" s="1">
        <f ca="1">SUMIF('Chi phí'!F:F,A297,'Chi phí'!H:H)</f>
        <v>10.220000000000001</v>
      </c>
      <c r="D297" s="1">
        <f ca="1">SUMIF('Doanh thu'!A:A,B297,'Doanh thu'!E:E)</f>
        <v>0</v>
      </c>
      <c r="E297" s="1">
        <f t="shared" ca="1" si="4"/>
        <v>-1</v>
      </c>
    </row>
    <row r="298" spans="1:5" x14ac:dyDescent="0.2">
      <c r="A298" s="1" t="str">
        <f ca="1">IFERROR(__xludf.DUMMYFUNCTION("""COMPUTED_VALUE"""),"TSAK1128NAH3427WP")</f>
        <v>TSAK1128NAH3427WP</v>
      </c>
      <c r="B298" s="1">
        <f ca="1">VLOOKUP(A298,'Chi phí'!F:O,10,FALSE)</f>
        <v>0</v>
      </c>
      <c r="C298" s="1">
        <f ca="1">SUMIF('Chi phí'!F:F,A298,'Chi phí'!H:H)</f>
        <v>7.08</v>
      </c>
      <c r="D298" s="1">
        <f ca="1">SUMIF('Doanh thu'!A:A,B298,'Doanh thu'!E:E)</f>
        <v>0</v>
      </c>
      <c r="E298" s="1">
        <f t="shared" ca="1" si="4"/>
        <v>-1</v>
      </c>
    </row>
    <row r="299" spans="1:5" x14ac:dyDescent="0.2">
      <c r="A299" s="1" t="str">
        <f ca="1">IFERROR(__xludf.DUMMYFUNCTION("""COMPUTED_VALUE"""),"CEAK936HAL1916WP")</f>
        <v>CEAK936HAL1916WP</v>
      </c>
      <c r="B299" s="1">
        <f ca="1">VLOOKUP(A299,'Chi phí'!F:O,10,FALSE)</f>
        <v>0</v>
      </c>
      <c r="C299" s="1">
        <f ca="1">SUMIF('Chi phí'!F:F,A299,'Chi phí'!H:H)</f>
        <v>4.0599999999999996</v>
      </c>
      <c r="D299" s="1">
        <f ca="1">SUMIF('Doanh thu'!A:A,B299,'Doanh thu'!E:E)</f>
        <v>0</v>
      </c>
      <c r="E299" s="1">
        <f t="shared" ca="1" si="4"/>
        <v>-1</v>
      </c>
    </row>
    <row r="300" spans="1:5" x14ac:dyDescent="0.2">
      <c r="A300" s="1" t="str">
        <f ca="1">IFERROR(__xludf.DUMMYFUNCTION("""COMPUTED_VALUE"""),"WZAH611ELE2987WP")</f>
        <v>WZAH611ELE2987WP</v>
      </c>
      <c r="B300" s="1">
        <f ca="1">VLOOKUP(A300,'Chi phí'!F:O,10,FALSE)</f>
        <v>0</v>
      </c>
      <c r="C300" s="1">
        <f ca="1">SUMIF('Chi phí'!F:F,A300,'Chi phí'!H:H)</f>
        <v>73.13</v>
      </c>
      <c r="D300" s="1">
        <f ca="1">SUMIF('Doanh thu'!A:A,B300,'Doanh thu'!E:E)</f>
        <v>0</v>
      </c>
      <c r="E300" s="1">
        <f t="shared" ca="1" si="4"/>
        <v>-1</v>
      </c>
    </row>
    <row r="301" spans="1:5" x14ac:dyDescent="0.2">
      <c r="A301" s="1" t="str">
        <f ca="1">IFERROR(__xludf.DUMMYFUNCTION("""COMPUTED_VALUE"""),"SMGT423HEL856WP")</f>
        <v>SMGT423HEL856WP</v>
      </c>
      <c r="B301" s="1">
        <f ca="1">VLOOKUP(A301,'Chi phí'!F:O,10,FALSE)</f>
        <v>0</v>
      </c>
      <c r="C301" s="1">
        <f ca="1">SUMIF('Chi phí'!F:F,A301,'Chi phí'!H:H)</f>
        <v>19.72</v>
      </c>
      <c r="D301" s="1">
        <f ca="1">SUMIF('Doanh thu'!A:A,B301,'Doanh thu'!E:E)</f>
        <v>0</v>
      </c>
      <c r="E301" s="1">
        <f t="shared" ca="1" si="4"/>
        <v>-1</v>
      </c>
    </row>
    <row r="302" spans="1:5" x14ac:dyDescent="0.2">
      <c r="A302" s="1" t="str">
        <f ca="1">IFERROR(__xludf.DUMMYFUNCTION("""COMPUTED_VALUE"""),"DMKK700CIN1940WP")</f>
        <v>DMKK700CIN1940WP</v>
      </c>
      <c r="B302" s="1">
        <f ca="1">VLOOKUP(A302,'Chi phí'!F:O,10,FALSE)</f>
        <v>0</v>
      </c>
      <c r="C302" s="1">
        <f ca="1">SUMIF('Chi phí'!F:F,A302,'Chi phí'!H:H)</f>
        <v>59.18</v>
      </c>
      <c r="D302" s="1">
        <f ca="1">SUMIF('Doanh thu'!A:A,B302,'Doanh thu'!E:E)</f>
        <v>0</v>
      </c>
      <c r="E302" s="1">
        <f t="shared" ca="1" si="4"/>
        <v>-1</v>
      </c>
    </row>
    <row r="303" spans="1:5" x14ac:dyDescent="0.2">
      <c r="A303" s="1" t="str">
        <f ca="1">IFERROR(__xludf.DUMMYFUNCTION("""COMPUTED_VALUE"""),"ECBD1107NAH3346WP")</f>
        <v>ECBD1107NAH3346WP</v>
      </c>
      <c r="B303" s="1">
        <f ca="1">VLOOKUP(A303,'Chi phí'!F:O,10,FALSE)</f>
        <v>0</v>
      </c>
      <c r="C303" s="1">
        <f ca="1">SUMIF('Chi phí'!F:F,A303,'Chi phí'!H:H)</f>
        <v>4.1100000000000003</v>
      </c>
      <c r="D303" s="1">
        <f ca="1">SUMIF('Doanh thu'!A:A,B303,'Doanh thu'!E:E)</f>
        <v>0</v>
      </c>
      <c r="E303" s="1">
        <f t="shared" ca="1" si="4"/>
        <v>-1</v>
      </c>
    </row>
    <row r="304" spans="1:5" x14ac:dyDescent="0.2">
      <c r="A304" s="1" t="str">
        <f ca="1">IFERROR(__xludf.DUMMYFUNCTION("""COMPUTED_VALUE"""),"VRTN1193ELE2978WP")</f>
        <v>VRTN1193ELE2978WP</v>
      </c>
      <c r="B304" s="1">
        <f ca="1">VLOOKUP(A304,'Chi phí'!F:O,10,FALSE)</f>
        <v>0</v>
      </c>
      <c r="C304" s="1">
        <f ca="1">SUMIF('Chi phí'!F:F,A304,'Chi phí'!H:H)</f>
        <v>14.92</v>
      </c>
      <c r="D304" s="1">
        <f ca="1">SUMIF('Doanh thu'!A:A,B304,'Doanh thu'!E:E)</f>
        <v>0</v>
      </c>
      <c r="E304" s="1">
        <f t="shared" ca="1" si="4"/>
        <v>-1</v>
      </c>
    </row>
    <row r="305" spans="1:5" x14ac:dyDescent="0.2">
      <c r="A305" s="1" t="str">
        <f ca="1">IFERROR(__xludf.DUMMYFUNCTION("""COMPUTED_VALUE"""),"BLTT1019NEL2298WP")</f>
        <v>BLTT1019NEL2298WP</v>
      </c>
      <c r="B305" s="1">
        <f ca="1">VLOOKUP(A305,'Chi phí'!F:O,10,FALSE)</f>
        <v>0</v>
      </c>
      <c r="C305" s="1">
        <f ca="1">SUMIF('Chi phí'!F:F,A305,'Chi phí'!H:H)</f>
        <v>10.02</v>
      </c>
      <c r="D305" s="1">
        <f ca="1">SUMIF('Doanh thu'!A:A,B305,'Doanh thu'!E:E)</f>
        <v>0</v>
      </c>
      <c r="E305" s="1">
        <f t="shared" ca="1" si="4"/>
        <v>-1</v>
      </c>
    </row>
    <row r="306" spans="1:5" x14ac:dyDescent="0.2">
      <c r="A306" s="1" t="str">
        <f ca="1">IFERROR(__xludf.DUMMYFUNCTION("""COMPUTED_VALUE"""),"CPBT063HEL1123WP")</f>
        <v>CPBT063HEL1123WP</v>
      </c>
      <c r="B306" s="1">
        <f ca="1">VLOOKUP(A306,'Chi phí'!F:O,10,FALSE)</f>
        <v>0</v>
      </c>
      <c r="C306" s="1">
        <f ca="1">SUMIF('Chi phí'!F:F,A306,'Chi phí'!H:H)</f>
        <v>20.34</v>
      </c>
      <c r="D306" s="1">
        <f ca="1">SUMIF('Doanh thu'!A:A,B306,'Doanh thu'!E:E)</f>
        <v>0</v>
      </c>
      <c r="E306" s="1">
        <f t="shared" ca="1" si="4"/>
        <v>-1</v>
      </c>
    </row>
    <row r="307" spans="1:5" x14ac:dyDescent="0.2">
      <c r="A307" s="1" t="str">
        <f ca="1">IFERROR(__xludf.DUMMYFUNCTION("""COMPUTED_VALUE"""),"OKTP249HAL2294WP")</f>
        <v>OKTP249HAL2294WP</v>
      </c>
      <c r="B307" s="1">
        <f ca="1">VLOOKUP(A307,'Chi phí'!F:O,10,FALSE)</f>
        <v>0</v>
      </c>
      <c r="C307" s="1">
        <f ca="1">SUMIF('Chi phí'!F:F,A307,'Chi phí'!H:H)</f>
        <v>3.55</v>
      </c>
      <c r="D307" s="1">
        <f ca="1">SUMIF('Doanh thu'!A:A,B307,'Doanh thu'!E:E)</f>
        <v>0</v>
      </c>
      <c r="E307" s="1">
        <f t="shared" ca="1" si="4"/>
        <v>-1</v>
      </c>
    </row>
    <row r="308" spans="1:5" x14ac:dyDescent="0.2">
      <c r="A308" s="1" t="str">
        <f ca="1">IFERROR(__xludf.DUMMYFUNCTION("""COMPUTED_VALUE"""),"TSAT1218DIL716WP")</f>
        <v>TSAT1218DIL716WP</v>
      </c>
      <c r="B308" s="1">
        <f ca="1">VLOOKUP(A308,'Chi phí'!F:O,10,FALSE)</f>
        <v>0</v>
      </c>
      <c r="C308" s="1">
        <f ca="1">SUMIF('Chi phí'!F:F,A308,'Chi phí'!H:H)</f>
        <v>12.74</v>
      </c>
      <c r="D308" s="1">
        <f ca="1">SUMIF('Doanh thu'!A:A,B308,'Doanh thu'!E:E)</f>
        <v>0</v>
      </c>
      <c r="E308" s="1">
        <f t="shared" ca="1" si="4"/>
        <v>-1</v>
      </c>
    </row>
    <row r="309" spans="1:5" x14ac:dyDescent="0.2">
      <c r="A309" s="1" t="str">
        <f ca="1">IFERROR(__xludf.DUMMYFUNCTION("""COMPUTED_VALUE"""),"BMAT1237DIL757WP")</f>
        <v>BMAT1237DIL757WP</v>
      </c>
      <c r="B309" s="1">
        <f ca="1">VLOOKUP(A309,'Chi phí'!F:O,10,FALSE)</f>
        <v>0</v>
      </c>
      <c r="C309" s="1">
        <f ca="1">SUMIF('Chi phí'!F:F,A309,'Chi phí'!H:H)</f>
        <v>17.84</v>
      </c>
      <c r="D309" s="1">
        <f ca="1">SUMIF('Doanh thu'!A:A,B309,'Doanh thu'!E:E)</f>
        <v>0</v>
      </c>
      <c r="E309" s="1">
        <f t="shared" ca="1" si="4"/>
        <v>-1</v>
      </c>
    </row>
    <row r="310" spans="1:5" x14ac:dyDescent="0.2">
      <c r="A310" s="1" t="str">
        <f ca="1">IFERROR(__xludf.DUMMYFUNCTION("""COMPUTED_VALUE"""),"SHHT388CIN2420WP")</f>
        <v>SHHT388CIN2420WP</v>
      </c>
      <c r="B310" s="1">
        <f ca="1">VLOOKUP(A310,'Chi phí'!F:O,10,FALSE)</f>
        <v>0</v>
      </c>
      <c r="C310" s="1">
        <f ca="1">SUMIF('Chi phí'!F:F,A310,'Chi phí'!H:H)</f>
        <v>12.8</v>
      </c>
      <c r="D310" s="1">
        <f ca="1">SUMIF('Doanh thu'!A:A,B310,'Doanh thu'!E:E)</f>
        <v>0</v>
      </c>
      <c r="E310" s="1">
        <f t="shared" ca="1" si="4"/>
        <v>-1</v>
      </c>
    </row>
    <row r="311" spans="1:5" x14ac:dyDescent="0.2">
      <c r="A311" s="1" t="str">
        <f ca="1">IFERROR(__xludf.DUMMYFUNCTION("""COMPUTED_VALUE"""),"DENN400NGO2085WP")</f>
        <v>DENN400NGO2085WP</v>
      </c>
      <c r="B311" s="1">
        <f ca="1">VLOOKUP(A311,'Chi phí'!F:O,10,FALSE)</f>
        <v>0</v>
      </c>
      <c r="C311" s="1">
        <f ca="1">SUMIF('Chi phí'!F:F,A311,'Chi phí'!H:H)</f>
        <v>7.02</v>
      </c>
      <c r="D311" s="1">
        <f ca="1">SUMIF('Doanh thu'!A:A,B311,'Doanh thu'!E:E)</f>
        <v>0</v>
      </c>
      <c r="E311" s="1">
        <f t="shared" ca="1" si="4"/>
        <v>-1</v>
      </c>
    </row>
    <row r="312" spans="1:5" x14ac:dyDescent="0.2">
      <c r="A312" s="1" t="str">
        <f ca="1">IFERROR(__xludf.DUMMYFUNCTION("""COMPUTED_VALUE"""),"WMVA835HAL2270WP")</f>
        <v>WMVA835HAL2270WP</v>
      </c>
      <c r="B312" s="1">
        <f ca="1">VLOOKUP(A312,'Chi phí'!F:O,10,FALSE)</f>
        <v>0</v>
      </c>
      <c r="C312" s="1">
        <f ca="1">SUMIF('Chi phí'!F:F,A312,'Chi phí'!H:H)</f>
        <v>24.42</v>
      </c>
      <c r="D312" s="1">
        <f ca="1">SUMIF('Doanh thu'!A:A,B312,'Doanh thu'!E:E)</f>
        <v>0</v>
      </c>
      <c r="E312" s="1">
        <f t="shared" ca="1" si="4"/>
        <v>-1</v>
      </c>
    </row>
    <row r="313" spans="1:5" x14ac:dyDescent="0.2">
      <c r="A313" s="1" t="str">
        <f ca="1">IFERROR(__xludf.DUMMYFUNCTION("""COMPUTED_VALUE"""),"PSHC259NGO2028WP")</f>
        <v>PSHC259NGO2028WP</v>
      </c>
      <c r="B313" s="1">
        <f ca="1">VLOOKUP(A313,'Chi phí'!F:O,10,FALSE)</f>
        <v>0</v>
      </c>
      <c r="C313" s="1">
        <f ca="1">SUMIF('Chi phí'!F:F,A313,'Chi phí'!H:H)</f>
        <v>46.82</v>
      </c>
      <c r="D313" s="1">
        <f ca="1">SUMIF('Doanh thu'!A:A,B313,'Doanh thu'!E:E)</f>
        <v>0</v>
      </c>
      <c r="E313" s="1">
        <f t="shared" ca="1" si="4"/>
        <v>-1</v>
      </c>
    </row>
    <row r="314" spans="1:5" x14ac:dyDescent="0.2">
      <c r="A314" s="1" t="str">
        <f ca="1">IFERROR(__xludf.DUMMYFUNCTION("""COMPUTED_VALUE"""),"PSTR247HAL2257WP")</f>
        <v>PSTR247HAL2257WP</v>
      </c>
      <c r="B314" s="1">
        <f ca="1">VLOOKUP(A314,'Chi phí'!F:O,10,FALSE)</f>
        <v>0</v>
      </c>
      <c r="C314" s="1">
        <f ca="1">SUMIF('Chi phí'!F:F,A314,'Chi phí'!H:H)</f>
        <v>2.02</v>
      </c>
      <c r="D314" s="1">
        <f ca="1">SUMIF('Doanh thu'!A:A,B314,'Doanh thu'!E:E)</f>
        <v>0</v>
      </c>
      <c r="E314" s="1">
        <f t="shared" ca="1" si="4"/>
        <v>-1</v>
      </c>
    </row>
    <row r="315" spans="1:5" x14ac:dyDescent="0.2">
      <c r="A315" s="1" t="str">
        <f ca="1">IFERROR(__xludf.DUMMYFUNCTION("""COMPUTED_VALUE"""),"WMNV699NAH2682WP")</f>
        <v>WMNV699NAH2682WP</v>
      </c>
      <c r="B315" s="1">
        <f ca="1">VLOOKUP(A315,'Chi phí'!F:O,10,FALSE)</f>
        <v>0</v>
      </c>
      <c r="C315" s="1">
        <f ca="1">SUMIF('Chi phí'!F:F,A315,'Chi phí'!H:H)</f>
        <v>2.88</v>
      </c>
      <c r="D315" s="1">
        <f ca="1">SUMIF('Doanh thu'!A:A,B315,'Doanh thu'!E:E)</f>
        <v>0</v>
      </c>
      <c r="E315" s="1">
        <f t="shared" ca="1" si="4"/>
        <v>-1</v>
      </c>
    </row>
    <row r="316" spans="1:5" x14ac:dyDescent="0.2">
      <c r="A316" s="1" t="str">
        <f ca="1">IFERROR(__xludf.DUMMYFUNCTION("""COMPUTED_VALUE"""),"HSNT255NEL2313WP")</f>
        <v>HSNT255NEL2313WP</v>
      </c>
      <c r="B316" s="1">
        <f ca="1">VLOOKUP(A316,'Chi phí'!F:O,10,FALSE)</f>
        <v>0</v>
      </c>
      <c r="C316" s="1">
        <f ca="1">SUMIF('Chi phí'!F:F,A316,'Chi phí'!H:H)</f>
        <v>0.04</v>
      </c>
      <c r="D316" s="1">
        <f ca="1">SUMIF('Doanh thu'!A:A,B316,'Doanh thu'!E:E)</f>
        <v>0</v>
      </c>
      <c r="E316" s="1">
        <f t="shared" ca="1" si="4"/>
        <v>-1</v>
      </c>
    </row>
    <row r="317" spans="1:5" x14ac:dyDescent="0.2">
      <c r="A317" s="1" t="str">
        <f ca="1">IFERROR(__xludf.DUMMYFUNCTION("""COMPUTED_VALUE"""),"TFTR204HAL2129WP")</f>
        <v>TFTR204HAL2129WP</v>
      </c>
      <c r="B317" s="1">
        <f ca="1">VLOOKUP(A317,'Chi phí'!F:O,10,FALSE)</f>
        <v>0</v>
      </c>
      <c r="C317" s="1">
        <f ca="1">SUMIF('Chi phí'!F:F,A317,'Chi phí'!H:H)</f>
        <v>27.68</v>
      </c>
      <c r="D317" s="1">
        <f ca="1">SUMIF('Doanh thu'!A:A,B317,'Doanh thu'!E:E)</f>
        <v>0</v>
      </c>
      <c r="E317" s="1">
        <f t="shared" ca="1" si="4"/>
        <v>-1</v>
      </c>
    </row>
    <row r="318" spans="1:5" x14ac:dyDescent="0.2">
      <c r="A318" s="1" t="str">
        <f ca="1">IFERROR(__xludf.DUMMYFUNCTION("""COMPUTED_VALUE"""),"PTNT040DIL218WP")</f>
        <v>PTNT040DIL218WP</v>
      </c>
      <c r="B318" s="1">
        <f ca="1">VLOOKUP(A318,'Chi phí'!F:O,10,FALSE)</f>
        <v>0</v>
      </c>
      <c r="C318" s="1">
        <f ca="1">SUMIF('Chi phí'!F:F,A318,'Chi phí'!H:H)</f>
        <v>24.310000000000002</v>
      </c>
      <c r="D318" s="1">
        <f ca="1">SUMIF('Doanh thu'!A:A,B318,'Doanh thu'!E:E)</f>
        <v>0</v>
      </c>
      <c r="E318" s="1">
        <f t="shared" ca="1" si="4"/>
        <v>-1</v>
      </c>
    </row>
    <row r="319" spans="1:5" x14ac:dyDescent="0.2">
      <c r="A319" s="1" t="str">
        <f ca="1">IFERROR(__xludf.DUMMYFUNCTION("""COMPUTED_VALUE"""),"BCAH414ELE2417WP")</f>
        <v>BCAH414ELE2417WP</v>
      </c>
      <c r="B319" s="1">
        <f ca="1">VLOOKUP(A319,'Chi phí'!F:O,10,FALSE)</f>
        <v>0</v>
      </c>
      <c r="C319" s="1">
        <f ca="1">SUMIF('Chi phí'!F:F,A319,'Chi phí'!H:H)</f>
        <v>2.94</v>
      </c>
      <c r="D319" s="1">
        <f ca="1">SUMIF('Doanh thu'!A:A,B319,'Doanh thu'!E:E)</f>
        <v>0</v>
      </c>
      <c r="E319" s="1">
        <f t="shared" ca="1" si="4"/>
        <v>-1</v>
      </c>
    </row>
    <row r="320" spans="1:5" x14ac:dyDescent="0.2">
      <c r="A320" s="1" t="str">
        <f ca="1">IFERROR(__xludf.DUMMYFUNCTION("""COMPUTED_VALUE"""),"TUTB568CIN2419WP")</f>
        <v>TUTB568CIN2419WP</v>
      </c>
      <c r="B320" s="1">
        <f ca="1">VLOOKUP(A320,'Chi phí'!F:O,10,FALSE)</f>
        <v>0</v>
      </c>
      <c r="C320" s="1">
        <f ca="1">SUMIF('Chi phí'!F:F,A320,'Chi phí'!H:H)</f>
        <v>17.940000000000001</v>
      </c>
      <c r="D320" s="1">
        <f ca="1">SUMIF('Doanh thu'!A:A,B320,'Doanh thu'!E:E)</f>
        <v>0</v>
      </c>
      <c r="E320" s="1">
        <f t="shared" ca="1" si="4"/>
        <v>-1</v>
      </c>
    </row>
    <row r="321" spans="1:5" x14ac:dyDescent="0.2">
      <c r="A321" s="1" t="str">
        <f ca="1">IFERROR(__xludf.DUMMYFUNCTION("""COMPUTED_VALUE"""),"WMAT1253DIL800WP")</f>
        <v>WMAT1253DIL800WP</v>
      </c>
      <c r="B321" s="1">
        <f ca="1">VLOOKUP(A321,'Chi phí'!F:O,10,FALSE)</f>
        <v>0</v>
      </c>
      <c r="C321" s="1">
        <f ca="1">SUMIF('Chi phí'!F:F,A321,'Chi phí'!H:H)</f>
        <v>4.0599999999999996</v>
      </c>
      <c r="D321" s="1">
        <f ca="1">SUMIF('Doanh thu'!A:A,B321,'Doanh thu'!E:E)</f>
        <v>0</v>
      </c>
      <c r="E321" s="1">
        <f t="shared" ca="1" si="4"/>
        <v>-1</v>
      </c>
    </row>
    <row r="322" spans="1:5" x14ac:dyDescent="0.2">
      <c r="A322" s="1" t="str">
        <f ca="1">IFERROR(__xludf.DUMMYFUNCTION("""COMPUTED_VALUE"""),"TSGT482CIN2416WP")</f>
        <v>TSGT482CIN2416WP</v>
      </c>
      <c r="B322" s="1">
        <f ca="1">VLOOKUP(A322,'Chi phí'!F:O,10,FALSE)</f>
        <v>0</v>
      </c>
      <c r="C322" s="1">
        <f ca="1">SUMIF('Chi phí'!F:F,A322,'Chi phí'!H:H)</f>
        <v>9.4400000000000013</v>
      </c>
      <c r="D322" s="1">
        <f ca="1">SUMIF('Doanh thu'!A:A,B322,'Doanh thu'!E:E)</f>
        <v>0</v>
      </c>
      <c r="E322" s="1">
        <f t="shared" ref="E322:E385" ca="1" si="5">(D322-C322)/C322</f>
        <v>-1</v>
      </c>
    </row>
    <row r="323" spans="1:5" x14ac:dyDescent="0.2">
      <c r="A323" s="1" t="str">
        <f ca="1">IFERROR(__xludf.DUMMYFUNCTION("""COMPUTED_VALUE"""),"DEHC101NGO1607WP")</f>
        <v>DEHC101NGO1607WP</v>
      </c>
      <c r="B323" s="1">
        <f ca="1">VLOOKUP(A323,'Chi phí'!F:O,10,FALSE)</f>
        <v>0</v>
      </c>
      <c r="C323" s="1">
        <f ca="1">SUMIF('Chi phí'!F:F,A323,'Chi phí'!H:H)</f>
        <v>46.46</v>
      </c>
      <c r="D323" s="1">
        <f ca="1">SUMIF('Doanh thu'!A:A,B323,'Doanh thu'!E:E)</f>
        <v>0</v>
      </c>
      <c r="E323" s="1">
        <f t="shared" ca="1" si="5"/>
        <v>-1</v>
      </c>
    </row>
    <row r="324" spans="1:5" x14ac:dyDescent="0.2">
      <c r="A324" s="1" t="str">
        <f ca="1">IFERROR(__xludf.DUMMYFUNCTION("""COMPUTED_VALUE"""),"TSMT031NAH3474WP")</f>
        <v>TSMT031NAH3474WP</v>
      </c>
      <c r="B324" s="1">
        <f ca="1">VLOOKUP(A324,'Chi phí'!F:O,10,FALSE)</f>
        <v>0</v>
      </c>
      <c r="C324" s="1">
        <f ca="1">SUMIF('Chi phí'!F:F,A324,'Chi phí'!H:H)</f>
        <v>6.8100000000000005</v>
      </c>
      <c r="D324" s="1">
        <f ca="1">SUMIF('Doanh thu'!A:A,B324,'Doanh thu'!E:E)</f>
        <v>0</v>
      </c>
      <c r="E324" s="1">
        <f t="shared" ca="1" si="5"/>
        <v>-1</v>
      </c>
    </row>
    <row r="325" spans="1:5" x14ac:dyDescent="0.2">
      <c r="A325" s="1" t="str">
        <f ca="1">IFERROR(__xludf.DUMMYFUNCTION("""COMPUTED_VALUE"""),"PATK261DIL736WP")</f>
        <v>PATK261DIL736WP</v>
      </c>
      <c r="B325" s="1">
        <f ca="1">VLOOKUP(A325,'Chi phí'!F:O,10,FALSE)</f>
        <v>0</v>
      </c>
      <c r="C325" s="1">
        <f ca="1">SUMIF('Chi phí'!F:F,A325,'Chi phí'!H:H)</f>
        <v>8.74</v>
      </c>
      <c r="D325" s="1">
        <f ca="1">SUMIF('Doanh thu'!A:A,B325,'Doanh thu'!E:E)</f>
        <v>0</v>
      </c>
      <c r="E325" s="1">
        <f t="shared" ca="1" si="5"/>
        <v>-1</v>
      </c>
    </row>
    <row r="326" spans="1:5" x14ac:dyDescent="0.2">
      <c r="A326" s="1" t="str">
        <f ca="1">IFERROR(__xludf.DUMMYFUNCTION("""COMPUTED_VALUE"""),"AGYN458ELE3144WP")</f>
        <v>AGYN458ELE3144WP</v>
      </c>
      <c r="B326" s="1">
        <f ca="1">VLOOKUP(A326,'Chi phí'!F:O,10,FALSE)</f>
        <v>0</v>
      </c>
      <c r="C326" s="1">
        <f ca="1">SUMIF('Chi phí'!F:F,A326,'Chi phí'!H:H)</f>
        <v>77.48</v>
      </c>
      <c r="D326" s="1">
        <f ca="1">SUMIF('Doanh thu'!A:A,B326,'Doanh thu'!E:E)</f>
        <v>0</v>
      </c>
      <c r="E326" s="1">
        <f t="shared" ca="1" si="5"/>
        <v>-1</v>
      </c>
    </row>
    <row r="327" spans="1:5" x14ac:dyDescent="0.2">
      <c r="A327" s="1" t="str">
        <f ca="1">IFERROR(__xludf.DUMMYFUNCTION("""COMPUTED_VALUE"""),"BTTR154HAL2017WP")</f>
        <v>BTTR154HAL2017WP</v>
      </c>
      <c r="B327" s="1">
        <f ca="1">VLOOKUP(A327,'Chi phí'!F:O,10,FALSE)</f>
        <v>0</v>
      </c>
      <c r="C327" s="1">
        <f ca="1">SUMIF('Chi phí'!F:F,A327,'Chi phí'!H:H)</f>
        <v>4.01</v>
      </c>
      <c r="D327" s="1">
        <f ca="1">SUMIF('Doanh thu'!A:A,B327,'Doanh thu'!E:E)</f>
        <v>0</v>
      </c>
      <c r="E327" s="1">
        <f t="shared" ca="1" si="5"/>
        <v>-1</v>
      </c>
    </row>
    <row r="328" spans="1:5" x14ac:dyDescent="0.2">
      <c r="A328" s="1" t="str">
        <f ca="1">IFERROR(__xludf.DUMMYFUNCTION("""COMPUTED_VALUE"""),"PSAT1232DIL748WP")</f>
        <v>PSAT1232DIL748WP</v>
      </c>
      <c r="B328" s="1">
        <f ca="1">VLOOKUP(A328,'Chi phí'!F:O,10,FALSE)</f>
        <v>0</v>
      </c>
      <c r="C328" s="1">
        <f ca="1">SUMIF('Chi phí'!F:F,A328,'Chi phí'!H:H)</f>
        <v>53.440000000000005</v>
      </c>
      <c r="D328" s="1">
        <f ca="1">SUMIF('Doanh thu'!A:A,B328,'Doanh thu'!E:E)</f>
        <v>0</v>
      </c>
      <c r="E328" s="1">
        <f t="shared" ca="1" si="5"/>
        <v>-1</v>
      </c>
    </row>
    <row r="329" spans="1:5" x14ac:dyDescent="0.2">
      <c r="A329" s="1" t="str">
        <f ca="1">IFERROR(__xludf.DUMMYFUNCTION("""COMPUTED_VALUE"""),"CPAK1093NAH3344WP")</f>
        <v>CPAK1093NAH3344WP</v>
      </c>
      <c r="B329" s="1">
        <f ca="1">VLOOKUP(A329,'Chi phí'!F:O,10,FALSE)</f>
        <v>0</v>
      </c>
      <c r="C329" s="1">
        <f ca="1">SUMIF('Chi phí'!F:F,A329,'Chi phí'!H:H)</f>
        <v>13.35</v>
      </c>
      <c r="D329" s="1">
        <f ca="1">SUMIF('Doanh thu'!A:A,B329,'Doanh thu'!E:E)</f>
        <v>0</v>
      </c>
      <c r="E329" s="1">
        <f t="shared" ca="1" si="5"/>
        <v>-1</v>
      </c>
    </row>
    <row r="330" spans="1:5" x14ac:dyDescent="0.2">
      <c r="A330" s="1" t="str">
        <f ca="1">IFERROR(__xludf.DUMMYFUNCTION("""COMPUTED_VALUE"""),"TSDT1129NGO2234WP")</f>
        <v>TSDT1129NGO2234WP</v>
      </c>
      <c r="B330" s="1">
        <f ca="1">VLOOKUP(A330,'Chi phí'!F:O,10,FALSE)</f>
        <v>0</v>
      </c>
      <c r="C330" s="1">
        <f ca="1">SUMIF('Chi phí'!F:F,A330,'Chi phí'!H:H)</f>
        <v>15.219999999999999</v>
      </c>
      <c r="D330" s="1">
        <f ca="1">SUMIF('Doanh thu'!A:A,B330,'Doanh thu'!E:E)</f>
        <v>0</v>
      </c>
      <c r="E330" s="1">
        <f t="shared" ca="1" si="5"/>
        <v>-1</v>
      </c>
    </row>
    <row r="331" spans="1:5" x14ac:dyDescent="0.2">
      <c r="A331" s="1" t="str">
        <f ca="1">IFERROR(__xludf.DUMMYFUNCTION("""COMPUTED_VALUE"""),"TSVT192HAL1211WP")</f>
        <v>TSVT192HAL1211WP</v>
      </c>
      <c r="B331" s="1">
        <f ca="1">VLOOKUP(A331,'Chi phí'!F:O,10,FALSE)</f>
        <v>0</v>
      </c>
      <c r="C331" s="1">
        <f ca="1">SUMIF('Chi phí'!F:F,A331,'Chi phí'!H:H)</f>
        <v>133.13</v>
      </c>
      <c r="D331" s="1">
        <f ca="1">SUMIF('Doanh thu'!A:A,B331,'Doanh thu'!E:E)</f>
        <v>0</v>
      </c>
      <c r="E331" s="1">
        <f t="shared" ca="1" si="5"/>
        <v>-1</v>
      </c>
    </row>
    <row r="332" spans="1:5" x14ac:dyDescent="0.2">
      <c r="A332" s="1" t="str">
        <f ca="1">IFERROR(__xludf.DUMMYFUNCTION("""COMPUTED_VALUE"""),"TUTN685ELE1407WP")</f>
        <v>TUTN685ELE1407WP</v>
      </c>
      <c r="B332" s="1">
        <f ca="1">VLOOKUP(A332,'Chi phí'!F:O,10,FALSE)</f>
        <v>0</v>
      </c>
      <c r="C332" s="1">
        <f ca="1">SUMIF('Chi phí'!F:F,A332,'Chi phí'!H:H)</f>
        <v>14.34</v>
      </c>
      <c r="D332" s="1">
        <f ca="1">SUMIF('Doanh thu'!A:A,B332,'Doanh thu'!E:E)</f>
        <v>0</v>
      </c>
      <c r="E332" s="1">
        <f t="shared" ca="1" si="5"/>
        <v>-1</v>
      </c>
    </row>
    <row r="333" spans="1:5" x14ac:dyDescent="0.2">
      <c r="A333" s="1" t="str">
        <f ca="1">IFERROR(__xludf.DUMMYFUNCTION("""COMPUTED_VALUE"""),"CPTT1023CIN2413WP")</f>
        <v>CPTT1023CIN2413WP</v>
      </c>
      <c r="B333" s="1">
        <f ca="1">VLOOKUP(A333,'Chi phí'!F:O,10,FALSE)</f>
        <v>0</v>
      </c>
      <c r="C333" s="1">
        <f ca="1">SUMIF('Chi phí'!F:F,A333,'Chi phí'!H:H)</f>
        <v>10.95</v>
      </c>
      <c r="D333" s="1">
        <f ca="1">SUMIF('Doanh thu'!A:A,B333,'Doanh thu'!E:E)</f>
        <v>0</v>
      </c>
      <c r="E333" s="1">
        <f t="shared" ca="1" si="5"/>
        <v>-1</v>
      </c>
    </row>
    <row r="334" spans="1:5" x14ac:dyDescent="0.2">
      <c r="A334" s="1" t="str">
        <f ca="1">IFERROR(__xludf.DUMMYFUNCTION("""COMPUTED_VALUE"""),"TSAK1129NAH3428WP")</f>
        <v>TSAK1129NAH3428WP</v>
      </c>
      <c r="B334" s="1" t="e">
        <f ca="1">VLOOKUP(A334,'Chi phí'!F:O,10,FALSE)</f>
        <v>#N/A</v>
      </c>
      <c r="C334" s="1">
        <f ca="1">SUMIF('Chi phí'!F:F,A334,'Chi phí'!H:H)</f>
        <v>0</v>
      </c>
      <c r="D334" s="1">
        <f ca="1">SUMIF('Doanh thu'!A:A,B334,'Doanh thu'!E:E)</f>
        <v>0</v>
      </c>
      <c r="E334" s="1" t="e">
        <f t="shared" ca="1" si="5"/>
        <v>#DIV/0!</v>
      </c>
    </row>
    <row r="335" spans="1:5" x14ac:dyDescent="0.2">
      <c r="A335" s="1" t="str">
        <f ca="1">IFERROR(__xludf.DUMMYFUNCTION("""COMPUTED_VALUE"""),"LCTN995ELE2347WP")</f>
        <v>LCTN995ELE2347WP</v>
      </c>
      <c r="B335" s="1">
        <f ca="1">VLOOKUP(A335,'Chi phí'!F:O,10,FALSE)</f>
        <v>0</v>
      </c>
      <c r="C335" s="1">
        <f ca="1">SUMIF('Chi phí'!F:F,A335,'Chi phí'!H:H)</f>
        <v>3.93</v>
      </c>
      <c r="D335" s="1">
        <f ca="1">SUMIF('Doanh thu'!A:A,B335,'Doanh thu'!E:E)</f>
        <v>0</v>
      </c>
      <c r="E335" s="1">
        <f t="shared" ca="1" si="5"/>
        <v>-1</v>
      </c>
    </row>
    <row r="336" spans="1:5" x14ac:dyDescent="0.2">
      <c r="A336" s="1" t="str">
        <f ca="1">IFERROR(__xludf.DUMMYFUNCTION("""COMPUTED_VALUE"""),"FEKK870NEL2281WP")</f>
        <v>FEKK870NEL2281WP</v>
      </c>
      <c r="B336" s="1">
        <f ca="1">VLOOKUP(A336,'Chi phí'!F:O,10,FALSE)</f>
        <v>0</v>
      </c>
      <c r="C336" s="1">
        <f ca="1">SUMIF('Chi phí'!F:F,A336,'Chi phí'!H:H)</f>
        <v>11.08</v>
      </c>
      <c r="D336" s="1">
        <f ca="1">SUMIF('Doanh thu'!A:A,B336,'Doanh thu'!E:E)</f>
        <v>0</v>
      </c>
      <c r="E336" s="1">
        <f t="shared" ca="1" si="5"/>
        <v>-1</v>
      </c>
    </row>
    <row r="337" spans="1:5" x14ac:dyDescent="0.2">
      <c r="A337" s="1" t="str">
        <f ca="1">IFERROR(__xludf.DUMMYFUNCTION("""COMPUTED_VALUE"""),"TSAT1234DIL752WP")</f>
        <v>TSAT1234DIL752WP</v>
      </c>
      <c r="B337" s="1">
        <f ca="1">VLOOKUP(A337,'Chi phí'!F:O,10,FALSE)</f>
        <v>0</v>
      </c>
      <c r="C337" s="1">
        <f ca="1">SUMIF('Chi phí'!F:F,A337,'Chi phí'!H:H)</f>
        <v>11.16</v>
      </c>
      <c r="D337" s="1">
        <f ca="1">SUMIF('Doanh thu'!A:A,B337,'Doanh thu'!E:E)</f>
        <v>0</v>
      </c>
      <c r="E337" s="1">
        <f t="shared" ca="1" si="5"/>
        <v>-1</v>
      </c>
    </row>
    <row r="338" spans="1:5" x14ac:dyDescent="0.2">
      <c r="A338" s="1" t="str">
        <f ca="1">IFERROR(__xludf.DUMMYFUNCTION("""COMPUTED_VALUE"""),"WMAK1119NAH3403WP")</f>
        <v>WMAK1119NAH3403WP</v>
      </c>
      <c r="B338" s="1">
        <f ca="1">VLOOKUP(A338,'Chi phí'!F:O,10,FALSE)</f>
        <v>0</v>
      </c>
      <c r="C338" s="1">
        <f ca="1">SUMIF('Chi phí'!F:F,A338,'Chi phí'!H:H)</f>
        <v>44.75</v>
      </c>
      <c r="D338" s="1">
        <f ca="1">SUMIF('Doanh thu'!A:A,B338,'Doanh thu'!E:E)</f>
        <v>0</v>
      </c>
      <c r="E338" s="1">
        <f t="shared" ca="1" si="5"/>
        <v>-1</v>
      </c>
    </row>
    <row r="339" spans="1:5" x14ac:dyDescent="0.2">
      <c r="A339" s="1" t="str">
        <f ca="1">IFERROR(__xludf.DUMMYFUNCTION("""COMPUTED_VALUE"""),"TSHU040DIL577WP")</f>
        <v>TSHU040DIL577WP</v>
      </c>
      <c r="B339" s="1">
        <f ca="1">VLOOKUP(A339,'Chi phí'!F:O,10,FALSE)</f>
        <v>0</v>
      </c>
      <c r="C339" s="1">
        <f ca="1">SUMIF('Chi phí'!F:F,A339,'Chi phí'!H:H)</f>
        <v>4.3099999999999996</v>
      </c>
      <c r="D339" s="1">
        <f ca="1">SUMIF('Doanh thu'!A:A,B339,'Doanh thu'!E:E)</f>
        <v>0</v>
      </c>
      <c r="E339" s="1">
        <f t="shared" ca="1" si="5"/>
        <v>-1</v>
      </c>
    </row>
    <row r="340" spans="1:5" x14ac:dyDescent="0.2">
      <c r="A340" s="1" t="str">
        <f ca="1">IFERROR(__xludf.DUMMYFUNCTION("""COMPUTED_VALUE"""),"SHNN462NGO2296WP")</f>
        <v>SHNN462NGO2296WP</v>
      </c>
      <c r="B340" s="1">
        <f ca="1">VLOOKUP(A340,'Chi phí'!F:O,10,FALSE)</f>
        <v>0</v>
      </c>
      <c r="C340" s="1">
        <f ca="1">SUMIF('Chi phí'!F:F,A340,'Chi phí'!H:H)</f>
        <v>10.050000000000001</v>
      </c>
      <c r="D340" s="1">
        <f ca="1">SUMIF('Doanh thu'!A:A,B340,'Doanh thu'!E:E)</f>
        <v>0</v>
      </c>
      <c r="E340" s="1">
        <f t="shared" ca="1" si="5"/>
        <v>-1</v>
      </c>
    </row>
    <row r="341" spans="1:5" x14ac:dyDescent="0.2">
      <c r="A341" s="1" t="str">
        <f ca="1">IFERROR(__xludf.DUMMYFUNCTION("""COMPUTED_VALUE"""),"LRAT1245DIL778WP")</f>
        <v>LRAT1245DIL778WP</v>
      </c>
      <c r="B341" s="1">
        <f ca="1">VLOOKUP(A341,'Chi phí'!F:O,10,FALSE)</f>
        <v>0</v>
      </c>
      <c r="C341" s="1">
        <f ca="1">SUMIF('Chi phí'!F:F,A341,'Chi phí'!H:H)</f>
        <v>7.65</v>
      </c>
      <c r="D341" s="1">
        <f ca="1">SUMIF('Doanh thu'!A:A,B341,'Doanh thu'!E:E)</f>
        <v>0</v>
      </c>
      <c r="E341" s="1">
        <f t="shared" ca="1" si="5"/>
        <v>-1</v>
      </c>
    </row>
    <row r="342" spans="1:5" x14ac:dyDescent="0.2">
      <c r="A342" s="1" t="str">
        <f ca="1">IFERROR(__xludf.DUMMYFUNCTION("""COMPUTED_VALUE"""),"ELFL504DIL799WP")</f>
        <v>ELFL504DIL799WP</v>
      </c>
      <c r="B342" s="1">
        <f ca="1">VLOOKUP(A342,'Chi phí'!F:O,10,FALSE)</f>
        <v>0</v>
      </c>
      <c r="C342" s="1">
        <f ca="1">SUMIF('Chi phí'!F:F,A342,'Chi phí'!H:H)</f>
        <v>0.36</v>
      </c>
      <c r="D342" s="1">
        <f ca="1">SUMIF('Doanh thu'!A:A,B342,'Doanh thu'!E:E)</f>
        <v>0</v>
      </c>
      <c r="E342" s="1">
        <f t="shared" ca="1" si="5"/>
        <v>-1</v>
      </c>
    </row>
    <row r="343" spans="1:5" x14ac:dyDescent="0.2">
      <c r="A343" s="1" t="str">
        <f ca="1">IFERROR(__xludf.DUMMYFUNCTION("""COMPUTED_VALUE"""),"TSYN492ELE3246WP")</f>
        <v>TSYN492ELE3246WP</v>
      </c>
      <c r="B343" s="1">
        <f ca="1">VLOOKUP(A343,'Chi phí'!F:O,10,FALSE)</f>
        <v>0</v>
      </c>
      <c r="C343" s="1">
        <f ca="1">SUMIF('Chi phí'!F:F,A343,'Chi phí'!H:H)</f>
        <v>7.88</v>
      </c>
      <c r="D343" s="1">
        <f ca="1">SUMIF('Doanh thu'!A:A,B343,'Doanh thu'!E:E)</f>
        <v>0</v>
      </c>
      <c r="E343" s="1">
        <f t="shared" ca="1" si="5"/>
        <v>-1</v>
      </c>
    </row>
    <row r="344" spans="1:5" x14ac:dyDescent="0.2">
      <c r="A344" s="1" t="str">
        <f ca="1">IFERROR(__xludf.DUMMYFUNCTION("""COMPUTED_VALUE"""),"JLYN486ELE3230WP")</f>
        <v>JLYN486ELE3230WP</v>
      </c>
      <c r="B344" s="1">
        <f ca="1">VLOOKUP(A344,'Chi phí'!F:O,10,FALSE)</f>
        <v>0</v>
      </c>
      <c r="C344" s="1">
        <f ca="1">SUMIF('Chi phí'!F:F,A344,'Chi phí'!H:H)</f>
        <v>4.17</v>
      </c>
      <c r="D344" s="1">
        <f ca="1">SUMIF('Doanh thu'!A:A,B344,'Doanh thu'!E:E)</f>
        <v>0</v>
      </c>
      <c r="E344" s="1">
        <f t="shared" ca="1" si="5"/>
        <v>-1</v>
      </c>
    </row>
    <row r="345" spans="1:5" x14ac:dyDescent="0.2">
      <c r="A345" s="1" t="str">
        <f ca="1">IFERROR(__xludf.DUMMYFUNCTION("""COMPUTED_VALUE"""),"LRTR246NAH3434WP")</f>
        <v>LRTR246NAH3434WP</v>
      </c>
      <c r="B345" s="1">
        <f ca="1">VLOOKUP(A345,'Chi phí'!F:O,10,FALSE)</f>
        <v>0</v>
      </c>
      <c r="C345" s="1">
        <f ca="1">SUMIF('Chi phí'!F:F,A345,'Chi phí'!H:H)</f>
        <v>10.23</v>
      </c>
      <c r="D345" s="1">
        <f ca="1">SUMIF('Doanh thu'!A:A,B345,'Doanh thu'!E:E)</f>
        <v>0</v>
      </c>
      <c r="E345" s="1">
        <f t="shared" ca="1" si="5"/>
        <v>-1</v>
      </c>
    </row>
    <row r="346" spans="1:5" x14ac:dyDescent="0.2">
      <c r="A346" s="1" t="str">
        <f ca="1">IFERROR(__xludf.DUMMYFUNCTION("""COMPUTED_VALUE"""),"CPAH621ELE3019WP")</f>
        <v>CPAH621ELE3019WP</v>
      </c>
      <c r="B346" s="1">
        <f ca="1">VLOOKUP(A346,'Chi phí'!F:O,10,FALSE)</f>
        <v>0</v>
      </c>
      <c r="C346" s="1">
        <f ca="1">SUMIF('Chi phí'!F:F,A346,'Chi phí'!H:H)</f>
        <v>28.69</v>
      </c>
      <c r="D346" s="1">
        <f ca="1">SUMIF('Doanh thu'!A:A,B346,'Doanh thu'!E:E)</f>
        <v>0</v>
      </c>
      <c r="E346" s="1">
        <f t="shared" ca="1" si="5"/>
        <v>-1</v>
      </c>
    </row>
    <row r="347" spans="1:5" x14ac:dyDescent="0.2">
      <c r="A347" s="1" t="str">
        <f ca="1">IFERROR(__xludf.DUMMYFUNCTION("""COMPUTED_VALUE"""),"ELHC326NGO2230WP")</f>
        <v>ELHC326NGO2230WP</v>
      </c>
      <c r="B347" s="1">
        <f ca="1">VLOOKUP(A347,'Chi phí'!F:O,10,FALSE)</f>
        <v>0</v>
      </c>
      <c r="C347" s="1">
        <f ca="1">SUMIF('Chi phí'!F:F,A347,'Chi phí'!H:H)</f>
        <v>4.1900000000000004</v>
      </c>
      <c r="D347" s="1">
        <f ca="1">SUMIF('Doanh thu'!A:A,B347,'Doanh thu'!E:E)</f>
        <v>0</v>
      </c>
      <c r="E347" s="1">
        <f t="shared" ca="1" si="5"/>
        <v>-1</v>
      </c>
    </row>
    <row r="348" spans="1:5" x14ac:dyDescent="0.2">
      <c r="A348" s="1" t="str">
        <f ca="1">IFERROR(__xludf.DUMMYFUNCTION("""COMPUTED_VALUE"""),"CCBT065NGO2307WP")</f>
        <v>CCBT065NGO2307WP</v>
      </c>
      <c r="B348" s="1">
        <f ca="1">VLOOKUP(A348,'Chi phí'!F:O,10,FALSE)</f>
        <v>0</v>
      </c>
      <c r="C348" s="1">
        <f ca="1">SUMIF('Chi phí'!F:F,A348,'Chi phí'!H:H)</f>
        <v>6.84</v>
      </c>
      <c r="D348" s="1">
        <f ca="1">SUMIF('Doanh thu'!A:A,B348,'Doanh thu'!E:E)</f>
        <v>0</v>
      </c>
      <c r="E348" s="1">
        <f t="shared" ca="1" si="5"/>
        <v>-1</v>
      </c>
    </row>
    <row r="349" spans="1:5" x14ac:dyDescent="0.2">
      <c r="A349" s="1" t="str">
        <f ca="1">IFERROR(__xludf.DUMMYFUNCTION("""COMPUTED_VALUE"""),"AGYN459ELE3146WP")</f>
        <v>AGYN459ELE3146WP</v>
      </c>
      <c r="B349" s="1">
        <f ca="1">VLOOKUP(A349,'Chi phí'!F:O,10,FALSE)</f>
        <v>0</v>
      </c>
      <c r="C349" s="1">
        <f ca="1">SUMIF('Chi phí'!F:F,A349,'Chi phí'!H:H)</f>
        <v>18.03</v>
      </c>
      <c r="D349" s="1">
        <f ca="1">SUMIF('Doanh thu'!A:A,B349,'Doanh thu'!E:E)</f>
        <v>0</v>
      </c>
      <c r="E349" s="1">
        <f t="shared" ca="1" si="5"/>
        <v>-1</v>
      </c>
    </row>
    <row r="350" spans="1:5" x14ac:dyDescent="0.2">
      <c r="A350" s="1" t="str">
        <f ca="1">IFERROR(__xludf.DUMMYFUNCTION("""COMPUTED_VALUE"""),"TKAH670ELE3220WP")</f>
        <v>TKAH670ELE3220WP</v>
      </c>
      <c r="B350" s="1">
        <f ca="1">VLOOKUP(A350,'Chi phí'!F:O,10,FALSE)</f>
        <v>0</v>
      </c>
      <c r="C350" s="1">
        <f ca="1">SUMIF('Chi phí'!F:F,A350,'Chi phí'!H:H)</f>
        <v>11.51</v>
      </c>
      <c r="D350" s="1">
        <f ca="1">SUMIF('Doanh thu'!A:A,B350,'Doanh thu'!E:E)</f>
        <v>0</v>
      </c>
      <c r="E350" s="1">
        <f t="shared" ca="1" si="5"/>
        <v>-1</v>
      </c>
    </row>
    <row r="351" spans="1:5" x14ac:dyDescent="0.2">
      <c r="A351" s="1" t="str">
        <f ca="1">IFERROR(__xludf.DUMMYFUNCTION("""COMPUTED_VALUE"""),"WSKK884NEL2321WP")</f>
        <v>WSKK884NEL2321WP</v>
      </c>
      <c r="B351" s="1">
        <f ca="1">VLOOKUP(A351,'Chi phí'!F:O,10,FALSE)</f>
        <v>0</v>
      </c>
      <c r="C351" s="1">
        <f ca="1">SUMIF('Chi phí'!F:F,A351,'Chi phí'!H:H)</f>
        <v>3.77</v>
      </c>
      <c r="D351" s="1">
        <f ca="1">SUMIF('Doanh thu'!A:A,B351,'Doanh thu'!E:E)</f>
        <v>0</v>
      </c>
      <c r="E351" s="1">
        <f t="shared" ca="1" si="5"/>
        <v>-1</v>
      </c>
    </row>
    <row r="352" spans="1:5" x14ac:dyDescent="0.2">
      <c r="A352" s="1" t="str">
        <f ca="1">IFERROR(__xludf.DUMMYFUNCTION("""COMPUTED_VALUE"""),"CCAH681ELE3250WP")</f>
        <v>CCAH681ELE3250WP</v>
      </c>
      <c r="B352" s="1">
        <f ca="1">VLOOKUP(A352,'Chi phí'!F:O,10,FALSE)</f>
        <v>0</v>
      </c>
      <c r="C352" s="1">
        <f ca="1">SUMIF('Chi phí'!F:F,A352,'Chi phí'!H:H)</f>
        <v>16.53</v>
      </c>
      <c r="D352" s="1">
        <f ca="1">SUMIF('Doanh thu'!A:A,B352,'Doanh thu'!E:E)</f>
        <v>0</v>
      </c>
      <c r="E352" s="1">
        <f t="shared" ca="1" si="5"/>
        <v>-1</v>
      </c>
    </row>
    <row r="353" spans="1:5" x14ac:dyDescent="0.2">
      <c r="A353" s="1" t="str">
        <f ca="1">IFERROR(__xludf.DUMMYFUNCTION("""COMPUTED_VALUE"""),"TMHC344NGO2261WP")</f>
        <v>TMHC344NGO2261WP</v>
      </c>
      <c r="B353" s="1">
        <f ca="1">VLOOKUP(A353,'Chi phí'!F:O,10,FALSE)</f>
        <v>0</v>
      </c>
      <c r="C353" s="1">
        <f ca="1">SUMIF('Chi phí'!F:F,A353,'Chi phí'!H:H)</f>
        <v>3.11</v>
      </c>
      <c r="D353" s="1">
        <f ca="1">SUMIF('Doanh thu'!A:A,B353,'Doanh thu'!E:E)</f>
        <v>0</v>
      </c>
      <c r="E353" s="1">
        <f t="shared" ca="1" si="5"/>
        <v>-1</v>
      </c>
    </row>
    <row r="354" spans="1:5" x14ac:dyDescent="0.2">
      <c r="A354" s="1" t="str">
        <f ca="1">IFERROR(__xludf.DUMMYFUNCTION("""COMPUTED_VALUE"""),"PGAT1229DIL741WP")</f>
        <v>PGAT1229DIL741WP</v>
      </c>
      <c r="B354" s="1">
        <f ca="1">VLOOKUP(A354,'Chi phí'!F:O,10,FALSE)</f>
        <v>0</v>
      </c>
      <c r="C354" s="1">
        <f ca="1">SUMIF('Chi phí'!F:F,A354,'Chi phí'!H:H)</f>
        <v>9.24</v>
      </c>
      <c r="D354" s="1">
        <f ca="1">SUMIF('Doanh thu'!A:A,B354,'Doanh thu'!E:E)</f>
        <v>0</v>
      </c>
      <c r="E354" s="1">
        <f t="shared" ca="1" si="5"/>
        <v>-1</v>
      </c>
    </row>
    <row r="355" spans="1:5" x14ac:dyDescent="0.2">
      <c r="A355" s="1" t="str">
        <f ca="1">IFERROR(__xludf.DUMMYFUNCTION("""COMPUTED_VALUE"""),"TSAH067ELE1645WP")</f>
        <v>TSAH067ELE1645WP</v>
      </c>
      <c r="B355" s="1">
        <f ca="1">VLOOKUP(A355,'Chi phí'!F:O,10,FALSE)</f>
        <v>0</v>
      </c>
      <c r="C355" s="1">
        <f ca="1">SUMIF('Chi phí'!F:F,A355,'Chi phí'!H:H)</f>
        <v>25.91</v>
      </c>
      <c r="D355" s="1">
        <f ca="1">SUMIF('Doanh thu'!A:A,B355,'Doanh thu'!E:E)</f>
        <v>0</v>
      </c>
      <c r="E355" s="1">
        <f t="shared" ca="1" si="5"/>
        <v>-1</v>
      </c>
    </row>
    <row r="356" spans="1:5" x14ac:dyDescent="0.2">
      <c r="A356" s="1" t="str">
        <f ca="1">IFERROR(__xludf.DUMMYFUNCTION("""COMPUTED_VALUE"""),"MGTK275CIN2431WP")</f>
        <v>MGTK275CIN2431WP</v>
      </c>
      <c r="B356" s="1" t="e">
        <f ca="1">VLOOKUP(A356,'Chi phí'!F:O,10,FALSE)</f>
        <v>#N/A</v>
      </c>
      <c r="C356" s="1">
        <f ca="1">SUMIF('Chi phí'!F:F,A356,'Chi phí'!H:H)</f>
        <v>0</v>
      </c>
      <c r="D356" s="1">
        <f ca="1">SUMIF('Doanh thu'!A:A,B356,'Doanh thu'!E:E)</f>
        <v>0</v>
      </c>
      <c r="E356" s="1" t="e">
        <f t="shared" ca="1" si="5"/>
        <v>#DIV/0!</v>
      </c>
    </row>
    <row r="357" spans="1:5" x14ac:dyDescent="0.2">
      <c r="A357" s="1" t="str">
        <f ca="1">IFERROR(__xludf.DUMMYFUNCTION("""COMPUTED_VALUE"""),"WZAH644ELE3145WP")</f>
        <v>WZAH644ELE3145WP</v>
      </c>
      <c r="B357" s="1">
        <f ca="1">VLOOKUP(A357,'Chi phí'!F:O,10,FALSE)</f>
        <v>0</v>
      </c>
      <c r="C357" s="1">
        <f ca="1">SUMIF('Chi phí'!F:F,A357,'Chi phí'!H:H)</f>
        <v>4</v>
      </c>
      <c r="D357" s="1">
        <f ca="1">SUMIF('Doanh thu'!A:A,B357,'Doanh thu'!E:E)</f>
        <v>0</v>
      </c>
      <c r="E357" s="1">
        <f t="shared" ca="1" si="5"/>
        <v>-1</v>
      </c>
    </row>
    <row r="358" spans="1:5" x14ac:dyDescent="0.2">
      <c r="A358" s="1" t="str">
        <f ca="1">IFERROR(__xludf.DUMMYFUNCTION("""COMPUTED_VALUE"""),"JLNA389HEL1101WP")</f>
        <v>JLNA389HEL1101WP</v>
      </c>
      <c r="B358" s="1">
        <f ca="1">VLOOKUP(A358,'Chi phí'!F:O,10,FALSE)</f>
        <v>0</v>
      </c>
      <c r="C358" s="1">
        <f ca="1">SUMIF('Chi phí'!F:F,A358,'Chi phí'!H:H)</f>
        <v>4.1500000000000004</v>
      </c>
      <c r="D358" s="1">
        <f ca="1">SUMIF('Doanh thu'!A:A,B358,'Doanh thu'!E:E)</f>
        <v>0</v>
      </c>
      <c r="E358" s="1">
        <f t="shared" ca="1" si="5"/>
        <v>-1</v>
      </c>
    </row>
    <row r="359" spans="1:5" x14ac:dyDescent="0.2">
      <c r="A359" s="1" t="str">
        <f ca="1">IFERROR(__xludf.DUMMYFUNCTION("""COMPUTED_VALUE"""),"RCNV909HAL2291WP")</f>
        <v>RCNV909HAL2291WP</v>
      </c>
      <c r="B359" s="1">
        <f ca="1">VLOOKUP(A359,'Chi phí'!F:O,10,FALSE)</f>
        <v>0</v>
      </c>
      <c r="C359" s="1">
        <f ca="1">SUMIF('Chi phí'!F:F,A359,'Chi phí'!H:H)</f>
        <v>9.17</v>
      </c>
      <c r="D359" s="1">
        <f ca="1">SUMIF('Doanh thu'!A:A,B359,'Doanh thu'!E:E)</f>
        <v>0</v>
      </c>
      <c r="E359" s="1">
        <f t="shared" ca="1" si="5"/>
        <v>-1</v>
      </c>
    </row>
    <row r="360" spans="1:5" x14ac:dyDescent="0.2">
      <c r="A360" s="1" t="str">
        <f ca="1">IFERROR(__xludf.DUMMYFUNCTION("""COMPUTED_VALUE"""),"TSHU037DIL537WP")</f>
        <v>TSHU037DIL537WP</v>
      </c>
      <c r="B360" s="1">
        <f ca="1">VLOOKUP(A360,'Chi phí'!F:O,10,FALSE)</f>
        <v>0</v>
      </c>
      <c r="C360" s="1">
        <f ca="1">SUMIF('Chi phí'!F:F,A360,'Chi phí'!H:H)</f>
        <v>16.380000000000003</v>
      </c>
      <c r="D360" s="1">
        <f ca="1">SUMIF('Doanh thu'!A:A,B360,'Doanh thu'!E:E)</f>
        <v>0</v>
      </c>
      <c r="E360" s="1">
        <f t="shared" ca="1" si="5"/>
        <v>-1</v>
      </c>
    </row>
    <row r="361" spans="1:5" x14ac:dyDescent="0.2">
      <c r="A361" s="1" t="str">
        <f ca="1">IFERROR(__xludf.DUMMYFUNCTION("""COMPUTED_VALUE"""),"CPNN456HEL1090WP")</f>
        <v>CPNN456HEL1090WP</v>
      </c>
      <c r="B361" s="1">
        <f ca="1">VLOOKUP(A361,'Chi phí'!F:O,10,FALSE)</f>
        <v>0</v>
      </c>
      <c r="C361" s="1">
        <f ca="1">SUMIF('Chi phí'!F:F,A361,'Chi phí'!H:H)</f>
        <v>8.1199999999999992</v>
      </c>
      <c r="D361" s="1">
        <f ca="1">SUMIF('Doanh thu'!A:A,B361,'Doanh thu'!E:E)</f>
        <v>0</v>
      </c>
      <c r="E361" s="1">
        <f t="shared" ca="1" si="5"/>
        <v>-1</v>
      </c>
    </row>
    <row r="362" spans="1:5" x14ac:dyDescent="0.2">
      <c r="A362" s="1" t="str">
        <f ca="1">IFERROR(__xludf.DUMMYFUNCTION("""COMPUTED_VALUE"""),"TFYN397ELE2995WP")</f>
        <v>TFYN397ELE2995WP</v>
      </c>
      <c r="B362" s="1">
        <f ca="1">VLOOKUP(A362,'Chi phí'!F:O,10,FALSE)</f>
        <v>0</v>
      </c>
      <c r="C362" s="1">
        <f ca="1">SUMIF('Chi phí'!F:F,A362,'Chi phí'!H:H)</f>
        <v>4.42</v>
      </c>
      <c r="D362" s="1">
        <f ca="1">SUMIF('Doanh thu'!A:A,B362,'Doanh thu'!E:E)</f>
        <v>0</v>
      </c>
      <c r="E362" s="1">
        <f t="shared" ca="1" si="5"/>
        <v>-1</v>
      </c>
    </row>
    <row r="363" spans="1:5" x14ac:dyDescent="0.2">
      <c r="A363" s="1" t="str">
        <f ca="1">IFERROR(__xludf.DUMMYFUNCTION("""COMPUTED_VALUE"""),"PSTK278NEL2342WP")</f>
        <v>PSTK278NEL2342WP</v>
      </c>
      <c r="B363" s="1">
        <f ca="1">VLOOKUP(A363,'Chi phí'!F:O,10,FALSE)</f>
        <v>0</v>
      </c>
      <c r="C363" s="1">
        <f ca="1">SUMIF('Chi phí'!F:F,A363,'Chi phí'!H:H)</f>
        <v>8.86</v>
      </c>
      <c r="D363" s="1">
        <f ca="1">SUMIF('Doanh thu'!A:A,B363,'Doanh thu'!E:E)</f>
        <v>0</v>
      </c>
      <c r="E363" s="1">
        <f t="shared" ca="1" si="5"/>
        <v>-1</v>
      </c>
    </row>
    <row r="364" spans="1:5" x14ac:dyDescent="0.2">
      <c r="A364" s="1" t="str">
        <f ca="1">IFERROR(__xludf.DUMMYFUNCTION("""COMPUTED_VALUE"""),"JLYN485ELE3229WP")</f>
        <v>JLYN485ELE3229WP</v>
      </c>
      <c r="B364" s="1">
        <f ca="1">VLOOKUP(A364,'Chi phí'!F:O,10,FALSE)</f>
        <v>0</v>
      </c>
      <c r="C364" s="1">
        <f ca="1">SUMIF('Chi phí'!F:F,A364,'Chi phí'!H:H)</f>
        <v>4.29</v>
      </c>
      <c r="D364" s="1">
        <f ca="1">SUMIF('Doanh thu'!A:A,B364,'Doanh thu'!E:E)</f>
        <v>0</v>
      </c>
      <c r="E364" s="1">
        <f t="shared" ca="1" si="5"/>
        <v>-1</v>
      </c>
    </row>
    <row r="365" spans="1:5" x14ac:dyDescent="0.2">
      <c r="A365" s="1" t="str">
        <f ca="1">IFERROR(__xludf.DUMMYFUNCTION("""COMPUTED_VALUE"""),"TSKK882DIL773WP")</f>
        <v>TSKK882DIL773WP</v>
      </c>
      <c r="B365" s="1">
        <f ca="1">VLOOKUP(A365,'Chi phí'!F:O,10,FALSE)</f>
        <v>0</v>
      </c>
      <c r="C365" s="1">
        <f ca="1">SUMIF('Chi phí'!F:F,A365,'Chi phí'!H:H)</f>
        <v>34.36</v>
      </c>
      <c r="D365" s="1">
        <f ca="1">SUMIF('Doanh thu'!A:A,B365,'Doanh thu'!E:E)</f>
        <v>0</v>
      </c>
      <c r="E365" s="1">
        <f t="shared" ca="1" si="5"/>
        <v>-1</v>
      </c>
    </row>
    <row r="366" spans="1:5" x14ac:dyDescent="0.2">
      <c r="A366" s="1" t="str">
        <f ca="1">IFERROR(__xludf.DUMMYFUNCTION("""COMPUTED_VALUE"""),"DEAK815NAH2493WP")</f>
        <v>DEAK815NAH2493WP</v>
      </c>
      <c r="B366" s="1">
        <f ca="1">VLOOKUP(A366,'Chi phí'!F:O,10,FALSE)</f>
        <v>0</v>
      </c>
      <c r="C366" s="1">
        <f ca="1">SUMIF('Chi phí'!F:F,A366,'Chi phí'!H:H)</f>
        <v>4.13</v>
      </c>
      <c r="D366" s="1">
        <f ca="1">SUMIF('Doanh thu'!A:A,B366,'Doanh thu'!E:E)</f>
        <v>0</v>
      </c>
      <c r="E366" s="1">
        <f t="shared" ca="1" si="5"/>
        <v>-1</v>
      </c>
    </row>
    <row r="367" spans="1:5" x14ac:dyDescent="0.2">
      <c r="A367" s="1" t="str">
        <f ca="1">IFERROR(__xludf.DUMMYFUNCTION("""COMPUTED_VALUE"""),"AGBD1130NAH3409WP")</f>
        <v>AGBD1130NAH3409WP</v>
      </c>
      <c r="B367" s="1">
        <f ca="1">VLOOKUP(A367,'Chi phí'!F:O,10,FALSE)</f>
        <v>0</v>
      </c>
      <c r="C367" s="1">
        <f ca="1">SUMIF('Chi phí'!F:F,A367,'Chi phí'!H:H)</f>
        <v>4.4800000000000004</v>
      </c>
      <c r="D367" s="1">
        <f ca="1">SUMIF('Doanh thu'!A:A,B367,'Doanh thu'!E:E)</f>
        <v>0</v>
      </c>
      <c r="E367" s="1">
        <f t="shared" ca="1" si="5"/>
        <v>-1</v>
      </c>
    </row>
    <row r="368" spans="1:5" x14ac:dyDescent="0.2">
      <c r="A368" s="1" t="str">
        <f ca="1">IFERROR(__xludf.DUMMYFUNCTION("""COMPUTED_VALUE"""),"MBVA730HAL1763WP")</f>
        <v>MBVA730HAL1763WP</v>
      </c>
      <c r="B368" s="1">
        <f ca="1">VLOOKUP(A368,'Chi phí'!F:O,10,FALSE)</f>
        <v>0</v>
      </c>
      <c r="C368" s="1">
        <f ca="1">SUMIF('Chi phí'!F:F,A368,'Chi phí'!H:H)</f>
        <v>34.979999999999997</v>
      </c>
      <c r="D368" s="1">
        <f ca="1">SUMIF('Doanh thu'!A:A,B368,'Doanh thu'!E:E)</f>
        <v>0</v>
      </c>
      <c r="E368" s="1">
        <f t="shared" ca="1" si="5"/>
        <v>-1</v>
      </c>
    </row>
    <row r="369" spans="1:5" x14ac:dyDescent="0.2">
      <c r="A369" s="1" t="str">
        <f ca="1">IFERROR(__xludf.DUMMYFUNCTION("""COMPUTED_VALUE"""),"AHBD1150NAH3464WP")</f>
        <v>AHBD1150NAH3464WP</v>
      </c>
      <c r="B369" s="1">
        <f ca="1">VLOOKUP(A369,'Chi phí'!F:O,10,FALSE)</f>
        <v>0</v>
      </c>
      <c r="C369" s="1">
        <f ca="1">SUMIF('Chi phí'!F:F,A369,'Chi phí'!H:H)</f>
        <v>0.9</v>
      </c>
      <c r="D369" s="1">
        <f ca="1">SUMIF('Doanh thu'!A:A,B369,'Doanh thu'!E:E)</f>
        <v>0</v>
      </c>
      <c r="E369" s="1">
        <f t="shared" ca="1" si="5"/>
        <v>-1</v>
      </c>
    </row>
    <row r="370" spans="1:5" x14ac:dyDescent="0.2">
      <c r="A370" s="1" t="str">
        <f ca="1">IFERROR(__xludf.DUMMYFUNCTION("""COMPUTED_VALUE"""),"LRHC349NGO2274WP")</f>
        <v>LRHC349NGO2274WP</v>
      </c>
      <c r="B370" s="1">
        <f ca="1">VLOOKUP(A370,'Chi phí'!F:O,10,FALSE)</f>
        <v>0</v>
      </c>
      <c r="C370" s="1">
        <f ca="1">SUMIF('Chi phí'!F:F,A370,'Chi phí'!H:H)</f>
        <v>9.94</v>
      </c>
      <c r="D370" s="1">
        <f ca="1">SUMIF('Doanh thu'!A:A,B370,'Doanh thu'!E:E)</f>
        <v>0</v>
      </c>
      <c r="E370" s="1">
        <f t="shared" ca="1" si="5"/>
        <v>-1</v>
      </c>
    </row>
    <row r="371" spans="1:5" x14ac:dyDescent="0.2">
      <c r="A371" s="1" t="str">
        <f ca="1">IFERROR(__xludf.DUMMYFUNCTION("""COMPUTED_VALUE"""),"PANN466NGO2310WP")</f>
        <v>PANN466NGO2310WP</v>
      </c>
      <c r="B371" s="1">
        <f ca="1">VLOOKUP(A371,'Chi phí'!F:O,10,FALSE)</f>
        <v>0</v>
      </c>
      <c r="C371" s="1">
        <f ca="1">SUMIF('Chi phí'!F:F,A371,'Chi phí'!H:H)</f>
        <v>16.989999999999998</v>
      </c>
      <c r="D371" s="1">
        <f ca="1">SUMIF('Doanh thu'!A:A,B371,'Doanh thu'!E:E)</f>
        <v>0</v>
      </c>
      <c r="E371" s="1">
        <f t="shared" ca="1" si="5"/>
        <v>-1</v>
      </c>
    </row>
    <row r="372" spans="1:5" x14ac:dyDescent="0.2">
      <c r="A372" s="1" t="str">
        <f ca="1">IFERROR(__xludf.DUMMYFUNCTION("""COMPUTED_VALUE"""),"TUTR203HAL2126WP")</f>
        <v>TUTR203HAL2126WP</v>
      </c>
      <c r="B372" s="1">
        <f ca="1">VLOOKUP(A372,'Chi phí'!F:O,10,FALSE)</f>
        <v>0</v>
      </c>
      <c r="C372" s="1">
        <f ca="1">SUMIF('Chi phí'!F:F,A372,'Chi phí'!H:H)</f>
        <v>33.47</v>
      </c>
      <c r="D372" s="1">
        <f ca="1">SUMIF('Doanh thu'!A:A,B372,'Doanh thu'!E:E)</f>
        <v>0</v>
      </c>
      <c r="E372" s="1">
        <f t="shared" ca="1" si="5"/>
        <v>-1</v>
      </c>
    </row>
    <row r="373" spans="1:5" x14ac:dyDescent="0.2">
      <c r="A373" s="1" t="str">
        <f ca="1">IFERROR(__xludf.DUMMYFUNCTION("""COMPUTED_VALUE"""),"CEPT1107HEL885WP")</f>
        <v>CEPT1107HEL885WP</v>
      </c>
      <c r="B373" s="1">
        <f ca="1">VLOOKUP(A373,'Chi phí'!F:O,10,FALSE)</f>
        <v>0</v>
      </c>
      <c r="C373" s="1">
        <f ca="1">SUMIF('Chi phí'!F:F,A373,'Chi phí'!H:H)</f>
        <v>15.03</v>
      </c>
      <c r="D373" s="1">
        <f ca="1">SUMIF('Doanh thu'!A:A,B373,'Doanh thu'!E:E)</f>
        <v>0</v>
      </c>
      <c r="E373" s="1">
        <f t="shared" ca="1" si="5"/>
        <v>-1</v>
      </c>
    </row>
    <row r="374" spans="1:5" x14ac:dyDescent="0.2">
      <c r="A374" s="1" t="str">
        <f ca="1">IFERROR(__xludf.DUMMYFUNCTION("""COMPUTED_VALUE"""),"JLYN484ELE3228WP")</f>
        <v>JLYN484ELE3228WP</v>
      </c>
      <c r="B374" s="1">
        <f ca="1">VLOOKUP(A374,'Chi phí'!F:O,10,FALSE)</f>
        <v>0</v>
      </c>
      <c r="C374" s="1">
        <f ca="1">SUMIF('Chi phí'!F:F,A374,'Chi phí'!H:H)</f>
        <v>14.809999999999999</v>
      </c>
      <c r="D374" s="1">
        <f ca="1">SUMIF('Doanh thu'!A:A,B374,'Doanh thu'!E:E)</f>
        <v>0</v>
      </c>
      <c r="E374" s="1">
        <f t="shared" ca="1" si="5"/>
        <v>-1</v>
      </c>
    </row>
    <row r="375" spans="1:5" x14ac:dyDescent="0.2">
      <c r="A375" s="1" t="str">
        <f ca="1">IFERROR(__xludf.DUMMYFUNCTION("""COMPUTED_VALUE"""),"CKNN460HEL1114WP")</f>
        <v>CKNN460HEL1114WP</v>
      </c>
      <c r="B375" s="1">
        <f ca="1">VLOOKUP(A375,'Chi phí'!F:O,10,FALSE)</f>
        <v>0</v>
      </c>
      <c r="C375" s="1">
        <f ca="1">SUMIF('Chi phí'!F:F,A375,'Chi phí'!H:H)</f>
        <v>54.46</v>
      </c>
      <c r="D375" s="1">
        <f ca="1">SUMIF('Doanh thu'!A:A,B375,'Doanh thu'!E:E)</f>
        <v>0</v>
      </c>
      <c r="E375" s="1">
        <f t="shared" ca="1" si="5"/>
        <v>-1</v>
      </c>
    </row>
    <row r="376" spans="1:5" x14ac:dyDescent="0.2">
      <c r="A376" s="1" t="str">
        <f ca="1">IFERROR(__xludf.DUMMYFUNCTION("""COMPUTED_VALUE"""),"EMNN423HEL954WP")</f>
        <v>EMNN423HEL954WP</v>
      </c>
      <c r="B376" s="1">
        <f ca="1">VLOOKUP(A376,'Chi phí'!F:O,10,FALSE)</f>
        <v>0</v>
      </c>
      <c r="C376" s="1">
        <f ca="1">SUMIF('Chi phí'!F:F,A376,'Chi phí'!H:H)</f>
        <v>10.780000000000001</v>
      </c>
      <c r="D376" s="1">
        <f ca="1">SUMIF('Doanh thu'!A:A,B376,'Doanh thu'!E:E)</f>
        <v>0</v>
      </c>
      <c r="E376" s="1">
        <f t="shared" ca="1" si="5"/>
        <v>-1</v>
      </c>
    </row>
    <row r="377" spans="1:5" x14ac:dyDescent="0.2">
      <c r="A377" s="1" t="str">
        <f ca="1">IFERROR(__xludf.DUMMYFUNCTION("""COMPUTED_VALUE"""),"EMTS419NAH3315WP")</f>
        <v>EMTS419NAH3315WP</v>
      </c>
      <c r="B377" s="1">
        <f ca="1">VLOOKUP(A377,'Chi phí'!F:O,10,FALSE)</f>
        <v>0</v>
      </c>
      <c r="C377" s="1">
        <f ca="1">SUMIF('Chi phí'!F:F,A377,'Chi phí'!H:H)</f>
        <v>29.46</v>
      </c>
      <c r="D377" s="1">
        <f ca="1">SUMIF('Doanh thu'!A:A,B377,'Doanh thu'!E:E)</f>
        <v>0</v>
      </c>
      <c r="E377" s="1">
        <f t="shared" ca="1" si="5"/>
        <v>-1</v>
      </c>
    </row>
    <row r="378" spans="1:5" x14ac:dyDescent="0.2">
      <c r="A378" s="1" t="str">
        <f ca="1">IFERROR(__xludf.DUMMYFUNCTION("""COMPUTED_VALUE"""),"GFTR176NAH3187WP")</f>
        <v>GFTR176NAH3187WP</v>
      </c>
      <c r="B378" s="1">
        <f ca="1">VLOOKUP(A378,'Chi phí'!F:O,10,FALSE)</f>
        <v>0</v>
      </c>
      <c r="C378" s="1">
        <f ca="1">SUMIF('Chi phí'!F:F,A378,'Chi phí'!H:H)</f>
        <v>45.55</v>
      </c>
      <c r="D378" s="1">
        <f ca="1">SUMIF('Doanh thu'!A:A,B378,'Doanh thu'!E:E)</f>
        <v>0</v>
      </c>
      <c r="E378" s="1">
        <f t="shared" ca="1" si="5"/>
        <v>-1</v>
      </c>
    </row>
    <row r="379" spans="1:5" x14ac:dyDescent="0.2">
      <c r="A379" s="1" t="str">
        <f ca="1">IFERROR(__xludf.DUMMYFUNCTION("""COMPUTED_VALUE"""),"TSTN1263HAL2299WP")</f>
        <v>TSTN1263HAL2299WP</v>
      </c>
      <c r="B379" s="1">
        <f ca="1">VLOOKUP(A379,'Chi phí'!F:O,10,FALSE)</f>
        <v>0</v>
      </c>
      <c r="C379" s="1">
        <f ca="1">SUMIF('Chi phí'!F:F,A379,'Chi phí'!H:H)</f>
        <v>17.7</v>
      </c>
      <c r="D379" s="1">
        <f ca="1">SUMIF('Doanh thu'!A:A,B379,'Doanh thu'!E:E)</f>
        <v>0</v>
      </c>
      <c r="E379" s="1">
        <f t="shared" ca="1" si="5"/>
        <v>-1</v>
      </c>
    </row>
    <row r="380" spans="1:5" x14ac:dyDescent="0.2">
      <c r="A380" s="1" t="str">
        <f ca="1">IFERROR(__xludf.DUMMYFUNCTION("""COMPUTED_VALUE"""),"PSTA361ELE2901WP")</f>
        <v>PSTA361ELE2901WP</v>
      </c>
      <c r="B380" s="1">
        <f ca="1">VLOOKUP(A380,'Chi phí'!F:O,10,FALSE)</f>
        <v>0</v>
      </c>
      <c r="C380" s="1">
        <f ca="1">SUMIF('Chi phí'!F:F,A380,'Chi phí'!H:H)</f>
        <v>25.27</v>
      </c>
      <c r="D380" s="1">
        <f ca="1">SUMIF('Doanh thu'!A:A,B380,'Doanh thu'!E:E)</f>
        <v>0</v>
      </c>
      <c r="E380" s="1">
        <f t="shared" ca="1" si="5"/>
        <v>-1</v>
      </c>
    </row>
    <row r="381" spans="1:5" x14ac:dyDescent="0.2">
      <c r="A381" s="1" t="str">
        <f ca="1">IFERROR(__xludf.DUMMYFUNCTION("""COMPUTED_VALUE"""),"TSTS443HAL2238WP")</f>
        <v>TSTS443HAL2238WP</v>
      </c>
      <c r="B381" s="1">
        <f ca="1">VLOOKUP(A381,'Chi phí'!F:O,10,FALSE)</f>
        <v>0</v>
      </c>
      <c r="C381" s="1">
        <f ca="1">SUMIF('Chi phí'!F:F,A381,'Chi phí'!H:H)</f>
        <v>41.29</v>
      </c>
      <c r="D381" s="1">
        <f ca="1">SUMIF('Doanh thu'!A:A,B381,'Doanh thu'!E:E)</f>
        <v>0</v>
      </c>
      <c r="E381" s="1">
        <f t="shared" ca="1" si="5"/>
        <v>-1</v>
      </c>
    </row>
    <row r="382" spans="1:5" x14ac:dyDescent="0.2">
      <c r="A382" s="1" t="str">
        <f ca="1">IFERROR(__xludf.DUMMYFUNCTION("""COMPUTED_VALUE"""),"JLAH673ELE3232WP")</f>
        <v>JLAH673ELE3232WP</v>
      </c>
      <c r="B382" s="1">
        <f ca="1">VLOOKUP(A382,'Chi phí'!F:O,10,FALSE)</f>
        <v>0</v>
      </c>
      <c r="C382" s="1">
        <f ca="1">SUMIF('Chi phí'!F:F,A382,'Chi phí'!H:H)</f>
        <v>4.92</v>
      </c>
      <c r="D382" s="1">
        <f ca="1">SUMIF('Doanh thu'!A:A,B382,'Doanh thu'!E:E)</f>
        <v>0</v>
      </c>
      <c r="E382" s="1">
        <f t="shared" ca="1" si="5"/>
        <v>-1</v>
      </c>
    </row>
    <row r="383" spans="1:5" x14ac:dyDescent="0.2">
      <c r="A383" s="1" t="str">
        <f ca="1">IFERROR(__xludf.DUMMYFUNCTION("""COMPUTED_VALUE"""),"CPTS455HAL2284WP")</f>
        <v>CPTS455HAL2284WP</v>
      </c>
      <c r="B383" s="1" t="e">
        <f ca="1">VLOOKUP(A383,'Chi phí'!F:O,10,FALSE)</f>
        <v>#N/A</v>
      </c>
      <c r="C383" s="1">
        <f ca="1">SUMIF('Chi phí'!F:F,A383,'Chi phí'!H:H)</f>
        <v>0</v>
      </c>
      <c r="D383" s="1">
        <f ca="1">SUMIF('Doanh thu'!A:A,B383,'Doanh thu'!E:E)</f>
        <v>0</v>
      </c>
      <c r="E383" s="1" t="e">
        <f t="shared" ca="1" si="5"/>
        <v>#DIV/0!</v>
      </c>
    </row>
    <row r="384" spans="1:5" x14ac:dyDescent="0.2">
      <c r="A384" s="1" t="str">
        <f ca="1">IFERROR(__xludf.DUMMYFUNCTION("""COMPUTED_VALUE"""),"ELHT381CIN2390WP")</f>
        <v>ELHT381CIN2390WP</v>
      </c>
      <c r="B384" s="1">
        <f ca="1">VLOOKUP(A384,'Chi phí'!F:O,10,FALSE)</f>
        <v>0</v>
      </c>
      <c r="C384" s="1">
        <f ca="1">SUMIF('Chi phí'!F:F,A384,'Chi phí'!H:H)</f>
        <v>9.8800000000000008</v>
      </c>
      <c r="D384" s="1">
        <f ca="1">SUMIF('Doanh thu'!A:A,B384,'Doanh thu'!E:E)</f>
        <v>0</v>
      </c>
      <c r="E384" s="1">
        <f t="shared" ca="1" si="5"/>
        <v>-1</v>
      </c>
    </row>
    <row r="385" spans="1:5" x14ac:dyDescent="0.2">
      <c r="A385" s="1" t="str">
        <f ca="1">IFERROR(__xludf.DUMMYFUNCTION("""COMPUTED_VALUE"""),"BCAK1079NAH3298WP")</f>
        <v>BCAK1079NAH3298WP</v>
      </c>
      <c r="B385" s="1">
        <f ca="1">VLOOKUP(A385,'Chi phí'!F:O,10,FALSE)</f>
        <v>0</v>
      </c>
      <c r="C385" s="1">
        <f ca="1">SUMIF('Chi phí'!F:F,A385,'Chi phí'!H:H)</f>
        <v>2.9</v>
      </c>
      <c r="D385" s="1">
        <f ca="1">SUMIF('Doanh thu'!A:A,B385,'Doanh thu'!E:E)</f>
        <v>0</v>
      </c>
      <c r="E385" s="1">
        <f t="shared" ca="1" si="5"/>
        <v>-1</v>
      </c>
    </row>
    <row r="386" spans="1:5" x14ac:dyDescent="0.2">
      <c r="A386" s="1" t="str">
        <f ca="1">IFERROR(__xludf.DUMMYFUNCTION("""COMPUTED_VALUE"""),"TSNA397HEL1116WP")</f>
        <v>TSNA397HEL1116WP</v>
      </c>
      <c r="B386" s="1">
        <f ca="1">VLOOKUP(A386,'Chi phí'!F:O,10,FALSE)</f>
        <v>0</v>
      </c>
      <c r="C386" s="1">
        <f ca="1">SUMIF('Chi phí'!F:F,A386,'Chi phí'!H:H)</f>
        <v>4.01</v>
      </c>
      <c r="D386" s="1">
        <f ca="1">SUMIF('Doanh thu'!A:A,B386,'Doanh thu'!E:E)</f>
        <v>0</v>
      </c>
      <c r="E386" s="1">
        <f t="shared" ref="E386:E449" ca="1" si="6">(D386-C386)/C386</f>
        <v>-1</v>
      </c>
    </row>
    <row r="387" spans="1:5" x14ac:dyDescent="0.2">
      <c r="A387" s="1" t="str">
        <f ca="1">IFERROR(__xludf.DUMMYFUNCTION("""COMPUTED_VALUE"""),"LWGT422DIL536WP")</f>
        <v>LWGT422DIL536WP</v>
      </c>
      <c r="B387" s="1">
        <f ca="1">VLOOKUP(A387,'Chi phí'!F:O,10,FALSE)</f>
        <v>0</v>
      </c>
      <c r="C387" s="1">
        <f ca="1">SUMIF('Chi phí'!F:F,A387,'Chi phí'!H:H)</f>
        <v>6.34</v>
      </c>
      <c r="D387" s="1">
        <f ca="1">SUMIF('Doanh thu'!A:A,B387,'Doanh thu'!E:E)</f>
        <v>0</v>
      </c>
      <c r="E387" s="1">
        <f t="shared" ca="1" si="6"/>
        <v>-1</v>
      </c>
    </row>
    <row r="388" spans="1:5" x14ac:dyDescent="0.2">
      <c r="A388" s="1" t="str">
        <f ca="1">IFERROR(__xludf.DUMMYFUNCTION("""COMPUTED_VALUE"""),"TSMT032NAH3477WP")</f>
        <v>TSMT032NAH3477WP</v>
      </c>
      <c r="B388" s="1">
        <f ca="1">VLOOKUP(A388,'Chi phí'!F:O,10,FALSE)</f>
        <v>0</v>
      </c>
      <c r="C388" s="1">
        <f ca="1">SUMIF('Chi phí'!F:F,A388,'Chi phí'!H:H)</f>
        <v>14.33</v>
      </c>
      <c r="D388" s="1">
        <f ca="1">SUMIF('Doanh thu'!A:A,B388,'Doanh thu'!E:E)</f>
        <v>0</v>
      </c>
      <c r="E388" s="1">
        <f t="shared" ca="1" si="6"/>
        <v>-1</v>
      </c>
    </row>
    <row r="389" spans="1:5" x14ac:dyDescent="0.2">
      <c r="A389" s="1" t="str">
        <f ca="1">IFERROR(__xludf.DUMMYFUNCTION("""COMPUTED_VALUE"""),"CENA345HEL975WP")</f>
        <v>CENA345HEL975WP</v>
      </c>
      <c r="B389" s="1">
        <f ca="1">VLOOKUP(A389,'Chi phí'!F:O,10,FALSE)</f>
        <v>0</v>
      </c>
      <c r="C389" s="1">
        <f ca="1">SUMIF('Chi phí'!F:F,A389,'Chi phí'!H:H)</f>
        <v>11.629999999999999</v>
      </c>
      <c r="D389" s="1">
        <f ca="1">SUMIF('Doanh thu'!A:A,B389,'Doanh thu'!E:E)</f>
        <v>0</v>
      </c>
      <c r="E389" s="1">
        <f t="shared" ca="1" si="6"/>
        <v>-1</v>
      </c>
    </row>
    <row r="390" spans="1:5" x14ac:dyDescent="0.2">
      <c r="A390" s="1" t="str">
        <f ca="1">IFERROR(__xludf.DUMMYFUNCTION("""COMPUTED_VALUE"""),"ETAH674ELE3233WP")</f>
        <v>ETAH674ELE3233WP</v>
      </c>
      <c r="B390" s="1">
        <f ca="1">VLOOKUP(A390,'Chi phí'!F:O,10,FALSE)</f>
        <v>0</v>
      </c>
      <c r="C390" s="1">
        <f ca="1">SUMIF('Chi phí'!F:F,A390,'Chi phí'!H:H)</f>
        <v>9.48</v>
      </c>
      <c r="D390" s="1">
        <f ca="1">SUMIF('Doanh thu'!A:A,B390,'Doanh thu'!E:E)</f>
        <v>0</v>
      </c>
      <c r="E390" s="1">
        <f t="shared" ca="1" si="6"/>
        <v>-1</v>
      </c>
    </row>
    <row r="391" spans="1:5" x14ac:dyDescent="0.2">
      <c r="A391" s="1" t="str">
        <f ca="1">IFERROR(__xludf.DUMMYFUNCTION("""COMPUTED_VALUE"""),"PSNN394NGO2060WP")</f>
        <v>PSNN394NGO2060WP</v>
      </c>
      <c r="B391" s="1">
        <f ca="1">VLOOKUP(A391,'Chi phí'!F:O,10,FALSE)</f>
        <v>0</v>
      </c>
      <c r="C391" s="1">
        <f ca="1">SUMIF('Chi phí'!F:F,A391,'Chi phí'!H:H)</f>
        <v>19.5</v>
      </c>
      <c r="D391" s="1">
        <f ca="1">SUMIF('Doanh thu'!A:A,B391,'Doanh thu'!E:E)</f>
        <v>0</v>
      </c>
      <c r="E391" s="1">
        <f t="shared" ca="1" si="6"/>
        <v>-1</v>
      </c>
    </row>
    <row r="392" spans="1:5" x14ac:dyDescent="0.2">
      <c r="A392" s="1" t="str">
        <f ca="1">IFERROR(__xludf.DUMMYFUNCTION("""COMPUTED_VALUE"""),"AGNT257NEL2322WP")</f>
        <v>AGNT257NEL2322WP</v>
      </c>
      <c r="B392" s="1">
        <f ca="1">VLOOKUP(A392,'Chi phí'!F:O,10,FALSE)</f>
        <v>0</v>
      </c>
      <c r="C392" s="1">
        <f ca="1">SUMIF('Chi phí'!F:F,A392,'Chi phí'!H:H)</f>
        <v>3.17</v>
      </c>
      <c r="D392" s="1">
        <f ca="1">SUMIF('Doanh thu'!A:A,B392,'Doanh thu'!E:E)</f>
        <v>0</v>
      </c>
      <c r="E392" s="1">
        <f t="shared" ca="1" si="6"/>
        <v>-1</v>
      </c>
    </row>
    <row r="393" spans="1:5" x14ac:dyDescent="0.2">
      <c r="A393" s="1" t="str">
        <f ca="1">IFERROR(__xludf.DUMMYFUNCTION("""COMPUTED_VALUE"""),"SPGT433DIL561WP")</f>
        <v>SPGT433DIL561WP</v>
      </c>
      <c r="B393" s="1">
        <f ca="1">VLOOKUP(A393,'Chi phí'!F:O,10,FALSE)</f>
        <v>0</v>
      </c>
      <c r="C393" s="1">
        <f ca="1">SUMIF('Chi phí'!F:F,A393,'Chi phí'!H:H)</f>
        <v>13.3</v>
      </c>
      <c r="D393" s="1">
        <f ca="1">SUMIF('Doanh thu'!A:A,B393,'Doanh thu'!E:E)</f>
        <v>0</v>
      </c>
      <c r="E393" s="1">
        <f t="shared" ca="1" si="6"/>
        <v>-1</v>
      </c>
    </row>
    <row r="394" spans="1:5" x14ac:dyDescent="0.2">
      <c r="A394" s="1" t="str">
        <f ca="1">IFERROR(__xludf.DUMMYFUNCTION("""COMPUTED_VALUE"""),"TSAH683ELE3253WP")</f>
        <v>TSAH683ELE3253WP</v>
      </c>
      <c r="B394" s="1">
        <f ca="1">VLOOKUP(A394,'Chi phí'!F:O,10,FALSE)</f>
        <v>0</v>
      </c>
      <c r="C394" s="1">
        <f ca="1">SUMIF('Chi phí'!F:F,A394,'Chi phí'!H:H)</f>
        <v>9.91</v>
      </c>
      <c r="D394" s="1">
        <f ca="1">SUMIF('Doanh thu'!A:A,B394,'Doanh thu'!E:E)</f>
        <v>0</v>
      </c>
      <c r="E394" s="1">
        <f t="shared" ca="1" si="6"/>
        <v>-1</v>
      </c>
    </row>
    <row r="395" spans="1:5" x14ac:dyDescent="0.2">
      <c r="A395" s="1" t="str">
        <f ca="1">IFERROR(__xludf.DUMMYFUNCTION("""COMPUTED_VALUE"""),"LRFL498DIL779WP")</f>
        <v>LRFL498DIL779WP</v>
      </c>
      <c r="B395" s="1">
        <f ca="1">VLOOKUP(A395,'Chi phí'!F:O,10,FALSE)</f>
        <v>0</v>
      </c>
      <c r="C395" s="1">
        <f ca="1">SUMIF('Chi phí'!F:F,A395,'Chi phí'!H:H)</f>
        <v>3.81</v>
      </c>
      <c r="D395" s="1">
        <f ca="1">SUMIF('Doanh thu'!A:A,B395,'Doanh thu'!E:E)</f>
        <v>0</v>
      </c>
      <c r="E395" s="1">
        <f t="shared" ca="1" si="6"/>
        <v>-1</v>
      </c>
    </row>
    <row r="396" spans="1:5" x14ac:dyDescent="0.2">
      <c r="A396" s="1" t="str">
        <f ca="1">IFERROR(__xludf.DUMMYFUNCTION("""COMPUTED_VALUE"""),"LDDT1147NGO2271WP")</f>
        <v>LDDT1147NGO2271WP</v>
      </c>
      <c r="B396" s="1">
        <f ca="1">VLOOKUP(A396,'Chi phí'!F:O,10,FALSE)</f>
        <v>0</v>
      </c>
      <c r="C396" s="1">
        <f ca="1">SUMIF('Chi phí'!F:F,A396,'Chi phí'!H:H)</f>
        <v>15.17</v>
      </c>
      <c r="D396" s="1">
        <f ca="1">SUMIF('Doanh thu'!A:A,B396,'Doanh thu'!E:E)</f>
        <v>0</v>
      </c>
      <c r="E396" s="1">
        <f t="shared" ca="1" si="6"/>
        <v>-1</v>
      </c>
    </row>
    <row r="397" spans="1:5" x14ac:dyDescent="0.2">
      <c r="A397" s="1" t="str">
        <f ca="1">IFERROR(__xludf.DUMMYFUNCTION("""COMPUTED_VALUE"""),"GSTT1017NEL2290WP")</f>
        <v>GSTT1017NEL2290WP</v>
      </c>
      <c r="B397" s="1">
        <f ca="1">VLOOKUP(A397,'Chi phí'!F:O,10,FALSE)</f>
        <v>0</v>
      </c>
      <c r="C397" s="1">
        <f ca="1">SUMIF('Chi phí'!F:F,A397,'Chi phí'!H:H)</f>
        <v>4.45</v>
      </c>
      <c r="D397" s="1">
        <f ca="1">SUMIF('Doanh thu'!A:A,B397,'Doanh thu'!E:E)</f>
        <v>0</v>
      </c>
      <c r="E397" s="1">
        <f t="shared" ca="1" si="6"/>
        <v>-1</v>
      </c>
    </row>
    <row r="398" spans="1:5" x14ac:dyDescent="0.2">
      <c r="A398" s="1" t="str">
        <f ca="1">IFERROR(__xludf.DUMMYFUNCTION("""COMPUTED_VALUE"""),"CPAH686ELE3259WP")</f>
        <v>CPAH686ELE3259WP</v>
      </c>
      <c r="B398" s="1">
        <f ca="1">VLOOKUP(A398,'Chi phí'!F:O,10,FALSE)</f>
        <v>0</v>
      </c>
      <c r="C398" s="1">
        <f ca="1">SUMIF('Chi phí'!F:F,A398,'Chi phí'!H:H)</f>
        <v>0</v>
      </c>
      <c r="D398" s="1">
        <f ca="1">SUMIF('Doanh thu'!A:A,B398,'Doanh thu'!E:E)</f>
        <v>0</v>
      </c>
      <c r="E398" s="1" t="e">
        <f t="shared" ca="1" si="6"/>
        <v>#DIV/0!</v>
      </c>
    </row>
    <row r="399" spans="1:5" x14ac:dyDescent="0.2">
      <c r="A399" s="1" t="str">
        <f ca="1">IFERROR(__xludf.DUMMYFUNCTION("""COMPUTED_VALUE"""),"TSBD1122NAH3385WP")</f>
        <v>TSBD1122NAH3385WP</v>
      </c>
      <c r="B399" s="1">
        <f ca="1">VLOOKUP(A399,'Chi phí'!F:O,10,FALSE)</f>
        <v>0</v>
      </c>
      <c r="C399" s="1">
        <f ca="1">SUMIF('Chi phí'!F:F,A399,'Chi phí'!H:H)</f>
        <v>4.53</v>
      </c>
      <c r="D399" s="1">
        <f ca="1">SUMIF('Doanh thu'!A:A,B399,'Doanh thu'!E:E)</f>
        <v>0</v>
      </c>
      <c r="E399" s="1">
        <f t="shared" ca="1" si="6"/>
        <v>-1</v>
      </c>
    </row>
    <row r="400" spans="1:5" x14ac:dyDescent="0.2">
      <c r="A400" s="1" t="str">
        <f ca="1">IFERROR(__xludf.DUMMYFUNCTION("""COMPUTED_VALUE"""),"MSTT1020CIN2403WP")</f>
        <v>MSTT1020CIN2403WP</v>
      </c>
      <c r="B400" s="1">
        <f ca="1">VLOOKUP(A400,'Chi phí'!F:O,10,FALSE)</f>
        <v>0</v>
      </c>
      <c r="C400" s="1">
        <f ca="1">SUMIF('Chi phí'!F:F,A400,'Chi phí'!H:H)</f>
        <v>0.65</v>
      </c>
      <c r="D400" s="1">
        <f ca="1">SUMIF('Doanh thu'!A:A,B400,'Doanh thu'!E:E)</f>
        <v>0</v>
      </c>
      <c r="E400" s="1">
        <f t="shared" ca="1" si="6"/>
        <v>-1</v>
      </c>
    </row>
    <row r="401" spans="1:5" x14ac:dyDescent="0.2">
      <c r="A401" s="1" t="str">
        <f ca="1">IFERROR(__xludf.DUMMYFUNCTION("""COMPUTED_VALUE"""),"AHTN1163ELE2869WP")</f>
        <v>AHTN1163ELE2869WP</v>
      </c>
      <c r="B401" s="1">
        <f ca="1">VLOOKUP(A401,'Chi phí'!F:O,10,FALSE)</f>
        <v>0</v>
      </c>
      <c r="C401" s="1">
        <f ca="1">SUMIF('Chi phí'!F:F,A401,'Chi phí'!H:H)</f>
        <v>2.97</v>
      </c>
      <c r="D401" s="1">
        <f ca="1">SUMIF('Doanh thu'!A:A,B401,'Doanh thu'!E:E)</f>
        <v>0</v>
      </c>
      <c r="E401" s="1">
        <f t="shared" ca="1" si="6"/>
        <v>-1</v>
      </c>
    </row>
    <row r="402" spans="1:5" x14ac:dyDescent="0.2">
      <c r="A402" s="1" t="str">
        <f ca="1">IFERROR(__xludf.DUMMYFUNCTION("""COMPUTED_VALUE"""),"WMAK1135NAH3450WP")</f>
        <v>WMAK1135NAH3450WP</v>
      </c>
      <c r="B402" s="1">
        <f ca="1">VLOOKUP(A402,'Chi phí'!F:O,10,FALSE)</f>
        <v>0</v>
      </c>
      <c r="C402" s="1">
        <f ca="1">SUMIF('Chi phí'!F:F,A402,'Chi phí'!H:H)</f>
        <v>3.88</v>
      </c>
      <c r="D402" s="1">
        <f ca="1">SUMIF('Doanh thu'!A:A,B402,'Doanh thu'!E:E)</f>
        <v>0</v>
      </c>
      <c r="E402" s="1">
        <f t="shared" ca="1" si="6"/>
        <v>-1</v>
      </c>
    </row>
    <row r="403" spans="1:5" x14ac:dyDescent="0.2">
      <c r="A403" s="1" t="str">
        <f ca="1">IFERROR(__xludf.DUMMYFUNCTION("""COMPUTED_VALUE"""),"LRNA393HEL1104WP")</f>
        <v>LRNA393HEL1104WP</v>
      </c>
      <c r="B403" s="1">
        <f ca="1">VLOOKUP(A403,'Chi phí'!F:O,10,FALSE)</f>
        <v>0</v>
      </c>
      <c r="C403" s="1">
        <f ca="1">SUMIF('Chi phí'!F:F,A403,'Chi phí'!H:H)</f>
        <v>17.100000000000001</v>
      </c>
      <c r="D403" s="1">
        <f ca="1">SUMIF('Doanh thu'!A:A,B403,'Doanh thu'!E:E)</f>
        <v>0</v>
      </c>
      <c r="E403" s="1">
        <f t="shared" ca="1" si="6"/>
        <v>-1</v>
      </c>
    </row>
    <row r="404" spans="1:5" x14ac:dyDescent="0.2">
      <c r="A404" s="1" t="str">
        <f ca="1">IFERROR(__xludf.DUMMYFUNCTION("""COMPUTED_VALUE"""),"TSAK1126NAH3424WP")</f>
        <v>TSAK1126NAH3424WP</v>
      </c>
      <c r="B404" s="1" t="e">
        <f ca="1">VLOOKUP(A404,'Chi phí'!F:O,10,FALSE)</f>
        <v>#N/A</v>
      </c>
      <c r="C404" s="1">
        <f ca="1">SUMIF('Chi phí'!F:F,A404,'Chi phí'!H:H)</f>
        <v>0</v>
      </c>
      <c r="D404" s="1">
        <f ca="1">SUMIF('Doanh thu'!A:A,B404,'Doanh thu'!E:E)</f>
        <v>0</v>
      </c>
      <c r="E404" s="1" t="e">
        <f t="shared" ca="1" si="6"/>
        <v>#DIV/0!</v>
      </c>
    </row>
    <row r="405" spans="1:5" x14ac:dyDescent="0.2">
      <c r="A405" s="1" t="str">
        <f ca="1">IFERROR(__xludf.DUMMYFUNCTION("""COMPUTED_VALUE"""),"WZAH638ELE3092WP")</f>
        <v>WZAH638ELE3092WP</v>
      </c>
      <c r="B405" s="1">
        <f ca="1">VLOOKUP(A405,'Chi phí'!F:O,10,FALSE)</f>
        <v>0</v>
      </c>
      <c r="C405" s="1">
        <f ca="1">SUMIF('Chi phí'!F:F,A405,'Chi phí'!H:H)</f>
        <v>15.08</v>
      </c>
      <c r="D405" s="1">
        <f ca="1">SUMIF('Doanh thu'!A:A,B405,'Doanh thu'!E:E)</f>
        <v>0</v>
      </c>
      <c r="E405" s="1">
        <f t="shared" ca="1" si="6"/>
        <v>-1</v>
      </c>
    </row>
    <row r="406" spans="1:5" x14ac:dyDescent="0.2">
      <c r="A406" s="1" t="str">
        <f ca="1">IFERROR(__xludf.DUMMYFUNCTION("""COMPUTED_VALUE"""),"WGTA398HAL2302WP")</f>
        <v>WGTA398HAL2302WP</v>
      </c>
      <c r="B406" s="1">
        <f ca="1">VLOOKUP(A406,'Chi phí'!F:O,10,FALSE)</f>
        <v>0</v>
      </c>
      <c r="C406" s="1">
        <f ca="1">SUMIF('Chi phí'!F:F,A406,'Chi phí'!H:H)</f>
        <v>4.07</v>
      </c>
      <c r="D406" s="1">
        <f ca="1">SUMIF('Doanh thu'!A:A,B406,'Doanh thu'!E:E)</f>
        <v>0</v>
      </c>
      <c r="E406" s="1">
        <f t="shared" ca="1" si="6"/>
        <v>-1</v>
      </c>
    </row>
    <row r="407" spans="1:5" x14ac:dyDescent="0.2">
      <c r="A407" s="1" t="str">
        <f ca="1">IFERROR(__xludf.DUMMYFUNCTION("""COMPUTED_VALUE"""),"ZTNN449HEL1062WP")</f>
        <v>ZTNN449HEL1062WP</v>
      </c>
      <c r="B407" s="1">
        <f ca="1">VLOOKUP(A407,'Chi phí'!F:O,10,FALSE)</f>
        <v>0</v>
      </c>
      <c r="C407" s="1">
        <f ca="1">SUMIF('Chi phí'!F:F,A407,'Chi phí'!H:H)</f>
        <v>20.22</v>
      </c>
      <c r="D407" s="1">
        <f ca="1">SUMIF('Doanh thu'!A:A,B407,'Doanh thu'!E:E)</f>
        <v>0</v>
      </c>
      <c r="E407" s="1">
        <f t="shared" ca="1" si="6"/>
        <v>-1</v>
      </c>
    </row>
    <row r="408" spans="1:5" x14ac:dyDescent="0.2">
      <c r="A408" s="1" t="str">
        <f ca="1">IFERROR(__xludf.DUMMYFUNCTION("""COMPUTED_VALUE"""),"CENA353HEL1006WP")</f>
        <v>CENA353HEL1006WP</v>
      </c>
      <c r="B408" s="1">
        <f ca="1">VLOOKUP(A408,'Chi phí'!F:O,10,FALSE)</f>
        <v>0</v>
      </c>
      <c r="C408" s="1">
        <f ca="1">SUMIF('Chi phí'!F:F,A408,'Chi phí'!H:H)</f>
        <v>10.48</v>
      </c>
      <c r="D408" s="1">
        <f ca="1">SUMIF('Doanh thu'!A:A,B408,'Doanh thu'!E:E)</f>
        <v>0</v>
      </c>
      <c r="E408" s="1">
        <f t="shared" ca="1" si="6"/>
        <v>-1</v>
      </c>
    </row>
    <row r="409" spans="1:5" x14ac:dyDescent="0.2">
      <c r="A409" s="1" t="str">
        <f ca="1">IFERROR(__xludf.DUMMYFUNCTION("""COMPUTED_VALUE"""),"TFYN317ELE2741WP")</f>
        <v>TFYN317ELE2741WP</v>
      </c>
      <c r="B409" s="1">
        <f ca="1">VLOOKUP(A409,'Chi phí'!F:O,10,FALSE)</f>
        <v>0</v>
      </c>
      <c r="C409" s="1">
        <f ca="1">SUMIF('Chi phí'!F:F,A409,'Chi phí'!H:H)</f>
        <v>14.41</v>
      </c>
      <c r="D409" s="1">
        <f ca="1">SUMIF('Doanh thu'!A:A,B409,'Doanh thu'!E:E)</f>
        <v>0</v>
      </c>
      <c r="E409" s="1">
        <f t="shared" ca="1" si="6"/>
        <v>-1</v>
      </c>
    </row>
    <row r="410" spans="1:5" x14ac:dyDescent="0.2">
      <c r="A410" s="1" t="str">
        <f ca="1">IFERROR(__xludf.DUMMYFUNCTION("""COMPUTED_VALUE"""),"CETT958CIN2175WP")</f>
        <v>CETT958CIN2175WP</v>
      </c>
      <c r="B410" s="1">
        <f ca="1">VLOOKUP(A410,'Chi phí'!F:O,10,FALSE)</f>
        <v>0</v>
      </c>
      <c r="C410" s="1">
        <f ca="1">SUMIF('Chi phí'!F:F,A410,'Chi phí'!H:H)</f>
        <v>17.59</v>
      </c>
      <c r="D410" s="1">
        <f ca="1">SUMIF('Doanh thu'!A:A,B410,'Doanh thu'!E:E)</f>
        <v>0</v>
      </c>
      <c r="E410" s="1">
        <f t="shared" ca="1" si="6"/>
        <v>-1</v>
      </c>
    </row>
    <row r="411" spans="1:5" x14ac:dyDescent="0.2">
      <c r="A411" s="1" t="str">
        <f ca="1">IFERROR(__xludf.DUMMYFUNCTION("""COMPUTED_VALUE"""),"WMVA834HAL2269WP")</f>
        <v>WMVA834HAL2269WP</v>
      </c>
      <c r="B411" s="1" t="e">
        <f ca="1">VLOOKUP(A411,'Chi phí'!F:O,10,FALSE)</f>
        <v>#N/A</v>
      </c>
      <c r="C411" s="1">
        <f ca="1">SUMIF('Chi phí'!F:F,A411,'Chi phí'!H:H)</f>
        <v>0</v>
      </c>
      <c r="D411" s="1">
        <f ca="1">SUMIF('Doanh thu'!A:A,B411,'Doanh thu'!E:E)</f>
        <v>0</v>
      </c>
      <c r="E411" s="1" t="e">
        <f t="shared" ca="1" si="6"/>
        <v>#DIV/0!</v>
      </c>
    </row>
    <row r="412" spans="1:5" x14ac:dyDescent="0.2">
      <c r="A412" s="1" t="str">
        <f ca="1">IFERROR(__xludf.DUMMYFUNCTION("""COMPUTED_VALUE"""),"DEDT1045NGO2101WP")</f>
        <v>DEDT1045NGO2101WP</v>
      </c>
      <c r="B412" s="1">
        <f ca="1">VLOOKUP(A412,'Chi phí'!F:O,10,FALSE)</f>
        <v>0</v>
      </c>
      <c r="C412" s="1">
        <f ca="1">SUMIF('Chi phí'!F:F,A412,'Chi phí'!H:H)</f>
        <v>5.14</v>
      </c>
      <c r="D412" s="1">
        <f ca="1">SUMIF('Doanh thu'!A:A,B412,'Doanh thu'!E:E)</f>
        <v>0</v>
      </c>
      <c r="E412" s="1">
        <f t="shared" ca="1" si="6"/>
        <v>-1</v>
      </c>
    </row>
    <row r="413" spans="1:5" x14ac:dyDescent="0.2">
      <c r="A413" s="1" t="str">
        <f ca="1">IFERROR(__xludf.DUMMYFUNCTION("""COMPUTED_VALUE"""),"CPHT390CIN2425WP")</f>
        <v>CPHT390CIN2425WP</v>
      </c>
      <c r="B413" s="1">
        <f ca="1">VLOOKUP(A413,'Chi phí'!F:O,10,FALSE)</f>
        <v>0</v>
      </c>
      <c r="C413" s="1">
        <f ca="1">SUMIF('Chi phí'!F:F,A413,'Chi phí'!H:H)</f>
        <v>0.91</v>
      </c>
      <c r="D413" s="1">
        <f ca="1">SUMIF('Doanh thu'!A:A,B413,'Doanh thu'!E:E)</f>
        <v>0</v>
      </c>
      <c r="E413" s="1">
        <f t="shared" ca="1" si="6"/>
        <v>-1</v>
      </c>
    </row>
    <row r="414" spans="1:5" x14ac:dyDescent="0.2">
      <c r="A414" s="1" t="str">
        <f ca="1">IFERROR(__xludf.DUMMYFUNCTION("""COMPUTED_VALUE"""),"WCNT262NEL2340WP")</f>
        <v>WCNT262NEL2340WP</v>
      </c>
      <c r="B414" s="1">
        <f ca="1">VLOOKUP(A414,'Chi phí'!F:O,10,FALSE)</f>
        <v>0</v>
      </c>
      <c r="C414" s="1">
        <f ca="1">SUMIF('Chi phí'!F:F,A414,'Chi phí'!H:H)</f>
        <v>10.09</v>
      </c>
      <c r="D414" s="1">
        <f ca="1">SUMIF('Doanh thu'!A:A,B414,'Doanh thu'!E:E)</f>
        <v>0</v>
      </c>
      <c r="E414" s="1">
        <f t="shared" ca="1" si="6"/>
        <v>-1</v>
      </c>
    </row>
    <row r="415" spans="1:5" x14ac:dyDescent="0.2">
      <c r="A415" s="1" t="str">
        <f ca="1">IFERROR(__xludf.DUMMYFUNCTION("""COMPUTED_VALUE"""),"LDHT394CIN2440WP")</f>
        <v>LDHT394CIN2440WP</v>
      </c>
      <c r="B415" s="1">
        <f ca="1">VLOOKUP(A415,'Chi phí'!F:O,10,FALSE)</f>
        <v>0</v>
      </c>
      <c r="C415" s="1">
        <f ca="1">SUMIF('Chi phí'!F:F,A415,'Chi phí'!H:H)</f>
        <v>0.01</v>
      </c>
      <c r="D415" s="1">
        <f ca="1">SUMIF('Doanh thu'!A:A,B415,'Doanh thu'!E:E)</f>
        <v>0</v>
      </c>
      <c r="E415" s="1">
        <f t="shared" ca="1" si="6"/>
        <v>-1</v>
      </c>
    </row>
    <row r="416" spans="1:5" x14ac:dyDescent="0.2">
      <c r="A416" s="1" t="str">
        <f ca="1">IFERROR(__xludf.DUMMYFUNCTION("""COMPUTED_VALUE"""),"TFYN316ELE2736WP")</f>
        <v>TFYN316ELE2736WP</v>
      </c>
      <c r="B416" s="1">
        <f ca="1">VLOOKUP(A416,'Chi phí'!F:O,10,FALSE)</f>
        <v>0</v>
      </c>
      <c r="C416" s="1">
        <f ca="1">SUMIF('Chi phí'!F:F,A416,'Chi phí'!H:H)</f>
        <v>5.0999999999999996</v>
      </c>
      <c r="D416" s="1">
        <f ca="1">SUMIF('Doanh thu'!A:A,B416,'Doanh thu'!E:E)</f>
        <v>0</v>
      </c>
      <c r="E416" s="1">
        <f t="shared" ca="1" si="6"/>
        <v>-1</v>
      </c>
    </row>
    <row r="417" spans="1:5" x14ac:dyDescent="0.2">
      <c r="A417" s="1" t="str">
        <f ca="1">IFERROR(__xludf.DUMMYFUNCTION("""COMPUTED_VALUE"""),"TSAH679NAH3462WP")</f>
        <v>TSAH679NAH3462WP</v>
      </c>
      <c r="B417" s="1">
        <f ca="1">VLOOKUP(A417,'Chi phí'!F:O,10,FALSE)</f>
        <v>0</v>
      </c>
      <c r="C417" s="1">
        <f ca="1">SUMIF('Chi phí'!F:F,A417,'Chi phí'!H:H)</f>
        <v>3.77</v>
      </c>
      <c r="D417" s="1">
        <f ca="1">SUMIF('Doanh thu'!A:A,B417,'Doanh thu'!E:E)</f>
        <v>0</v>
      </c>
      <c r="E417" s="1">
        <f t="shared" ca="1" si="6"/>
        <v>-1</v>
      </c>
    </row>
    <row r="418" spans="1:5" x14ac:dyDescent="0.2">
      <c r="A418" s="1" t="str">
        <f ca="1">IFERROR(__xludf.DUMMYFUNCTION("""COMPUTED_VALUE"""),"SHQD088CLA027WP")</f>
        <v>SHQD088CLA027WP</v>
      </c>
      <c r="B418" s="1">
        <f ca="1">VLOOKUP(A418,'Chi phí'!F:O,10,FALSE)</f>
        <v>0</v>
      </c>
      <c r="C418" s="1">
        <f ca="1">SUMIF('Chi phí'!F:F,A418,'Chi phí'!H:H)</f>
        <v>9.1999999999999993</v>
      </c>
      <c r="D418" s="1">
        <f ca="1">SUMIF('Doanh thu'!A:A,B418,'Doanh thu'!E:E)</f>
        <v>0</v>
      </c>
      <c r="E418" s="1">
        <f t="shared" ca="1" si="6"/>
        <v>-1</v>
      </c>
    </row>
    <row r="419" spans="1:5" x14ac:dyDescent="0.2">
      <c r="A419" s="1" t="str">
        <f ca="1">IFERROR(__xludf.DUMMYFUNCTION("""COMPUTED_VALUE"""),"PLNT233DIL693WP")</f>
        <v>PLNT233DIL693WP</v>
      </c>
      <c r="B419" s="1">
        <f ca="1">VLOOKUP(A419,'Chi phí'!F:O,10,FALSE)</f>
        <v>0</v>
      </c>
      <c r="C419" s="1">
        <f ca="1">SUMIF('Chi phí'!F:F,A419,'Chi phí'!H:H)</f>
        <v>72.95</v>
      </c>
      <c r="D419" s="1">
        <f ca="1">SUMIF('Doanh thu'!A:A,B419,'Doanh thu'!E:E)</f>
        <v>0</v>
      </c>
      <c r="E419" s="1">
        <f t="shared" ca="1" si="6"/>
        <v>-1</v>
      </c>
    </row>
    <row r="420" spans="1:5" x14ac:dyDescent="0.2">
      <c r="A420" s="1" t="str">
        <f ca="1">IFERROR(__xludf.DUMMYFUNCTION("""COMPUTED_VALUE"""),"TSHU044DIL795WP")</f>
        <v>TSHU044DIL795WP</v>
      </c>
      <c r="B420" s="1">
        <f ca="1">VLOOKUP(A420,'Chi phí'!F:O,10,FALSE)</f>
        <v>0</v>
      </c>
      <c r="C420" s="1">
        <f ca="1">SUMIF('Chi phí'!F:F,A420,'Chi phí'!H:H)</f>
        <v>3.08</v>
      </c>
      <c r="D420" s="1">
        <f ca="1">SUMIF('Doanh thu'!A:A,B420,'Doanh thu'!E:E)</f>
        <v>0</v>
      </c>
      <c r="E420" s="1">
        <f t="shared" ca="1" si="6"/>
        <v>-1</v>
      </c>
    </row>
    <row r="421" spans="1:5" x14ac:dyDescent="0.2">
      <c r="A421" s="1" t="str">
        <f ca="1">IFERROR(__xludf.DUMMYFUNCTION("""COMPUTED_VALUE"""),"GTBD1028ELE2811WP")</f>
        <v>GTBD1028ELE2811WP</v>
      </c>
      <c r="B421" s="1">
        <f ca="1">VLOOKUP(A421,'Chi phí'!F:O,10,FALSE)</f>
        <v>0</v>
      </c>
      <c r="C421" s="1">
        <f ca="1">SUMIF('Chi phí'!F:F,A421,'Chi phí'!H:H)</f>
        <v>19.5</v>
      </c>
      <c r="D421" s="1">
        <f ca="1">SUMIF('Doanh thu'!A:A,B421,'Doanh thu'!E:E)</f>
        <v>0</v>
      </c>
      <c r="E421" s="1">
        <f t="shared" ca="1" si="6"/>
        <v>-1</v>
      </c>
    </row>
    <row r="422" spans="1:5" x14ac:dyDescent="0.2">
      <c r="A422" s="1" t="str">
        <f ca="1">IFERROR(__xludf.DUMMYFUNCTION("""COMPUTED_VALUE"""),"HWYN480ELE3222WP")</f>
        <v>HWYN480ELE3222WP</v>
      </c>
      <c r="B422" s="1">
        <f ca="1">VLOOKUP(A422,'Chi phí'!F:O,10,FALSE)</f>
        <v>0</v>
      </c>
      <c r="C422" s="1">
        <f ca="1">SUMIF('Chi phí'!F:F,A422,'Chi phí'!H:H)</f>
        <v>13.879999999999999</v>
      </c>
      <c r="D422" s="1">
        <f ca="1">SUMIF('Doanh thu'!A:A,B422,'Doanh thu'!E:E)</f>
        <v>0</v>
      </c>
      <c r="E422" s="1">
        <f t="shared" ca="1" si="6"/>
        <v>-1</v>
      </c>
    </row>
    <row r="423" spans="1:5" x14ac:dyDescent="0.2">
      <c r="A423" s="1" t="str">
        <f ca="1">IFERROR(__xludf.DUMMYFUNCTION("""COMPUTED_VALUE"""),"CCKK887NEL2329WP")</f>
        <v>CCKK887NEL2329WP</v>
      </c>
      <c r="B423" s="1">
        <f ca="1">VLOOKUP(A423,'Chi phí'!F:O,10,FALSE)</f>
        <v>0</v>
      </c>
      <c r="C423" s="1">
        <f ca="1">SUMIF('Chi phí'!F:F,A423,'Chi phí'!H:H)</f>
        <v>3.2800000000000002</v>
      </c>
      <c r="D423" s="1">
        <f ca="1">SUMIF('Doanh thu'!A:A,B423,'Doanh thu'!E:E)</f>
        <v>0</v>
      </c>
      <c r="E423" s="1">
        <f t="shared" ca="1" si="6"/>
        <v>-1</v>
      </c>
    </row>
    <row r="424" spans="1:5" x14ac:dyDescent="0.2">
      <c r="A424" s="1" t="str">
        <f ca="1">IFERROR(__xludf.DUMMYFUNCTION("""COMPUTED_VALUE"""),"SHAK1131NAH3441WP")</f>
        <v>SHAK1131NAH3441WP</v>
      </c>
      <c r="B424" s="1">
        <f ca="1">VLOOKUP(A424,'Chi phí'!F:O,10,FALSE)</f>
        <v>0</v>
      </c>
      <c r="C424" s="1">
        <f ca="1">SUMIF('Chi phí'!F:F,A424,'Chi phí'!H:H)</f>
        <v>13.52</v>
      </c>
      <c r="D424" s="1">
        <f ca="1">SUMIF('Doanh thu'!A:A,B424,'Doanh thu'!E:E)</f>
        <v>0</v>
      </c>
      <c r="E424" s="1">
        <f t="shared" ca="1" si="6"/>
        <v>-1</v>
      </c>
    </row>
    <row r="425" spans="1:5" x14ac:dyDescent="0.2">
      <c r="A425" s="1" t="str">
        <f ca="1">IFERROR(__xludf.DUMMYFUNCTION("""COMPUTED_VALUE"""),"TUBD1131NAH3413WP")</f>
        <v>TUBD1131NAH3413WP</v>
      </c>
      <c r="B425" s="1">
        <f ca="1">VLOOKUP(A425,'Chi phí'!F:O,10,FALSE)</f>
        <v>0</v>
      </c>
      <c r="C425" s="1">
        <f ca="1">SUMIF('Chi phí'!F:F,A425,'Chi phí'!H:H)</f>
        <v>13.39</v>
      </c>
      <c r="D425" s="1">
        <f ca="1">SUMIF('Doanh thu'!A:A,B425,'Doanh thu'!E:E)</f>
        <v>0</v>
      </c>
      <c r="E425" s="1">
        <f t="shared" ca="1" si="6"/>
        <v>-1</v>
      </c>
    </row>
    <row r="426" spans="1:5" x14ac:dyDescent="0.2">
      <c r="A426" s="1" t="str">
        <f ca="1">IFERROR(__xludf.DUMMYFUNCTION("""COMPUTED_VALUE"""),"WGTA396HAL2289WP")</f>
        <v>WGTA396HAL2289WP</v>
      </c>
      <c r="B426" s="1" t="e">
        <f ca="1">VLOOKUP(A426,'Chi phí'!F:O,10,FALSE)</f>
        <v>#N/A</v>
      </c>
      <c r="C426" s="1">
        <f ca="1">SUMIF('Chi phí'!F:F,A426,'Chi phí'!H:H)</f>
        <v>0</v>
      </c>
      <c r="D426" s="1">
        <f ca="1">SUMIF('Doanh thu'!A:A,B426,'Doanh thu'!E:E)</f>
        <v>0</v>
      </c>
      <c r="E426" s="1" t="e">
        <f t="shared" ca="1" si="6"/>
        <v>#DIV/0!</v>
      </c>
    </row>
    <row r="427" spans="1:5" x14ac:dyDescent="0.2">
      <c r="A427" s="1" t="str">
        <f ca="1">IFERROR(__xludf.DUMMYFUNCTION("""COMPUTED_VALUE"""),"BBTB526CIN2287WP")</f>
        <v>BBTB526CIN2287WP</v>
      </c>
      <c r="B427" s="1">
        <f ca="1">VLOOKUP(A427,'Chi phí'!F:O,10,FALSE)</f>
        <v>0</v>
      </c>
      <c r="C427" s="1">
        <f ca="1">SUMIF('Chi phí'!F:F,A427,'Chi phí'!H:H)</f>
        <v>26.95</v>
      </c>
      <c r="D427" s="1">
        <f ca="1">SUMIF('Doanh thu'!A:A,B427,'Doanh thu'!E:E)</f>
        <v>0</v>
      </c>
      <c r="E427" s="1">
        <f t="shared" ca="1" si="6"/>
        <v>-1</v>
      </c>
    </row>
    <row r="428" spans="1:5" x14ac:dyDescent="0.2">
      <c r="A428" s="1" t="str">
        <f ca="1">IFERROR(__xludf.DUMMYFUNCTION("""COMPUTED_VALUE"""),"ETYN487ELE3235WP")</f>
        <v>ETYN487ELE3235WP</v>
      </c>
      <c r="B428" s="1">
        <f ca="1">VLOOKUP(A428,'Chi phí'!F:O,10,FALSE)</f>
        <v>0</v>
      </c>
      <c r="C428" s="1">
        <f ca="1">SUMIF('Chi phí'!F:F,A428,'Chi phí'!H:H)</f>
        <v>5.04</v>
      </c>
      <c r="D428" s="1">
        <f ca="1">SUMIF('Doanh thu'!A:A,B428,'Doanh thu'!E:E)</f>
        <v>0</v>
      </c>
      <c r="E428" s="1">
        <f t="shared" ca="1" si="6"/>
        <v>-1</v>
      </c>
    </row>
    <row r="429" spans="1:5" x14ac:dyDescent="0.2">
      <c r="A429" s="1" t="str">
        <f ca="1">IFERROR(__xludf.DUMMYFUNCTION("""COMPUTED_VALUE"""),"SHAH662HAL2224WP")</f>
        <v>SHAH662HAL2224WP</v>
      </c>
      <c r="B429" s="1">
        <f ca="1">VLOOKUP(A429,'Chi phí'!F:O,10,FALSE)</f>
        <v>0</v>
      </c>
      <c r="C429" s="1">
        <f ca="1">SUMIF('Chi phí'!F:F,A429,'Chi phí'!H:H)</f>
        <v>9.67</v>
      </c>
      <c r="D429" s="1">
        <f ca="1">SUMIF('Doanh thu'!A:A,B429,'Doanh thu'!E:E)</f>
        <v>0</v>
      </c>
      <c r="E429" s="1">
        <f t="shared" ca="1" si="6"/>
        <v>-1</v>
      </c>
    </row>
    <row r="430" spans="1:5" x14ac:dyDescent="0.2">
      <c r="A430" s="1" t="str">
        <f ca="1">IFERROR(__xludf.DUMMYFUNCTION("""COMPUTED_VALUE"""),"SHAH664HAL2226WP")</f>
        <v>SHAH664HAL2226WP</v>
      </c>
      <c r="B430" s="1">
        <f ca="1">VLOOKUP(A430,'Chi phí'!F:O,10,FALSE)</f>
        <v>0</v>
      </c>
      <c r="C430" s="1">
        <f ca="1">SUMIF('Chi phí'!F:F,A430,'Chi phí'!H:H)</f>
        <v>6.77</v>
      </c>
      <c r="D430" s="1">
        <f ca="1">SUMIF('Doanh thu'!A:A,B430,'Doanh thu'!E:E)</f>
        <v>0</v>
      </c>
      <c r="E430" s="1">
        <f t="shared" ca="1" si="6"/>
        <v>-1</v>
      </c>
    </row>
    <row r="431" spans="1:5" x14ac:dyDescent="0.2">
      <c r="A431" s="1" t="str">
        <f ca="1">IFERROR(__xludf.DUMMYFUNCTION("""COMPUTED_VALUE"""),"SOHT383CIN2399WP")</f>
        <v>SOHT383CIN2399WP</v>
      </c>
      <c r="B431" s="1">
        <f ca="1">VLOOKUP(A431,'Chi phí'!F:O,10,FALSE)</f>
        <v>0</v>
      </c>
      <c r="C431" s="1">
        <f ca="1">SUMIF('Chi phí'!F:F,A431,'Chi phí'!H:H)</f>
        <v>19.059999999999999</v>
      </c>
      <c r="D431" s="1">
        <f ca="1">SUMIF('Doanh thu'!A:A,B431,'Doanh thu'!E:E)</f>
        <v>0</v>
      </c>
      <c r="E431" s="1">
        <f t="shared" ca="1" si="6"/>
        <v>-1</v>
      </c>
    </row>
    <row r="432" spans="1:5" x14ac:dyDescent="0.2">
      <c r="A432" s="1" t="str">
        <f ca="1">IFERROR(__xludf.DUMMYFUNCTION("""COMPUTED_VALUE"""),"RCTN1247HAL2231WP")</f>
        <v>RCTN1247HAL2231WP</v>
      </c>
      <c r="B432" s="1">
        <f ca="1">VLOOKUP(A432,'Chi phí'!F:O,10,FALSE)</f>
        <v>0</v>
      </c>
      <c r="C432" s="1">
        <f ca="1">SUMIF('Chi phí'!F:F,A432,'Chi phí'!H:H)</f>
        <v>13.63</v>
      </c>
      <c r="D432" s="1">
        <f ca="1">SUMIF('Doanh thu'!A:A,B432,'Doanh thu'!E:E)</f>
        <v>0</v>
      </c>
      <c r="E432" s="1">
        <f t="shared" ca="1" si="6"/>
        <v>-1</v>
      </c>
    </row>
    <row r="433" spans="1:5" x14ac:dyDescent="0.2">
      <c r="A433" s="1" t="str">
        <f ca="1">IFERROR(__xludf.DUMMYFUNCTION("""COMPUTED_VALUE"""),"WMTN1256HAL2261WP")</f>
        <v>WMTN1256HAL2261WP</v>
      </c>
      <c r="B433" s="1">
        <f ca="1">VLOOKUP(A433,'Chi phí'!F:O,10,FALSE)</f>
        <v>0</v>
      </c>
      <c r="C433" s="1">
        <f ca="1">SUMIF('Chi phí'!F:F,A433,'Chi phí'!H:H)</f>
        <v>4.04</v>
      </c>
      <c r="D433" s="1">
        <f ca="1">SUMIF('Doanh thu'!A:A,B433,'Doanh thu'!E:E)</f>
        <v>0</v>
      </c>
      <c r="E433" s="1">
        <f t="shared" ca="1" si="6"/>
        <v>-1</v>
      </c>
    </row>
    <row r="434" spans="1:5" x14ac:dyDescent="0.2">
      <c r="A434" s="1" t="str">
        <f ca="1">IFERROR(__xludf.DUMMYFUNCTION("""COMPUTED_VALUE"""),"CPTK277CIN2441WP")</f>
        <v>CPTK277CIN2441WP</v>
      </c>
      <c r="B434" s="1">
        <f ca="1">VLOOKUP(A434,'Chi phí'!F:O,10,FALSE)</f>
        <v>0</v>
      </c>
      <c r="C434" s="1">
        <f ca="1">SUMIF('Chi phí'!F:F,A434,'Chi phí'!H:H)</f>
        <v>18.600000000000001</v>
      </c>
      <c r="D434" s="1">
        <f ca="1">SUMIF('Doanh thu'!A:A,B434,'Doanh thu'!E:E)</f>
        <v>0</v>
      </c>
      <c r="E434" s="1">
        <f t="shared" ca="1" si="6"/>
        <v>-1</v>
      </c>
    </row>
    <row r="435" spans="1:5" x14ac:dyDescent="0.2">
      <c r="A435" s="1" t="str">
        <f ca="1">IFERROR(__xludf.DUMMYFUNCTION("""COMPUTED_VALUE"""),"JLAH612HAL2062WP")</f>
        <v>JLAH612HAL2062WP</v>
      </c>
      <c r="B435" s="1">
        <f ca="1">VLOOKUP(A435,'Chi phí'!F:O,10,FALSE)</f>
        <v>0</v>
      </c>
      <c r="C435" s="1">
        <f ca="1">SUMIF('Chi phí'!F:F,A435,'Chi phí'!H:H)</f>
        <v>2.37</v>
      </c>
      <c r="D435" s="1">
        <f ca="1">SUMIF('Doanh thu'!A:A,B435,'Doanh thu'!E:E)</f>
        <v>0</v>
      </c>
      <c r="E435" s="1">
        <f t="shared" ca="1" si="6"/>
        <v>-1</v>
      </c>
    </row>
    <row r="436" spans="1:5" x14ac:dyDescent="0.2">
      <c r="A436" s="1" t="str">
        <f ca="1">IFERROR(__xludf.DUMMYFUNCTION("""COMPUTED_VALUE"""),"WMBD1103NAH3335WP")</f>
        <v>WMBD1103NAH3335WP</v>
      </c>
      <c r="B436" s="1">
        <f ca="1">VLOOKUP(A436,'Chi phí'!F:O,10,FALSE)</f>
        <v>0</v>
      </c>
      <c r="C436" s="1">
        <f ca="1">SUMIF('Chi phí'!F:F,A436,'Chi phí'!H:H)</f>
        <v>10.02</v>
      </c>
      <c r="D436" s="1">
        <f ca="1">SUMIF('Doanh thu'!A:A,B436,'Doanh thu'!E:E)</f>
        <v>0</v>
      </c>
      <c r="E436" s="1">
        <f t="shared" ca="1" si="6"/>
        <v>-1</v>
      </c>
    </row>
    <row r="437" spans="1:5" x14ac:dyDescent="0.2">
      <c r="A437" s="1" t="str">
        <f ca="1">IFERROR(__xludf.DUMMYFUNCTION("""COMPUTED_VALUE"""),"WMTR244NAH3429WP")</f>
        <v>WMTR244NAH3429WP</v>
      </c>
      <c r="B437" s="1">
        <f ca="1">VLOOKUP(A437,'Chi phí'!F:O,10,FALSE)</f>
        <v>0</v>
      </c>
      <c r="C437" s="1">
        <f ca="1">SUMIF('Chi phí'!F:F,A437,'Chi phí'!H:H)</f>
        <v>12.36</v>
      </c>
      <c r="D437" s="1">
        <f ca="1">SUMIF('Doanh thu'!A:A,B437,'Doanh thu'!E:E)</f>
        <v>0</v>
      </c>
      <c r="E437" s="1">
        <f t="shared" ca="1" si="6"/>
        <v>-1</v>
      </c>
    </row>
    <row r="438" spans="1:5" x14ac:dyDescent="0.2">
      <c r="A438" s="1" t="str">
        <f ca="1">IFERROR(__xludf.DUMMYFUNCTION("""COMPUTED_VALUE"""),"SHNT256NEL2316WP")</f>
        <v>SHNT256NEL2316WP</v>
      </c>
      <c r="B438" s="1">
        <f ca="1">VLOOKUP(A438,'Chi phí'!F:O,10,FALSE)</f>
        <v>0</v>
      </c>
      <c r="C438" s="1">
        <f ca="1">SUMIF('Chi phí'!F:F,A438,'Chi phí'!H:H)</f>
        <v>13.13</v>
      </c>
      <c r="D438" s="1">
        <f ca="1">SUMIF('Doanh thu'!A:A,B438,'Doanh thu'!E:E)</f>
        <v>0</v>
      </c>
      <c r="E438" s="1">
        <f t="shared" ca="1" si="6"/>
        <v>-1</v>
      </c>
    </row>
    <row r="439" spans="1:5" x14ac:dyDescent="0.2">
      <c r="A439" s="1" t="str">
        <f ca="1">IFERROR(__xludf.DUMMYFUNCTION("""COMPUTED_VALUE"""),"TKTB572CIN2430WP")</f>
        <v>TKTB572CIN2430WP</v>
      </c>
      <c r="B439" s="1">
        <f ca="1">VLOOKUP(A439,'Chi phí'!F:O,10,FALSE)</f>
        <v>0</v>
      </c>
      <c r="C439" s="1">
        <f ca="1">SUMIF('Chi phí'!F:F,A439,'Chi phí'!H:H)</f>
        <v>31.9</v>
      </c>
      <c r="D439" s="1">
        <f ca="1">SUMIF('Doanh thu'!A:A,B439,'Doanh thu'!E:E)</f>
        <v>0</v>
      </c>
      <c r="E439" s="1">
        <f t="shared" ca="1" si="6"/>
        <v>-1</v>
      </c>
    </row>
    <row r="440" spans="1:5" x14ac:dyDescent="0.2">
      <c r="A440" s="1" t="str">
        <f ca="1">IFERROR(__xludf.DUMMYFUNCTION("""COMPUTED_VALUE"""),"GFGT485CIN2422WP")</f>
        <v>GFGT485CIN2422WP</v>
      </c>
      <c r="B440" s="1" t="e">
        <f ca="1">VLOOKUP(A440,'Chi phí'!F:O,10,FALSE)</f>
        <v>#N/A</v>
      </c>
      <c r="C440" s="1">
        <f ca="1">SUMIF('Chi phí'!F:F,A440,'Chi phí'!H:H)</f>
        <v>0</v>
      </c>
      <c r="D440" s="1">
        <f ca="1">SUMIF('Doanh thu'!A:A,B440,'Doanh thu'!E:E)</f>
        <v>0</v>
      </c>
      <c r="E440" s="1" t="e">
        <f t="shared" ca="1" si="6"/>
        <v>#DIV/0!</v>
      </c>
    </row>
    <row r="441" spans="1:5" x14ac:dyDescent="0.2">
      <c r="A441" s="1" t="str">
        <f ca="1">IFERROR(__xludf.DUMMYFUNCTION("""COMPUTED_VALUE"""),"CCTB578NEL2335WP")</f>
        <v>CCTB578NEL2335WP</v>
      </c>
      <c r="B441" s="1">
        <f ca="1">VLOOKUP(A441,'Chi phí'!F:O,10,FALSE)</f>
        <v>0</v>
      </c>
      <c r="C441" s="1">
        <f ca="1">SUMIF('Chi phí'!F:F,A441,'Chi phí'!H:H)</f>
        <v>7.23</v>
      </c>
      <c r="D441" s="1">
        <f ca="1">SUMIF('Doanh thu'!A:A,B441,'Doanh thu'!E:E)</f>
        <v>0</v>
      </c>
      <c r="E441" s="1">
        <f t="shared" ca="1" si="6"/>
        <v>-1</v>
      </c>
    </row>
    <row r="442" spans="1:5" x14ac:dyDescent="0.2">
      <c r="A442" s="1" t="str">
        <f ca="1">IFERROR(__xludf.DUMMYFUNCTION("""COMPUTED_VALUE"""),"LJHC340NGO2256WP")</f>
        <v>LJHC340NGO2256WP</v>
      </c>
      <c r="B442" s="1">
        <f ca="1">VLOOKUP(A442,'Chi phí'!F:O,10,FALSE)</f>
        <v>0</v>
      </c>
      <c r="C442" s="1">
        <f ca="1">SUMIF('Chi phí'!F:F,A442,'Chi phí'!H:H)</f>
        <v>6.57</v>
      </c>
      <c r="D442" s="1">
        <f ca="1">SUMIF('Doanh thu'!A:A,B442,'Doanh thu'!E:E)</f>
        <v>0</v>
      </c>
      <c r="E442" s="1">
        <f t="shared" ca="1" si="6"/>
        <v>-1</v>
      </c>
    </row>
    <row r="443" spans="1:5" x14ac:dyDescent="0.2">
      <c r="A443" s="1" t="str">
        <f ca="1">IFERROR(__xludf.DUMMYFUNCTION("""COMPUTED_VALUE"""),"HMYN404ELE3008WP")</f>
        <v>HMYN404ELE3008WP</v>
      </c>
      <c r="B443" s="1">
        <f ca="1">VLOOKUP(A443,'Chi phí'!F:O,10,FALSE)</f>
        <v>0</v>
      </c>
      <c r="C443" s="1">
        <f ca="1">SUMIF('Chi phí'!F:F,A443,'Chi phí'!H:H)</f>
        <v>5.25</v>
      </c>
      <c r="D443" s="1">
        <f ca="1">SUMIF('Doanh thu'!A:A,B443,'Doanh thu'!E:E)</f>
        <v>0</v>
      </c>
      <c r="E443" s="1">
        <f t="shared" ca="1" si="6"/>
        <v>-1</v>
      </c>
    </row>
    <row r="444" spans="1:5" x14ac:dyDescent="0.2">
      <c r="A444" s="1" t="str">
        <f ca="1">IFERROR(__xludf.DUMMYFUNCTION("""COMPUTED_VALUE"""),"PLPT805HEL122WP")</f>
        <v>PLPT805HEL122WP</v>
      </c>
      <c r="B444" s="1">
        <f ca="1">VLOOKUP(A444,'Chi phí'!F:O,10,FALSE)</f>
        <v>0</v>
      </c>
      <c r="C444" s="1">
        <f ca="1">SUMIF('Chi phí'!F:F,A444,'Chi phí'!H:H)</f>
        <v>17.72</v>
      </c>
      <c r="D444" s="1">
        <f ca="1">SUMIF('Doanh thu'!A:A,B444,'Doanh thu'!E:E)</f>
        <v>0</v>
      </c>
      <c r="E444" s="1">
        <f t="shared" ca="1" si="6"/>
        <v>-1</v>
      </c>
    </row>
    <row r="445" spans="1:5" x14ac:dyDescent="0.2">
      <c r="A445" s="1" t="str">
        <f ca="1">IFERROR(__xludf.DUMMYFUNCTION("""COMPUTED_VALUE"""),"LDFL493DIL756WP")</f>
        <v>LDFL493DIL756WP</v>
      </c>
      <c r="B445" s="1">
        <f ca="1">VLOOKUP(A445,'Chi phí'!F:O,10,FALSE)</f>
        <v>0</v>
      </c>
      <c r="C445" s="1">
        <f ca="1">SUMIF('Chi phí'!F:F,A445,'Chi phí'!H:H)</f>
        <v>3.72</v>
      </c>
      <c r="D445" s="1">
        <f ca="1">SUMIF('Doanh thu'!A:A,B445,'Doanh thu'!E:E)</f>
        <v>0</v>
      </c>
      <c r="E445" s="1">
        <f t="shared" ca="1" si="6"/>
        <v>-1</v>
      </c>
    </row>
    <row r="446" spans="1:5" x14ac:dyDescent="0.2">
      <c r="A446" s="1" t="str">
        <f ca="1">IFERROR(__xludf.DUMMYFUNCTION("""COMPUTED_VALUE"""),"TMPT1160HEL1033WP")</f>
        <v>TMPT1160HEL1033WP</v>
      </c>
      <c r="B446" s="1">
        <f ca="1">VLOOKUP(A446,'Chi phí'!F:O,10,FALSE)</f>
        <v>0</v>
      </c>
      <c r="C446" s="1">
        <f ca="1">SUMIF('Chi phí'!F:F,A446,'Chi phí'!H:H)</f>
        <v>4.05</v>
      </c>
      <c r="D446" s="1">
        <f ca="1">SUMIF('Doanh thu'!A:A,B446,'Doanh thu'!E:E)</f>
        <v>0</v>
      </c>
      <c r="E446" s="1">
        <f t="shared" ca="1" si="6"/>
        <v>-1</v>
      </c>
    </row>
    <row r="447" spans="1:5" x14ac:dyDescent="0.2">
      <c r="A447" s="1" t="str">
        <f ca="1">IFERROR(__xludf.DUMMYFUNCTION("""COMPUTED_VALUE"""),"EANA302HEL879WP")</f>
        <v>EANA302HEL879WP</v>
      </c>
      <c r="B447" s="1">
        <f ca="1">VLOOKUP(A447,'Chi phí'!F:O,10,FALSE)</f>
        <v>0</v>
      </c>
      <c r="C447" s="1">
        <f ca="1">SUMIF('Chi phí'!F:F,A447,'Chi phí'!H:H)</f>
        <v>9.49</v>
      </c>
      <c r="D447" s="1">
        <f ca="1">SUMIF('Doanh thu'!A:A,B447,'Doanh thu'!E:E)</f>
        <v>0</v>
      </c>
      <c r="E447" s="1">
        <f t="shared" ca="1" si="6"/>
        <v>-1</v>
      </c>
    </row>
    <row r="448" spans="1:5" x14ac:dyDescent="0.2">
      <c r="A448" s="1" t="str">
        <f ca="1">IFERROR(__xludf.DUMMYFUNCTION("""COMPUTED_VALUE"""),"TMFL497DIL770WP")</f>
        <v>TMFL497DIL770WP</v>
      </c>
      <c r="B448" s="1">
        <f ca="1">VLOOKUP(A448,'Chi phí'!F:O,10,FALSE)</f>
        <v>0</v>
      </c>
      <c r="C448" s="1">
        <f ca="1">SUMIF('Chi phí'!F:F,A448,'Chi phí'!H:H)</f>
        <v>8.51</v>
      </c>
      <c r="D448" s="1">
        <f ca="1">SUMIF('Doanh thu'!A:A,B448,'Doanh thu'!E:E)</f>
        <v>0</v>
      </c>
      <c r="E448" s="1">
        <f t="shared" ca="1" si="6"/>
        <v>-1</v>
      </c>
    </row>
    <row r="449" spans="1:5" x14ac:dyDescent="0.2">
      <c r="A449" s="1" t="str">
        <f ca="1">IFERROR(__xludf.DUMMYFUNCTION("""COMPUTED_VALUE"""),"LLGT416DIL506WP")</f>
        <v>LLGT416DIL506WP</v>
      </c>
      <c r="B449" s="1">
        <f ca="1">VLOOKUP(A449,'Chi phí'!F:O,10,FALSE)</f>
        <v>0</v>
      </c>
      <c r="C449" s="1">
        <f ca="1">SUMIF('Chi phí'!F:F,A449,'Chi phí'!H:H)</f>
        <v>4.74</v>
      </c>
      <c r="D449" s="1">
        <f ca="1">SUMIF('Doanh thu'!A:A,B449,'Doanh thu'!E:E)</f>
        <v>0</v>
      </c>
      <c r="E449" s="1">
        <f t="shared" ca="1" si="6"/>
        <v>-1</v>
      </c>
    </row>
    <row r="450" spans="1:5" x14ac:dyDescent="0.2">
      <c r="A450" s="1" t="str">
        <f ca="1">IFERROR(__xludf.DUMMYFUNCTION("""COMPUTED_VALUE"""),"CPDT1164NGO2303WP")</f>
        <v>CPDT1164NGO2303WP</v>
      </c>
      <c r="B450" s="1">
        <f ca="1">VLOOKUP(A450,'Chi phí'!F:O,10,FALSE)</f>
        <v>0</v>
      </c>
      <c r="C450" s="1">
        <f ca="1">SUMIF('Chi phí'!F:F,A450,'Chi phí'!H:H)</f>
        <v>13.55</v>
      </c>
      <c r="D450" s="1">
        <f ca="1">SUMIF('Doanh thu'!A:A,B450,'Doanh thu'!E:E)</f>
        <v>0</v>
      </c>
      <c r="E450" s="1">
        <f t="shared" ref="E450:E513" ca="1" si="7">(D450-C450)/C450</f>
        <v>-1</v>
      </c>
    </row>
    <row r="451" spans="1:5" x14ac:dyDescent="0.2">
      <c r="A451" s="1" t="str">
        <f ca="1">IFERROR(__xludf.DUMMYFUNCTION("""COMPUTED_VALUE"""),"LRTA391HAL2267WP")</f>
        <v>LRTA391HAL2267WP</v>
      </c>
      <c r="B451" s="1">
        <f ca="1">VLOOKUP(A451,'Chi phí'!F:O,10,FALSE)</f>
        <v>0</v>
      </c>
      <c r="C451" s="1">
        <f ca="1">SUMIF('Chi phí'!F:F,A451,'Chi phí'!H:H)</f>
        <v>8.879999999999999</v>
      </c>
      <c r="D451" s="1">
        <f ca="1">SUMIF('Doanh thu'!A:A,B451,'Doanh thu'!E:E)</f>
        <v>0</v>
      </c>
      <c r="E451" s="1">
        <f t="shared" ca="1" si="7"/>
        <v>-1</v>
      </c>
    </row>
    <row r="452" spans="1:5" x14ac:dyDescent="0.2">
      <c r="A452" s="1" t="str">
        <f ca="1">IFERROR(__xludf.DUMMYFUNCTION("""COMPUTED_VALUE"""),"ADTR220HAL2169WP")</f>
        <v>ADTR220HAL2169WP</v>
      </c>
      <c r="B452" s="1">
        <f ca="1">VLOOKUP(A452,'Chi phí'!F:O,10,FALSE)</f>
        <v>0</v>
      </c>
      <c r="C452" s="1">
        <f ca="1">SUMIF('Chi phí'!F:F,A452,'Chi phí'!H:H)</f>
        <v>12.42</v>
      </c>
      <c r="D452" s="1">
        <f ca="1">SUMIF('Doanh thu'!A:A,B452,'Doanh thu'!E:E)</f>
        <v>0</v>
      </c>
      <c r="E452" s="1">
        <f t="shared" ca="1" si="7"/>
        <v>-1</v>
      </c>
    </row>
    <row r="453" spans="1:5" x14ac:dyDescent="0.2">
      <c r="A453" s="1" t="str">
        <f ca="1">IFERROR(__xludf.DUMMYFUNCTION("""COMPUTED_VALUE"""),"PGFL484DIL724WP")</f>
        <v>PGFL484DIL724WP</v>
      </c>
      <c r="B453" s="1">
        <f ca="1">VLOOKUP(A453,'Chi phí'!F:O,10,FALSE)</f>
        <v>0</v>
      </c>
      <c r="C453" s="1">
        <f ca="1">SUMIF('Chi phí'!F:F,A453,'Chi phí'!H:H)</f>
        <v>20.170000000000002</v>
      </c>
      <c r="D453" s="1">
        <f ca="1">SUMIF('Doanh thu'!A:A,B453,'Doanh thu'!E:E)</f>
        <v>0</v>
      </c>
      <c r="E453" s="1">
        <f t="shared" ca="1" si="7"/>
        <v>-1</v>
      </c>
    </row>
    <row r="454" spans="1:5" x14ac:dyDescent="0.2">
      <c r="A454" s="1" t="str">
        <f ca="1">IFERROR(__xludf.DUMMYFUNCTION("""COMPUTED_VALUE"""),"TCKK879NEL2309WP")</f>
        <v>TCKK879NEL2309WP</v>
      </c>
      <c r="B454" s="1">
        <f ca="1">VLOOKUP(A454,'Chi phí'!F:O,10,FALSE)</f>
        <v>0</v>
      </c>
      <c r="C454" s="1">
        <f ca="1">SUMIF('Chi phí'!F:F,A454,'Chi phí'!H:H)</f>
        <v>3.69</v>
      </c>
      <c r="D454" s="1">
        <f ca="1">SUMIF('Doanh thu'!A:A,B454,'Doanh thu'!E:E)</f>
        <v>0</v>
      </c>
      <c r="E454" s="1">
        <f t="shared" ca="1" si="7"/>
        <v>-1</v>
      </c>
    </row>
    <row r="455" spans="1:5" x14ac:dyDescent="0.2">
      <c r="A455" s="1" t="str">
        <f ca="1">IFERROR(__xludf.DUMMYFUNCTION("""COMPUTED_VALUE"""),"LRNN463HEL1126WP")</f>
        <v>LRNN463HEL1126WP</v>
      </c>
      <c r="B455" s="1">
        <f ca="1">VLOOKUP(A455,'Chi phí'!F:O,10,FALSE)</f>
        <v>0</v>
      </c>
      <c r="C455" s="1">
        <f ca="1">SUMIF('Chi phí'!F:F,A455,'Chi phí'!H:H)</f>
        <v>4</v>
      </c>
      <c r="D455" s="1">
        <f ca="1">SUMIF('Doanh thu'!A:A,B455,'Doanh thu'!E:E)</f>
        <v>0</v>
      </c>
      <c r="E455" s="1">
        <f t="shared" ca="1" si="7"/>
        <v>-1</v>
      </c>
    </row>
    <row r="456" spans="1:5" x14ac:dyDescent="0.2">
      <c r="A456" s="1" t="str">
        <f ca="1">IFERROR(__xludf.DUMMYFUNCTION("""COMPUTED_VALUE"""),"TMAT1230DIL744WP")</f>
        <v>TMAT1230DIL744WP</v>
      </c>
      <c r="B456" s="1" t="e">
        <f ca="1">VLOOKUP(A456,'Chi phí'!F:O,10,FALSE)</f>
        <v>#N/A</v>
      </c>
      <c r="C456" s="1">
        <f ca="1">SUMIF('Chi phí'!F:F,A456,'Chi phí'!H:H)</f>
        <v>0</v>
      </c>
      <c r="D456" s="1">
        <f ca="1">SUMIF('Doanh thu'!A:A,B456,'Doanh thu'!E:E)</f>
        <v>0</v>
      </c>
      <c r="E456" s="1" t="e">
        <f t="shared" ca="1" si="7"/>
        <v>#DIV/0!</v>
      </c>
    </row>
    <row r="457" spans="1:5" x14ac:dyDescent="0.2">
      <c r="A457" s="1" t="str">
        <f ca="1">IFERROR(__xludf.DUMMYFUNCTION("""COMPUTED_VALUE"""),"WFTR230HAL2203WP")</f>
        <v>WFTR230HAL2203WP</v>
      </c>
      <c r="B457" s="1">
        <f ca="1">VLOOKUP(A457,'Chi phí'!F:O,10,FALSE)</f>
        <v>0</v>
      </c>
      <c r="C457" s="1">
        <f ca="1">SUMIF('Chi phí'!F:F,A457,'Chi phí'!H:H)</f>
        <v>3.97</v>
      </c>
      <c r="D457" s="1">
        <f ca="1">SUMIF('Doanh thu'!A:A,B457,'Doanh thu'!E:E)</f>
        <v>0</v>
      </c>
      <c r="E457" s="1">
        <f t="shared" ca="1" si="7"/>
        <v>-1</v>
      </c>
    </row>
    <row r="458" spans="1:5" x14ac:dyDescent="0.2">
      <c r="A458" s="1" t="str">
        <f ca="1">IFERROR(__xludf.DUMMYFUNCTION("""COMPUTED_VALUE"""),"PGPT1155HEL1020WP")</f>
        <v>PGPT1155HEL1020WP</v>
      </c>
      <c r="B458" s="1">
        <f ca="1">VLOOKUP(A458,'Chi phí'!F:O,10,FALSE)</f>
        <v>0</v>
      </c>
      <c r="C458" s="1">
        <f ca="1">SUMIF('Chi phí'!F:F,A458,'Chi phí'!H:H)</f>
        <v>10.67</v>
      </c>
      <c r="D458" s="1">
        <f ca="1">SUMIF('Doanh thu'!A:A,B458,'Doanh thu'!E:E)</f>
        <v>0</v>
      </c>
      <c r="E458" s="1">
        <f t="shared" ca="1" si="7"/>
        <v>-1</v>
      </c>
    </row>
    <row r="459" spans="1:5" x14ac:dyDescent="0.2">
      <c r="A459" s="1" t="str">
        <f ca="1">IFERROR(__xludf.DUMMYFUNCTION("""COMPUTED_VALUE"""),"BMAT1215DIL711WP")</f>
        <v>BMAT1215DIL711WP</v>
      </c>
      <c r="B459" s="1">
        <f ca="1">VLOOKUP(A459,'Chi phí'!F:O,10,FALSE)</f>
        <v>0</v>
      </c>
      <c r="C459" s="1">
        <f ca="1">SUMIF('Chi phí'!F:F,A459,'Chi phí'!H:H)</f>
        <v>3</v>
      </c>
      <c r="D459" s="1">
        <f ca="1">SUMIF('Doanh thu'!A:A,B459,'Doanh thu'!E:E)</f>
        <v>0</v>
      </c>
      <c r="E459" s="1">
        <f t="shared" ca="1" si="7"/>
        <v>-1</v>
      </c>
    </row>
    <row r="460" spans="1:5" x14ac:dyDescent="0.2">
      <c r="A460" s="1" t="str">
        <f ca="1">IFERROR(__xludf.DUMMYFUNCTION("""COMPUTED_VALUE"""),"TSTR256NAH3470WP")</f>
        <v>TSTR256NAH3470WP</v>
      </c>
      <c r="B460" s="1" t="e">
        <f ca="1">VLOOKUP(A460,'Chi phí'!F:O,10,FALSE)</f>
        <v>#N/A</v>
      </c>
      <c r="C460" s="1">
        <f ca="1">SUMIF('Chi phí'!F:F,A460,'Chi phí'!H:H)</f>
        <v>0</v>
      </c>
      <c r="D460" s="1">
        <f ca="1">SUMIF('Doanh thu'!A:A,B460,'Doanh thu'!E:E)</f>
        <v>0</v>
      </c>
      <c r="E460" s="1" t="e">
        <f t="shared" ca="1" si="7"/>
        <v>#DIV/0!</v>
      </c>
    </row>
    <row r="461" spans="1:5" x14ac:dyDescent="0.2">
      <c r="A461" s="1" t="str">
        <f ca="1">IFERROR(__xludf.DUMMYFUNCTION("""COMPUTED_VALUE"""),"PRTA382HAL2184WP")</f>
        <v>PRTA382HAL2184WP</v>
      </c>
      <c r="B461" s="1">
        <f ca="1">VLOOKUP(A461,'Chi phí'!F:O,10,FALSE)</f>
        <v>0</v>
      </c>
      <c r="C461" s="1">
        <f ca="1">SUMIF('Chi phí'!F:F,A461,'Chi phí'!H:H)</f>
        <v>6.14</v>
      </c>
      <c r="D461" s="1">
        <f ca="1">SUMIF('Doanh thu'!A:A,B461,'Doanh thu'!E:E)</f>
        <v>0</v>
      </c>
      <c r="E461" s="1">
        <f t="shared" ca="1" si="7"/>
        <v>-1</v>
      </c>
    </row>
    <row r="462" spans="1:5" x14ac:dyDescent="0.2">
      <c r="A462" s="1" t="str">
        <f ca="1">IFERROR(__xludf.DUMMYFUNCTION("""COMPUTED_VALUE"""),"AKBD1151NAH3473WP")</f>
        <v>AKBD1151NAH3473WP</v>
      </c>
      <c r="B462" s="1" t="e">
        <f ca="1">VLOOKUP(A462,'Chi phí'!F:O,10,FALSE)</f>
        <v>#N/A</v>
      </c>
      <c r="C462" s="1">
        <f ca="1">SUMIF('Chi phí'!F:F,A462,'Chi phí'!H:H)</f>
        <v>0</v>
      </c>
      <c r="D462" s="1">
        <f ca="1">SUMIF('Doanh thu'!A:A,B462,'Doanh thu'!E:E)</f>
        <v>0</v>
      </c>
      <c r="E462" s="1" t="e">
        <f t="shared" ca="1" si="7"/>
        <v>#DIV/0!</v>
      </c>
    </row>
    <row r="463" spans="1:5" x14ac:dyDescent="0.2">
      <c r="A463" s="1" t="str">
        <f ca="1">IFERROR(__xludf.DUMMYFUNCTION("""COMPUTED_VALUE"""),"SHNV906HAL2273WP")</f>
        <v>SHNV906HAL2273WP</v>
      </c>
      <c r="B463" s="1">
        <f ca="1">VLOOKUP(A463,'Chi phí'!F:O,10,FALSE)</f>
        <v>0</v>
      </c>
      <c r="C463" s="1">
        <f ca="1">SUMIF('Chi phí'!F:F,A463,'Chi phí'!H:H)</f>
        <v>0.02</v>
      </c>
      <c r="D463" s="1">
        <f ca="1">SUMIF('Doanh thu'!A:A,B463,'Doanh thu'!E:E)</f>
        <v>0</v>
      </c>
      <c r="E463" s="1">
        <f t="shared" ca="1" si="7"/>
        <v>-1</v>
      </c>
    </row>
    <row r="464" spans="1:5" x14ac:dyDescent="0.2">
      <c r="A464" s="1" t="str">
        <f ca="1">IFERROR(__xludf.DUMMYFUNCTION("""COMPUTED_VALUE"""),"TSTR258NAH3475WP")</f>
        <v>TSTR258NAH3475WP</v>
      </c>
      <c r="B464" s="1" t="e">
        <f ca="1">VLOOKUP(A464,'Chi phí'!F:O,10,FALSE)</f>
        <v>#N/A</v>
      </c>
      <c r="C464" s="1">
        <f ca="1">SUMIF('Chi phí'!F:F,A464,'Chi phí'!H:H)</f>
        <v>0</v>
      </c>
      <c r="D464" s="1">
        <f ca="1">SUMIF('Doanh thu'!A:A,B464,'Doanh thu'!E:E)</f>
        <v>0</v>
      </c>
      <c r="E464" s="1" t="e">
        <f t="shared" ca="1" si="7"/>
        <v>#DIV/0!</v>
      </c>
    </row>
    <row r="465" spans="1:5" x14ac:dyDescent="0.2">
      <c r="A465" s="1" t="str">
        <f ca="1">IFERROR(__xludf.DUMMYFUNCTION("""COMPUTED_VALUE"""),"TSAK1127NAH3425WP")</f>
        <v>TSAK1127NAH3425WP</v>
      </c>
      <c r="B465" s="1">
        <f ca="1">VLOOKUP(A465,'Chi phí'!F:O,10,FALSE)</f>
        <v>0</v>
      </c>
      <c r="C465" s="1">
        <f ca="1">SUMIF('Chi phí'!F:F,A465,'Chi phí'!H:H)</f>
        <v>4.1399999999999997</v>
      </c>
      <c r="D465" s="1">
        <f ca="1">SUMIF('Doanh thu'!A:A,B465,'Doanh thu'!E:E)</f>
        <v>0</v>
      </c>
      <c r="E465" s="1">
        <f t="shared" ca="1" si="7"/>
        <v>-1</v>
      </c>
    </row>
    <row r="466" spans="1:5" x14ac:dyDescent="0.2">
      <c r="A466" s="1" t="str">
        <f ca="1">IFERROR(__xludf.DUMMYFUNCTION("""COMPUTED_VALUE"""),"TUNA387HEL1093WP")</f>
        <v>TUNA387HEL1093WP</v>
      </c>
      <c r="B466" s="1">
        <f ca="1">VLOOKUP(A466,'Chi phí'!F:O,10,FALSE)</f>
        <v>0</v>
      </c>
      <c r="C466" s="1">
        <f ca="1">SUMIF('Chi phí'!F:F,A466,'Chi phí'!H:H)</f>
        <v>0.11</v>
      </c>
      <c r="D466" s="1">
        <f ca="1">SUMIF('Doanh thu'!A:A,B466,'Doanh thu'!E:E)</f>
        <v>0</v>
      </c>
      <c r="E466" s="1">
        <f t="shared" ca="1" si="7"/>
        <v>-1</v>
      </c>
    </row>
    <row r="467" spans="1:5" x14ac:dyDescent="0.2">
      <c r="A467" s="1" t="str">
        <f ca="1">IFERROR(__xludf.DUMMYFUNCTION("""COMPUTED_VALUE"""),"FLTP243NAH3433WP")</f>
        <v>FLTP243NAH3433WP</v>
      </c>
      <c r="B467" s="1">
        <f ca="1">VLOOKUP(A467,'Chi phí'!F:O,10,FALSE)</f>
        <v>0</v>
      </c>
      <c r="C467" s="1">
        <f ca="1">SUMIF('Chi phí'!F:F,A467,'Chi phí'!H:H)</f>
        <v>9.2200000000000006</v>
      </c>
      <c r="D467" s="1">
        <f ca="1">SUMIF('Doanh thu'!A:A,B467,'Doanh thu'!E:E)</f>
        <v>0</v>
      </c>
      <c r="E467" s="1">
        <f t="shared" ca="1" si="7"/>
        <v>-1</v>
      </c>
    </row>
    <row r="468" spans="1:5" x14ac:dyDescent="0.2">
      <c r="A468" s="1" t="str">
        <f ca="1">IFERROR(__xludf.DUMMYFUNCTION("""COMPUTED_VALUE"""),"TSAH680NAH3468WP")</f>
        <v>TSAH680NAH3468WP</v>
      </c>
      <c r="B468" s="1">
        <f ca="1">VLOOKUP(A468,'Chi phí'!F:O,10,FALSE)</f>
        <v>0</v>
      </c>
      <c r="C468" s="1">
        <f ca="1">SUMIF('Chi phí'!F:F,A468,'Chi phí'!H:H)</f>
        <v>35.799999999999997</v>
      </c>
      <c r="D468" s="1">
        <f ca="1">SUMIF('Doanh thu'!A:A,B468,'Doanh thu'!E:E)</f>
        <v>0</v>
      </c>
      <c r="E468" s="1">
        <f t="shared" ca="1" si="7"/>
        <v>-1</v>
      </c>
    </row>
    <row r="469" spans="1:5" x14ac:dyDescent="0.2">
      <c r="A469" s="1" t="str">
        <f ca="1">IFERROR(__xludf.DUMMYFUNCTION("""COMPUTED_VALUE"""),"TSNV761NAH2927WP")</f>
        <v>TSNV761NAH2927WP</v>
      </c>
      <c r="B469" s="1" t="e">
        <f ca="1">VLOOKUP(A469,'Chi phí'!F:O,10,FALSE)</f>
        <v>#N/A</v>
      </c>
      <c r="C469" s="1">
        <f ca="1">SUMIF('Chi phí'!F:F,A469,'Chi phí'!H:H)</f>
        <v>0</v>
      </c>
      <c r="D469" s="1">
        <f ca="1">SUMIF('Doanh thu'!A:A,B469,'Doanh thu'!E:E)</f>
        <v>0</v>
      </c>
      <c r="E469" s="1" t="e">
        <f t="shared" ca="1" si="7"/>
        <v>#DIV/0!</v>
      </c>
    </row>
    <row r="470" spans="1:5" x14ac:dyDescent="0.2">
      <c r="A470" s="1" t="str">
        <f ca="1">IFERROR(__xludf.DUMMYFUNCTION("""COMPUTED_VALUE"""),"AHTN1152ELE2816WP")</f>
        <v>AHTN1152ELE2816WP</v>
      </c>
      <c r="B470" s="1">
        <f ca="1">VLOOKUP(A470,'Chi phí'!F:O,10,FALSE)</f>
        <v>0</v>
      </c>
      <c r="C470" s="1">
        <f ca="1">SUMIF('Chi phí'!F:F,A470,'Chi phí'!H:H)</f>
        <v>53.019999999999996</v>
      </c>
      <c r="D470" s="1">
        <f ca="1">SUMIF('Doanh thu'!A:A,B470,'Doanh thu'!E:E)</f>
        <v>0</v>
      </c>
      <c r="E470" s="1">
        <f t="shared" ca="1" si="7"/>
        <v>-1</v>
      </c>
    </row>
    <row r="471" spans="1:5" x14ac:dyDescent="0.2">
      <c r="A471" s="1" t="str">
        <f ca="1">IFERROR(__xludf.DUMMYFUNCTION("""COMPUTED_VALUE"""),"WMAK1133NAH3444WP")</f>
        <v>WMAK1133NAH3444WP</v>
      </c>
      <c r="B471" s="1">
        <f ca="1">VLOOKUP(A471,'Chi phí'!F:O,10,FALSE)</f>
        <v>0</v>
      </c>
      <c r="C471" s="1">
        <f ca="1">SUMIF('Chi phí'!F:F,A471,'Chi phí'!H:H)</f>
        <v>3.92</v>
      </c>
      <c r="D471" s="1">
        <f ca="1">SUMIF('Doanh thu'!A:A,B471,'Doanh thu'!E:E)</f>
        <v>0</v>
      </c>
      <c r="E471" s="1">
        <f t="shared" ca="1" si="7"/>
        <v>-1</v>
      </c>
    </row>
    <row r="472" spans="1:5" x14ac:dyDescent="0.2">
      <c r="A472" s="1" t="str">
        <f ca="1">IFERROR(__xludf.DUMMYFUNCTION("""COMPUTED_VALUE"""),"ARPT1193HEL1121WP")</f>
        <v>ARPT1193HEL1121WP</v>
      </c>
      <c r="B472" s="1">
        <f ca="1">VLOOKUP(A472,'Chi phí'!F:O,10,FALSE)</f>
        <v>0</v>
      </c>
      <c r="C472" s="1">
        <f ca="1">SUMIF('Chi phí'!F:F,A472,'Chi phí'!H:H)</f>
        <v>4.6399999999999997</v>
      </c>
      <c r="D472" s="1">
        <f ca="1">SUMIF('Doanh thu'!A:A,B472,'Doanh thu'!E:E)</f>
        <v>0</v>
      </c>
      <c r="E472" s="1">
        <f t="shared" ca="1" si="7"/>
        <v>-1</v>
      </c>
    </row>
    <row r="473" spans="1:5" x14ac:dyDescent="0.2">
      <c r="A473" s="1" t="str">
        <f ca="1">IFERROR(__xludf.DUMMYFUNCTION("""COMPUTED_VALUE"""),"TSFL491DIL751WP")</f>
        <v>TSFL491DIL751WP</v>
      </c>
      <c r="B473" s="1" t="e">
        <f ca="1">VLOOKUP(A473,'Chi phí'!F:O,10,FALSE)</f>
        <v>#N/A</v>
      </c>
      <c r="C473" s="1">
        <f ca="1">SUMIF('Chi phí'!F:F,A473,'Chi phí'!H:H)</f>
        <v>0</v>
      </c>
      <c r="D473" s="1">
        <f ca="1">SUMIF('Doanh thu'!A:A,B473,'Doanh thu'!E:E)</f>
        <v>0</v>
      </c>
      <c r="E473" s="1" t="e">
        <f t="shared" ca="1" si="7"/>
        <v>#DIV/0!</v>
      </c>
    </row>
    <row r="474" spans="1:5" x14ac:dyDescent="0.2">
      <c r="A474" s="1" t="str">
        <f ca="1">IFERROR(__xludf.DUMMYFUNCTION("""COMPUTED_VALUE"""),"SHTS447HAL2259WP")</f>
        <v>SHTS447HAL2259WP</v>
      </c>
      <c r="B474" s="1">
        <f ca="1">VLOOKUP(A474,'Chi phí'!F:O,10,FALSE)</f>
        <v>0</v>
      </c>
      <c r="C474" s="1">
        <f ca="1">SUMIF('Chi phí'!F:F,A474,'Chi phí'!H:H)</f>
        <v>4.91</v>
      </c>
      <c r="D474" s="1">
        <f ca="1">SUMIF('Doanh thu'!A:A,B474,'Doanh thu'!E:E)</f>
        <v>0</v>
      </c>
      <c r="E474" s="1">
        <f t="shared" ca="1" si="7"/>
        <v>-1</v>
      </c>
    </row>
    <row r="475" spans="1:5" x14ac:dyDescent="0.2">
      <c r="A475" s="1" t="str">
        <f ca="1">IFERROR(__xludf.DUMMYFUNCTION("""COMPUTED_VALUE"""),"CETB521CIN2269WP")</f>
        <v>CETB521CIN2269WP</v>
      </c>
      <c r="B475" s="1">
        <f ca="1">VLOOKUP(A475,'Chi phí'!F:O,10,FALSE)</f>
        <v>0</v>
      </c>
      <c r="C475" s="1">
        <f ca="1">SUMIF('Chi phí'!F:F,A475,'Chi phí'!H:H)</f>
        <v>3.05</v>
      </c>
      <c r="D475" s="1">
        <f ca="1">SUMIF('Doanh thu'!A:A,B475,'Doanh thu'!E:E)</f>
        <v>0</v>
      </c>
      <c r="E475" s="1">
        <f t="shared" ca="1" si="7"/>
        <v>-1</v>
      </c>
    </row>
    <row r="476" spans="1:5" x14ac:dyDescent="0.2">
      <c r="A476" s="1" t="str">
        <f ca="1">IFERROR(__xludf.DUMMYFUNCTION("""COMPUTED_VALUE"""),"TFNA388HEL1095WP")</f>
        <v>TFNA388HEL1095WP</v>
      </c>
      <c r="B476" s="1">
        <f ca="1">VLOOKUP(A476,'Chi phí'!F:O,10,FALSE)</f>
        <v>0</v>
      </c>
      <c r="C476" s="1">
        <f ca="1">SUMIF('Chi phí'!F:F,A476,'Chi phí'!H:H)</f>
        <v>4.45</v>
      </c>
      <c r="D476" s="1">
        <f ca="1">SUMIF('Doanh thu'!A:A,B476,'Doanh thu'!E:E)</f>
        <v>0</v>
      </c>
      <c r="E476" s="1">
        <f t="shared" ca="1" si="7"/>
        <v>-1</v>
      </c>
    </row>
    <row r="477" spans="1:5" x14ac:dyDescent="0.2">
      <c r="A477" s="1" t="str">
        <f ca="1">IFERROR(__xludf.DUMMYFUNCTION("""COMPUTED_VALUE"""),"REAK901NAH2878WP")</f>
        <v>REAK901NAH2878WP</v>
      </c>
      <c r="B477" s="1">
        <f ca="1">VLOOKUP(A477,'Chi phí'!F:O,10,FALSE)</f>
        <v>0</v>
      </c>
      <c r="C477" s="1">
        <f ca="1">SUMIF('Chi phí'!F:F,A477,'Chi phí'!H:H)</f>
        <v>2.92</v>
      </c>
      <c r="D477" s="1">
        <f ca="1">SUMIF('Doanh thu'!A:A,B477,'Doanh thu'!E:E)</f>
        <v>0</v>
      </c>
      <c r="E477" s="1">
        <f t="shared" ca="1" si="7"/>
        <v>-1</v>
      </c>
    </row>
    <row r="478" spans="1:5" x14ac:dyDescent="0.2">
      <c r="A478" s="1" t="str">
        <f ca="1">IFERROR(__xludf.DUMMYFUNCTION("""COMPUTED_VALUE"""),"EBHC347NGO2269WP")</f>
        <v>EBHC347NGO2269WP</v>
      </c>
      <c r="B478" s="1">
        <f ca="1">VLOOKUP(A478,'Chi phí'!F:O,10,FALSE)</f>
        <v>0</v>
      </c>
      <c r="C478" s="1">
        <f ca="1">SUMIF('Chi phí'!F:F,A478,'Chi phí'!H:H)</f>
        <v>6.63</v>
      </c>
      <c r="D478" s="1">
        <f ca="1">SUMIF('Doanh thu'!A:A,B478,'Doanh thu'!E:E)</f>
        <v>0</v>
      </c>
      <c r="E478" s="1">
        <f t="shared" ca="1" si="7"/>
        <v>-1</v>
      </c>
    </row>
    <row r="479" spans="1:5" x14ac:dyDescent="0.2">
      <c r="A479" s="1" t="str">
        <f ca="1">IFERROR(__xludf.DUMMYFUNCTION("""COMPUTED_VALUE"""),"TFHP209HAL1904WP")</f>
        <v>TFHP209HAL1904WP</v>
      </c>
      <c r="B479" s="1">
        <f ca="1">VLOOKUP(A479,'Chi phí'!F:O,10,FALSE)</f>
        <v>0</v>
      </c>
      <c r="C479" s="1">
        <f ca="1">SUMIF('Chi phí'!F:F,A479,'Chi phí'!H:H)</f>
        <v>4.01</v>
      </c>
      <c r="D479" s="1">
        <f ca="1">SUMIF('Doanh thu'!A:A,B479,'Doanh thu'!E:E)</f>
        <v>0</v>
      </c>
      <c r="E479" s="1">
        <f t="shared" ca="1" si="7"/>
        <v>-1</v>
      </c>
    </row>
    <row r="480" spans="1:5" x14ac:dyDescent="0.2">
      <c r="A480" s="1" t="str">
        <f ca="1">IFERROR(__xludf.DUMMYFUNCTION("""COMPUTED_VALUE"""),"ARGT488DIL787WP")</f>
        <v>ARGT488DIL787WP</v>
      </c>
      <c r="B480" s="1">
        <f ca="1">VLOOKUP(A480,'Chi phí'!F:O,10,FALSE)</f>
        <v>0</v>
      </c>
      <c r="C480" s="1">
        <f ca="1">SUMIF('Chi phí'!F:F,A480,'Chi phí'!H:H)</f>
        <v>3.99</v>
      </c>
      <c r="D480" s="1">
        <f ca="1">SUMIF('Doanh thu'!A:A,B480,'Doanh thu'!E:E)</f>
        <v>0</v>
      </c>
      <c r="E480" s="1">
        <f t="shared" ca="1" si="7"/>
        <v>-1</v>
      </c>
    </row>
    <row r="481" spans="1:5" x14ac:dyDescent="0.2">
      <c r="A481" s="1" t="str">
        <f ca="1">IFERROR(__xludf.DUMMYFUNCTION("""COMPUTED_VALUE"""),"TSNA378HEL1075WP")</f>
        <v>TSNA378HEL1075WP</v>
      </c>
      <c r="B481" s="1">
        <f ca="1">VLOOKUP(A481,'Chi phí'!F:O,10,FALSE)</f>
        <v>0</v>
      </c>
      <c r="C481" s="1">
        <f ca="1">SUMIF('Chi phí'!F:F,A481,'Chi phí'!H:H)</f>
        <v>4.7</v>
      </c>
      <c r="D481" s="1">
        <f ca="1">SUMIF('Doanh thu'!A:A,B481,'Doanh thu'!E:E)</f>
        <v>0</v>
      </c>
      <c r="E481" s="1">
        <f t="shared" ca="1" si="7"/>
        <v>-1</v>
      </c>
    </row>
    <row r="482" spans="1:5" x14ac:dyDescent="0.2">
      <c r="A482" s="1" t="str">
        <f ca="1">IFERROR(__xludf.DUMMYFUNCTION("""COMPUTED_VALUE"""),"WMAK1017NAH3165WP")</f>
        <v>WMAK1017NAH3165WP</v>
      </c>
      <c r="B482" s="1">
        <f ca="1">VLOOKUP(A482,'Chi phí'!F:O,10,FALSE)</f>
        <v>0</v>
      </c>
      <c r="C482" s="1">
        <f ca="1">SUMIF('Chi phí'!F:F,A482,'Chi phí'!H:H)</f>
        <v>4.09</v>
      </c>
      <c r="D482" s="1">
        <f ca="1">SUMIF('Doanh thu'!A:A,B482,'Doanh thu'!E:E)</f>
        <v>0</v>
      </c>
      <c r="E482" s="1">
        <f t="shared" ca="1" si="7"/>
        <v>-1</v>
      </c>
    </row>
    <row r="483" spans="1:5" x14ac:dyDescent="0.2">
      <c r="A483" s="1" t="str">
        <f ca="1">IFERROR(__xludf.DUMMYFUNCTION("""COMPUTED_VALUE"""),"MGTB576CIN2439WP")</f>
        <v>MGTB576CIN2439WP</v>
      </c>
      <c r="B483" s="1">
        <f ca="1">VLOOKUP(A483,'Chi phí'!F:O,10,FALSE)</f>
        <v>0</v>
      </c>
      <c r="C483" s="1">
        <f ca="1">SUMIF('Chi phí'!F:F,A483,'Chi phí'!H:H)</f>
        <v>4.91</v>
      </c>
      <c r="D483" s="1">
        <f ca="1">SUMIF('Doanh thu'!A:A,B483,'Doanh thu'!E:E)</f>
        <v>0</v>
      </c>
      <c r="E483" s="1">
        <f t="shared" ca="1" si="7"/>
        <v>-1</v>
      </c>
    </row>
    <row r="484" spans="1:5" x14ac:dyDescent="0.2">
      <c r="A484" s="1" t="str">
        <f ca="1">IFERROR(__xludf.DUMMYFUNCTION("""COMPUTED_VALUE"""),"TMNA399HEL1124WP")</f>
        <v>TMNA399HEL1124WP</v>
      </c>
      <c r="B484" s="1">
        <f ca="1">VLOOKUP(A484,'Chi phí'!F:O,10,FALSE)</f>
        <v>0</v>
      </c>
      <c r="C484" s="1">
        <f ca="1">SUMIF('Chi phí'!F:F,A484,'Chi phí'!H:H)</f>
        <v>5.15</v>
      </c>
      <c r="D484" s="1">
        <f ca="1">SUMIF('Doanh thu'!A:A,B484,'Doanh thu'!E:E)</f>
        <v>0</v>
      </c>
      <c r="E484" s="1">
        <f t="shared" ca="1" si="7"/>
        <v>-1</v>
      </c>
    </row>
    <row r="485" spans="1:5" x14ac:dyDescent="0.2">
      <c r="A485" s="1" t="str">
        <f ca="1">IFERROR(__xludf.DUMMYFUNCTION("""COMPUTED_VALUE"""),"CPNA395HEL1110WP")</f>
        <v>CPNA395HEL1110WP</v>
      </c>
      <c r="B485" s="1">
        <f ca="1">VLOOKUP(A485,'Chi phí'!F:O,10,FALSE)</f>
        <v>0</v>
      </c>
      <c r="C485" s="1">
        <f ca="1">SUMIF('Chi phí'!F:F,A485,'Chi phí'!H:H)</f>
        <v>0.12</v>
      </c>
      <c r="D485" s="1">
        <f ca="1">SUMIF('Doanh thu'!A:A,B485,'Doanh thu'!E:E)</f>
        <v>0</v>
      </c>
      <c r="E485" s="1">
        <f t="shared" ca="1" si="7"/>
        <v>-1</v>
      </c>
    </row>
    <row r="486" spans="1:5" x14ac:dyDescent="0.2">
      <c r="A486" s="1" t="str">
        <f ca="1">IFERROR(__xludf.DUMMYFUNCTION("""COMPUTED_VALUE"""),"LDMN1020CIN2438WP")</f>
        <v>LDMN1020CIN2438WP</v>
      </c>
      <c r="B486" s="1">
        <f ca="1">VLOOKUP(A486,'Chi phí'!F:O,10,FALSE)</f>
        <v>0</v>
      </c>
      <c r="C486" s="1">
        <f ca="1">SUMIF('Chi phí'!F:F,A486,'Chi phí'!H:H)</f>
        <v>0.12</v>
      </c>
      <c r="D486" s="1">
        <f ca="1">SUMIF('Doanh thu'!A:A,B486,'Doanh thu'!E:E)</f>
        <v>0</v>
      </c>
      <c r="E486" s="1">
        <f t="shared" ca="1" si="7"/>
        <v>-1</v>
      </c>
    </row>
    <row r="487" spans="1:5" x14ac:dyDescent="0.2">
      <c r="A487" s="1" t="str">
        <f ca="1">IFERROR(__xludf.DUMMYFUNCTION("""COMPUTED_VALUE"""),"OKTP250HAL2300WP")</f>
        <v>OKTP250HAL2300WP</v>
      </c>
      <c r="B487" s="1">
        <f ca="1">VLOOKUP(A487,'Chi phí'!F:O,10,FALSE)</f>
        <v>0</v>
      </c>
      <c r="C487" s="1">
        <f ca="1">SUMIF('Chi phí'!F:F,A487,'Chi phí'!H:H)</f>
        <v>0.03</v>
      </c>
      <c r="D487" s="1">
        <f ca="1">SUMIF('Doanh thu'!A:A,B487,'Doanh thu'!E:E)</f>
        <v>0</v>
      </c>
      <c r="E487" s="1">
        <f t="shared" ca="1" si="7"/>
        <v>-1</v>
      </c>
    </row>
    <row r="488" spans="1:5" x14ac:dyDescent="0.2">
      <c r="A488" s="1" t="str">
        <f ca="1">IFERROR(__xludf.DUMMYFUNCTION("""COMPUTED_VALUE"""),"BBTB500CIN2199WP")</f>
        <v>BBTB500CIN2199WP</v>
      </c>
      <c r="B488" s="1">
        <f ca="1">VLOOKUP(A488,'Chi phí'!F:O,10,FALSE)</f>
        <v>0</v>
      </c>
      <c r="C488" s="1">
        <f ca="1">SUMIF('Chi phí'!F:F,A488,'Chi phí'!H:H)</f>
        <v>17.32</v>
      </c>
      <c r="D488" s="1">
        <f ca="1">SUMIF('Doanh thu'!A:A,B488,'Doanh thu'!E:E)</f>
        <v>0</v>
      </c>
      <c r="E488" s="1">
        <f t="shared" ca="1" si="7"/>
        <v>-1</v>
      </c>
    </row>
    <row r="489" spans="1:5" x14ac:dyDescent="0.2">
      <c r="A489" s="1" t="str">
        <f ca="1">IFERROR(__xludf.DUMMYFUNCTION("""COMPUTED_VALUE"""),"CNNV894HAL2206WP")</f>
        <v>CNNV894HAL2206WP</v>
      </c>
      <c r="B489" s="1">
        <f ca="1">VLOOKUP(A489,'Chi phí'!F:O,10,FALSE)</f>
        <v>0</v>
      </c>
      <c r="C489" s="1">
        <f ca="1">SUMIF('Chi phí'!F:F,A489,'Chi phí'!H:H)</f>
        <v>4.8</v>
      </c>
      <c r="D489" s="1">
        <f ca="1">SUMIF('Doanh thu'!A:A,B489,'Doanh thu'!E:E)</f>
        <v>0</v>
      </c>
      <c r="E489" s="1">
        <f t="shared" ca="1" si="7"/>
        <v>-1</v>
      </c>
    </row>
    <row r="490" spans="1:5" x14ac:dyDescent="0.2">
      <c r="A490" s="1" t="str">
        <f ca="1">IFERROR(__xludf.DUMMYFUNCTION("""COMPUTED_VALUE"""),"AGFL499DIL772WP")</f>
        <v>AGFL499DIL772WP</v>
      </c>
      <c r="B490" s="1">
        <f ca="1">VLOOKUP(A490,'Chi phí'!F:O,10,FALSE)</f>
        <v>0</v>
      </c>
      <c r="C490" s="1">
        <f ca="1">SUMIF('Chi phí'!F:F,A490,'Chi phí'!H:H)</f>
        <v>4.16</v>
      </c>
      <c r="D490" s="1">
        <f ca="1">SUMIF('Doanh thu'!A:A,B490,'Doanh thu'!E:E)</f>
        <v>0</v>
      </c>
      <c r="E490" s="1">
        <f t="shared" ca="1" si="7"/>
        <v>-1</v>
      </c>
    </row>
    <row r="491" spans="1:5" x14ac:dyDescent="0.2">
      <c r="A491" s="1" t="str">
        <f ca="1">IFERROR(__xludf.DUMMYFUNCTION("""COMPUTED_VALUE"""),"TSAT1252DIL797WP")</f>
        <v>TSAT1252DIL797WP</v>
      </c>
      <c r="B491" s="1">
        <f ca="1">VLOOKUP(A491,'Chi phí'!F:O,10,FALSE)</f>
        <v>0</v>
      </c>
      <c r="C491" s="1">
        <f ca="1">SUMIF('Chi phí'!F:F,A491,'Chi phí'!H:H)</f>
        <v>7.82</v>
      </c>
      <c r="D491" s="1">
        <f ca="1">SUMIF('Doanh thu'!A:A,B491,'Doanh thu'!E:E)</f>
        <v>0</v>
      </c>
      <c r="E491" s="1">
        <f t="shared" ca="1" si="7"/>
        <v>-1</v>
      </c>
    </row>
    <row r="492" spans="1:5" x14ac:dyDescent="0.2">
      <c r="A492" s="1" t="str">
        <f ca="1">IFERROR(__xludf.DUMMYFUNCTION("""COMPUTED_VALUE"""),"TMHT389CIN2421WP")</f>
        <v>TMHT389CIN2421WP</v>
      </c>
      <c r="B492" s="1">
        <f ca="1">VLOOKUP(A492,'Chi phí'!F:O,10,FALSE)</f>
        <v>0</v>
      </c>
      <c r="C492" s="1">
        <f ca="1">SUMIF('Chi phí'!F:F,A492,'Chi phí'!H:H)</f>
        <v>4.1399999999999997</v>
      </c>
      <c r="D492" s="1">
        <f ca="1">SUMIF('Doanh thu'!A:A,B492,'Doanh thu'!E:E)</f>
        <v>0</v>
      </c>
      <c r="E492" s="1">
        <f t="shared" ca="1" si="7"/>
        <v>-1</v>
      </c>
    </row>
    <row r="493" spans="1:5" x14ac:dyDescent="0.2">
      <c r="A493" s="1" t="str">
        <f ca="1">IFERROR(__xludf.DUMMYFUNCTION("""COMPUTED_VALUE"""),"LDBD1116NAH3373WP")</f>
        <v>LDBD1116NAH3373WP</v>
      </c>
      <c r="B493" s="1">
        <f ca="1">VLOOKUP(A493,'Chi phí'!F:O,10,FALSE)</f>
        <v>0</v>
      </c>
      <c r="C493" s="1">
        <f ca="1">SUMIF('Chi phí'!F:F,A493,'Chi phí'!H:H)</f>
        <v>7.01</v>
      </c>
      <c r="D493" s="1">
        <f ca="1">SUMIF('Doanh thu'!A:A,B493,'Doanh thu'!E:E)</f>
        <v>0</v>
      </c>
      <c r="E493" s="1">
        <f t="shared" ca="1" si="7"/>
        <v>-1</v>
      </c>
    </row>
    <row r="494" spans="1:5" x14ac:dyDescent="0.2">
      <c r="A494" s="1" t="str">
        <f ca="1">IFERROR(__xludf.DUMMYFUNCTION("""COMPUTED_VALUE"""),"DEYN380ELE2946WP")</f>
        <v>DEYN380ELE2946WP</v>
      </c>
      <c r="B494" s="1">
        <f ca="1">VLOOKUP(A494,'Chi phí'!F:O,10,FALSE)</f>
        <v>0</v>
      </c>
      <c r="C494" s="1">
        <f ca="1">SUMIF('Chi phí'!F:F,A494,'Chi phí'!H:H)</f>
        <v>2.83</v>
      </c>
      <c r="D494" s="1">
        <f ca="1">SUMIF('Doanh thu'!A:A,B494,'Doanh thu'!E:E)</f>
        <v>0</v>
      </c>
      <c r="E494" s="1">
        <f t="shared" ca="1" si="7"/>
        <v>-1</v>
      </c>
    </row>
    <row r="495" spans="1:5" x14ac:dyDescent="0.2">
      <c r="A495" s="1" t="str">
        <f ca="1">IFERROR(__xludf.DUMMYFUNCTION("""COMPUTED_VALUE"""),"BMPT1163HEL1039WP")</f>
        <v>BMPT1163HEL1039WP</v>
      </c>
      <c r="B495" s="1">
        <f ca="1">VLOOKUP(A495,'Chi phí'!F:O,10,FALSE)</f>
        <v>0</v>
      </c>
      <c r="C495" s="1">
        <f ca="1">SUMIF('Chi phí'!F:F,A495,'Chi phí'!H:H)</f>
        <v>33.799999999999997</v>
      </c>
      <c r="D495" s="1">
        <f ca="1">SUMIF('Doanh thu'!A:A,B495,'Doanh thu'!E:E)</f>
        <v>0</v>
      </c>
      <c r="E495" s="1">
        <f t="shared" ca="1" si="7"/>
        <v>-1</v>
      </c>
    </row>
    <row r="496" spans="1:5" x14ac:dyDescent="0.2">
      <c r="A496" s="1" t="str">
        <f ca="1">IFERROR(__xludf.DUMMYFUNCTION("""COMPUTED_VALUE"""),"EMAK1002NAH3139WP")</f>
        <v>EMAK1002NAH3139WP</v>
      </c>
      <c r="B496" s="1">
        <f ca="1">VLOOKUP(A496,'Chi phí'!F:O,10,FALSE)</f>
        <v>0</v>
      </c>
      <c r="C496" s="1">
        <f ca="1">SUMIF('Chi phí'!F:F,A496,'Chi phí'!H:H)</f>
        <v>3.04</v>
      </c>
      <c r="D496" s="1">
        <f ca="1">SUMIF('Doanh thu'!A:A,B496,'Doanh thu'!E:E)</f>
        <v>0</v>
      </c>
      <c r="E496" s="1">
        <f t="shared" ca="1" si="7"/>
        <v>-1</v>
      </c>
    </row>
    <row r="497" spans="1:5" x14ac:dyDescent="0.2">
      <c r="A497" s="1" t="str">
        <f ca="1">IFERROR(__xludf.DUMMYFUNCTION("""COMPUTED_VALUE"""),"TFNN431HEL977WP")</f>
        <v>TFNN431HEL977WP</v>
      </c>
      <c r="B497" s="1">
        <f ca="1">VLOOKUP(A497,'Chi phí'!F:O,10,FALSE)</f>
        <v>0</v>
      </c>
      <c r="C497" s="1">
        <f ca="1">SUMIF('Chi phí'!F:F,A497,'Chi phí'!H:H)</f>
        <v>9.24</v>
      </c>
      <c r="D497" s="1">
        <f ca="1">SUMIF('Doanh thu'!A:A,B497,'Doanh thu'!E:E)</f>
        <v>0</v>
      </c>
      <c r="E497" s="1">
        <f t="shared" ca="1" si="7"/>
        <v>-1</v>
      </c>
    </row>
    <row r="498" spans="1:5" x14ac:dyDescent="0.2">
      <c r="A498" s="1" t="str">
        <f ca="1">IFERROR(__xludf.DUMMYFUNCTION("""COMPUTED_VALUE"""),"SHDT1154NGO2285WP")</f>
        <v>SHDT1154NGO2285WP</v>
      </c>
      <c r="B498" s="1">
        <f ca="1">VLOOKUP(A498,'Chi phí'!F:O,10,FALSE)</f>
        <v>0</v>
      </c>
      <c r="C498" s="1">
        <f ca="1">SUMIF('Chi phí'!F:F,A498,'Chi phí'!H:H)</f>
        <v>0.04</v>
      </c>
      <c r="D498" s="1">
        <f ca="1">SUMIF('Doanh thu'!A:A,B498,'Doanh thu'!E:E)</f>
        <v>0</v>
      </c>
      <c r="E498" s="1">
        <f t="shared" ca="1" si="7"/>
        <v>-1</v>
      </c>
    </row>
    <row r="499" spans="1:5" x14ac:dyDescent="0.2">
      <c r="A499" s="1" t="str">
        <f ca="1">IFERROR(__xludf.DUMMYFUNCTION("""COMPUTED_VALUE"""),"SHAK1138NAH3471WP")</f>
        <v>SHAK1138NAH3471WP</v>
      </c>
      <c r="B499" s="1">
        <f ca="1">VLOOKUP(A499,'Chi phí'!F:O,10,FALSE)</f>
        <v>0</v>
      </c>
      <c r="C499" s="1">
        <f ca="1">SUMIF('Chi phí'!F:F,A499,'Chi phí'!H:H)</f>
        <v>9.52</v>
      </c>
      <c r="D499" s="1">
        <f ca="1">SUMIF('Doanh thu'!A:A,B499,'Doanh thu'!E:E)</f>
        <v>0</v>
      </c>
      <c r="E499" s="1">
        <f t="shared" ca="1" si="7"/>
        <v>-1</v>
      </c>
    </row>
    <row r="500" spans="1:5" x14ac:dyDescent="0.2">
      <c r="A500" s="1" t="str">
        <f ca="1">IFERROR(__xludf.DUMMYFUNCTION("""COMPUTED_VALUE"""),"TSHT372NEL2254WP")</f>
        <v>TSHT372NEL2254WP</v>
      </c>
      <c r="B500" s="1" t="e">
        <f ca="1">VLOOKUP(A500,'Chi phí'!F:O,10,FALSE)</f>
        <v>#N/A</v>
      </c>
      <c r="C500" s="1">
        <f ca="1">SUMIF('Chi phí'!F:F,A500,'Chi phí'!H:H)</f>
        <v>0</v>
      </c>
      <c r="D500" s="1">
        <f ca="1">SUMIF('Doanh thu'!A:A,B500,'Doanh thu'!E:E)</f>
        <v>0</v>
      </c>
      <c r="E500" s="1" t="e">
        <f t="shared" ca="1" si="7"/>
        <v>#DIV/0!</v>
      </c>
    </row>
    <row r="501" spans="1:5" x14ac:dyDescent="0.2">
      <c r="A501" s="1" t="str">
        <f ca="1">IFERROR(__xludf.DUMMYFUNCTION("""COMPUTED_VALUE"""),"AHNN399NGO2075WP")</f>
        <v>AHNN399NGO2075WP</v>
      </c>
      <c r="B501" s="1">
        <f ca="1">VLOOKUP(A501,'Chi phí'!F:O,10,FALSE)</f>
        <v>0</v>
      </c>
      <c r="C501" s="1">
        <f ca="1">SUMIF('Chi phí'!F:F,A501,'Chi phí'!H:H)</f>
        <v>7.71</v>
      </c>
      <c r="D501" s="1">
        <f ca="1">SUMIF('Doanh thu'!A:A,B501,'Doanh thu'!E:E)</f>
        <v>0</v>
      </c>
      <c r="E501" s="1">
        <f t="shared" ca="1" si="7"/>
        <v>-1</v>
      </c>
    </row>
    <row r="502" spans="1:5" x14ac:dyDescent="0.2">
      <c r="A502" s="1" t="str">
        <f ca="1">IFERROR(__xludf.DUMMYFUNCTION("""COMPUTED_VALUE"""),"PSNT258NEL2323WP")</f>
        <v>PSNT258NEL2323WP</v>
      </c>
      <c r="B502" s="1" t="e">
        <f ca="1">VLOOKUP(A502,'Chi phí'!F:O,10,FALSE)</f>
        <v>#N/A</v>
      </c>
      <c r="C502" s="1">
        <f ca="1">SUMIF('Chi phí'!F:F,A502,'Chi phí'!H:H)</f>
        <v>0</v>
      </c>
      <c r="D502" s="1">
        <f ca="1">SUMIF('Doanh thu'!A:A,B502,'Doanh thu'!E:E)</f>
        <v>0</v>
      </c>
      <c r="E502" s="1" t="e">
        <f t="shared" ca="1" si="7"/>
        <v>#DIV/0!</v>
      </c>
    </row>
    <row r="503" spans="1:5" x14ac:dyDescent="0.2">
      <c r="A503" s="1" t="str">
        <f ca="1">IFERROR(__xludf.DUMMYFUNCTION("""COMPUTED_VALUE"""),"ADMN1019CIN2435WP")</f>
        <v>ADMN1019CIN2435WP</v>
      </c>
      <c r="B503" s="1" t="e">
        <f ca="1">VLOOKUP(A503,'Chi phí'!F:O,10,FALSE)</f>
        <v>#N/A</v>
      </c>
      <c r="C503" s="1">
        <f ca="1">SUMIF('Chi phí'!F:F,A503,'Chi phí'!H:H)</f>
        <v>0</v>
      </c>
      <c r="D503" s="1">
        <f ca="1">SUMIF('Doanh thu'!A:A,B503,'Doanh thu'!E:E)</f>
        <v>0</v>
      </c>
      <c r="E503" s="1" t="e">
        <f t="shared" ca="1" si="7"/>
        <v>#DIV/0!</v>
      </c>
    </row>
    <row r="504" spans="1:5" x14ac:dyDescent="0.2">
      <c r="A504" s="1" t="str">
        <f ca="1">IFERROR(__xludf.DUMMYFUNCTION("""COMPUTED_VALUE"""),"DEDT1032NGO2087WP")</f>
        <v>DEDT1032NGO2087WP</v>
      </c>
      <c r="B504" s="1">
        <f ca="1">VLOOKUP(A504,'Chi phí'!F:O,10,FALSE)</f>
        <v>0</v>
      </c>
      <c r="C504" s="1">
        <f ca="1">SUMIF('Chi phí'!F:F,A504,'Chi phí'!H:H)</f>
        <v>3.24</v>
      </c>
      <c r="D504" s="1">
        <f ca="1">SUMIF('Doanh thu'!A:A,B504,'Doanh thu'!E:E)</f>
        <v>0</v>
      </c>
      <c r="E504" s="1">
        <f t="shared" ca="1" si="7"/>
        <v>-1</v>
      </c>
    </row>
    <row r="505" spans="1:5" x14ac:dyDescent="0.2">
      <c r="A505" s="1" t="str">
        <f ca="1">IFERROR(__xludf.DUMMYFUNCTION("""COMPUTED_VALUE"""),"PGTP238NAH3417WP")</f>
        <v>PGTP238NAH3417WP</v>
      </c>
      <c r="B505" s="1" t="e">
        <f ca="1">VLOOKUP(A505,'Chi phí'!F:O,10,FALSE)</f>
        <v>#N/A</v>
      </c>
      <c r="C505" s="1">
        <f ca="1">SUMIF('Chi phí'!F:F,A505,'Chi phí'!H:H)</f>
        <v>0</v>
      </c>
      <c r="D505" s="1">
        <f ca="1">SUMIF('Doanh thu'!A:A,B505,'Doanh thu'!E:E)</f>
        <v>0</v>
      </c>
      <c r="E505" s="1" t="e">
        <f t="shared" ca="1" si="7"/>
        <v>#DIV/0!</v>
      </c>
    </row>
    <row r="506" spans="1:5" x14ac:dyDescent="0.2">
      <c r="A506" s="1" t="str">
        <f ca="1">IFERROR(__xludf.DUMMYFUNCTION("""COMPUTED_VALUE"""),"AGFL487DIL734WP")</f>
        <v>AGFL487DIL734WP</v>
      </c>
      <c r="B506" s="1">
        <f ca="1">VLOOKUP(A506,'Chi phí'!F:O,10,FALSE)</f>
        <v>0</v>
      </c>
      <c r="C506" s="1">
        <f ca="1">SUMIF('Chi phí'!F:F,A506,'Chi phí'!H:H)</f>
        <v>4.24</v>
      </c>
      <c r="D506" s="1">
        <f ca="1">SUMIF('Doanh thu'!A:A,B506,'Doanh thu'!E:E)</f>
        <v>0</v>
      </c>
      <c r="E506" s="1">
        <f t="shared" ca="1" si="7"/>
        <v>-1</v>
      </c>
    </row>
    <row r="507" spans="1:5" x14ac:dyDescent="0.2">
      <c r="A507" s="1" t="str">
        <f ca="1">IFERROR(__xludf.DUMMYFUNCTION("""COMPUTED_VALUE"""),"UBYN479ELE3216WP")</f>
        <v>UBYN479ELE3216WP</v>
      </c>
      <c r="B507" s="1">
        <f ca="1">VLOOKUP(A507,'Chi phí'!F:O,10,FALSE)</f>
        <v>0</v>
      </c>
      <c r="C507" s="1">
        <f ca="1">SUMIF('Chi phí'!F:F,A507,'Chi phí'!H:H)</f>
        <v>0.02</v>
      </c>
      <c r="D507" s="1">
        <f ca="1">SUMIF('Doanh thu'!A:A,B507,'Doanh thu'!E:E)</f>
        <v>0</v>
      </c>
      <c r="E507" s="1">
        <f t="shared" ca="1" si="7"/>
        <v>-1</v>
      </c>
    </row>
    <row r="508" spans="1:5" x14ac:dyDescent="0.2">
      <c r="A508" s="1" t="str">
        <f ca="1">IFERROR(__xludf.DUMMYFUNCTION("""COMPUTED_VALUE"""),"AGBD1135HAL2242WP")</f>
        <v>AGBD1135HAL2242WP</v>
      </c>
      <c r="B508" s="1">
        <f ca="1">VLOOKUP(A508,'Chi phí'!F:O,10,FALSE)</f>
        <v>0</v>
      </c>
      <c r="C508" s="1">
        <f ca="1">SUMIF('Chi phí'!F:F,A508,'Chi phí'!H:H)</f>
        <v>2.76</v>
      </c>
      <c r="D508" s="1">
        <f ca="1">SUMIF('Doanh thu'!A:A,B508,'Doanh thu'!E:E)</f>
        <v>0</v>
      </c>
      <c r="E508" s="1">
        <f t="shared" ca="1" si="7"/>
        <v>-1</v>
      </c>
    </row>
    <row r="509" spans="1:5" x14ac:dyDescent="0.2">
      <c r="A509" s="1" t="str">
        <f ca="1">IFERROR(__xludf.DUMMYFUNCTION("""COMPUTED_VALUE"""),"ETTN1258ELE3237WP")</f>
        <v>ETTN1258ELE3237WP</v>
      </c>
      <c r="B509" s="1" t="e">
        <f ca="1">VLOOKUP(A509,'Chi phí'!F:O,10,FALSE)</f>
        <v>#N/A</v>
      </c>
      <c r="C509" s="1">
        <f ca="1">SUMIF('Chi phí'!F:F,A509,'Chi phí'!H:H)</f>
        <v>0</v>
      </c>
      <c r="D509" s="1">
        <f ca="1">SUMIF('Doanh thu'!A:A,B509,'Doanh thu'!E:E)</f>
        <v>0</v>
      </c>
      <c r="E509" s="1" t="e">
        <f t="shared" ca="1" si="7"/>
        <v>#DIV/0!</v>
      </c>
    </row>
    <row r="510" spans="1:5" x14ac:dyDescent="0.2">
      <c r="A510" s="1" t="str">
        <f ca="1">IFERROR(__xludf.DUMMYFUNCTION("""COMPUTED_VALUE"""),"TUNA346HEL996WP")</f>
        <v>TUNA346HEL996WP</v>
      </c>
      <c r="B510" s="1">
        <f ca="1">VLOOKUP(A510,'Chi phí'!F:O,10,FALSE)</f>
        <v>0</v>
      </c>
      <c r="C510" s="1">
        <f ca="1">SUMIF('Chi phí'!F:F,A510,'Chi phí'!H:H)</f>
        <v>3.8</v>
      </c>
      <c r="D510" s="1">
        <f ca="1">SUMIF('Doanh thu'!A:A,B510,'Doanh thu'!E:E)</f>
        <v>0</v>
      </c>
      <c r="E510" s="1">
        <f t="shared" ca="1" si="7"/>
        <v>-1</v>
      </c>
    </row>
    <row r="511" spans="1:5" x14ac:dyDescent="0.2">
      <c r="A511" s="1" t="str">
        <f ca="1">IFERROR(__xludf.DUMMYFUNCTION("""COMPUTED_VALUE"""),"PSNN465HEL1131WP")</f>
        <v>PSNN465HEL1131WP</v>
      </c>
      <c r="B511" s="1">
        <f ca="1">VLOOKUP(A511,'Chi phí'!F:O,10,FALSE)</f>
        <v>0</v>
      </c>
      <c r="C511" s="1">
        <f ca="1">SUMIF('Chi phí'!F:F,A511,'Chi phí'!H:H)</f>
        <v>13.96</v>
      </c>
      <c r="D511" s="1">
        <f ca="1">SUMIF('Doanh thu'!A:A,B511,'Doanh thu'!E:E)</f>
        <v>0</v>
      </c>
      <c r="E511" s="1">
        <f t="shared" ca="1" si="7"/>
        <v>-1</v>
      </c>
    </row>
    <row r="512" spans="1:5" x14ac:dyDescent="0.2">
      <c r="A512" s="1" t="str">
        <f ca="1">IFERROR(__xludf.DUMMYFUNCTION("""COMPUTED_VALUE"""),"PGAH665ELE3209WP")</f>
        <v>PGAH665ELE3209WP</v>
      </c>
      <c r="B512" s="1">
        <f ca="1">VLOOKUP(A512,'Chi phí'!F:O,10,FALSE)</f>
        <v>0</v>
      </c>
      <c r="C512" s="1">
        <f ca="1">SUMIF('Chi phí'!F:F,A512,'Chi phí'!H:H)</f>
        <v>8.36</v>
      </c>
      <c r="D512" s="1">
        <f ca="1">SUMIF('Doanh thu'!A:A,B512,'Doanh thu'!E:E)</f>
        <v>0</v>
      </c>
      <c r="E512" s="1">
        <f t="shared" ca="1" si="7"/>
        <v>-1</v>
      </c>
    </row>
    <row r="513" spans="1:5" x14ac:dyDescent="0.2">
      <c r="A513" s="1" t="str">
        <f ca="1">IFERROR(__xludf.DUMMYFUNCTION("""COMPUTED_VALUE"""),"ETVA832ELE3219WP")</f>
        <v>ETVA832ELE3219WP</v>
      </c>
      <c r="B513" s="1">
        <f ca="1">VLOOKUP(A513,'Chi phí'!F:O,10,FALSE)</f>
        <v>0</v>
      </c>
      <c r="C513" s="1">
        <f ca="1">SUMIF('Chi phí'!F:F,A513,'Chi phí'!H:H)</f>
        <v>7.17</v>
      </c>
      <c r="D513" s="1">
        <f ca="1">SUMIF('Doanh thu'!A:A,B513,'Doanh thu'!E:E)</f>
        <v>0</v>
      </c>
      <c r="E513" s="1">
        <f t="shared" ca="1" si="7"/>
        <v>-1</v>
      </c>
    </row>
    <row r="514" spans="1:5" x14ac:dyDescent="0.2">
      <c r="A514" s="1" t="str">
        <f ca="1">IFERROR(__xludf.DUMMYFUNCTION("""COMPUTED_VALUE"""),"ADAK883NAH2790WP")</f>
        <v>ADAK883NAH2790WP</v>
      </c>
      <c r="B514" s="1">
        <f ca="1">VLOOKUP(A514,'Chi phí'!F:O,10,FALSE)</f>
        <v>0</v>
      </c>
      <c r="C514" s="1">
        <f ca="1">SUMIF('Chi phí'!F:F,A514,'Chi phí'!H:H)</f>
        <v>2.94</v>
      </c>
      <c r="D514" s="1">
        <f ca="1">SUMIF('Doanh thu'!A:A,B514,'Doanh thu'!E:E)</f>
        <v>0</v>
      </c>
      <c r="E514" s="1">
        <f t="shared" ref="E514:E577" ca="1" si="8">(D514-C514)/C514</f>
        <v>-1</v>
      </c>
    </row>
    <row r="515" spans="1:5" x14ac:dyDescent="0.2">
      <c r="A515" s="1" t="str">
        <f ca="1">IFERROR(__xludf.DUMMYFUNCTION("""COMPUTED_VALUE"""),"ETVA836ELE3239WP")</f>
        <v>ETVA836ELE3239WP</v>
      </c>
      <c r="B515" s="1">
        <f ca="1">VLOOKUP(A515,'Chi phí'!F:O,10,FALSE)</f>
        <v>0</v>
      </c>
      <c r="C515" s="1">
        <f ca="1">SUMIF('Chi phí'!F:F,A515,'Chi phí'!H:H)</f>
        <v>3.79</v>
      </c>
      <c r="D515" s="1">
        <f ca="1">SUMIF('Doanh thu'!A:A,B515,'Doanh thu'!E:E)</f>
        <v>0</v>
      </c>
      <c r="E515" s="1">
        <f t="shared" ca="1" si="8"/>
        <v>-1</v>
      </c>
    </row>
    <row r="516" spans="1:5" x14ac:dyDescent="0.2">
      <c r="A516" s="1" t="str">
        <f ca="1">IFERROR(__xludf.DUMMYFUNCTION("""COMPUTED_VALUE"""),"SHNV904HAL2256WP")</f>
        <v>SHNV904HAL2256WP</v>
      </c>
      <c r="B516" s="1" t="e">
        <f ca="1">VLOOKUP(A516,'Chi phí'!F:O,10,FALSE)</f>
        <v>#N/A</v>
      </c>
      <c r="C516" s="1">
        <f ca="1">SUMIF('Chi phí'!F:F,A516,'Chi phí'!H:H)</f>
        <v>0</v>
      </c>
      <c r="D516" s="1">
        <f ca="1">SUMIF('Doanh thu'!A:A,B516,'Doanh thu'!E:E)</f>
        <v>0</v>
      </c>
      <c r="E516" s="1" t="e">
        <f t="shared" ca="1" si="8"/>
        <v>#DIV/0!</v>
      </c>
    </row>
    <row r="517" spans="1:5" x14ac:dyDescent="0.2">
      <c r="A517" s="1" t="str">
        <f ca="1">IFERROR(__xludf.DUMMYFUNCTION("""COMPUTED_VALUE"""),"CCTR238HAL2223WP")</f>
        <v>CCTR238HAL2223WP</v>
      </c>
      <c r="B517" s="1">
        <f ca="1">VLOOKUP(A517,'Chi phí'!F:O,10,FALSE)</f>
        <v>0</v>
      </c>
      <c r="C517" s="1">
        <f ca="1">SUMIF('Chi phí'!F:F,A517,'Chi phí'!H:H)</f>
        <v>3.95</v>
      </c>
      <c r="D517" s="1">
        <f ca="1">SUMIF('Doanh thu'!A:A,B517,'Doanh thu'!E:E)</f>
        <v>0</v>
      </c>
      <c r="E517" s="1">
        <f t="shared" ca="1" si="8"/>
        <v>-1</v>
      </c>
    </row>
    <row r="518" spans="1:5" x14ac:dyDescent="0.2">
      <c r="A518" s="1" t="str">
        <f ca="1">IFERROR(__xludf.DUMMYFUNCTION("""COMPUTED_VALUE"""),"BMTN1255HAL2260WP")</f>
        <v>BMTN1255HAL2260WP</v>
      </c>
      <c r="B518" s="1">
        <f ca="1">VLOOKUP(A518,'Chi phí'!F:O,10,FALSE)</f>
        <v>0</v>
      </c>
      <c r="C518" s="1">
        <f ca="1">SUMIF('Chi phí'!F:F,A518,'Chi phí'!H:H)</f>
        <v>4.01</v>
      </c>
      <c r="D518" s="1">
        <f ca="1">SUMIF('Doanh thu'!A:A,B518,'Doanh thu'!E:E)</f>
        <v>0</v>
      </c>
      <c r="E518" s="1">
        <f t="shared" ca="1" si="8"/>
        <v>-1</v>
      </c>
    </row>
    <row r="519" spans="1:5" x14ac:dyDescent="0.2">
      <c r="A519" s="1" t="str">
        <f ca="1">IFERROR(__xludf.DUMMYFUNCTION("""COMPUTED_VALUE"""),"BMAT1248DIL788WP")</f>
        <v>BMAT1248DIL788WP</v>
      </c>
      <c r="B519" s="1">
        <f ca="1">VLOOKUP(A519,'Chi phí'!F:O,10,FALSE)</f>
        <v>0</v>
      </c>
      <c r="C519" s="1">
        <f ca="1">SUMIF('Chi phí'!F:F,A519,'Chi phí'!H:H)</f>
        <v>3.76</v>
      </c>
      <c r="D519" s="1">
        <f ca="1">SUMIF('Doanh thu'!A:A,B519,'Doanh thu'!E:E)</f>
        <v>0</v>
      </c>
      <c r="E519" s="1">
        <f t="shared" ca="1" si="8"/>
        <v>-1</v>
      </c>
    </row>
    <row r="520" spans="1:5" x14ac:dyDescent="0.2">
      <c r="A520" s="1" t="str">
        <f ca="1">IFERROR(__xludf.DUMMYFUNCTION("""COMPUTED_VALUE"""),"PSYN368ELE2908WP")</f>
        <v>PSYN368ELE2908WP</v>
      </c>
      <c r="B520" s="1">
        <f ca="1">VLOOKUP(A520,'Chi phí'!F:O,10,FALSE)</f>
        <v>0</v>
      </c>
      <c r="C520" s="1">
        <f ca="1">SUMIF('Chi phí'!F:F,A520,'Chi phí'!H:H)</f>
        <v>3.01</v>
      </c>
      <c r="D520" s="1">
        <f ca="1">SUMIF('Doanh thu'!A:A,B520,'Doanh thu'!E:E)</f>
        <v>0</v>
      </c>
      <c r="E520" s="1">
        <f t="shared" ca="1" si="8"/>
        <v>-1</v>
      </c>
    </row>
    <row r="521" spans="1:5" x14ac:dyDescent="0.2">
      <c r="A521" s="1" t="str">
        <f ca="1">IFERROR(__xludf.DUMMYFUNCTION("""COMPUTED_VALUE"""),"SHTS450HAL2275WP")</f>
        <v>SHTS450HAL2275WP</v>
      </c>
      <c r="B521" s="1" t="e">
        <f ca="1">VLOOKUP(A521,'Chi phí'!F:O,10,FALSE)</f>
        <v>#N/A</v>
      </c>
      <c r="C521" s="1">
        <f ca="1">SUMIF('Chi phí'!F:F,A521,'Chi phí'!H:H)</f>
        <v>0</v>
      </c>
      <c r="D521" s="1">
        <f ca="1">SUMIF('Doanh thu'!A:A,B521,'Doanh thu'!E:E)</f>
        <v>0</v>
      </c>
      <c r="E521" s="1" t="e">
        <f t="shared" ca="1" si="8"/>
        <v>#DIV/0!</v>
      </c>
    </row>
    <row r="522" spans="1:5" x14ac:dyDescent="0.2">
      <c r="A522" s="1" t="str">
        <f ca="1">IFERROR(__xludf.DUMMYFUNCTION("""COMPUTED_VALUE"""),"ARPT1194HEL1122WP")</f>
        <v>ARPT1194HEL1122WP</v>
      </c>
      <c r="B522" s="1">
        <f ca="1">VLOOKUP(A522,'Chi phí'!F:O,10,FALSE)</f>
        <v>0</v>
      </c>
      <c r="C522" s="1">
        <f ca="1">SUMIF('Chi phí'!F:F,A522,'Chi phí'!H:H)</f>
        <v>4.18</v>
      </c>
      <c r="D522" s="1">
        <f ca="1">SUMIF('Doanh thu'!A:A,B522,'Doanh thu'!E:E)</f>
        <v>0</v>
      </c>
      <c r="E522" s="1">
        <f t="shared" ca="1" si="8"/>
        <v>-1</v>
      </c>
    </row>
    <row r="523" spans="1:5" x14ac:dyDescent="0.2">
      <c r="A523" s="1" t="str">
        <f ca="1">IFERROR(__xludf.DUMMYFUNCTION("""COMPUTED_VALUE"""),"PGDT1153NGO2283WP")</f>
        <v>PGDT1153NGO2283WP</v>
      </c>
      <c r="B523" s="1" t="e">
        <f ca="1">VLOOKUP(A523,'Chi phí'!F:O,10,FALSE)</f>
        <v>#N/A</v>
      </c>
      <c r="C523" s="1">
        <f ca="1">SUMIF('Chi phí'!F:F,A523,'Chi phí'!H:H)</f>
        <v>0</v>
      </c>
      <c r="D523" s="1">
        <f ca="1">SUMIF('Doanh thu'!A:A,B523,'Doanh thu'!E:E)</f>
        <v>0</v>
      </c>
      <c r="E523" s="1" t="e">
        <f t="shared" ca="1" si="8"/>
        <v>#DIV/0!</v>
      </c>
    </row>
    <row r="524" spans="1:5" x14ac:dyDescent="0.2">
      <c r="A524" s="1" t="str">
        <f ca="1">IFERROR(__xludf.DUMMYFUNCTION("""COMPUTED_VALUE"""),"SHTR249HAL2266WP")</f>
        <v>SHTR249HAL2266WP</v>
      </c>
      <c r="B524" s="1">
        <f ca="1">VLOOKUP(A524,'Chi phí'!F:O,10,FALSE)</f>
        <v>0</v>
      </c>
      <c r="C524" s="1">
        <f ca="1">SUMIF('Chi phí'!F:F,A524,'Chi phí'!H:H)</f>
        <v>2.94</v>
      </c>
      <c r="D524" s="1">
        <f ca="1">SUMIF('Doanh thu'!A:A,B524,'Doanh thu'!E:E)</f>
        <v>0</v>
      </c>
      <c r="E524" s="1">
        <f t="shared" ca="1" si="8"/>
        <v>-1</v>
      </c>
    </row>
    <row r="525" spans="1:5" x14ac:dyDescent="0.2">
      <c r="A525" s="1" t="str">
        <f ca="1">IFERROR(__xludf.DUMMYFUNCTION("""COMPUTED_VALUE"""),"TSAH678ELE3247WP")</f>
        <v>TSAH678ELE3247WP</v>
      </c>
      <c r="B525" s="1">
        <f ca="1">VLOOKUP(A525,'Chi phí'!F:O,10,FALSE)</f>
        <v>0</v>
      </c>
      <c r="C525" s="1">
        <f ca="1">SUMIF('Chi phí'!F:F,A525,'Chi phí'!H:H)</f>
        <v>3.66</v>
      </c>
      <c r="D525" s="1">
        <f ca="1">SUMIF('Doanh thu'!A:A,B525,'Doanh thu'!E:E)</f>
        <v>0</v>
      </c>
      <c r="E525" s="1">
        <f t="shared" ca="1" si="8"/>
        <v>-1</v>
      </c>
    </row>
    <row r="526" spans="1:5" x14ac:dyDescent="0.2">
      <c r="A526" s="1" t="str">
        <f ca="1">IFERROR(__xludf.DUMMYFUNCTION("""COMPUTED_VALUE"""),"MSNV888NAH3356WP")</f>
        <v>MSNV888NAH3356WP</v>
      </c>
      <c r="B526" s="1">
        <f ca="1">VLOOKUP(A526,'Chi phí'!F:O,10,FALSE)</f>
        <v>0</v>
      </c>
      <c r="C526" s="1">
        <f ca="1">SUMIF('Chi phí'!F:F,A526,'Chi phí'!H:H)</f>
        <v>1.1100000000000001</v>
      </c>
      <c r="D526" s="1">
        <f ca="1">SUMIF('Doanh thu'!A:A,B526,'Doanh thu'!E:E)</f>
        <v>0</v>
      </c>
      <c r="E526" s="1">
        <f t="shared" ca="1" si="8"/>
        <v>-1</v>
      </c>
    </row>
    <row r="527" spans="1:5" x14ac:dyDescent="0.2">
      <c r="A527" s="1" t="str">
        <f ca="1">IFERROR(__xludf.DUMMYFUNCTION("""COMPUTED_VALUE"""),"ARPT1190HEL1115WP")</f>
        <v>ARPT1190HEL1115WP</v>
      </c>
      <c r="B527" s="1">
        <f ca="1">VLOOKUP(A527,'Chi phí'!F:O,10,FALSE)</f>
        <v>0</v>
      </c>
      <c r="C527" s="1">
        <f ca="1">SUMIF('Chi phí'!F:F,A527,'Chi phí'!H:H)</f>
        <v>2.91</v>
      </c>
      <c r="D527" s="1">
        <f ca="1">SUMIF('Doanh thu'!A:A,B527,'Doanh thu'!E:E)</f>
        <v>0</v>
      </c>
      <c r="E527" s="1">
        <f t="shared" ca="1" si="8"/>
        <v>-1</v>
      </c>
    </row>
    <row r="528" spans="1:5" x14ac:dyDescent="0.2">
      <c r="A528" s="1" t="str">
        <f ca="1">IFERROR(__xludf.DUMMYFUNCTION("""COMPUTED_VALUE"""),"CCTB567NEL2315WP")</f>
        <v>CCTB567NEL2315WP</v>
      </c>
      <c r="B528" s="1">
        <f ca="1">VLOOKUP(A528,'Chi phí'!F:O,10,FALSE)</f>
        <v>0</v>
      </c>
      <c r="C528" s="1">
        <f ca="1">SUMIF('Chi phí'!F:F,A528,'Chi phí'!H:H)</f>
        <v>0</v>
      </c>
      <c r="D528" s="1">
        <f ca="1">SUMIF('Doanh thu'!A:A,B528,'Doanh thu'!E:E)</f>
        <v>0</v>
      </c>
      <c r="E528" s="1" t="e">
        <f t="shared" ca="1" si="8"/>
        <v>#DIV/0!</v>
      </c>
    </row>
    <row r="529" spans="1:5" x14ac:dyDescent="0.2">
      <c r="A529" s="1" t="str">
        <f ca="1">IFERROR(__xludf.DUMMYFUNCTION("""COMPUTED_VALUE"""),"PXDT1155NGO2286WP")</f>
        <v>PXDT1155NGO2286WP</v>
      </c>
      <c r="B529" s="1">
        <f ca="1">VLOOKUP(A529,'Chi phí'!F:O,10,FALSE)</f>
        <v>0</v>
      </c>
      <c r="C529" s="1">
        <f ca="1">SUMIF('Chi phí'!F:F,A529,'Chi phí'!H:H)</f>
        <v>3.74</v>
      </c>
      <c r="D529" s="1">
        <f ca="1">SUMIF('Doanh thu'!A:A,B529,'Doanh thu'!E:E)</f>
        <v>0</v>
      </c>
      <c r="E529" s="1">
        <f t="shared" ca="1" si="8"/>
        <v>-1</v>
      </c>
    </row>
    <row r="530" spans="1:5" x14ac:dyDescent="0.2">
      <c r="A530" s="1" t="str">
        <f ca="1">IFERROR(__xludf.DUMMYFUNCTION("""COMPUTED_VALUE"""),"TSPT1174HEL1064WP")</f>
        <v>TSPT1174HEL1064WP</v>
      </c>
      <c r="B530" s="1">
        <f ca="1">VLOOKUP(A530,'Chi phí'!F:O,10,FALSE)</f>
        <v>0</v>
      </c>
      <c r="C530" s="1">
        <f ca="1">SUMIF('Chi phí'!F:F,A530,'Chi phí'!H:H)</f>
        <v>0.03</v>
      </c>
      <c r="D530" s="1">
        <f ca="1">SUMIF('Doanh thu'!A:A,B530,'Doanh thu'!E:E)</f>
        <v>0</v>
      </c>
      <c r="E530" s="1">
        <f t="shared" ca="1" si="8"/>
        <v>-1</v>
      </c>
    </row>
    <row r="531" spans="1:5" x14ac:dyDescent="0.2">
      <c r="A531" s="1" t="str">
        <f ca="1">IFERROR(__xludf.DUMMYFUNCTION("""COMPUTED_VALUE"""),"AHNV777NAH2980WP")</f>
        <v>AHNV777NAH2980WP</v>
      </c>
      <c r="B531" s="1">
        <f ca="1">VLOOKUP(A531,'Chi phí'!F:O,10,FALSE)</f>
        <v>0</v>
      </c>
      <c r="C531" s="1">
        <f ca="1">SUMIF('Chi phí'!F:F,A531,'Chi phí'!H:H)</f>
        <v>332.66</v>
      </c>
      <c r="D531" s="1">
        <f ca="1">SUMIF('Doanh thu'!A:A,B531,'Doanh thu'!E:E)</f>
        <v>0</v>
      </c>
      <c r="E531" s="1">
        <f t="shared" ca="1" si="8"/>
        <v>-1</v>
      </c>
    </row>
    <row r="532" spans="1:5" x14ac:dyDescent="0.2">
      <c r="A532" s="1" t="str">
        <f ca="1">IFERROR(__xludf.DUMMYFUNCTION("""COMPUTED_VALUE"""),"PWYN213ELE2516WP")</f>
        <v>PWYN213ELE2516WP</v>
      </c>
      <c r="B532" s="1">
        <f ca="1">VLOOKUP(A532,'Chi phí'!F:O,10,FALSE)</f>
        <v>0</v>
      </c>
      <c r="C532" s="1">
        <f ca="1">SUMIF('Chi phí'!F:F,A532,'Chi phí'!H:H)</f>
        <v>118.51</v>
      </c>
      <c r="D532" s="1">
        <f ca="1">SUMIF('Doanh thu'!A:A,B532,'Doanh thu'!E:E)</f>
        <v>0</v>
      </c>
      <c r="E532" s="1">
        <f t="shared" ca="1" si="8"/>
        <v>-1</v>
      </c>
    </row>
    <row r="533" spans="1:5" x14ac:dyDescent="0.2">
      <c r="A533" s="1" t="str">
        <f ca="1">IFERROR(__xludf.DUMMYFUNCTION("""COMPUTED_VALUE"""),"BBTN1241ELE3189WP")</f>
        <v>BBTN1241ELE3189WP</v>
      </c>
      <c r="B533" s="1">
        <f ca="1">VLOOKUP(A533,'Chi phí'!F:O,10,FALSE)</f>
        <v>0</v>
      </c>
      <c r="C533" s="1">
        <f ca="1">SUMIF('Chi phí'!F:F,A533,'Chi phí'!H:H)</f>
        <v>116.73</v>
      </c>
      <c r="D533" s="1">
        <f ca="1">SUMIF('Doanh thu'!A:A,B533,'Doanh thu'!E:E)</f>
        <v>0</v>
      </c>
      <c r="E533" s="1">
        <f t="shared" ca="1" si="8"/>
        <v>-1</v>
      </c>
    </row>
    <row r="534" spans="1:5" x14ac:dyDescent="0.2">
      <c r="A534" s="1" t="str">
        <f ca="1">IFERROR(__xludf.DUMMYFUNCTION("""COMPUTED_VALUE"""),"Baseball Mom Behind Every Baseball Player - Mother Gift - Personalized Custom Tumbler targetus")</f>
        <v>Baseball Mom Behind Every Baseball Player - Mother Gift - Personalized Custom Tumbler targetus</v>
      </c>
      <c r="B534" s="1">
        <f ca="1">VLOOKUP(A534,'Chi phí'!F:O,10,FALSE)</f>
        <v>0</v>
      </c>
      <c r="C534" s="1">
        <f ca="1">SUMIF('Chi phí'!F:F,A534,'Chi phí'!H:H)</f>
        <v>18.53</v>
      </c>
      <c r="D534" s="1">
        <f ca="1">SUMIF('Doanh thu'!A:A,B534,'Doanh thu'!E:E)</f>
        <v>0</v>
      </c>
      <c r="E534" s="1">
        <f t="shared" ca="1" si="8"/>
        <v>-1</v>
      </c>
    </row>
    <row r="535" spans="1:5" x14ac:dyDescent="0.2">
      <c r="A535" s="1" t="str">
        <f ca="1">IFERROR(__xludf.DUMMYFUNCTION("""COMPUTED_VALUE"""),"Top Sale")</f>
        <v>Top Sale</v>
      </c>
      <c r="B535" s="1">
        <f ca="1">VLOOKUP(A535,'Chi phí'!F:O,10,FALSE)</f>
        <v>0</v>
      </c>
      <c r="C535" s="1">
        <f ca="1">SUMIF('Chi phí'!F:F,A535,'Chi phí'!H:H)</f>
        <v>274.76</v>
      </c>
      <c r="D535" s="1">
        <f ca="1">SUMIF('Doanh thu'!A:A,B535,'Doanh thu'!E:E)</f>
        <v>0</v>
      </c>
      <c r="E535" s="1">
        <f t="shared" ca="1" si="8"/>
        <v>-1</v>
      </c>
    </row>
    <row r="536" spans="1:5" x14ac:dyDescent="0.2">
      <c r="A536" s="1" t="str">
        <f ca="1">IFERROR(__xludf.DUMMYFUNCTION("""COMPUTED_VALUE"""),"TSVA809NAH3281WP")</f>
        <v>TSVA809NAH3281WP</v>
      </c>
      <c r="B536" s="1">
        <f ca="1">VLOOKUP(A536,'Chi phí'!F:O,10,FALSE)</f>
        <v>0</v>
      </c>
      <c r="C536" s="1">
        <f ca="1">SUMIF('Chi phí'!F:F,A536,'Chi phí'!H:H)</f>
        <v>29.82</v>
      </c>
      <c r="D536" s="1">
        <f ca="1">SUMIF('Doanh thu'!A:A,B536,'Doanh thu'!E:E)</f>
        <v>0</v>
      </c>
      <c r="E536" s="1">
        <f t="shared" ca="1" si="8"/>
        <v>-1</v>
      </c>
    </row>
    <row r="537" spans="1:5" x14ac:dyDescent="0.2">
      <c r="A537" s="1" t="str">
        <f ca="1">IFERROR(__xludf.DUMMYFUNCTION("""COMPUTED_VALUE"""),"KSNV774HAL1877WP")</f>
        <v>KSNV774HAL1877WP</v>
      </c>
      <c r="B537" s="1">
        <f ca="1">VLOOKUP(A537,'Chi phí'!F:O,10,FALSE)</f>
        <v>0</v>
      </c>
      <c r="C537" s="1">
        <f ca="1">SUMIF('Chi phí'!F:F,A537,'Chi phí'!H:H)</f>
        <v>77.11</v>
      </c>
      <c r="D537" s="1">
        <f ca="1">SUMIF('Doanh thu'!A:A,B537,'Doanh thu'!E:E)</f>
        <v>0</v>
      </c>
      <c r="E537" s="1">
        <f t="shared" ca="1" si="8"/>
        <v>-1</v>
      </c>
    </row>
    <row r="538" spans="1:5" x14ac:dyDescent="0.2">
      <c r="A538" s="1" t="str">
        <f ca="1">IFERROR(__xludf.DUMMYFUNCTION("""COMPUTED_VALUE"""),"TMPT1138HEL981WP")</f>
        <v>TMPT1138HEL981WP</v>
      </c>
      <c r="B538" s="1">
        <f ca="1">VLOOKUP(A538,'Chi phí'!F:O,10,FALSE)</f>
        <v>0</v>
      </c>
      <c r="C538" s="1">
        <f ca="1">SUMIF('Chi phí'!F:F,A538,'Chi phí'!H:H)</f>
        <v>68.430000000000007</v>
      </c>
      <c r="D538" s="1">
        <f ca="1">SUMIF('Doanh thu'!A:A,B538,'Doanh thu'!E:E)</f>
        <v>0</v>
      </c>
      <c r="E538" s="1">
        <f t="shared" ca="1" si="8"/>
        <v>-1</v>
      </c>
    </row>
    <row r="539" spans="1:5" x14ac:dyDescent="0.2">
      <c r="A539" s="1" t="str">
        <f ca="1">IFERROR(__xludf.DUMMYFUNCTION("""COMPUTED_VALUE"""),"PLNV722NAH2768WP")</f>
        <v>PLNV722NAH2768WP</v>
      </c>
      <c r="B539" s="1">
        <f ca="1">VLOOKUP(A539,'Chi phí'!F:O,10,FALSE)</f>
        <v>0</v>
      </c>
      <c r="C539" s="1">
        <f ca="1">SUMIF('Chi phí'!F:F,A539,'Chi phí'!H:H)</f>
        <v>19.41</v>
      </c>
      <c r="D539" s="1">
        <f ca="1">SUMIF('Doanh thu'!A:A,B539,'Doanh thu'!E:E)</f>
        <v>0</v>
      </c>
      <c r="E539" s="1">
        <f t="shared" ca="1" si="8"/>
        <v>-1</v>
      </c>
    </row>
    <row r="540" spans="1:5" x14ac:dyDescent="0.2">
      <c r="A540" s="1" t="str">
        <f ca="1">IFERROR(__xludf.DUMMYFUNCTION("""COMPUTED_VALUE"""),"EMPT1135NGO2186WP")</f>
        <v>EMPT1135NGO2186WP</v>
      </c>
      <c r="B540" s="1">
        <f ca="1">VLOOKUP(A540,'Chi phí'!F:O,10,FALSE)</f>
        <v>0</v>
      </c>
      <c r="C540" s="1">
        <f ca="1">SUMIF('Chi phí'!F:F,A540,'Chi phí'!H:H)</f>
        <v>44.45</v>
      </c>
      <c r="D540" s="1">
        <f ca="1">SUMIF('Doanh thu'!A:A,B540,'Doanh thu'!E:E)</f>
        <v>0</v>
      </c>
      <c r="E540" s="1">
        <f t="shared" ca="1" si="8"/>
        <v>-1</v>
      </c>
    </row>
    <row r="541" spans="1:5" x14ac:dyDescent="0.2">
      <c r="A541" s="1" t="str">
        <f ca="1">IFERROR(__xludf.DUMMYFUNCTION("""COMPUTED_VALUE"""),"TSVA808NAH3277WP")</f>
        <v>TSVA808NAH3277WP</v>
      </c>
      <c r="B541" s="1">
        <f ca="1">VLOOKUP(A541,'Chi phí'!F:O,10,FALSE)</f>
        <v>0</v>
      </c>
      <c r="C541" s="1">
        <f ca="1">SUMIF('Chi phí'!F:F,A541,'Chi phí'!H:H)</f>
        <v>17.86</v>
      </c>
      <c r="D541" s="1">
        <f ca="1">SUMIF('Doanh thu'!A:A,B541,'Doanh thu'!E:E)</f>
        <v>0</v>
      </c>
      <c r="E541" s="1">
        <f t="shared" ca="1" si="8"/>
        <v>-1</v>
      </c>
    </row>
    <row r="542" spans="1:5" x14ac:dyDescent="0.2">
      <c r="A542" s="1" t="str">
        <f ca="1">IFERROR(__xludf.DUMMYFUNCTION("""COMPUTED_VALUE"""),"LCVA464ELE1415WP")</f>
        <v>LCVA464ELE1415WP</v>
      </c>
      <c r="B542" s="1">
        <f ca="1">VLOOKUP(A542,'Chi phí'!F:O,10,FALSE)</f>
        <v>0</v>
      </c>
      <c r="C542" s="1">
        <f ca="1">SUMIF('Chi phí'!F:F,A542,'Chi phí'!H:H)</f>
        <v>23.46</v>
      </c>
      <c r="D542" s="1">
        <f ca="1">SUMIF('Doanh thu'!A:A,B542,'Doanh thu'!E:E)</f>
        <v>0</v>
      </c>
      <c r="E542" s="1">
        <f t="shared" ca="1" si="8"/>
        <v>-1</v>
      </c>
    </row>
    <row r="543" spans="1:5" x14ac:dyDescent="0.2">
      <c r="A543" s="1" t="str">
        <f ca="1">IFERROR(__xludf.DUMMYFUNCTION("""COMPUTED_VALUE"""),"FLTN615NAH1136WP")</f>
        <v>FLTN615NAH1136WP</v>
      </c>
      <c r="B543" s="1">
        <f ca="1">VLOOKUP(A543,'Chi phí'!F:O,10,FALSE)</f>
        <v>0</v>
      </c>
      <c r="C543" s="1">
        <f ca="1">SUMIF('Chi phí'!F:F,A543,'Chi phí'!H:H)</f>
        <v>29.56</v>
      </c>
      <c r="D543" s="1">
        <f ca="1">SUMIF('Doanh thu'!A:A,B543,'Doanh thu'!E:E)</f>
        <v>0</v>
      </c>
      <c r="E543" s="1">
        <f t="shared" ca="1" si="8"/>
        <v>-1</v>
      </c>
    </row>
    <row r="544" spans="1:5" x14ac:dyDescent="0.2">
      <c r="A544" s="1" t="str">
        <f ca="1">IFERROR(__xludf.DUMMYFUNCTION("""COMPUTED_VALUE"""),"TUBD556ELE1421WP")</f>
        <v>TUBD556ELE1421WP</v>
      </c>
      <c r="B544" s="1">
        <f ca="1">VLOOKUP(A544,'Chi phí'!F:O,10,FALSE)</f>
        <v>0</v>
      </c>
      <c r="C544" s="1">
        <f ca="1">SUMIF('Chi phí'!F:F,A544,'Chi phí'!H:H)</f>
        <v>20.95</v>
      </c>
      <c r="D544" s="1">
        <f ca="1">SUMIF('Doanh thu'!A:A,B544,'Doanh thu'!E:E)</f>
        <v>0</v>
      </c>
      <c r="E544" s="1">
        <f t="shared" ca="1" si="8"/>
        <v>-1</v>
      </c>
    </row>
    <row r="545" spans="1:5" x14ac:dyDescent="0.2">
      <c r="A545" s="1" t="str">
        <f ca="1">IFERROR(__xludf.DUMMYFUNCTION("""COMPUTED_VALUE"""),"MGVT198HAL1233WP")</f>
        <v>MGVT198HAL1233WP</v>
      </c>
      <c r="B545" s="1">
        <f ca="1">VLOOKUP(A545,'Chi phí'!F:O,10,FALSE)</f>
        <v>0</v>
      </c>
      <c r="C545" s="1">
        <f ca="1">SUMIF('Chi phí'!F:F,A545,'Chi phí'!H:H)</f>
        <v>21.13</v>
      </c>
      <c r="D545" s="1">
        <f ca="1">SUMIF('Doanh thu'!A:A,B545,'Doanh thu'!E:E)</f>
        <v>0</v>
      </c>
      <c r="E545" s="1">
        <f t="shared" ca="1" si="8"/>
        <v>-1</v>
      </c>
    </row>
    <row r="546" spans="1:5" x14ac:dyDescent="0.2">
      <c r="A546" s="1" t="str">
        <f ca="1">IFERROR(__xludf.DUMMYFUNCTION("""COMPUTED_VALUE"""),"CKYN284ELE2663WP")</f>
        <v>CKYN284ELE2663WP</v>
      </c>
      <c r="B546" s="1">
        <f ca="1">VLOOKUP(A546,'Chi phí'!F:O,10,FALSE)</f>
        <v>0</v>
      </c>
      <c r="C546" s="1">
        <f ca="1">SUMIF('Chi phí'!F:F,A546,'Chi phí'!H:H)</f>
        <v>59.17</v>
      </c>
      <c r="D546" s="1">
        <f ca="1">SUMIF('Doanh thu'!A:A,B546,'Doanh thu'!E:E)</f>
        <v>0</v>
      </c>
      <c r="E546" s="1">
        <f t="shared" ca="1" si="8"/>
        <v>-1</v>
      </c>
    </row>
    <row r="547" spans="1:5" x14ac:dyDescent="0.2">
      <c r="A547" s="1" t="str">
        <f ca="1">IFERROR(__xludf.DUMMYFUNCTION("""COMPUTED_VALUE"""),"PLDT879NGO1706WP")</f>
        <v>PLDT879NGO1706WP</v>
      </c>
      <c r="B547" s="1">
        <f ca="1">VLOOKUP(A547,'Chi phí'!F:O,10,FALSE)</f>
        <v>0</v>
      </c>
      <c r="C547" s="1">
        <f ca="1">SUMIF('Chi phí'!F:F,A547,'Chi phí'!H:H)</f>
        <v>30.27</v>
      </c>
      <c r="D547" s="1">
        <f ca="1">SUMIF('Doanh thu'!A:A,B547,'Doanh thu'!E:E)</f>
        <v>0</v>
      </c>
      <c r="E547" s="1">
        <f t="shared" ca="1" si="8"/>
        <v>-1</v>
      </c>
    </row>
    <row r="548" spans="1:5" x14ac:dyDescent="0.2">
      <c r="A548" s="1" t="str">
        <f ca="1">IFERROR(__xludf.DUMMYFUNCTION("""COMPUTED_VALUE"""),"EAGT434DIL563WP")</f>
        <v>EAGT434DIL563WP</v>
      </c>
      <c r="B548" s="1">
        <f ca="1">VLOOKUP(A548,'Chi phí'!F:O,10,FALSE)</f>
        <v>0</v>
      </c>
      <c r="C548" s="1">
        <f ca="1">SUMIF('Chi phí'!F:F,A548,'Chi phí'!H:H)</f>
        <v>22.759999999999998</v>
      </c>
      <c r="D548" s="1">
        <f ca="1">SUMIF('Doanh thu'!A:A,B548,'Doanh thu'!E:E)</f>
        <v>0</v>
      </c>
      <c r="E548" s="1">
        <f t="shared" ca="1" si="8"/>
        <v>-1</v>
      </c>
    </row>
    <row r="549" spans="1:5" x14ac:dyDescent="0.2">
      <c r="A549" s="1" t="str">
        <f ca="1">IFERROR(__xludf.DUMMYFUNCTION("""COMPUTED_VALUE"""),"FLCH006NAH940WP")</f>
        <v>FLCH006NAH940WP</v>
      </c>
      <c r="B549" s="1">
        <f ca="1">VLOOKUP(A549,'Chi phí'!F:O,10,FALSE)</f>
        <v>0</v>
      </c>
      <c r="C549" s="1">
        <f ca="1">SUMIF('Chi phí'!F:F,A549,'Chi phí'!H:H)</f>
        <v>19.62</v>
      </c>
      <c r="D549" s="1">
        <f ca="1">SUMIF('Doanh thu'!A:A,B549,'Doanh thu'!E:E)</f>
        <v>0</v>
      </c>
      <c r="E549" s="1">
        <f t="shared" ca="1" si="8"/>
        <v>-1</v>
      </c>
    </row>
    <row r="550" spans="1:5" x14ac:dyDescent="0.2">
      <c r="A550" s="1" t="str">
        <f ca="1">IFERROR(__xludf.DUMMYFUNCTION("""COMPUTED_VALUE"""),"LCVA475ELE1453WP")</f>
        <v>LCVA475ELE1453WP</v>
      </c>
      <c r="B550" s="1">
        <f ca="1">VLOOKUP(A550,'Chi phí'!F:O,10,FALSE)</f>
        <v>0</v>
      </c>
      <c r="C550" s="1">
        <f ca="1">SUMIF('Chi phí'!F:F,A550,'Chi phí'!H:H)</f>
        <v>38.880000000000003</v>
      </c>
      <c r="D550" s="1">
        <f ca="1">SUMIF('Doanh thu'!A:A,B550,'Doanh thu'!E:E)</f>
        <v>0</v>
      </c>
      <c r="E550" s="1">
        <f t="shared" ca="1" si="8"/>
        <v>-1</v>
      </c>
    </row>
    <row r="551" spans="1:5" x14ac:dyDescent="0.2">
      <c r="A551" s="1" t="str">
        <f ca="1">IFERROR(__xludf.DUMMYFUNCTION("""COMPUTED_VALUE"""),"MSNV890NAH3362WP")</f>
        <v>MSNV890NAH3362WP</v>
      </c>
      <c r="B551" s="1">
        <f ca="1">VLOOKUP(A551,'Chi phí'!F:O,10,FALSE)</f>
        <v>0</v>
      </c>
      <c r="C551" s="1">
        <f ca="1">SUMIF('Chi phí'!F:F,A551,'Chi phí'!H:H)</f>
        <v>19.45</v>
      </c>
      <c r="D551" s="1">
        <f ca="1">SUMIF('Doanh thu'!A:A,B551,'Doanh thu'!E:E)</f>
        <v>0</v>
      </c>
      <c r="E551" s="1">
        <f t="shared" ca="1" si="8"/>
        <v>-1</v>
      </c>
    </row>
    <row r="552" spans="1:5" x14ac:dyDescent="0.2">
      <c r="A552" s="1" t="str">
        <f ca="1">IFERROR(__xludf.DUMMYFUNCTION("""COMPUTED_VALUE"""),"LTDT1101HEL988WP")</f>
        <v>LTDT1101HEL988WP</v>
      </c>
      <c r="B552" s="1">
        <f ca="1">VLOOKUP(A552,'Chi phí'!F:O,10,FALSE)</f>
        <v>0</v>
      </c>
      <c r="C552" s="1">
        <f ca="1">SUMIF('Chi phí'!F:F,A552,'Chi phí'!H:H)</f>
        <v>15.63</v>
      </c>
      <c r="D552" s="1">
        <f ca="1">SUMIF('Doanh thu'!A:A,B552,'Doanh thu'!E:E)</f>
        <v>0</v>
      </c>
      <c r="E552" s="1">
        <f t="shared" ca="1" si="8"/>
        <v>-1</v>
      </c>
    </row>
    <row r="553" spans="1:5" x14ac:dyDescent="0.2">
      <c r="A553" s="1" t="str">
        <f ca="1">IFERROR(__xludf.DUMMYFUNCTION("""COMPUTED_VALUE"""),"LDTS309NAH2750WP")</f>
        <v>LDTS309NAH2750WP</v>
      </c>
      <c r="B553" s="1">
        <f ca="1">VLOOKUP(A553,'Chi phí'!F:O,10,FALSE)</f>
        <v>0</v>
      </c>
      <c r="C553" s="1">
        <f ca="1">SUMIF('Chi phí'!F:F,A553,'Chi phí'!H:H)</f>
        <v>22.77</v>
      </c>
      <c r="D553" s="1">
        <f ca="1">SUMIF('Doanh thu'!A:A,B553,'Doanh thu'!E:E)</f>
        <v>0</v>
      </c>
      <c r="E553" s="1">
        <f t="shared" ca="1" si="8"/>
        <v>-1</v>
      </c>
    </row>
    <row r="554" spans="1:5" x14ac:dyDescent="0.2">
      <c r="A554" s="1" t="str">
        <f ca="1">IFERROR(__xludf.DUMMYFUNCTION("""COMPUTED_VALUE"""),"WZAH643ELE3139WP")</f>
        <v>WZAH643ELE3139WP</v>
      </c>
      <c r="B554" s="1">
        <f ca="1">VLOOKUP(A554,'Chi phí'!F:O,10,FALSE)</f>
        <v>0</v>
      </c>
      <c r="C554" s="1">
        <f ca="1">SUMIF('Chi phí'!F:F,A554,'Chi phí'!H:H)</f>
        <v>17.86</v>
      </c>
      <c r="D554" s="1">
        <f ca="1">SUMIF('Doanh thu'!A:A,B554,'Doanh thu'!E:E)</f>
        <v>0</v>
      </c>
      <c r="E554" s="1">
        <f t="shared" ca="1" si="8"/>
        <v>-1</v>
      </c>
    </row>
    <row r="555" spans="1:5" x14ac:dyDescent="0.2">
      <c r="A555" s="1" t="str">
        <f ca="1">IFERROR(__xludf.DUMMYFUNCTION("""COMPUTED_VALUE"""),"PLAK442NAH1138WP")</f>
        <v>PLAK442NAH1138WP</v>
      </c>
      <c r="B555" s="1">
        <f ca="1">VLOOKUP(A555,'Chi phí'!F:O,10,FALSE)</f>
        <v>0</v>
      </c>
      <c r="C555" s="1">
        <f ca="1">SUMIF('Chi phí'!F:F,A555,'Chi phí'!H:H)</f>
        <v>14.69</v>
      </c>
      <c r="D555" s="1">
        <f ca="1">SUMIF('Doanh thu'!A:A,B555,'Doanh thu'!E:E)</f>
        <v>0</v>
      </c>
      <c r="E555" s="1">
        <f t="shared" ca="1" si="8"/>
        <v>-1</v>
      </c>
    </row>
    <row r="556" spans="1:5" x14ac:dyDescent="0.2">
      <c r="A556" s="1" t="str">
        <f ca="1">IFERROR(__xludf.DUMMYFUNCTION("""COMPUTED_VALUE"""),"DEDT1095NGO2188WP")</f>
        <v>DEDT1095NGO2188WP</v>
      </c>
      <c r="B556" s="1">
        <f ca="1">VLOOKUP(A556,'Chi phí'!F:O,10,FALSE)</f>
        <v>0</v>
      </c>
      <c r="C556" s="1">
        <f ca="1">SUMIF('Chi phí'!F:F,A556,'Chi phí'!H:H)</f>
        <v>28.64</v>
      </c>
      <c r="D556" s="1">
        <f ca="1">SUMIF('Doanh thu'!A:A,B556,'Doanh thu'!E:E)</f>
        <v>0</v>
      </c>
      <c r="E556" s="1">
        <f t="shared" ca="1" si="8"/>
        <v>-1</v>
      </c>
    </row>
    <row r="557" spans="1:5" x14ac:dyDescent="0.2">
      <c r="A557" s="1" t="str">
        <f ca="1">IFERROR(__xludf.DUMMYFUNCTION("""COMPUTED_VALUE"""),"WZAH645ELE3151WP")</f>
        <v>WZAH645ELE3151WP</v>
      </c>
      <c r="B557" s="1">
        <f ca="1">VLOOKUP(A557,'Chi phí'!F:O,10,FALSE)</f>
        <v>0</v>
      </c>
      <c r="C557" s="1">
        <f ca="1">SUMIF('Chi phí'!F:F,A557,'Chi phí'!H:H)</f>
        <v>30.77</v>
      </c>
      <c r="D557" s="1">
        <f ca="1">SUMIF('Doanh thu'!A:A,B557,'Doanh thu'!E:E)</f>
        <v>0</v>
      </c>
      <c r="E557" s="1">
        <f t="shared" ca="1" si="8"/>
        <v>-1</v>
      </c>
    </row>
    <row r="558" spans="1:5" x14ac:dyDescent="0.2">
      <c r="A558" s="1" t="str">
        <f ca="1">IFERROR(__xludf.DUMMYFUNCTION("""COMPUTED_VALUE"""),"TSAK1099NAH3359WP")</f>
        <v>TSAK1099NAH3359WP</v>
      </c>
      <c r="B558" s="1">
        <f ca="1">VLOOKUP(A558,'Chi phí'!F:O,10,FALSE)</f>
        <v>0</v>
      </c>
      <c r="C558" s="1">
        <f ca="1">SUMIF('Chi phí'!F:F,A558,'Chi phí'!H:H)</f>
        <v>20.22</v>
      </c>
      <c r="D558" s="1">
        <f ca="1">SUMIF('Doanh thu'!A:A,B558,'Doanh thu'!E:E)</f>
        <v>0</v>
      </c>
      <c r="E558" s="1">
        <f t="shared" ca="1" si="8"/>
        <v>-1</v>
      </c>
    </row>
    <row r="559" spans="1:5" x14ac:dyDescent="0.2">
      <c r="A559" s="1" t="str">
        <f ca="1">IFERROR(__xludf.DUMMYFUNCTION("""COMPUTED_VALUE"""),"AHYN323ELE2758WP")</f>
        <v>AHYN323ELE2758WP</v>
      </c>
      <c r="B559" s="1">
        <f ca="1">VLOOKUP(A559,'Chi phí'!F:O,10,FALSE)</f>
        <v>0</v>
      </c>
      <c r="C559" s="1">
        <f ca="1">SUMIF('Chi phí'!F:F,A559,'Chi phí'!H:H)</f>
        <v>16.45</v>
      </c>
      <c r="D559" s="1">
        <f ca="1">SUMIF('Doanh thu'!A:A,B559,'Doanh thu'!E:E)</f>
        <v>0</v>
      </c>
      <c r="E559" s="1">
        <f t="shared" ca="1" si="8"/>
        <v>-1</v>
      </c>
    </row>
    <row r="560" spans="1:5" x14ac:dyDescent="0.2">
      <c r="A560" s="1" t="str">
        <f ca="1">IFERROR(__xludf.DUMMYFUNCTION("""COMPUTED_VALUE"""),"GTNA266NGO1969WP")</f>
        <v>GTNA266NGO1969WP</v>
      </c>
      <c r="B560" s="1">
        <f ca="1">VLOOKUP(A560,'Chi phí'!F:O,10,FALSE)</f>
        <v>0</v>
      </c>
      <c r="C560" s="1">
        <f ca="1">SUMIF('Chi phí'!F:F,A560,'Chi phí'!H:H)</f>
        <v>10.08</v>
      </c>
      <c r="D560" s="1">
        <f ca="1">SUMIF('Doanh thu'!A:A,B560,'Doanh thu'!E:E)</f>
        <v>0</v>
      </c>
      <c r="E560" s="1">
        <f t="shared" ca="1" si="8"/>
        <v>-1</v>
      </c>
    </row>
    <row r="561" spans="1:5" x14ac:dyDescent="0.2">
      <c r="A561" s="1" t="str">
        <f ca="1">IFERROR(__xludf.DUMMYFUNCTION("""COMPUTED_VALUE"""),"TSTR237HAL2222WP")</f>
        <v>TSTR237HAL2222WP</v>
      </c>
      <c r="B561" s="1">
        <f ca="1">VLOOKUP(A561,'Chi phí'!F:O,10,FALSE)</f>
        <v>0</v>
      </c>
      <c r="C561" s="1">
        <f ca="1">SUMIF('Chi phí'!F:F,A561,'Chi phí'!H:H)</f>
        <v>10.47</v>
      </c>
      <c r="D561" s="1">
        <f ca="1">SUMIF('Doanh thu'!A:A,B561,'Doanh thu'!E:E)</f>
        <v>0</v>
      </c>
      <c r="E561" s="1">
        <f t="shared" ca="1" si="8"/>
        <v>-1</v>
      </c>
    </row>
    <row r="562" spans="1:5" x14ac:dyDescent="0.2">
      <c r="A562" s="1" t="str">
        <f ca="1">IFERROR(__xludf.DUMMYFUNCTION("""COMPUTED_VALUE"""),"GSGT470NEL2271WP")</f>
        <v>GSGT470NEL2271WP</v>
      </c>
      <c r="B562" s="1">
        <f ca="1">VLOOKUP(A562,'Chi phí'!F:O,10,FALSE)</f>
        <v>0</v>
      </c>
      <c r="C562" s="1">
        <f ca="1">SUMIF('Chi phí'!F:F,A562,'Chi phí'!H:H)</f>
        <v>8.75</v>
      </c>
      <c r="D562" s="1">
        <f ca="1">SUMIF('Doanh thu'!A:A,B562,'Doanh thu'!E:E)</f>
        <v>0</v>
      </c>
      <c r="E562" s="1">
        <f t="shared" ca="1" si="8"/>
        <v>-1</v>
      </c>
    </row>
    <row r="563" spans="1:5" x14ac:dyDescent="0.2">
      <c r="A563" s="1" t="str">
        <f ca="1">IFERROR(__xludf.DUMMYFUNCTION("""COMPUTED_VALUE"""),"BCTS433ELE3190WP")</f>
        <v>BCTS433ELE3190WP</v>
      </c>
      <c r="B563" s="1">
        <f ca="1">VLOOKUP(A563,'Chi phí'!F:O,10,FALSE)</f>
        <v>0</v>
      </c>
      <c r="C563" s="1">
        <f ca="1">SUMIF('Chi phí'!F:F,A563,'Chi phí'!H:H)</f>
        <v>10.27</v>
      </c>
      <c r="D563" s="1">
        <f ca="1">SUMIF('Doanh thu'!A:A,B563,'Doanh thu'!E:E)</f>
        <v>0</v>
      </c>
      <c r="E563" s="1">
        <f t="shared" ca="1" si="8"/>
        <v>-1</v>
      </c>
    </row>
    <row r="564" spans="1:5" x14ac:dyDescent="0.2">
      <c r="A564" s="1" t="str">
        <f ca="1">IFERROR(__xludf.DUMMYFUNCTION("""COMPUTED_VALUE"""),"AHHT373NEL2259WP")</f>
        <v>AHHT373NEL2259WP</v>
      </c>
      <c r="B564" s="1">
        <f ca="1">VLOOKUP(A564,'Chi phí'!F:O,10,FALSE)</f>
        <v>0</v>
      </c>
      <c r="C564" s="1">
        <f ca="1">SUMIF('Chi phí'!F:F,A564,'Chi phí'!H:H)</f>
        <v>11</v>
      </c>
      <c r="D564" s="1">
        <f ca="1">SUMIF('Doanh thu'!A:A,B564,'Doanh thu'!E:E)</f>
        <v>0</v>
      </c>
      <c r="E564" s="1">
        <f t="shared" ca="1" si="8"/>
        <v>-1</v>
      </c>
    </row>
    <row r="565" spans="1:5" x14ac:dyDescent="0.2">
      <c r="A565" s="1" t="str">
        <f ca="1">IFERROR(__xludf.DUMMYFUNCTION("""COMPUTED_VALUE"""),"AHYN334ELE2796WP")</f>
        <v>AHYN334ELE2796WP</v>
      </c>
      <c r="B565" s="1">
        <f ca="1">VLOOKUP(A565,'Chi phí'!F:O,10,FALSE)</f>
        <v>0</v>
      </c>
      <c r="C565" s="1">
        <f ca="1">SUMIF('Chi phí'!F:F,A565,'Chi phí'!H:H)</f>
        <v>4.3</v>
      </c>
      <c r="D565" s="1">
        <f ca="1">SUMIF('Doanh thu'!A:A,B565,'Doanh thu'!E:E)</f>
        <v>0</v>
      </c>
      <c r="E565" s="1">
        <f t="shared" ca="1" si="8"/>
        <v>-1</v>
      </c>
    </row>
    <row r="566" spans="1:5" x14ac:dyDescent="0.2">
      <c r="A566" s="1" t="str">
        <f ca="1">IFERROR(__xludf.DUMMYFUNCTION("""COMPUTED_VALUE"""),"PSTN1228ELE3138WP")</f>
        <v>PSTN1228ELE3138WP</v>
      </c>
      <c r="B566" s="1">
        <f ca="1">VLOOKUP(A566,'Chi phí'!F:O,10,FALSE)</f>
        <v>0</v>
      </c>
      <c r="C566" s="1">
        <f ca="1">SUMIF('Chi phí'!F:F,A566,'Chi phí'!H:H)</f>
        <v>11.71</v>
      </c>
      <c r="D566" s="1">
        <f ca="1">SUMIF('Doanh thu'!A:A,B566,'Doanh thu'!E:E)</f>
        <v>0</v>
      </c>
      <c r="E566" s="1">
        <f t="shared" ca="1" si="8"/>
        <v>-1</v>
      </c>
    </row>
    <row r="567" spans="1:5" x14ac:dyDescent="0.2">
      <c r="A567" s="1" t="str">
        <f ca="1">IFERROR(__xludf.DUMMYFUNCTION("""COMPUTED_VALUE"""),"LWKK865CIN2362WP")</f>
        <v>LWKK865CIN2362WP</v>
      </c>
      <c r="B567" s="1">
        <f ca="1">VLOOKUP(A567,'Chi phí'!F:O,10,FALSE)</f>
        <v>0</v>
      </c>
      <c r="C567" s="1">
        <f ca="1">SUMIF('Chi phí'!F:F,A567,'Chi phí'!H:H)</f>
        <v>13.39</v>
      </c>
      <c r="D567" s="1">
        <f ca="1">SUMIF('Doanh thu'!A:A,B567,'Doanh thu'!E:E)</f>
        <v>0</v>
      </c>
      <c r="E567" s="1">
        <f t="shared" ca="1" si="8"/>
        <v>-1</v>
      </c>
    </row>
    <row r="568" spans="1:5" x14ac:dyDescent="0.2">
      <c r="A568" s="1" t="str">
        <f ca="1">IFERROR(__xludf.DUMMYFUNCTION("""COMPUTED_VALUE"""),"LJDT1122HEL1031WP")</f>
        <v>LJDT1122HEL1031WP</v>
      </c>
      <c r="B568" s="1">
        <f ca="1">VLOOKUP(A568,'Chi phí'!F:O,10,FALSE)</f>
        <v>0</v>
      </c>
      <c r="C568" s="1">
        <f ca="1">SUMIF('Chi phí'!F:F,A568,'Chi phí'!H:H)</f>
        <v>20.490000000000002</v>
      </c>
      <c r="D568" s="1">
        <f ca="1">SUMIF('Doanh thu'!A:A,B568,'Doanh thu'!E:E)</f>
        <v>0</v>
      </c>
      <c r="E568" s="1">
        <f t="shared" ca="1" si="8"/>
        <v>-1</v>
      </c>
    </row>
    <row r="569" spans="1:5" x14ac:dyDescent="0.2">
      <c r="A569" s="1" t="str">
        <f ca="1">IFERROR(__xludf.DUMMYFUNCTION("""COMPUTED_VALUE"""),"TUTN662HAL690WP")</f>
        <v>TUTN662HAL690WP</v>
      </c>
      <c r="B569" s="1">
        <f ca="1">VLOOKUP(A569,'Chi phí'!F:O,10,FALSE)</f>
        <v>0</v>
      </c>
      <c r="C569" s="1">
        <f ca="1">SUMIF('Chi phí'!F:F,A569,'Chi phí'!H:H)</f>
        <v>4.0599999999999996</v>
      </c>
      <c r="D569" s="1">
        <f ca="1">SUMIF('Doanh thu'!A:A,B569,'Doanh thu'!E:E)</f>
        <v>0</v>
      </c>
      <c r="E569" s="1">
        <f t="shared" ca="1" si="8"/>
        <v>-1</v>
      </c>
    </row>
    <row r="570" spans="1:5" x14ac:dyDescent="0.2">
      <c r="A570" s="1" t="str">
        <f ca="1">IFERROR(__xludf.DUMMYFUNCTION("""COMPUTED_VALUE"""),"JLPT1133HEL967WP")</f>
        <v>JLPT1133HEL967WP</v>
      </c>
      <c r="B570" s="1">
        <f ca="1">VLOOKUP(A570,'Chi phí'!F:O,10,FALSE)</f>
        <v>0</v>
      </c>
      <c r="C570" s="1">
        <f ca="1">SUMIF('Chi phí'!F:F,A570,'Chi phí'!H:H)</f>
        <v>17.79</v>
      </c>
      <c r="D570" s="1">
        <f ca="1">SUMIF('Doanh thu'!A:A,B570,'Doanh thu'!E:E)</f>
        <v>0</v>
      </c>
      <c r="E570" s="1">
        <f t="shared" ca="1" si="8"/>
        <v>-1</v>
      </c>
    </row>
    <row r="571" spans="1:5" x14ac:dyDescent="0.2">
      <c r="A571" s="1" t="str">
        <f ca="1">IFERROR(__xludf.DUMMYFUNCTION("""COMPUTED_VALUE"""),"TSTS006HAL740WP")</f>
        <v>TSTS006HAL740WP</v>
      </c>
      <c r="B571" s="1">
        <f ca="1">VLOOKUP(A571,'Chi phí'!F:O,10,FALSE)</f>
        <v>0</v>
      </c>
      <c r="C571" s="1">
        <f ca="1">SUMIF('Chi phí'!F:F,A571,'Chi phí'!H:H)</f>
        <v>8.129999999999999</v>
      </c>
      <c r="D571" s="1">
        <f ca="1">SUMIF('Doanh thu'!A:A,B571,'Doanh thu'!E:E)</f>
        <v>0</v>
      </c>
      <c r="E571" s="1">
        <f t="shared" ca="1" si="8"/>
        <v>-1</v>
      </c>
    </row>
    <row r="572" spans="1:5" x14ac:dyDescent="0.2">
      <c r="A572" s="1" t="str">
        <f ca="1">IFERROR(__xludf.DUMMYFUNCTION("""COMPUTED_VALUE"""),"FHKK858NEL2244WP")</f>
        <v>FHKK858NEL2244WP</v>
      </c>
      <c r="B572" s="1">
        <f ca="1">VLOOKUP(A572,'Chi phí'!F:O,10,FALSE)</f>
        <v>0</v>
      </c>
      <c r="C572" s="1">
        <f ca="1">SUMIF('Chi phí'!F:F,A572,'Chi phí'!H:H)</f>
        <v>3.15</v>
      </c>
      <c r="D572" s="1">
        <f ca="1">SUMIF('Doanh thu'!A:A,B572,'Doanh thu'!E:E)</f>
        <v>0</v>
      </c>
      <c r="E572" s="1">
        <f t="shared" ca="1" si="8"/>
        <v>-1</v>
      </c>
    </row>
    <row r="573" spans="1:5" x14ac:dyDescent="0.2">
      <c r="A573" s="1" t="str">
        <f ca="1">IFERROR(__xludf.DUMMYFUNCTION("""COMPUTED_VALUE"""),"LTAK1094NAH3347WP")</f>
        <v>LTAK1094NAH3347WP</v>
      </c>
      <c r="B573" s="1">
        <f ca="1">VLOOKUP(A573,'Chi phí'!F:O,10,FALSE)</f>
        <v>0</v>
      </c>
      <c r="C573" s="1">
        <f ca="1">SUMIF('Chi phí'!F:F,A573,'Chi phí'!H:H)</f>
        <v>3.62</v>
      </c>
      <c r="D573" s="1">
        <f ca="1">SUMIF('Doanh thu'!A:A,B573,'Doanh thu'!E:E)</f>
        <v>0</v>
      </c>
      <c r="E573" s="1">
        <f t="shared" ca="1" si="8"/>
        <v>-1</v>
      </c>
    </row>
    <row r="574" spans="1:5" x14ac:dyDescent="0.2">
      <c r="A574" s="1" t="str">
        <f ca="1">IFERROR(__xludf.DUMMYFUNCTION("""COMPUTED_VALUE"""),"TSVA804NAH3263WP")</f>
        <v>TSVA804NAH3263WP</v>
      </c>
      <c r="B574" s="1">
        <f ca="1">VLOOKUP(A574,'Chi phí'!F:O,10,FALSE)</f>
        <v>0</v>
      </c>
      <c r="C574" s="1">
        <f ca="1">SUMIF('Chi phí'!F:F,A574,'Chi phí'!H:H)</f>
        <v>0.15</v>
      </c>
      <c r="D574" s="1">
        <f ca="1">SUMIF('Doanh thu'!A:A,B574,'Doanh thu'!E:E)</f>
        <v>0</v>
      </c>
      <c r="E574" s="1">
        <f t="shared" ca="1" si="8"/>
        <v>-1</v>
      </c>
    </row>
    <row r="575" spans="1:5" x14ac:dyDescent="0.2">
      <c r="A575" s="1" t="str">
        <f ca="1">IFERROR(__xludf.DUMMYFUNCTION("""COMPUTED_VALUE"""),"WMAK1118NAH3400WP")</f>
        <v>WMAK1118NAH3400WP</v>
      </c>
      <c r="B575" s="1">
        <f ca="1">VLOOKUP(A575,'Chi phí'!F:O,10,FALSE)</f>
        <v>0</v>
      </c>
      <c r="C575" s="1">
        <f ca="1">SUMIF('Chi phí'!F:F,A575,'Chi phí'!H:H)</f>
        <v>0.26</v>
      </c>
      <c r="D575" s="1">
        <f ca="1">SUMIF('Doanh thu'!A:A,B575,'Doanh thu'!E:E)</f>
        <v>0</v>
      </c>
      <c r="E575" s="1">
        <f t="shared" ca="1" si="8"/>
        <v>-1</v>
      </c>
    </row>
    <row r="576" spans="1:5" x14ac:dyDescent="0.2">
      <c r="A576" s="1" t="str">
        <f ca="1">IFERROR(__xludf.DUMMYFUNCTION("""COMPUTED_VALUE"""),"EMDT1110NGO2206WP")</f>
        <v>EMDT1110NGO2206WP</v>
      </c>
      <c r="B576" s="1">
        <f ca="1">VLOOKUP(A576,'Chi phí'!F:O,10,FALSE)</f>
        <v>0</v>
      </c>
      <c r="C576" s="1">
        <f ca="1">SUMIF('Chi phí'!F:F,A576,'Chi phí'!H:H)</f>
        <v>10.71</v>
      </c>
      <c r="D576" s="1">
        <f ca="1">SUMIF('Doanh thu'!A:A,B576,'Doanh thu'!E:E)</f>
        <v>0</v>
      </c>
      <c r="E576" s="1">
        <f t="shared" ca="1" si="8"/>
        <v>-1</v>
      </c>
    </row>
    <row r="577" spans="1:5" x14ac:dyDescent="0.2">
      <c r="A577" s="1" t="str">
        <f ca="1">IFERROR(__xludf.DUMMYFUNCTION("""COMPUTED_VALUE"""),"LTHC316HEL998WP")</f>
        <v>LTHC316HEL998WP</v>
      </c>
      <c r="B577" s="1">
        <f ca="1">VLOOKUP(A577,'Chi phí'!F:O,10,FALSE)</f>
        <v>0</v>
      </c>
      <c r="C577" s="1">
        <f ca="1">SUMIF('Chi phí'!F:F,A577,'Chi phí'!H:H)</f>
        <v>9</v>
      </c>
      <c r="D577" s="1">
        <f ca="1">SUMIF('Doanh thu'!A:A,B577,'Doanh thu'!E:E)</f>
        <v>0</v>
      </c>
      <c r="E577" s="1">
        <f t="shared" ca="1" si="8"/>
        <v>-1</v>
      </c>
    </row>
    <row r="578" spans="1:5" x14ac:dyDescent="0.2">
      <c r="A578" s="1" t="str">
        <f ca="1">IFERROR(__xludf.DUMMYFUNCTION("""COMPUTED_VALUE"""),"WZAH640ELE3117WP")</f>
        <v>WZAH640ELE3117WP</v>
      </c>
      <c r="B578" s="1">
        <f ca="1">VLOOKUP(A578,'Chi phí'!F:O,10,FALSE)</f>
        <v>0</v>
      </c>
      <c r="C578" s="1">
        <f ca="1">SUMIF('Chi phí'!F:F,A578,'Chi phí'!H:H)</f>
        <v>22.23</v>
      </c>
      <c r="D578" s="1">
        <f ca="1">SUMIF('Doanh thu'!A:A,B578,'Doanh thu'!E:E)</f>
        <v>0</v>
      </c>
      <c r="E578" s="1">
        <f t="shared" ref="E578:E641" ca="1" si="9">(D578-C578)/C578</f>
        <v>-1</v>
      </c>
    </row>
    <row r="579" spans="1:5" x14ac:dyDescent="0.2">
      <c r="A579" s="1" t="str">
        <f ca="1">IFERROR(__xludf.DUMMYFUNCTION("""COMPUTED_VALUE"""),"BBTN1240ELE3188WP")</f>
        <v>BBTN1240ELE3188WP</v>
      </c>
      <c r="B579" s="1" t="e">
        <f ca="1">VLOOKUP(A579,'Chi phí'!F:O,10,FALSE)</f>
        <v>#N/A</v>
      </c>
      <c r="C579" s="1">
        <f ca="1">SUMIF('Chi phí'!F:F,A579,'Chi phí'!H:H)</f>
        <v>0</v>
      </c>
      <c r="D579" s="1">
        <f ca="1">SUMIF('Doanh thu'!A:A,B579,'Doanh thu'!E:E)</f>
        <v>0</v>
      </c>
      <c r="E579" s="1" t="e">
        <f t="shared" ca="1" si="9"/>
        <v>#DIV/0!</v>
      </c>
    </row>
    <row r="580" spans="1:5" x14ac:dyDescent="0.2">
      <c r="A580" s="1" t="str">
        <f ca="1">IFERROR(__xludf.DUMMYFUNCTION("""COMPUTED_VALUE"""),"UBYN476ELE3205WP")</f>
        <v>UBYN476ELE3205WP</v>
      </c>
      <c r="B580" s="1">
        <f ca="1">VLOOKUP(A580,'Chi phí'!F:O,10,FALSE)</f>
        <v>0</v>
      </c>
      <c r="C580" s="1">
        <f ca="1">SUMIF('Chi phí'!F:F,A580,'Chi phí'!H:H)</f>
        <v>11.04</v>
      </c>
      <c r="D580" s="1">
        <f ca="1">SUMIF('Doanh thu'!A:A,B580,'Doanh thu'!E:E)</f>
        <v>0</v>
      </c>
      <c r="E580" s="1">
        <f t="shared" ca="1" si="9"/>
        <v>-1</v>
      </c>
    </row>
    <row r="581" spans="1:5" x14ac:dyDescent="0.2">
      <c r="A581" s="1" t="str">
        <f ca="1">IFERROR(__xludf.DUMMYFUNCTION("""COMPUTED_VALUE"""),"PCAH305ELE2167WP")</f>
        <v>PCAH305ELE2167WP</v>
      </c>
      <c r="B581" s="1">
        <f ca="1">VLOOKUP(A581,'Chi phí'!F:O,10,FALSE)</f>
        <v>0</v>
      </c>
      <c r="C581" s="1">
        <f ca="1">SUMIF('Chi phí'!F:F,A581,'Chi phí'!H:H)</f>
        <v>2.93</v>
      </c>
      <c r="D581" s="1">
        <f ca="1">SUMIF('Doanh thu'!A:A,B581,'Doanh thu'!E:E)</f>
        <v>0</v>
      </c>
      <c r="E581" s="1">
        <f t="shared" ca="1" si="9"/>
        <v>-1</v>
      </c>
    </row>
    <row r="582" spans="1:5" x14ac:dyDescent="0.2">
      <c r="A582" s="1" t="str">
        <f ca="1">IFERROR(__xludf.DUMMYFUNCTION("""COMPUTED_VALUE"""),"WMAK1116NAH3395WP")</f>
        <v>WMAK1116NAH3395WP</v>
      </c>
      <c r="B582" s="1" t="e">
        <f ca="1">VLOOKUP(A582,'Chi phí'!F:O,10,FALSE)</f>
        <v>#N/A</v>
      </c>
      <c r="C582" s="1">
        <f ca="1">SUMIF('Chi phí'!F:F,A582,'Chi phí'!H:H)</f>
        <v>0</v>
      </c>
      <c r="D582" s="1">
        <f ca="1">SUMIF('Doanh thu'!A:A,B582,'Doanh thu'!E:E)</f>
        <v>0</v>
      </c>
      <c r="E582" s="1" t="e">
        <f t="shared" ca="1" si="9"/>
        <v>#DIV/0!</v>
      </c>
    </row>
    <row r="583" spans="1:5" x14ac:dyDescent="0.2">
      <c r="A583" s="1" t="str">
        <f ca="1">IFERROR(__xludf.DUMMYFUNCTION("""COMPUTED_VALUE"""),"TSNV898NAH3398WP")</f>
        <v>TSNV898NAH3398WP</v>
      </c>
      <c r="B583" s="1">
        <f ca="1">VLOOKUP(A583,'Chi phí'!F:O,10,FALSE)</f>
        <v>0</v>
      </c>
      <c r="C583" s="1">
        <f ca="1">SUMIF('Chi phí'!F:F,A583,'Chi phí'!H:H)</f>
        <v>3.35</v>
      </c>
      <c r="D583" s="1">
        <f ca="1">SUMIF('Doanh thu'!A:A,B583,'Doanh thu'!E:E)</f>
        <v>0</v>
      </c>
      <c r="E583" s="1">
        <f t="shared" ca="1" si="9"/>
        <v>-1</v>
      </c>
    </row>
    <row r="584" spans="1:5" x14ac:dyDescent="0.2">
      <c r="A584" s="1" t="str">
        <f ca="1">IFERROR(__xludf.DUMMYFUNCTION("""COMPUTED_VALUE"""),"LLNN379HEL809WP")</f>
        <v>LLNN379HEL809WP</v>
      </c>
      <c r="B584" s="1">
        <f ca="1">VLOOKUP(A584,'Chi phí'!F:O,10,FALSE)</f>
        <v>0</v>
      </c>
      <c r="C584" s="1">
        <f ca="1">SUMIF('Chi phí'!F:F,A584,'Chi phí'!H:H)</f>
        <v>3.07</v>
      </c>
      <c r="D584" s="1">
        <f ca="1">SUMIF('Doanh thu'!A:A,B584,'Doanh thu'!E:E)</f>
        <v>0</v>
      </c>
      <c r="E584" s="1">
        <f t="shared" ca="1" si="9"/>
        <v>-1</v>
      </c>
    </row>
    <row r="585" spans="1:5" x14ac:dyDescent="0.2">
      <c r="A585" s="1" t="str">
        <f ca="1">IFERROR(__xludf.DUMMYFUNCTION("""COMPUTED_VALUE"""),"TSBD1090NAH3278WP")</f>
        <v>TSBD1090NAH3278WP</v>
      </c>
      <c r="B585" s="1" t="e">
        <f ca="1">VLOOKUP(A585,'Chi phí'!F:O,10,FALSE)</f>
        <v>#N/A</v>
      </c>
      <c r="C585" s="1">
        <f ca="1">SUMIF('Chi phí'!F:F,A585,'Chi phí'!H:H)</f>
        <v>0</v>
      </c>
      <c r="D585" s="1">
        <f ca="1">SUMIF('Doanh thu'!A:A,B585,'Doanh thu'!E:E)</f>
        <v>0</v>
      </c>
      <c r="E585" s="1" t="e">
        <f t="shared" ca="1" si="9"/>
        <v>#DIV/0!</v>
      </c>
    </row>
    <row r="586" spans="1:5" x14ac:dyDescent="0.2">
      <c r="A586" s="1" t="str">
        <f ca="1">IFERROR(__xludf.DUMMYFUNCTION("""COMPUTED_VALUE"""),"TSDT725NGO1355WP")</f>
        <v>TSDT725NGO1355WP</v>
      </c>
      <c r="B586" s="1">
        <f ca="1">VLOOKUP(A586,'Chi phí'!F:O,10,FALSE)</f>
        <v>0</v>
      </c>
      <c r="C586" s="1">
        <f ca="1">SUMIF('Chi phí'!F:F,A586,'Chi phí'!H:H)</f>
        <v>1303.9099999999999</v>
      </c>
      <c r="D586" s="1">
        <f ca="1">SUMIF('Doanh thu'!A:A,B586,'Doanh thu'!E:E)</f>
        <v>0</v>
      </c>
      <c r="E586" s="1">
        <f t="shared" ca="1" si="9"/>
        <v>-1</v>
      </c>
    </row>
    <row r="587" spans="1:5" x14ac:dyDescent="0.2">
      <c r="A587" s="1" t="str">
        <f ca="1">IFERROR(__xludf.DUMMYFUNCTION("""COMPUTED_VALUE"""),"TSHP032HAL1210WP")</f>
        <v>TSHP032HAL1210WP</v>
      </c>
      <c r="B587" s="1">
        <f ca="1">VLOOKUP(A587,'Chi phí'!F:O,10,FALSE)</f>
        <v>0</v>
      </c>
      <c r="C587" s="1">
        <f ca="1">SUMIF('Chi phí'!F:F,A587,'Chi phí'!H:H)</f>
        <v>1208.73</v>
      </c>
      <c r="D587" s="1">
        <f ca="1">SUMIF('Doanh thu'!A:A,B587,'Doanh thu'!E:E)</f>
        <v>0</v>
      </c>
      <c r="E587" s="1">
        <f t="shared" ca="1" si="9"/>
        <v>-1</v>
      </c>
    </row>
    <row r="588" spans="1:5" x14ac:dyDescent="0.2">
      <c r="A588" s="1" t="str">
        <f ca="1">IFERROR(__xludf.DUMMYFUNCTION("""COMPUTED_VALUE"""),"TSTS010HAL754WP")</f>
        <v>TSTS010HAL754WP</v>
      </c>
      <c r="B588" s="1">
        <f ca="1">VLOOKUP(A588,'Chi phí'!F:O,10,FALSE)</f>
        <v>0</v>
      </c>
      <c r="C588" s="1">
        <f ca="1">SUMIF('Chi phí'!F:F,A588,'Chi phí'!H:H)</f>
        <v>897.73</v>
      </c>
      <c r="D588" s="1">
        <f ca="1">SUMIF('Doanh thu'!A:A,B588,'Doanh thu'!E:E)</f>
        <v>0</v>
      </c>
      <c r="E588" s="1">
        <f t="shared" ca="1" si="9"/>
        <v>-1</v>
      </c>
    </row>
    <row r="589" spans="1:5" x14ac:dyDescent="0.2">
      <c r="A589" s="1" t="str">
        <f ca="1">IFERROR(__xludf.DUMMYFUNCTION("""COMPUTED_VALUE"""),"TSTB058CIN756WP")</f>
        <v>TSTB058CIN756WP</v>
      </c>
      <c r="B589" s="1">
        <f ca="1">VLOOKUP(A589,'Chi phí'!F:O,10,FALSE)</f>
        <v>0</v>
      </c>
      <c r="C589" s="1">
        <f ca="1">SUMIF('Chi phí'!F:F,A589,'Chi phí'!H:H)</f>
        <v>5572.26</v>
      </c>
      <c r="D589" s="1">
        <f ca="1">SUMIF('Doanh thu'!A:A,B589,'Doanh thu'!E:E)</f>
        <v>0</v>
      </c>
      <c r="E589" s="1">
        <f t="shared" ca="1" si="9"/>
        <v>-1</v>
      </c>
    </row>
    <row r="590" spans="1:5" x14ac:dyDescent="0.2">
      <c r="A590" s="1" t="str">
        <f ca="1">IFERROR(__xludf.DUMMYFUNCTION("""COMPUTED_VALUE"""),"HSTD137ALE007WP")</f>
        <v>HSTD137ALE007WP</v>
      </c>
      <c r="B590" s="1">
        <f ca="1">VLOOKUP(A590,'Chi phí'!F:O,10,FALSE)</f>
        <v>0</v>
      </c>
      <c r="C590" s="1">
        <f ca="1">SUMIF('Chi phí'!F:F,A590,'Chi phí'!H:H)</f>
        <v>244.52</v>
      </c>
      <c r="D590" s="1">
        <f ca="1">SUMIF('Doanh thu'!A:A,B590,'Doanh thu'!E:E)</f>
        <v>0</v>
      </c>
      <c r="E590" s="1">
        <f t="shared" ca="1" si="9"/>
        <v>-1</v>
      </c>
    </row>
    <row r="591" spans="1:5" x14ac:dyDescent="0.2">
      <c r="A591" s="1" t="str">
        <f ca="1">IFERROR(__xludf.DUMMYFUNCTION("""COMPUTED_VALUE"""),"LDAK779NAH2386WP")</f>
        <v>LDAK779NAH2386WP</v>
      </c>
      <c r="B591" s="1">
        <f ca="1">VLOOKUP(A591,'Chi phí'!F:O,10,FALSE)</f>
        <v>0</v>
      </c>
      <c r="C591" s="1">
        <f ca="1">SUMIF('Chi phí'!F:F,A591,'Chi phí'!H:H)</f>
        <v>217.54</v>
      </c>
      <c r="D591" s="1">
        <f ca="1">SUMIF('Doanh thu'!A:A,B591,'Doanh thu'!E:E)</f>
        <v>0</v>
      </c>
      <c r="E591" s="1">
        <f t="shared" ca="1" si="9"/>
        <v>-1</v>
      </c>
    </row>
    <row r="592" spans="1:5" x14ac:dyDescent="0.2">
      <c r="A592" s="1" t="str">
        <f ca="1">IFERROR(__xludf.DUMMYFUNCTION("""COMPUTED_VALUE"""),"TSCT324HAL715WP")</f>
        <v>TSCT324HAL715WP</v>
      </c>
      <c r="B592" s="1">
        <f ca="1">VLOOKUP(A592,'Chi phí'!F:O,10,FALSE)</f>
        <v>0</v>
      </c>
      <c r="C592" s="1">
        <f ca="1">SUMIF('Chi phí'!F:F,A592,'Chi phí'!H:H)</f>
        <v>159.31</v>
      </c>
      <c r="D592" s="1">
        <f ca="1">SUMIF('Doanh thu'!A:A,B592,'Doanh thu'!E:E)</f>
        <v>0</v>
      </c>
      <c r="E592" s="1">
        <f t="shared" ca="1" si="9"/>
        <v>-1</v>
      </c>
    </row>
    <row r="593" spans="1:5" x14ac:dyDescent="0.2">
      <c r="A593" s="1" t="str">
        <f ca="1">IFERROR(__xludf.DUMMYFUNCTION("""COMPUTED_VALUE"""),"Personalized home decor, garden decor, backyard decor")</f>
        <v>Personalized home decor, garden decor, backyard decor</v>
      </c>
      <c r="B593" s="1">
        <f ca="1">VLOOKUP(A593,'Chi phí'!F:O,10,FALSE)</f>
        <v>0</v>
      </c>
      <c r="C593" s="1">
        <f ca="1">SUMIF('Chi phí'!F:F,A593,'Chi phí'!H:H)</f>
        <v>207.19</v>
      </c>
      <c r="D593" s="1">
        <f ca="1">SUMIF('Doanh thu'!A:A,B593,'Doanh thu'!E:E)</f>
        <v>0</v>
      </c>
      <c r="E593" s="1">
        <f t="shared" ca="1" si="9"/>
        <v>-1</v>
      </c>
    </row>
    <row r="594" spans="1:5" x14ac:dyDescent="0.2">
      <c r="A594" s="1" t="str">
        <f ca="1">IFERROR(__xludf.DUMMYFUNCTION("""COMPUTED_VALUE"""),"Dynamic3")</f>
        <v>Dynamic3</v>
      </c>
      <c r="B594" s="1">
        <f ca="1">VLOOKUP(A594,'Chi phí'!F:O,10,FALSE)</f>
        <v>0</v>
      </c>
      <c r="C594" s="1">
        <f ca="1">SUMIF('Chi phí'!F:F,A594,'Chi phí'!H:H)</f>
        <v>199.03</v>
      </c>
      <c r="D594" s="1">
        <f ca="1">SUMIF('Doanh thu'!A:A,B594,'Doanh thu'!E:E)</f>
        <v>0</v>
      </c>
      <c r="E594" s="1">
        <f t="shared" ca="1" si="9"/>
        <v>-1</v>
      </c>
    </row>
    <row r="595" spans="1:5" x14ac:dyDescent="0.2">
      <c r="A595" s="1" t="str">
        <f ca="1">IFERROR(__xludf.DUMMYFUNCTION("""COMPUTED_VALUE"""),"DMBD520ELE1384WP")</f>
        <v>DMBD520ELE1384WP</v>
      </c>
      <c r="B595" s="1">
        <f ca="1">VLOOKUP(A595,'Chi phí'!F:O,10,FALSE)</f>
        <v>0</v>
      </c>
      <c r="C595" s="1">
        <f ca="1">SUMIF('Chi phí'!F:F,A595,'Chi phí'!H:H)</f>
        <v>318.14</v>
      </c>
      <c r="D595" s="1">
        <f ca="1">SUMIF('Doanh thu'!A:A,B595,'Doanh thu'!E:E)</f>
        <v>0</v>
      </c>
      <c r="E595" s="1">
        <f t="shared" ca="1" si="9"/>
        <v>-1</v>
      </c>
    </row>
    <row r="596" spans="1:5" x14ac:dyDescent="0.2">
      <c r="A596" s="1" t="str">
        <f ca="1">IFERROR(__xludf.DUMMYFUNCTION("""COMPUTED_VALUE"""),"TSBD577HAL759WP")</f>
        <v>TSBD577HAL759WP</v>
      </c>
      <c r="B596" s="1">
        <f ca="1">VLOOKUP(A596,'Chi phí'!F:O,10,FALSE)</f>
        <v>0</v>
      </c>
      <c r="C596" s="1">
        <f ca="1">SUMIF('Chi phí'!F:F,A596,'Chi phí'!H:H)</f>
        <v>1038.0600000000002</v>
      </c>
      <c r="D596" s="1">
        <f ca="1">SUMIF('Doanh thu'!A:A,B596,'Doanh thu'!E:E)</f>
        <v>0</v>
      </c>
      <c r="E596" s="1">
        <f t="shared" ca="1" si="9"/>
        <v>-1</v>
      </c>
    </row>
    <row r="597" spans="1:5" x14ac:dyDescent="0.2">
      <c r="A597" s="1" t="str">
        <f ca="1">IFERROR(__xludf.DUMMYFUNCTION("""COMPUTED_VALUE"""),"DMHC027NGO1440WP")</f>
        <v>DMHC027NGO1440WP</v>
      </c>
      <c r="B597" s="1">
        <f ca="1">VLOOKUP(A597,'Chi phí'!F:O,10,FALSE)</f>
        <v>0</v>
      </c>
      <c r="C597" s="1">
        <f ca="1">SUMIF('Chi phí'!F:F,A597,'Chi phí'!H:H)</f>
        <v>99.63</v>
      </c>
      <c r="D597" s="1">
        <f ca="1">SUMIF('Doanh thu'!A:A,B597,'Doanh thu'!E:E)</f>
        <v>0</v>
      </c>
      <c r="E597" s="1">
        <f t="shared" ca="1" si="9"/>
        <v>-1</v>
      </c>
    </row>
    <row r="598" spans="1:5" x14ac:dyDescent="0.2">
      <c r="A598" s="1" t="str">
        <f ca="1">IFERROR(__xludf.DUMMYFUNCTION("""COMPUTED_VALUE"""),"DMTN1029NAH2410WP")</f>
        <v>DMTN1029NAH2410WP</v>
      </c>
      <c r="B598" s="1">
        <f ca="1">VLOOKUP(A598,'Chi phí'!F:O,10,FALSE)</f>
        <v>0</v>
      </c>
      <c r="C598" s="1">
        <f ca="1">SUMIF('Chi phí'!F:F,A598,'Chi phí'!H:H)</f>
        <v>139.30000000000001</v>
      </c>
      <c r="D598" s="1">
        <f ca="1">SUMIF('Doanh thu'!A:A,B598,'Doanh thu'!E:E)</f>
        <v>0</v>
      </c>
      <c r="E598" s="1">
        <f t="shared" ca="1" si="9"/>
        <v>-1</v>
      </c>
    </row>
    <row r="599" spans="1:5" x14ac:dyDescent="0.2">
      <c r="A599" s="1" t="str">
        <f ca="1">IFERROR(__xludf.DUMMYFUNCTION("""COMPUTED_VALUE"""),"DMHC050NGO1503WP")</f>
        <v>DMHC050NGO1503WP</v>
      </c>
      <c r="B599" s="1">
        <f ca="1">VLOOKUP(A599,'Chi phí'!F:O,10,FALSE)</f>
        <v>0</v>
      </c>
      <c r="C599" s="1">
        <f ca="1">SUMIF('Chi phí'!F:F,A599,'Chi phí'!H:H)</f>
        <v>167.54</v>
      </c>
      <c r="D599" s="1">
        <f ca="1">SUMIF('Doanh thu'!A:A,B599,'Doanh thu'!E:E)</f>
        <v>0</v>
      </c>
      <c r="E599" s="1">
        <f t="shared" ca="1" si="9"/>
        <v>-1</v>
      </c>
    </row>
    <row r="600" spans="1:5" x14ac:dyDescent="0.2">
      <c r="A600" s="1" t="str">
        <f ca="1">IFERROR(__xludf.DUMMYFUNCTION("""COMPUTED_VALUE"""),"PLAT928DIL189WP")</f>
        <v>PLAT928DIL189WP</v>
      </c>
      <c r="B600" s="1">
        <f ca="1">VLOOKUP(A600,'Chi phí'!F:O,10,FALSE)</f>
        <v>0</v>
      </c>
      <c r="C600" s="1">
        <f ca="1">SUMIF('Chi phí'!F:F,A600,'Chi phí'!H:H)</f>
        <v>347.45</v>
      </c>
      <c r="D600" s="1">
        <f ca="1">SUMIF('Doanh thu'!A:A,B600,'Doanh thu'!E:E)</f>
        <v>0</v>
      </c>
      <c r="E600" s="1">
        <f t="shared" ca="1" si="9"/>
        <v>-1</v>
      </c>
    </row>
    <row r="601" spans="1:5" x14ac:dyDescent="0.2">
      <c r="A601" s="1" t="str">
        <f ca="1">IFERROR(__xludf.DUMMYFUNCTION("""COMPUTED_VALUE"""),"Gift For Couples")</f>
        <v>Gift For Couples</v>
      </c>
      <c r="B601" s="1">
        <f ca="1">VLOOKUP(A601,'Chi phí'!F:O,10,FALSE)</f>
        <v>0</v>
      </c>
      <c r="C601" s="1">
        <f ca="1">SUMIF('Chi phí'!F:F,A601,'Chi phí'!H:H)</f>
        <v>251.79000000000002</v>
      </c>
      <c r="D601" s="1">
        <f ca="1">SUMIF('Doanh thu'!A:A,B601,'Doanh thu'!E:E)</f>
        <v>0</v>
      </c>
      <c r="E601" s="1">
        <f t="shared" ca="1" si="9"/>
        <v>-1</v>
      </c>
    </row>
    <row r="602" spans="1:5" x14ac:dyDescent="0.2">
      <c r="A602" s="1" t="str">
        <f ca="1">IFERROR(__xludf.DUMMYFUNCTION("""COMPUTED_VALUE"""),"MSTB063NEL826WP")</f>
        <v>MSTB063NEL826WP</v>
      </c>
      <c r="B602" s="1">
        <f ca="1">VLOOKUP(A602,'Chi phí'!F:O,10,FALSE)</f>
        <v>0</v>
      </c>
      <c r="C602" s="1">
        <f ca="1">SUMIF('Chi phí'!F:F,A602,'Chi phí'!H:H)</f>
        <v>115.59000000000002</v>
      </c>
      <c r="D602" s="1">
        <f ca="1">SUMIF('Doanh thu'!A:A,B602,'Doanh thu'!E:E)</f>
        <v>0</v>
      </c>
      <c r="E602" s="1">
        <f t="shared" ca="1" si="9"/>
        <v>-1</v>
      </c>
    </row>
    <row r="603" spans="1:5" x14ac:dyDescent="0.2">
      <c r="A603" s="1" t="str">
        <f ca="1">IFERROR(__xludf.DUMMYFUNCTION("""COMPUTED_VALUE"""),"All product Prime Day")</f>
        <v>All product Prime Day</v>
      </c>
      <c r="B603" s="1">
        <f ca="1">VLOOKUP(A603,'Chi phí'!F:O,10,FALSE)</f>
        <v>0</v>
      </c>
      <c r="C603" s="1">
        <f ca="1">SUMIF('Chi phí'!F:F,A603,'Chi phí'!H:H)</f>
        <v>200.17000000000002</v>
      </c>
      <c r="D603" s="1">
        <f ca="1">SUMIF('Doanh thu'!A:A,B603,'Doanh thu'!E:E)</f>
        <v>0</v>
      </c>
      <c r="E603" s="1">
        <f t="shared" ca="1" si="9"/>
        <v>-1</v>
      </c>
    </row>
    <row r="604" spans="1:5" x14ac:dyDescent="0.2">
      <c r="A604" s="1" t="str">
        <f ca="1">IFERROR(__xludf.DUMMYFUNCTION("""COMPUTED_VALUE"""),"Special gift with personal touch")</f>
        <v>Special gift with personal touch</v>
      </c>
      <c r="B604" s="1">
        <f ca="1">VLOOKUP(A604,'Chi phí'!F:O,10,FALSE)</f>
        <v>0</v>
      </c>
      <c r="C604" s="1">
        <f ca="1">SUMIF('Chi phí'!F:F,A604,'Chi phí'!H:H)</f>
        <v>107.18</v>
      </c>
      <c r="D604" s="1">
        <f ca="1">SUMIF('Doanh thu'!A:A,B604,'Doanh thu'!E:E)</f>
        <v>0</v>
      </c>
      <c r="E604" s="1">
        <f t="shared" ca="1" si="9"/>
        <v>-1</v>
      </c>
    </row>
    <row r="605" spans="1:5" x14ac:dyDescent="0.2">
      <c r="A605" s="1" t="str">
        <f ca="1">IFERROR(__xludf.DUMMYFUNCTION("""COMPUTED_VALUE"""),"Give Away Father")</f>
        <v>Give Away Father</v>
      </c>
      <c r="B605" s="1">
        <f ca="1">VLOOKUP(A605,'Chi phí'!F:O,10,FALSE)</f>
        <v>0</v>
      </c>
      <c r="C605" s="1">
        <f ca="1">SUMIF('Chi phí'!F:F,A605,'Chi phí'!H:H)</f>
        <v>112.06</v>
      </c>
      <c r="D605" s="1">
        <f ca="1">SUMIF('Doanh thu'!A:A,B605,'Doanh thu'!E:E)</f>
        <v>0</v>
      </c>
      <c r="E605" s="1">
        <f t="shared" ca="1" si="9"/>
        <v>-1</v>
      </c>
    </row>
    <row r="606" spans="1:5" x14ac:dyDescent="0.2">
      <c r="A606" s="1" t="str">
        <f ca="1">IFERROR(__xludf.DUMMYFUNCTION("""COMPUTED_VALUE"""),"AUNT050DIL242WP")</f>
        <v>AUNT050DIL242WP</v>
      </c>
      <c r="B606" s="1">
        <f ca="1">VLOOKUP(A606,'Chi phí'!F:O,10,FALSE)</f>
        <v>0</v>
      </c>
      <c r="C606" s="1">
        <f ca="1">SUMIF('Chi phí'!F:F,A606,'Chi phí'!H:H)</f>
        <v>96.15</v>
      </c>
      <c r="D606" s="1">
        <f ca="1">SUMIF('Doanh thu'!A:A,B606,'Doanh thu'!E:E)</f>
        <v>0</v>
      </c>
      <c r="E606" s="1">
        <f t="shared" ca="1" si="9"/>
        <v>-1</v>
      </c>
    </row>
    <row r="607" spans="1:5" x14ac:dyDescent="0.2">
      <c r="A607" s="1" t="str">
        <f ca="1">IFERROR(__xludf.DUMMYFUNCTION("""COMPUTED_VALUE"""),"LSTRA001MAR001WP")</f>
        <v>LSTRA001MAR001WP</v>
      </c>
      <c r="B607" s="1">
        <f ca="1">VLOOKUP(A607,'Chi phí'!F:O,10,FALSE)</f>
        <v>0</v>
      </c>
      <c r="C607" s="1">
        <f ca="1">SUMIF('Chi phí'!F:F,A607,'Chi phí'!H:H)</f>
        <v>59.8</v>
      </c>
      <c r="D607" s="1">
        <f ca="1">SUMIF('Doanh thu'!A:A,B607,'Doanh thu'!E:E)</f>
        <v>0</v>
      </c>
      <c r="E607" s="1">
        <f t="shared" ca="1" si="9"/>
        <v>-1</v>
      </c>
    </row>
    <row r="608" spans="1:5" x14ac:dyDescent="0.2">
      <c r="A608" s="1" t="str">
        <f ca="1">IFERROR(__xludf.DUMMYFUNCTION("""COMPUTED_VALUE"""),"Dynamic11")</f>
        <v>Dynamic11</v>
      </c>
      <c r="B608" s="1">
        <f ca="1">VLOOKUP(A608,'Chi phí'!F:O,10,FALSE)</f>
        <v>0</v>
      </c>
      <c r="C608" s="1">
        <f ca="1">SUMIF('Chi phí'!F:F,A608,'Chi phí'!H:H)</f>
        <v>201.97000000000006</v>
      </c>
      <c r="D608" s="1">
        <f ca="1">SUMIF('Doanh thu'!A:A,B608,'Doanh thu'!E:E)</f>
        <v>0</v>
      </c>
      <c r="E608" s="1">
        <f t="shared" ca="1" si="9"/>
        <v>-1</v>
      </c>
    </row>
    <row r="609" spans="1:5" x14ac:dyDescent="0.2">
      <c r="A609" s="1" t="str">
        <f ca="1">IFERROR(__xludf.DUMMYFUNCTION("""COMPUTED_VALUE"""),"MGMN835CIN1553WP")</f>
        <v>MGMN835CIN1553WP</v>
      </c>
      <c r="B609" s="1">
        <f ca="1">VLOOKUP(A609,'Chi phí'!F:O,10,FALSE)</f>
        <v>0</v>
      </c>
      <c r="C609" s="1">
        <f ca="1">SUMIF('Chi phí'!F:F,A609,'Chi phí'!H:H)</f>
        <v>145.85999999999999</v>
      </c>
      <c r="D609" s="1">
        <f ca="1">SUMIF('Doanh thu'!A:A,B609,'Doanh thu'!E:E)</f>
        <v>0</v>
      </c>
      <c r="E609" s="1">
        <f t="shared" ca="1" si="9"/>
        <v>-1</v>
      </c>
    </row>
    <row r="610" spans="1:5" x14ac:dyDescent="0.2">
      <c r="A610" s="1" t="str">
        <f ca="1">IFERROR(__xludf.DUMMYFUNCTION("""COMPUTED_VALUE"""),"Bestie Gift")</f>
        <v>Bestie Gift</v>
      </c>
      <c r="B610" s="1">
        <f ca="1">VLOOKUP(A610,'Chi phí'!F:O,10,FALSE)</f>
        <v>0</v>
      </c>
      <c r="C610" s="1">
        <f ca="1">SUMIF('Chi phí'!F:F,A610,'Chi phí'!H:H)</f>
        <v>79.110000000000014</v>
      </c>
      <c r="D610" s="1">
        <f ca="1">SUMIF('Doanh thu'!A:A,B610,'Doanh thu'!E:E)</f>
        <v>0</v>
      </c>
      <c r="E610" s="1">
        <f t="shared" ca="1" si="9"/>
        <v>-1</v>
      </c>
    </row>
    <row r="611" spans="1:5" x14ac:dyDescent="0.2">
      <c r="A611" s="1" t="str">
        <f ca="1">IFERROR(__xludf.DUMMYFUNCTION("""COMPUTED_VALUE"""),"TSAT565TRA533WP")</f>
        <v>TSAT565TRA533WP</v>
      </c>
      <c r="B611" s="1">
        <f ca="1">VLOOKUP(A611,'Chi phí'!F:O,10,FALSE)</f>
        <v>0</v>
      </c>
      <c r="C611" s="1">
        <f ca="1">SUMIF('Chi phí'!F:F,A611,'Chi phí'!H:H)</f>
        <v>58.510000000000005</v>
      </c>
      <c r="D611" s="1">
        <f ca="1">SUMIF('Doanh thu'!A:A,B611,'Doanh thu'!E:E)</f>
        <v>0</v>
      </c>
      <c r="E611" s="1">
        <f t="shared" ca="1" si="9"/>
        <v>-1</v>
      </c>
    </row>
    <row r="612" spans="1:5" x14ac:dyDescent="0.2">
      <c r="A612" s="1" t="str">
        <f ca="1">IFERROR(__xludf.DUMMYFUNCTION("""COMPUTED_VALUE"""),"TSAH312ELE2190WP")</f>
        <v>TSAH312ELE2190WP</v>
      </c>
      <c r="B612" s="1">
        <f ca="1">VLOOKUP(A612,'Chi phí'!F:O,10,FALSE)</f>
        <v>0</v>
      </c>
      <c r="C612" s="1">
        <f ca="1">SUMIF('Chi phí'!F:F,A612,'Chi phí'!H:H)</f>
        <v>275.95</v>
      </c>
      <c r="D612" s="1">
        <f ca="1">SUMIF('Doanh thu'!A:A,B612,'Doanh thu'!E:E)</f>
        <v>0</v>
      </c>
      <c r="E612" s="1">
        <f t="shared" ca="1" si="9"/>
        <v>-1</v>
      </c>
    </row>
    <row r="613" spans="1:5" x14ac:dyDescent="0.2">
      <c r="A613" s="1" t="str">
        <f ca="1">IFERROR(__xludf.DUMMYFUNCTION("""COMPUTED_VALUE"""),"2023 Father's Day Top Trending")</f>
        <v>2023 Father's Day Top Trending</v>
      </c>
      <c r="B613" s="1">
        <f ca="1">VLOOKUP(A613,'Chi phí'!F:O,10,FALSE)</f>
        <v>0</v>
      </c>
      <c r="C613" s="1">
        <f ca="1">SUMIF('Chi phí'!F:F,A613,'Chi phí'!H:H)</f>
        <v>50.35</v>
      </c>
      <c r="D613" s="1">
        <f ca="1">SUMIF('Doanh thu'!A:A,B613,'Doanh thu'!E:E)</f>
        <v>0</v>
      </c>
      <c r="E613" s="1">
        <f t="shared" ca="1" si="9"/>
        <v>-1</v>
      </c>
    </row>
    <row r="614" spans="1:5" x14ac:dyDescent="0.2">
      <c r="A614" s="1" t="str">
        <f ca="1">IFERROR(__xludf.DUMMYFUNCTION("""COMPUTED_VALUE"""),"Book Lovers day Image")</f>
        <v>Book Lovers day Image</v>
      </c>
      <c r="B614" s="1">
        <f ca="1">VLOOKUP(A614,'Chi phí'!F:O,10,FALSE)</f>
        <v>0</v>
      </c>
      <c r="C614" s="1">
        <f ca="1">SUMIF('Chi phí'!F:F,A614,'Chi phí'!H:H)</f>
        <v>39.619999999999997</v>
      </c>
      <c r="D614" s="1">
        <f ca="1">SUMIF('Doanh thu'!A:A,B614,'Doanh thu'!E:E)</f>
        <v>0</v>
      </c>
      <c r="E614" s="1">
        <f t="shared" ca="1" si="9"/>
        <v>-1</v>
      </c>
    </row>
    <row r="615" spans="1:5" x14ac:dyDescent="0.2">
      <c r="A615" s="1" t="str">
        <f ca="1">IFERROR(__xludf.DUMMYFUNCTION("""COMPUTED_VALUE"""),"TSDT418TRA508WP")</f>
        <v>TSDT418TRA508WP</v>
      </c>
      <c r="B615" s="1">
        <f ca="1">VLOOKUP(A615,'Chi phí'!F:O,10,FALSE)</f>
        <v>0</v>
      </c>
      <c r="C615" s="1">
        <f ca="1">SUMIF('Chi phí'!F:F,A615,'Chi phí'!H:H)</f>
        <v>103.54</v>
      </c>
      <c r="D615" s="1">
        <f ca="1">SUMIF('Doanh thu'!A:A,B615,'Doanh thu'!E:E)</f>
        <v>0</v>
      </c>
      <c r="E615" s="1">
        <f t="shared" ca="1" si="9"/>
        <v>-1</v>
      </c>
    </row>
    <row r="616" spans="1:5" x14ac:dyDescent="0.2">
      <c r="A616" s="1" t="str">
        <f ca="1">IFERROR(__xludf.DUMMYFUNCTION("""COMPUTED_VALUE"""),"DMHP092HAL1425WP")</f>
        <v>DMHP092HAL1425WP</v>
      </c>
      <c r="B616" s="1">
        <f ca="1">VLOOKUP(A616,'Chi phí'!F:O,10,FALSE)</f>
        <v>0</v>
      </c>
      <c r="C616" s="1">
        <f ca="1">SUMIF('Chi phí'!F:F,A616,'Chi phí'!H:H)</f>
        <v>67.89</v>
      </c>
      <c r="D616" s="1">
        <f ca="1">SUMIF('Doanh thu'!A:A,B616,'Doanh thu'!E:E)</f>
        <v>0</v>
      </c>
      <c r="E616" s="1">
        <f t="shared" ca="1" si="9"/>
        <v>-1</v>
      </c>
    </row>
    <row r="617" spans="1:5" x14ac:dyDescent="0.2">
      <c r="A617" s="1" t="str">
        <f ca="1">IFERROR(__xludf.DUMMYFUNCTION("""COMPUTED_VALUE"""),"2023 Father's Day Best Selling")</f>
        <v>2023 Father's Day Best Selling</v>
      </c>
      <c r="B617" s="1">
        <f ca="1">VLOOKUP(A617,'Chi phí'!F:O,10,FALSE)</f>
        <v>0</v>
      </c>
      <c r="C617" s="1">
        <f ca="1">SUMIF('Chi phí'!F:F,A617,'Chi phí'!H:H)</f>
        <v>50.39</v>
      </c>
      <c r="D617" s="1">
        <f ca="1">SUMIF('Doanh thu'!A:A,B617,'Doanh thu'!E:E)</f>
        <v>0</v>
      </c>
      <c r="E617" s="1">
        <f t="shared" ca="1" si="9"/>
        <v>-1</v>
      </c>
    </row>
    <row r="618" spans="1:5" x14ac:dyDescent="0.2">
      <c r="A618" s="1" t="str">
        <f ca="1">IFERROR(__xludf.DUMMYFUNCTION("""COMPUTED_VALUE"""),"Summer Vibe")</f>
        <v>Summer Vibe</v>
      </c>
      <c r="B618" s="1">
        <f ca="1">VLOOKUP(A618,'Chi phí'!F:O,10,FALSE)</f>
        <v>0</v>
      </c>
      <c r="C618" s="1">
        <f ca="1">SUMIF('Chi phí'!F:F,A618,'Chi phí'!H:H)</f>
        <v>79.52</v>
      </c>
      <c r="D618" s="1">
        <f ca="1">SUMIF('Doanh thu'!A:A,B618,'Doanh thu'!E:E)</f>
        <v>0</v>
      </c>
      <c r="E618" s="1">
        <f t="shared" ca="1" si="9"/>
        <v>-1</v>
      </c>
    </row>
    <row r="619" spans="1:5" x14ac:dyDescent="0.2">
      <c r="A619" s="1" t="str">
        <f ca="1">IFERROR(__xludf.DUMMYFUNCTION("""COMPUTED_VALUE"""),"DMBD528ELE1393WP")</f>
        <v>DMBD528ELE1393WP</v>
      </c>
      <c r="B619" s="1">
        <f ca="1">VLOOKUP(A619,'Chi phí'!F:O,10,FALSE)</f>
        <v>0</v>
      </c>
      <c r="C619" s="1">
        <f ca="1">SUMIF('Chi phí'!F:F,A619,'Chi phí'!H:H)</f>
        <v>34.97</v>
      </c>
      <c r="D619" s="1">
        <f ca="1">SUMIF('Doanh thu'!A:A,B619,'Doanh thu'!E:E)</f>
        <v>0</v>
      </c>
      <c r="E619" s="1">
        <f t="shared" ca="1" si="9"/>
        <v>-1</v>
      </c>
    </row>
    <row r="620" spans="1:5" x14ac:dyDescent="0.2">
      <c r="A620" s="1" t="str">
        <f ca="1">IFERROR(__xludf.DUMMYFUNCTION("""COMPUTED_VALUE"""),"Gift For Father")</f>
        <v>Gift For Father</v>
      </c>
      <c r="B620" s="1">
        <f ca="1">VLOOKUP(A620,'Chi phí'!F:O,10,FALSE)</f>
        <v>0</v>
      </c>
      <c r="C620" s="1">
        <f ca="1">SUMIF('Chi phí'!F:F,A620,'Chi phí'!H:H)</f>
        <v>106.39</v>
      </c>
      <c r="D620" s="1">
        <f ca="1">SUMIF('Doanh thu'!A:A,B620,'Doanh thu'!E:E)</f>
        <v>0</v>
      </c>
      <c r="E620" s="1">
        <f t="shared" ca="1" si="9"/>
        <v>-1</v>
      </c>
    </row>
    <row r="621" spans="1:5" x14ac:dyDescent="0.2">
      <c r="A621" s="1" t="str">
        <f ca="1">IFERROR(__xludf.DUMMYFUNCTION("""COMPUTED_VALUE"""),"Retarget Maximum Conversion")</f>
        <v>Retarget Maximum Conversion</v>
      </c>
      <c r="B621" s="1">
        <f ca="1">VLOOKUP(A621,'Chi phí'!F:O,10,FALSE)</f>
        <v>0</v>
      </c>
      <c r="C621" s="1">
        <f ca="1">SUMIF('Chi phí'!F:F,A621,'Chi phí'!H:H)</f>
        <v>79.289999999999992</v>
      </c>
      <c r="D621" s="1">
        <f ca="1">SUMIF('Doanh thu'!A:A,B621,'Doanh thu'!E:E)</f>
        <v>0</v>
      </c>
      <c r="E621" s="1">
        <f t="shared" ca="1" si="9"/>
        <v>-1</v>
      </c>
    </row>
    <row r="622" spans="1:5" x14ac:dyDescent="0.2">
      <c r="A622" s="1" t="str">
        <f ca="1">IFERROR(__xludf.DUMMYFUNCTION("""COMPUTED_VALUE"""),"FBMN683CIN1005WP")</f>
        <v>FBMN683CIN1005WP</v>
      </c>
      <c r="B622" s="1">
        <f ca="1">VLOOKUP(A622,'Chi phí'!F:O,10,FALSE)</f>
        <v>0</v>
      </c>
      <c r="C622" s="1">
        <f ca="1">SUMIF('Chi phí'!F:F,A622,'Chi phí'!H:H)</f>
        <v>45.44</v>
      </c>
      <c r="D622" s="1">
        <f ca="1">SUMIF('Doanh thu'!A:A,B622,'Doanh thu'!E:E)</f>
        <v>0</v>
      </c>
      <c r="E622" s="1">
        <f t="shared" ca="1" si="9"/>
        <v>-1</v>
      </c>
    </row>
    <row r="623" spans="1:5" x14ac:dyDescent="0.2">
      <c r="A623" s="1" t="str">
        <f ca="1">IFERROR(__xludf.DUMMYFUNCTION("""COMPUTED_VALUE"""),"FBAK671NAH1961WP")</f>
        <v>FBAK671NAH1961WP</v>
      </c>
      <c r="B623" s="1">
        <f ca="1">VLOOKUP(A623,'Chi phí'!F:O,10,FALSE)</f>
        <v>0</v>
      </c>
      <c r="C623" s="1">
        <f ca="1">SUMIF('Chi phí'!F:F,A623,'Chi phí'!H:H)</f>
        <v>29.72</v>
      </c>
      <c r="D623" s="1">
        <f ca="1">SUMIF('Doanh thu'!A:A,B623,'Doanh thu'!E:E)</f>
        <v>0</v>
      </c>
      <c r="E623" s="1">
        <f t="shared" ca="1" si="9"/>
        <v>-1</v>
      </c>
    </row>
    <row r="624" spans="1:5" x14ac:dyDescent="0.2">
      <c r="A624" s="1" t="str">
        <f ca="1">IFERROR(__xludf.DUMMYFUNCTION("""COMPUTED_VALUE"""),"FBHU017NEL1496WP")</f>
        <v>FBHU017NEL1496WP</v>
      </c>
      <c r="B624" s="1">
        <f ca="1">VLOOKUP(A624,'Chi phí'!F:O,10,FALSE)</f>
        <v>0</v>
      </c>
      <c r="C624" s="1">
        <f ca="1">SUMIF('Chi phí'!F:F,A624,'Chi phí'!H:H)</f>
        <v>39.32</v>
      </c>
      <c r="D624" s="1">
        <f ca="1">SUMIF('Doanh thu'!A:A,B624,'Doanh thu'!E:E)</f>
        <v>0</v>
      </c>
      <c r="E624" s="1">
        <f t="shared" ca="1" si="9"/>
        <v>-1</v>
      </c>
    </row>
    <row r="625" spans="1:5" x14ac:dyDescent="0.2">
      <c r="A625" s="1" t="str">
        <f ca="1">IFERROR(__xludf.DUMMYFUNCTION("""COMPUTED_VALUE"""),"Camping Topic")</f>
        <v>Camping Topic</v>
      </c>
      <c r="B625" s="1">
        <f ca="1">VLOOKUP(A625,'Chi phí'!F:O,10,FALSE)</f>
        <v>0</v>
      </c>
      <c r="C625" s="1">
        <f ca="1">SUMIF('Chi phí'!F:F,A625,'Chi phí'!H:H)</f>
        <v>60.62</v>
      </c>
      <c r="D625" s="1">
        <f ca="1">SUMIF('Doanh thu'!A:A,B625,'Doanh thu'!E:E)</f>
        <v>0</v>
      </c>
      <c r="E625" s="1">
        <f t="shared" ca="1" si="9"/>
        <v>-1</v>
      </c>
    </row>
    <row r="626" spans="1:5" x14ac:dyDescent="0.2">
      <c r="A626" s="1" t="str">
        <f ca="1">IFERROR(__xludf.DUMMYFUNCTION("""COMPUTED_VALUE"""),"FLTN755NAH1507WP")</f>
        <v>FLTN755NAH1507WP</v>
      </c>
      <c r="B626" s="1">
        <f ca="1">VLOOKUP(A626,'Chi phí'!F:O,10,FALSE)</f>
        <v>0</v>
      </c>
      <c r="C626" s="1">
        <f ca="1">SUMIF('Chi phí'!F:F,A626,'Chi phí'!H:H)</f>
        <v>24.88</v>
      </c>
      <c r="D626" s="1">
        <f ca="1">SUMIF('Doanh thu'!A:A,B626,'Doanh thu'!E:E)</f>
        <v>0</v>
      </c>
      <c r="E626" s="1">
        <f t="shared" ca="1" si="9"/>
        <v>-1</v>
      </c>
    </row>
    <row r="627" spans="1:5" x14ac:dyDescent="0.2">
      <c r="A627" s="1" t="str">
        <f ca="1">IFERROR(__xludf.DUMMYFUNCTION("""COMPUTED_VALUE"""),"Gift For Mother")</f>
        <v>Gift For Mother</v>
      </c>
      <c r="B627" s="1">
        <f ca="1">VLOOKUP(A627,'Chi phí'!F:O,10,FALSE)</f>
        <v>0</v>
      </c>
      <c r="C627" s="1">
        <f ca="1">SUMIF('Chi phí'!F:F,A627,'Chi phí'!H:H)</f>
        <v>29.949999999999996</v>
      </c>
      <c r="D627" s="1">
        <f ca="1">SUMIF('Doanh thu'!A:A,B627,'Doanh thu'!E:E)</f>
        <v>0</v>
      </c>
      <c r="E627" s="1">
        <f t="shared" ca="1" si="9"/>
        <v>-1</v>
      </c>
    </row>
    <row r="628" spans="1:5" x14ac:dyDescent="0.2">
      <c r="A628" s="1" t="str">
        <f ca="1">IFERROR(__xludf.DUMMYFUNCTION("""COMPUTED_VALUE"""),"PCAH303ELE2165WP")</f>
        <v>PCAH303ELE2165WP</v>
      </c>
      <c r="B628" s="1">
        <f ca="1">VLOOKUP(A628,'Chi phí'!F:O,10,FALSE)</f>
        <v>0</v>
      </c>
      <c r="C628" s="1">
        <f ca="1">SUMIF('Chi phí'!F:F,A628,'Chi phí'!H:H)</f>
        <v>21.72</v>
      </c>
      <c r="D628" s="1">
        <f ca="1">SUMIF('Doanh thu'!A:A,B628,'Doanh thu'!E:E)</f>
        <v>0</v>
      </c>
      <c r="E628" s="1">
        <f t="shared" ca="1" si="9"/>
        <v>-1</v>
      </c>
    </row>
    <row r="629" spans="1:5" x14ac:dyDescent="0.2">
      <c r="A629" s="1" t="str">
        <f ca="1">IFERROR(__xludf.DUMMYFUNCTION("""COMPUTED_VALUE"""),"Father's Day Trending Items")</f>
        <v>Father's Day Trending Items</v>
      </c>
      <c r="B629" s="1">
        <f ca="1">VLOOKUP(A629,'Chi phí'!F:O,10,FALSE)</f>
        <v>0</v>
      </c>
      <c r="C629" s="1">
        <f ca="1">SUMIF('Chi phí'!F:F,A629,'Chi phí'!H:H)</f>
        <v>48.199999999999996</v>
      </c>
      <c r="D629" s="1">
        <f ca="1">SUMIF('Doanh thu'!A:A,B629,'Doanh thu'!E:E)</f>
        <v>0</v>
      </c>
      <c r="E629" s="1">
        <f t="shared" ca="1" si="9"/>
        <v>-1</v>
      </c>
    </row>
    <row r="630" spans="1:5" x14ac:dyDescent="0.2">
      <c r="A630" s="1" t="str">
        <f ca="1">IFERROR(__xludf.DUMMYFUNCTION("""COMPUTED_VALUE"""),"MSTS139NAH1983WP")</f>
        <v>MSTS139NAH1983WP</v>
      </c>
      <c r="B630" s="1">
        <f ca="1">VLOOKUP(A630,'Chi phí'!F:O,10,FALSE)</f>
        <v>0</v>
      </c>
      <c r="C630" s="1">
        <f ca="1">SUMIF('Chi phí'!F:F,A630,'Chi phí'!H:H)</f>
        <v>17.16</v>
      </c>
      <c r="D630" s="1">
        <f ca="1">SUMIF('Doanh thu'!A:A,B630,'Doanh thu'!E:E)</f>
        <v>0</v>
      </c>
      <c r="E630" s="1">
        <f t="shared" ca="1" si="9"/>
        <v>-1</v>
      </c>
    </row>
    <row r="631" spans="1:5" x14ac:dyDescent="0.2">
      <c r="A631" s="1" t="str">
        <f ca="1">IFERROR(__xludf.DUMMYFUNCTION("""COMPUTED_VALUE"""),"TSTR257NAH3472WP")</f>
        <v>TSTR257NAH3472WP</v>
      </c>
      <c r="B631" s="1">
        <f ca="1">VLOOKUP(A631,'Chi phí'!F:O,10,FALSE)</f>
        <v>0</v>
      </c>
      <c r="C631" s="1">
        <f ca="1">SUMIF('Chi phí'!F:F,A631,'Chi phí'!H:H)</f>
        <v>19.420000000000002</v>
      </c>
      <c r="D631" s="1">
        <f ca="1">SUMIF('Doanh thu'!A:A,B631,'Doanh thu'!E:E)</f>
        <v>0</v>
      </c>
      <c r="E631" s="1">
        <f t="shared" ca="1" si="9"/>
        <v>-1</v>
      </c>
    </row>
    <row r="632" spans="1:5" x14ac:dyDescent="0.2">
      <c r="A632" s="1" t="str">
        <f ca="1">IFERROR(__xludf.DUMMYFUNCTION("""COMPUTED_VALUE"""),"Brand Ads")</f>
        <v>Brand Ads</v>
      </c>
      <c r="B632" s="1">
        <f ca="1">VLOOKUP(A632,'Chi phí'!F:O,10,FALSE)</f>
        <v>0</v>
      </c>
      <c r="C632" s="1">
        <f ca="1">SUMIF('Chi phí'!F:F,A632,'Chi phí'!H:H)</f>
        <v>31.1</v>
      </c>
      <c r="D632" s="1">
        <f ca="1">SUMIF('Doanh thu'!A:A,B632,'Doanh thu'!E:E)</f>
        <v>0</v>
      </c>
      <c r="E632" s="1">
        <f t="shared" ca="1" si="9"/>
        <v>-1</v>
      </c>
    </row>
    <row r="633" spans="1:5" x14ac:dyDescent="0.2">
      <c r="A633" s="1" t="str">
        <f ca="1">IFERROR(__xludf.DUMMYFUNCTION("""COMPUTED_VALUE"""),"WAMN1021NEL2337WP")</f>
        <v>WAMN1021NEL2337WP</v>
      </c>
      <c r="B633" s="1">
        <f ca="1">VLOOKUP(A633,'Chi phí'!F:O,10,FALSE)</f>
        <v>0</v>
      </c>
      <c r="C633" s="1">
        <f ca="1">SUMIF('Chi phí'!F:F,A633,'Chi phí'!H:H)</f>
        <v>8.01</v>
      </c>
      <c r="D633" s="1">
        <f ca="1">SUMIF('Doanh thu'!A:A,B633,'Doanh thu'!E:E)</f>
        <v>0</v>
      </c>
      <c r="E633" s="1">
        <f t="shared" ca="1" si="9"/>
        <v>-1</v>
      </c>
    </row>
    <row r="634" spans="1:5" x14ac:dyDescent="0.2">
      <c r="A634" s="1" t="str">
        <f ca="1">IFERROR(__xludf.DUMMYFUNCTION("""COMPUTED_VALUE"""),"MSAK391NAH949WP")</f>
        <v>MSAK391NAH949WP</v>
      </c>
      <c r="B634" s="1">
        <f ca="1">VLOOKUP(A634,'Chi phí'!F:O,10,FALSE)</f>
        <v>0</v>
      </c>
      <c r="C634" s="1">
        <f ca="1">SUMIF('Chi phí'!F:F,A634,'Chi phí'!H:H)</f>
        <v>20.329999999999998</v>
      </c>
      <c r="D634" s="1">
        <f ca="1">SUMIF('Doanh thu'!A:A,B634,'Doanh thu'!E:E)</f>
        <v>0</v>
      </c>
      <c r="E634" s="1">
        <f t="shared" ca="1" si="9"/>
        <v>-1</v>
      </c>
    </row>
    <row r="635" spans="1:5" x14ac:dyDescent="0.2">
      <c r="A635" s="1" t="str">
        <f ca="1">IFERROR(__xludf.DUMMYFUNCTION("""COMPUTED_VALUE"""),"Dynamic4")</f>
        <v>Dynamic4</v>
      </c>
      <c r="B635" s="1">
        <f ca="1">VLOOKUP(A635,'Chi phí'!F:O,10,FALSE)</f>
        <v>0</v>
      </c>
      <c r="C635" s="1">
        <f ca="1">SUMIF('Chi phí'!F:F,A635,'Chi phí'!H:H)</f>
        <v>49.89</v>
      </c>
      <c r="D635" s="1">
        <f ca="1">SUMIF('Doanh thu'!A:A,B635,'Doanh thu'!E:E)</f>
        <v>0</v>
      </c>
      <c r="E635" s="1">
        <f t="shared" ca="1" si="9"/>
        <v>-1</v>
      </c>
    </row>
    <row r="636" spans="1:5" x14ac:dyDescent="0.2">
      <c r="A636" s="1" t="str">
        <f ca="1">IFERROR(__xludf.DUMMYFUNCTION("""COMPUTED_VALUE"""),"PLNT058CIN558WP")</f>
        <v>PLNT058CIN558WP</v>
      </c>
      <c r="B636" s="1">
        <f ca="1">VLOOKUP(A636,'Chi phí'!F:O,10,FALSE)</f>
        <v>0</v>
      </c>
      <c r="C636" s="1">
        <f ca="1">SUMIF('Chi phí'!F:F,A636,'Chi phí'!H:H)</f>
        <v>19.7</v>
      </c>
      <c r="D636" s="1">
        <f ca="1">SUMIF('Doanh thu'!A:A,B636,'Doanh thu'!E:E)</f>
        <v>0</v>
      </c>
      <c r="E636" s="1">
        <f t="shared" ca="1" si="9"/>
        <v>-1</v>
      </c>
    </row>
    <row r="637" spans="1:5" x14ac:dyDescent="0.2">
      <c r="A637" s="1" t="str">
        <f ca="1">IFERROR(__xludf.DUMMYFUNCTION("""COMPUTED_VALUE"""),"TSYN490ELE3242WP")</f>
        <v>TSYN490ELE3242WP</v>
      </c>
      <c r="B637" s="1">
        <f ca="1">VLOOKUP(A637,'Chi phí'!F:O,10,FALSE)</f>
        <v>0</v>
      </c>
      <c r="C637" s="1">
        <f ca="1">SUMIF('Chi phí'!F:F,A637,'Chi phí'!H:H)</f>
        <v>20.49</v>
      </c>
      <c r="D637" s="1">
        <f ca="1">SUMIF('Doanh thu'!A:A,B637,'Doanh thu'!E:E)</f>
        <v>0</v>
      </c>
      <c r="E637" s="1">
        <f t="shared" ca="1" si="9"/>
        <v>-1</v>
      </c>
    </row>
    <row r="638" spans="1:5" x14ac:dyDescent="0.2">
      <c r="A638" s="1" t="str">
        <f ca="1">IFERROR(__xludf.DUMMYFUNCTION("""COMPUTED_VALUE"""),"BWMN1017NEL2326WP")</f>
        <v>BWMN1017NEL2326WP</v>
      </c>
      <c r="B638" s="1">
        <f ca="1">VLOOKUP(A638,'Chi phí'!F:O,10,FALSE)</f>
        <v>0</v>
      </c>
      <c r="C638" s="1">
        <f ca="1">SUMIF('Chi phí'!F:F,A638,'Chi phí'!H:H)</f>
        <v>19.850000000000001</v>
      </c>
      <c r="D638" s="1">
        <f ca="1">SUMIF('Doanh thu'!A:A,B638,'Doanh thu'!E:E)</f>
        <v>0</v>
      </c>
      <c r="E638" s="1">
        <f t="shared" ca="1" si="9"/>
        <v>-1</v>
      </c>
    </row>
    <row r="639" spans="1:5" x14ac:dyDescent="0.2">
      <c r="A639" s="1" t="str">
        <f ca="1">IFERROR(__xludf.DUMMYFUNCTION("""COMPUTED_VALUE"""),"LRMN1016NEL2324WP")</f>
        <v>LRMN1016NEL2324WP</v>
      </c>
      <c r="B639" s="1">
        <f ca="1">VLOOKUP(A639,'Chi phí'!F:O,10,FALSE)</f>
        <v>0</v>
      </c>
      <c r="C639" s="1">
        <f ca="1">SUMIF('Chi phí'!F:F,A639,'Chi phí'!H:H)</f>
        <v>33.18</v>
      </c>
      <c r="D639" s="1">
        <f ca="1">SUMIF('Doanh thu'!A:A,B639,'Doanh thu'!E:E)</f>
        <v>0</v>
      </c>
      <c r="E639" s="1">
        <f t="shared" ca="1" si="9"/>
        <v>-1</v>
      </c>
    </row>
    <row r="640" spans="1:5" x14ac:dyDescent="0.2">
      <c r="A640" s="1" t="str">
        <f ca="1">IFERROR(__xludf.DUMMYFUNCTION("""COMPUTED_VALUE"""),"Gift for Pet Mom Image")</f>
        <v>Gift for Pet Mom Image</v>
      </c>
      <c r="B640" s="1">
        <f ca="1">VLOOKUP(A640,'Chi phí'!F:O,10,FALSE)</f>
        <v>0</v>
      </c>
      <c r="C640" s="1">
        <f ca="1">SUMIF('Chi phí'!F:F,A640,'Chi phí'!H:H)</f>
        <v>14.63</v>
      </c>
      <c r="D640" s="1">
        <f ca="1">SUMIF('Doanh thu'!A:A,B640,'Doanh thu'!E:E)</f>
        <v>0</v>
      </c>
      <c r="E640" s="1">
        <f t="shared" ca="1" si="9"/>
        <v>-1</v>
      </c>
    </row>
    <row r="641" spans="1:5" x14ac:dyDescent="0.2">
      <c r="A641" s="1" t="str">
        <f ca="1">IFERROR(__xludf.DUMMYFUNCTION("""COMPUTED_VALUE"""),"FBTT796NEL1490WP")</f>
        <v>FBTT796NEL1490WP</v>
      </c>
      <c r="B641" s="1">
        <f ca="1">VLOOKUP(A641,'Chi phí'!F:O,10,FALSE)</f>
        <v>0</v>
      </c>
      <c r="C641" s="1">
        <f ca="1">SUMIF('Chi phí'!F:F,A641,'Chi phí'!H:H)</f>
        <v>6.37</v>
      </c>
      <c r="D641" s="1">
        <f ca="1">SUMIF('Doanh thu'!A:A,B641,'Doanh thu'!E:E)</f>
        <v>0</v>
      </c>
      <c r="E641" s="1">
        <f t="shared" ca="1" si="9"/>
        <v>-1</v>
      </c>
    </row>
    <row r="642" spans="1:5" x14ac:dyDescent="0.2">
      <c r="A642" s="1" t="str">
        <f ca="1">IFERROR(__xludf.DUMMYFUNCTION("""COMPUTED_VALUE"""),"PDHU012CIN1430WP")</f>
        <v>PDHU012CIN1430WP</v>
      </c>
      <c r="B642" s="1">
        <f ca="1">VLOOKUP(A642,'Chi phí'!F:O,10,FALSE)</f>
        <v>0</v>
      </c>
      <c r="C642" s="1">
        <f ca="1">SUMIF('Chi phí'!F:F,A642,'Chi phí'!H:H)</f>
        <v>7.13</v>
      </c>
      <c r="D642" s="1">
        <f ca="1">SUMIF('Doanh thu'!A:A,B642,'Doanh thu'!E:E)</f>
        <v>0</v>
      </c>
      <c r="E642" s="1">
        <f t="shared" ref="E642:E705" ca="1" si="10">(D642-C642)/C642</f>
        <v>-1</v>
      </c>
    </row>
    <row r="643" spans="1:5" x14ac:dyDescent="0.2">
      <c r="A643" s="1" t="str">
        <f ca="1">IFERROR(__xludf.DUMMYFUNCTION("""COMPUTED_VALUE"""),"PT120521NAH02WP")</f>
        <v>PT120521NAH02WP</v>
      </c>
      <c r="B643" s="1">
        <f ca="1">VLOOKUP(A643,'Chi phí'!F:O,10,FALSE)</f>
        <v>0</v>
      </c>
      <c r="C643" s="1">
        <f ca="1">SUMIF('Chi phí'!F:F,A643,'Chi phí'!H:H)</f>
        <v>29.82</v>
      </c>
      <c r="D643" s="1">
        <f ca="1">SUMIF('Doanh thu'!A:A,B643,'Doanh thu'!E:E)</f>
        <v>0</v>
      </c>
      <c r="E643" s="1">
        <f t="shared" ca="1" si="10"/>
        <v>-1</v>
      </c>
    </row>
    <row r="644" spans="1:5" x14ac:dyDescent="0.2">
      <c r="A644" s="1" t="str">
        <f ca="1">IFERROR(__xludf.DUMMYFUNCTION("""COMPUTED_VALUE"""),"All Product")</f>
        <v>All Product</v>
      </c>
      <c r="B644" s="1">
        <f ca="1">VLOOKUP(A644,'Chi phí'!F:O,10,FALSE)</f>
        <v>0</v>
      </c>
      <c r="C644" s="1">
        <f ca="1">SUMIF('Chi phí'!F:F,A644,'Chi phí'!H:H)</f>
        <v>89.759999999999991</v>
      </c>
      <c r="D644" s="1">
        <f ca="1">SUMIF('Doanh thu'!A:A,B644,'Doanh thu'!E:E)</f>
        <v>0</v>
      </c>
      <c r="E644" s="1">
        <f t="shared" ca="1" si="10"/>
        <v>-1</v>
      </c>
    </row>
    <row r="645" spans="1:5" x14ac:dyDescent="0.2">
      <c r="A645" s="1" t="str">
        <f ca="1">IFERROR(__xludf.DUMMYFUNCTION("""COMPUTED_VALUE"""),"TKYN491ELE3243WP")</f>
        <v>TKYN491ELE3243WP</v>
      </c>
      <c r="B645" s="1">
        <f ca="1">VLOOKUP(A645,'Chi phí'!F:O,10,FALSE)</f>
        <v>0</v>
      </c>
      <c r="C645" s="1">
        <f ca="1">SUMIF('Chi phí'!F:F,A645,'Chi phí'!H:H)</f>
        <v>21.11</v>
      </c>
      <c r="D645" s="1">
        <f ca="1">SUMIF('Doanh thu'!A:A,B645,'Doanh thu'!E:E)</f>
        <v>0</v>
      </c>
      <c r="E645" s="1">
        <f t="shared" ca="1" si="10"/>
        <v>-1</v>
      </c>
    </row>
    <row r="646" spans="1:5" x14ac:dyDescent="0.2">
      <c r="A646" s="1" t="str">
        <f ca="1">IFERROR(__xludf.DUMMYFUNCTION("""COMPUTED_VALUE"""),"LRTT1025CIN2426WP")</f>
        <v>LRTT1025CIN2426WP</v>
      </c>
      <c r="B646" s="1">
        <f ca="1">VLOOKUP(A646,'Chi phí'!F:O,10,FALSE)</f>
        <v>0</v>
      </c>
      <c r="C646" s="1">
        <f ca="1">SUMIF('Chi phí'!F:F,A646,'Chi phí'!H:H)</f>
        <v>14.34</v>
      </c>
      <c r="D646" s="1">
        <f ca="1">SUMIF('Doanh thu'!A:A,B646,'Doanh thu'!E:E)</f>
        <v>0</v>
      </c>
      <c r="E646" s="1">
        <f t="shared" ca="1" si="10"/>
        <v>-1</v>
      </c>
    </row>
    <row r="647" spans="1:5" x14ac:dyDescent="0.2">
      <c r="A647" s="1" t="str">
        <f ca="1">IFERROR(__xludf.DUMMYFUNCTION("""COMPUTED_VALUE"""),"Gift for Dad Image")</f>
        <v>Gift for Dad Image</v>
      </c>
      <c r="B647" s="1">
        <f ca="1">VLOOKUP(A647,'Chi phí'!F:O,10,FALSE)</f>
        <v>0</v>
      </c>
      <c r="C647" s="1">
        <f ca="1">SUMIF('Chi phí'!F:F,A647,'Chi phí'!H:H)</f>
        <v>16.64</v>
      </c>
      <c r="D647" s="1">
        <f ca="1">SUMIF('Doanh thu'!A:A,B647,'Doanh thu'!E:E)</f>
        <v>0</v>
      </c>
      <c r="E647" s="1">
        <f t="shared" ca="1" si="10"/>
        <v>-1</v>
      </c>
    </row>
    <row r="648" spans="1:5" x14ac:dyDescent="0.2">
      <c r="A648" s="1" t="str">
        <f ca="1">IFERROR(__xludf.DUMMYFUNCTION("""COMPUTED_VALUE"""),"TSBD592HAL794WP")</f>
        <v>TSBD592HAL794WP</v>
      </c>
      <c r="B648" s="1">
        <f ca="1">VLOOKUP(A648,'Chi phí'!F:O,10,FALSE)</f>
        <v>0</v>
      </c>
      <c r="C648" s="1">
        <f ca="1">SUMIF('Chi phí'!F:F,A648,'Chi phí'!H:H)</f>
        <v>38.510000000000005</v>
      </c>
      <c r="D648" s="1">
        <f ca="1">SUMIF('Doanh thu'!A:A,B648,'Doanh thu'!E:E)</f>
        <v>0</v>
      </c>
      <c r="E648" s="1">
        <f t="shared" ca="1" si="10"/>
        <v>-1</v>
      </c>
    </row>
    <row r="649" spans="1:5" x14ac:dyDescent="0.2">
      <c r="A649" s="1" t="str">
        <f ca="1">IFERROR(__xludf.DUMMYFUNCTION("""COMPUTED_VALUE"""),"TKVA839ELE3248WP")</f>
        <v>TKVA839ELE3248WP</v>
      </c>
      <c r="B649" s="1">
        <f ca="1">VLOOKUP(A649,'Chi phí'!F:O,10,FALSE)</f>
        <v>0</v>
      </c>
      <c r="C649" s="1">
        <f ca="1">SUMIF('Chi phí'!F:F,A649,'Chi phí'!H:H)</f>
        <v>14.22</v>
      </c>
      <c r="D649" s="1">
        <f ca="1">SUMIF('Doanh thu'!A:A,B649,'Doanh thu'!E:E)</f>
        <v>0</v>
      </c>
      <c r="E649" s="1">
        <f t="shared" ca="1" si="10"/>
        <v>-1</v>
      </c>
    </row>
    <row r="650" spans="1:5" x14ac:dyDescent="0.2">
      <c r="A650" s="1" t="str">
        <f ca="1">IFERROR(__xludf.DUMMYFUNCTION("""COMPUTED_VALUE"""),"CPHT393CIN2433WP")</f>
        <v>CPHT393CIN2433WP</v>
      </c>
      <c r="B650" s="1">
        <f ca="1">VLOOKUP(A650,'Chi phí'!F:O,10,FALSE)</f>
        <v>0</v>
      </c>
      <c r="C650" s="1">
        <f ca="1">SUMIF('Chi phí'!F:F,A650,'Chi phí'!H:H)</f>
        <v>9.5299999999999994</v>
      </c>
      <c r="D650" s="1">
        <f ca="1">SUMIF('Doanh thu'!A:A,B650,'Doanh thu'!E:E)</f>
        <v>0</v>
      </c>
      <c r="E650" s="1">
        <f t="shared" ca="1" si="10"/>
        <v>-1</v>
      </c>
    </row>
    <row r="651" spans="1:5" x14ac:dyDescent="0.2">
      <c r="A651" s="1" t="str">
        <f ca="1">IFERROR(__xludf.DUMMYFUNCTION("""COMPUTED_VALUE"""),"ETHC362NGO2304WP")</f>
        <v>ETHC362NGO2304WP</v>
      </c>
      <c r="B651" s="1">
        <f ca="1">VLOOKUP(A651,'Chi phí'!F:O,10,FALSE)</f>
        <v>0</v>
      </c>
      <c r="C651" s="1">
        <f ca="1">SUMIF('Chi phí'!F:F,A651,'Chi phí'!H:H)</f>
        <v>17.64</v>
      </c>
      <c r="D651" s="1">
        <f ca="1">SUMIF('Doanh thu'!A:A,B651,'Doanh thu'!E:E)</f>
        <v>0</v>
      </c>
      <c r="E651" s="1">
        <f t="shared" ca="1" si="10"/>
        <v>-1</v>
      </c>
    </row>
    <row r="652" spans="1:5" x14ac:dyDescent="0.2">
      <c r="A652" s="1" t="str">
        <f ca="1">IFERROR(__xludf.DUMMYFUNCTION("""COMPUTED_VALUE"""),"PLTP028BIL076WP")</f>
        <v>PLTP028BIL076WP</v>
      </c>
      <c r="B652" s="1">
        <f ca="1">VLOOKUP(A652,'Chi phí'!F:O,10,FALSE)</f>
        <v>0</v>
      </c>
      <c r="C652" s="1">
        <f ca="1">SUMIF('Chi phí'!F:F,A652,'Chi phí'!H:H)</f>
        <v>10.17</v>
      </c>
      <c r="D652" s="1">
        <f ca="1">SUMIF('Doanh thu'!A:A,B652,'Doanh thu'!E:E)</f>
        <v>0</v>
      </c>
      <c r="E652" s="1">
        <f t="shared" ca="1" si="10"/>
        <v>-1</v>
      </c>
    </row>
    <row r="653" spans="1:5" x14ac:dyDescent="0.2">
      <c r="A653" s="1" t="str">
        <f ca="1">IFERROR(__xludf.DUMMYFUNCTION("""COMPUTED_VALUE"""),"TSAH389ELE2356WP")</f>
        <v>TSAH389ELE2356WP</v>
      </c>
      <c r="B653" s="1">
        <f ca="1">VLOOKUP(A653,'Chi phí'!F:O,10,FALSE)</f>
        <v>0</v>
      </c>
      <c r="C653" s="1">
        <f ca="1">SUMIF('Chi phí'!F:F,A653,'Chi phí'!H:H)</f>
        <v>17.059999999999999</v>
      </c>
      <c r="D653" s="1">
        <f ca="1">SUMIF('Doanh thu'!A:A,B653,'Doanh thu'!E:E)</f>
        <v>0</v>
      </c>
      <c r="E653" s="1">
        <f t="shared" ca="1" si="10"/>
        <v>-1</v>
      </c>
    </row>
    <row r="654" spans="1:5" x14ac:dyDescent="0.2">
      <c r="A654" s="1" t="str">
        <f ca="1">IFERROR(__xludf.DUMMYFUNCTION("""COMPUTED_VALUE"""),"TUVA467ELE1426WP")</f>
        <v>TUVA467ELE1426WP</v>
      </c>
      <c r="B654" s="1">
        <f ca="1">VLOOKUP(A654,'Chi phí'!F:O,10,FALSE)</f>
        <v>0</v>
      </c>
      <c r="C654" s="1">
        <f ca="1">SUMIF('Chi phí'!F:F,A654,'Chi phí'!H:H)</f>
        <v>29.71</v>
      </c>
      <c r="D654" s="1">
        <f ca="1">SUMIF('Doanh thu'!A:A,B654,'Doanh thu'!E:E)</f>
        <v>0</v>
      </c>
      <c r="E654" s="1">
        <f t="shared" ca="1" si="10"/>
        <v>-1</v>
      </c>
    </row>
    <row r="655" spans="1:5" x14ac:dyDescent="0.2">
      <c r="A655" s="1" t="str">
        <f ca="1">IFERROR(__xludf.DUMMYFUNCTION("""COMPUTED_VALUE"""),"TSVT166HAL1096WP")</f>
        <v>TSVT166HAL1096WP</v>
      </c>
      <c r="B655" s="1">
        <f ca="1">VLOOKUP(A655,'Chi phí'!F:O,10,FALSE)</f>
        <v>0</v>
      </c>
      <c r="C655" s="1">
        <f ca="1">SUMIF('Chi phí'!F:F,A655,'Chi phí'!H:H)</f>
        <v>48.34</v>
      </c>
      <c r="D655" s="1">
        <f ca="1">SUMIF('Doanh thu'!A:A,B655,'Doanh thu'!E:E)</f>
        <v>0</v>
      </c>
      <c r="E655" s="1">
        <f t="shared" ca="1" si="10"/>
        <v>-1</v>
      </c>
    </row>
    <row r="656" spans="1:5" x14ac:dyDescent="0.2">
      <c r="A656" s="1" t="str">
        <f ca="1">IFERROR(__xludf.DUMMYFUNCTION("""COMPUTED_VALUE"""),"LHTP252HAL2306WP")</f>
        <v>LHTP252HAL2306WP</v>
      </c>
      <c r="B656" s="1">
        <f ca="1">VLOOKUP(A656,'Chi phí'!F:O,10,FALSE)</f>
        <v>0</v>
      </c>
      <c r="C656" s="1">
        <f ca="1">SUMIF('Chi phí'!F:F,A656,'Chi phí'!H:H)</f>
        <v>23.3</v>
      </c>
      <c r="D656" s="1">
        <f ca="1">SUMIF('Doanh thu'!A:A,B656,'Doanh thu'!E:E)</f>
        <v>0</v>
      </c>
      <c r="E656" s="1">
        <f t="shared" ca="1" si="10"/>
        <v>-1</v>
      </c>
    </row>
    <row r="657" spans="1:5" x14ac:dyDescent="0.2">
      <c r="A657" s="1" t="str">
        <f ca="1">IFERROR(__xludf.DUMMYFUNCTION("""COMPUTED_VALUE"""),"TUCT305HAL675WP")</f>
        <v>TUCT305HAL675WP</v>
      </c>
      <c r="B657" s="1">
        <f ca="1">VLOOKUP(A657,'Chi phí'!F:O,10,FALSE)</f>
        <v>0</v>
      </c>
      <c r="C657" s="1">
        <f ca="1">SUMIF('Chi phí'!F:F,A657,'Chi phí'!H:H)</f>
        <v>6.86</v>
      </c>
      <c r="D657" s="1">
        <f ca="1">SUMIF('Doanh thu'!A:A,B657,'Doanh thu'!E:E)</f>
        <v>0</v>
      </c>
      <c r="E657" s="1">
        <f t="shared" ca="1" si="10"/>
        <v>-1</v>
      </c>
    </row>
    <row r="658" spans="1:5" x14ac:dyDescent="0.2">
      <c r="A658" s="1" t="str">
        <f ca="1">IFERROR(__xludf.DUMMYFUNCTION("""COMPUTED_VALUE"""),"ADAK733NAH2189WP")</f>
        <v>ADAK733NAH2189WP</v>
      </c>
      <c r="B658" s="1">
        <f ca="1">VLOOKUP(A658,'Chi phí'!F:O,10,FALSE)</f>
        <v>0</v>
      </c>
      <c r="C658" s="1">
        <f ca="1">SUMIF('Chi phí'!F:F,A658,'Chi phí'!H:H)</f>
        <v>6.88</v>
      </c>
      <c r="D658" s="1">
        <f ca="1">SUMIF('Doanh thu'!A:A,B658,'Doanh thu'!E:E)</f>
        <v>0</v>
      </c>
      <c r="E658" s="1">
        <f t="shared" ca="1" si="10"/>
        <v>-1</v>
      </c>
    </row>
    <row r="659" spans="1:5" x14ac:dyDescent="0.2">
      <c r="A659" s="1" t="str">
        <f ca="1">IFERROR(__xludf.DUMMYFUNCTION("""COMPUTED_VALUE"""),"DMAK803NAH2452WP")</f>
        <v>DMAK803NAH2452WP</v>
      </c>
      <c r="B659" s="1">
        <f ca="1">VLOOKUP(A659,'Chi phí'!F:O,10,FALSE)</f>
        <v>0</v>
      </c>
      <c r="C659" s="1">
        <f ca="1">SUMIF('Chi phí'!F:F,A659,'Chi phí'!H:H)</f>
        <v>6.69</v>
      </c>
      <c r="D659" s="1">
        <f ca="1">SUMIF('Doanh thu'!A:A,B659,'Doanh thu'!E:E)</f>
        <v>0</v>
      </c>
      <c r="E659" s="1">
        <f t="shared" ca="1" si="10"/>
        <v>-1</v>
      </c>
    </row>
    <row r="660" spans="1:5" x14ac:dyDescent="0.2">
      <c r="A660" s="1" t="str">
        <f ca="1">IFERROR(__xludf.DUMMYFUNCTION("""COMPUTED_VALUE"""),"ETVA833ELE3231WP")</f>
        <v>ETVA833ELE3231WP</v>
      </c>
      <c r="B660" s="1">
        <f ca="1">VLOOKUP(A660,'Chi phí'!F:O,10,FALSE)</f>
        <v>0</v>
      </c>
      <c r="C660" s="1">
        <f ca="1">SUMIF('Chi phí'!F:F,A660,'Chi phí'!H:H)</f>
        <v>13.879999999999999</v>
      </c>
      <c r="D660" s="1">
        <f ca="1">SUMIF('Doanh thu'!A:A,B660,'Doanh thu'!E:E)</f>
        <v>0</v>
      </c>
      <c r="E660" s="1">
        <f t="shared" ca="1" si="10"/>
        <v>-1</v>
      </c>
    </row>
    <row r="661" spans="1:5" x14ac:dyDescent="0.2">
      <c r="A661" s="1" t="str">
        <f ca="1">IFERROR(__xludf.DUMMYFUNCTION("""COMPUTED_VALUE"""),"AGFL503DIL794WP")</f>
        <v>AGFL503DIL794WP</v>
      </c>
      <c r="B661" s="1">
        <f ca="1">VLOOKUP(A661,'Chi phí'!F:O,10,FALSE)</f>
        <v>0</v>
      </c>
      <c r="C661" s="1">
        <f ca="1">SUMIF('Chi phí'!F:F,A661,'Chi phí'!H:H)</f>
        <v>4.79</v>
      </c>
      <c r="D661" s="1">
        <f ca="1">SUMIF('Doanh thu'!A:A,B661,'Doanh thu'!E:E)</f>
        <v>0</v>
      </c>
      <c r="E661" s="1">
        <f t="shared" ca="1" si="10"/>
        <v>-1</v>
      </c>
    </row>
    <row r="662" spans="1:5" x14ac:dyDescent="0.2">
      <c r="A662" s="1" t="str">
        <f ca="1">IFERROR(__xludf.DUMMYFUNCTION("""COMPUTED_VALUE"""),"TUGT152CIN11335WP")</f>
        <v>TUGT152CIN11335WP</v>
      </c>
      <c r="B662" s="1">
        <f ca="1">VLOOKUP(A662,'Chi phí'!F:O,10,FALSE)</f>
        <v>0</v>
      </c>
      <c r="C662" s="1">
        <f ca="1">SUMIF('Chi phí'!F:F,A662,'Chi phí'!H:H)</f>
        <v>14.44</v>
      </c>
      <c r="D662" s="1">
        <f ca="1">SUMIF('Doanh thu'!A:A,B662,'Doanh thu'!E:E)</f>
        <v>0</v>
      </c>
      <c r="E662" s="1">
        <f t="shared" ca="1" si="10"/>
        <v>-1</v>
      </c>
    </row>
    <row r="663" spans="1:5" x14ac:dyDescent="0.2">
      <c r="A663" s="1" t="str">
        <f ca="1">IFERROR(__xludf.DUMMYFUNCTION("""COMPUTED_VALUE"""),"Motherdays")</f>
        <v>Motherdays</v>
      </c>
      <c r="B663" s="1">
        <f ca="1">VLOOKUP(A663,'Chi phí'!F:O,10,FALSE)</f>
        <v>0</v>
      </c>
      <c r="C663" s="1">
        <f ca="1">SUMIF('Chi phí'!F:F,A663,'Chi phí'!H:H)</f>
        <v>45.27</v>
      </c>
      <c r="D663" s="1">
        <f ca="1">SUMIF('Doanh thu'!A:A,B663,'Doanh thu'!E:E)</f>
        <v>0</v>
      </c>
      <c r="E663" s="1">
        <f t="shared" ca="1" si="10"/>
        <v>-1</v>
      </c>
    </row>
    <row r="664" spans="1:5" x14ac:dyDescent="0.2">
      <c r="A664" s="1" t="str">
        <f ca="1">IFERROR(__xludf.DUMMYFUNCTION("""COMPUTED_VALUE"""),"Adult Girl Gift For Dad Image")</f>
        <v>Adult Girl Gift For Dad Image</v>
      </c>
      <c r="B664" s="1">
        <f ca="1">VLOOKUP(A664,'Chi phí'!F:O,10,FALSE)</f>
        <v>0</v>
      </c>
      <c r="C664" s="1">
        <f ca="1">SUMIF('Chi phí'!F:F,A664,'Chi phí'!H:H)</f>
        <v>9.8099999999999987</v>
      </c>
      <c r="D664" s="1">
        <f ca="1">SUMIF('Doanh thu'!A:A,B664,'Doanh thu'!E:E)</f>
        <v>0</v>
      </c>
      <c r="E664" s="1">
        <f t="shared" ca="1" si="10"/>
        <v>-1</v>
      </c>
    </row>
    <row r="665" spans="1:5" x14ac:dyDescent="0.2">
      <c r="A665" s="1" t="str">
        <f ca="1">IFERROR(__xludf.DUMMYFUNCTION("""COMPUTED_VALUE"""),"Gift for Pet Dad Carosel")</f>
        <v>Gift for Pet Dad Carosel</v>
      </c>
      <c r="B665" s="1">
        <f ca="1">VLOOKUP(A665,'Chi phí'!F:O,10,FALSE)</f>
        <v>0</v>
      </c>
      <c r="C665" s="1">
        <f ca="1">SUMIF('Chi phí'!F:F,A665,'Chi phí'!H:H)</f>
        <v>4.96</v>
      </c>
      <c r="D665" s="1">
        <f ca="1">SUMIF('Doanh thu'!A:A,B665,'Doanh thu'!E:E)</f>
        <v>0</v>
      </c>
      <c r="E665" s="1">
        <f t="shared" ca="1" si="10"/>
        <v>-1</v>
      </c>
    </row>
    <row r="666" spans="1:5" x14ac:dyDescent="0.2">
      <c r="A666" s="1" t="str">
        <f ca="1">IFERROR(__xludf.DUMMYFUNCTION("""COMPUTED_VALUE"""),"PRAH675ELE3234WP")</f>
        <v>PRAH675ELE3234WP</v>
      </c>
      <c r="B666" s="1">
        <f ca="1">VLOOKUP(A666,'Chi phí'!F:O,10,FALSE)</f>
        <v>0</v>
      </c>
      <c r="C666" s="1">
        <f ca="1">SUMIF('Chi phí'!F:F,A666,'Chi phí'!H:H)</f>
        <v>20.91</v>
      </c>
      <c r="D666" s="1">
        <f ca="1">SUMIF('Doanh thu'!A:A,B666,'Doanh thu'!E:E)</f>
        <v>0</v>
      </c>
      <c r="E666" s="1">
        <f t="shared" ca="1" si="10"/>
        <v>-1</v>
      </c>
    </row>
    <row r="667" spans="1:5" x14ac:dyDescent="0.2">
      <c r="A667" s="1" t="str">
        <f ca="1">IFERROR(__xludf.DUMMYFUNCTION("""COMPUTED_VALUE"""),"Gift for Memorial Dad")</f>
        <v>Gift for Memorial Dad</v>
      </c>
      <c r="B667" s="1">
        <f ca="1">VLOOKUP(A667,'Chi phí'!F:O,10,FALSE)</f>
        <v>0</v>
      </c>
      <c r="C667" s="1">
        <f ca="1">SUMIF('Chi phí'!F:F,A667,'Chi phí'!H:H)</f>
        <v>9.89</v>
      </c>
      <c r="D667" s="1">
        <f ca="1">SUMIF('Doanh thu'!A:A,B667,'Doanh thu'!E:E)</f>
        <v>0</v>
      </c>
      <c r="E667" s="1">
        <f t="shared" ca="1" si="10"/>
        <v>-1</v>
      </c>
    </row>
    <row r="668" spans="1:5" x14ac:dyDescent="0.2">
      <c r="A668" s="1" t="str">
        <f ca="1">IFERROR(__xludf.DUMMYFUNCTION("""COMPUTED_VALUE"""),"Gift for Dad Carosel")</f>
        <v>Gift for Dad Carosel</v>
      </c>
      <c r="B668" s="1">
        <f ca="1">VLOOKUP(A668,'Chi phí'!F:O,10,FALSE)</f>
        <v>0</v>
      </c>
      <c r="C668" s="1">
        <f ca="1">SUMIF('Chi phí'!F:F,A668,'Chi phí'!H:H)</f>
        <v>30.75</v>
      </c>
      <c r="D668" s="1">
        <f ca="1">SUMIF('Doanh thu'!A:A,B668,'Doanh thu'!E:E)</f>
        <v>0</v>
      </c>
      <c r="E668" s="1">
        <f t="shared" ca="1" si="10"/>
        <v>-1</v>
      </c>
    </row>
    <row r="669" spans="1:5" x14ac:dyDescent="0.2">
      <c r="A669" s="1" t="str">
        <f ca="1">IFERROR(__xludf.DUMMYFUNCTION("""COMPUTED_VALUE"""),"Gift for Memorial Carosel")</f>
        <v>Gift for Memorial Carosel</v>
      </c>
      <c r="B669" s="1">
        <f ca="1">VLOOKUP(A669,'Chi phí'!F:O,10,FALSE)</f>
        <v>0</v>
      </c>
      <c r="C669" s="1">
        <f ca="1">SUMIF('Chi phí'!F:F,A669,'Chi phí'!H:H)</f>
        <v>4.78</v>
      </c>
      <c r="D669" s="1">
        <f ca="1">SUMIF('Doanh thu'!A:A,B669,'Doanh thu'!E:E)</f>
        <v>0</v>
      </c>
      <c r="E669" s="1">
        <f t="shared" ca="1" si="10"/>
        <v>-1</v>
      </c>
    </row>
    <row r="670" spans="1:5" x14ac:dyDescent="0.2">
      <c r="A670" s="1" t="str">
        <f ca="1">IFERROR(__xludf.DUMMYFUNCTION("""COMPUTED_VALUE"""),"Gift for New Dad Image")</f>
        <v>Gift for New Dad Image</v>
      </c>
      <c r="B670" s="1">
        <f ca="1">VLOOKUP(A670,'Chi phí'!F:O,10,FALSE)</f>
        <v>0</v>
      </c>
      <c r="C670" s="1">
        <f ca="1">SUMIF('Chi phí'!F:F,A670,'Chi phí'!H:H)</f>
        <v>4.82</v>
      </c>
      <c r="D670" s="1">
        <f ca="1">SUMIF('Doanh thu'!A:A,B670,'Doanh thu'!E:E)</f>
        <v>0</v>
      </c>
      <c r="E670" s="1">
        <f t="shared" ca="1" si="10"/>
        <v>-1</v>
      </c>
    </row>
    <row r="671" spans="1:5" x14ac:dyDescent="0.2">
      <c r="A671" s="1" t="str">
        <f ca="1">IFERROR(__xludf.DUMMYFUNCTION("""COMPUTED_VALUE"""),"Gift for Mom Image")</f>
        <v>Gift for Mom Image</v>
      </c>
      <c r="B671" s="1">
        <f ca="1">VLOOKUP(A671,'Chi phí'!F:O,10,FALSE)</f>
        <v>0</v>
      </c>
      <c r="C671" s="1">
        <f ca="1">SUMIF('Chi phí'!F:F,A671,'Chi phí'!H:H)</f>
        <v>15.280000000000001</v>
      </c>
      <c r="D671" s="1">
        <f ca="1">SUMIF('Doanh thu'!A:A,B671,'Doanh thu'!E:E)</f>
        <v>0</v>
      </c>
      <c r="E671" s="1">
        <f t="shared" ca="1" si="10"/>
        <v>-1</v>
      </c>
    </row>
    <row r="672" spans="1:5" x14ac:dyDescent="0.2">
      <c r="A672" s="1" t="str">
        <f ca="1">IFERROR(__xludf.DUMMYFUNCTION("""COMPUTED_VALUE"""),"Gift for New Mom Image")</f>
        <v>Gift for New Mom Image</v>
      </c>
      <c r="B672" s="1">
        <f ca="1">VLOOKUP(A672,'Chi phí'!F:O,10,FALSE)</f>
        <v>0</v>
      </c>
      <c r="C672" s="1">
        <f ca="1">SUMIF('Chi phí'!F:F,A672,'Chi phí'!H:H)</f>
        <v>4.99</v>
      </c>
      <c r="D672" s="1">
        <f ca="1">SUMIF('Doanh thu'!A:A,B672,'Doanh thu'!E:E)</f>
        <v>0</v>
      </c>
      <c r="E672" s="1">
        <f t="shared" ca="1" si="10"/>
        <v>-1</v>
      </c>
    </row>
    <row r="673" spans="1:5" x14ac:dyDescent="0.2">
      <c r="A673" s="1" t="str">
        <f ca="1">IFERROR(__xludf.DUMMYFUNCTION("""COMPUTED_VALUE"""),"Gift for Memorial Dad Carosel")</f>
        <v>Gift for Memorial Dad Carosel</v>
      </c>
      <c r="B673" s="1">
        <f ca="1">VLOOKUP(A673,'Chi phí'!F:O,10,FALSE)</f>
        <v>0</v>
      </c>
      <c r="C673" s="1">
        <f ca="1">SUMIF('Chi phí'!F:F,A673,'Chi phí'!H:H)</f>
        <v>4.76</v>
      </c>
      <c r="D673" s="1">
        <f ca="1">SUMIF('Doanh thu'!A:A,B673,'Doanh thu'!E:E)</f>
        <v>0</v>
      </c>
      <c r="E673" s="1">
        <f t="shared" ca="1" si="10"/>
        <v>-1</v>
      </c>
    </row>
    <row r="674" spans="1:5" x14ac:dyDescent="0.2">
      <c r="A674" s="1" t="str">
        <f ca="1">IFERROR(__xludf.DUMMYFUNCTION("""COMPUTED_VALUE"""),"CPKK888DIL791WP")</f>
        <v>CPKK888DIL791WP</v>
      </c>
      <c r="B674" s="1">
        <f ca="1">VLOOKUP(A674,'Chi phí'!F:O,10,FALSE)</f>
        <v>0</v>
      </c>
      <c r="C674" s="1">
        <f ca="1">SUMIF('Chi phí'!F:F,A674,'Chi phí'!H:H)</f>
        <v>8.9600000000000009</v>
      </c>
      <c r="D674" s="1">
        <f ca="1">SUMIF('Doanh thu'!A:A,B674,'Doanh thu'!E:E)</f>
        <v>0</v>
      </c>
      <c r="E674" s="1">
        <f t="shared" ca="1" si="10"/>
        <v>-1</v>
      </c>
    </row>
    <row r="675" spans="1:5" x14ac:dyDescent="0.2">
      <c r="A675" s="1" t="str">
        <f ca="1">IFERROR(__xludf.DUMMYFUNCTION("""COMPUTED_VALUE"""),"Gift for Mom Carosel")</f>
        <v>Gift for Mom Carosel</v>
      </c>
      <c r="B675" s="1">
        <f ca="1">VLOOKUP(A675,'Chi phí'!F:O,10,FALSE)</f>
        <v>0</v>
      </c>
      <c r="C675" s="1">
        <f ca="1">SUMIF('Chi phí'!F:F,A675,'Chi phí'!H:H)</f>
        <v>19.93</v>
      </c>
      <c r="D675" s="1">
        <f ca="1">SUMIF('Doanh thu'!A:A,B675,'Doanh thu'!E:E)</f>
        <v>0</v>
      </c>
      <c r="E675" s="1">
        <f t="shared" ca="1" si="10"/>
        <v>-1</v>
      </c>
    </row>
    <row r="676" spans="1:5" x14ac:dyDescent="0.2">
      <c r="A676" s="1" t="str">
        <f ca="1">IFERROR(__xludf.DUMMYFUNCTION("""COMPUTED_VALUE"""),"Gift for Memorial Image")</f>
        <v>Gift for Memorial Image</v>
      </c>
      <c r="B676" s="1">
        <f ca="1">VLOOKUP(A676,'Chi phí'!F:O,10,FALSE)</f>
        <v>0</v>
      </c>
      <c r="C676" s="1">
        <f ca="1">SUMIF('Chi phí'!F:F,A676,'Chi phí'!H:H)</f>
        <v>4.9800000000000004</v>
      </c>
      <c r="D676" s="1">
        <f ca="1">SUMIF('Doanh thu'!A:A,B676,'Doanh thu'!E:E)</f>
        <v>0</v>
      </c>
      <c r="E676" s="1">
        <f t="shared" ca="1" si="10"/>
        <v>-1</v>
      </c>
    </row>
    <row r="677" spans="1:5" x14ac:dyDescent="0.2">
      <c r="A677" s="1" t="str">
        <f ca="1">IFERROR(__xludf.DUMMYFUNCTION("""COMPUTED_VALUE"""),"Sporty Dad Carosel")</f>
        <v>Sporty Dad Carosel</v>
      </c>
      <c r="B677" s="1">
        <f ca="1">VLOOKUP(A677,'Chi phí'!F:O,10,FALSE)</f>
        <v>0</v>
      </c>
      <c r="C677" s="1">
        <f ca="1">SUMIF('Chi phí'!F:F,A677,'Chi phí'!H:H)</f>
        <v>5.27</v>
      </c>
      <c r="D677" s="1">
        <f ca="1">SUMIF('Doanh thu'!A:A,B677,'Doanh thu'!E:E)</f>
        <v>0</v>
      </c>
      <c r="E677" s="1">
        <f t="shared" ca="1" si="10"/>
        <v>-1</v>
      </c>
    </row>
    <row r="678" spans="1:5" x14ac:dyDescent="0.2">
      <c r="A678" s="1" t="str">
        <f ca="1">IFERROR(__xludf.DUMMYFUNCTION("""COMPUTED_VALUE"""),"UBYN477ELE3208WP")</f>
        <v>UBYN477ELE3208WP</v>
      </c>
      <c r="B678" s="1">
        <f ca="1">VLOOKUP(A678,'Chi phí'!F:O,10,FALSE)</f>
        <v>0</v>
      </c>
      <c r="C678" s="1">
        <f ca="1">SUMIF('Chi phí'!F:F,A678,'Chi phí'!H:H)</f>
        <v>4.09</v>
      </c>
      <c r="D678" s="1">
        <f ca="1">SUMIF('Doanh thu'!A:A,B678,'Doanh thu'!E:E)</f>
        <v>0</v>
      </c>
      <c r="E678" s="1">
        <f t="shared" ca="1" si="10"/>
        <v>-1</v>
      </c>
    </row>
    <row r="679" spans="1:5" x14ac:dyDescent="0.2">
      <c r="A679" s="1" t="str">
        <f ca="1">IFERROR(__xludf.DUMMYFUNCTION("""COMPUTED_VALUE"""),"Adult Girl Gift For Dad Carosel")</f>
        <v>Adult Girl Gift For Dad Carosel</v>
      </c>
      <c r="B679" s="1">
        <f ca="1">VLOOKUP(A679,'Chi phí'!F:O,10,FALSE)</f>
        <v>0</v>
      </c>
      <c r="C679" s="1">
        <f ca="1">SUMIF('Chi phí'!F:F,A679,'Chi phí'!H:H)</f>
        <v>15.099999999999998</v>
      </c>
      <c r="D679" s="1">
        <f ca="1">SUMIF('Doanh thu'!A:A,B679,'Doanh thu'!E:E)</f>
        <v>0</v>
      </c>
      <c r="E679" s="1">
        <f t="shared" ca="1" si="10"/>
        <v>-1</v>
      </c>
    </row>
    <row r="680" spans="1:5" x14ac:dyDescent="0.2">
      <c r="A680" s="1" t="str">
        <f ca="1">IFERROR(__xludf.DUMMYFUNCTION("""COMPUTED_VALUE"""),"TKTP247HAL2286WP")</f>
        <v>TKTP247HAL2286WP</v>
      </c>
      <c r="B680" s="1">
        <f ca="1">VLOOKUP(A680,'Chi phí'!F:O,10,FALSE)</f>
        <v>0</v>
      </c>
      <c r="C680" s="1">
        <f ca="1">SUMIF('Chi phí'!F:F,A680,'Chi phí'!H:H)</f>
        <v>4.26</v>
      </c>
      <c r="D680" s="1">
        <f ca="1">SUMIF('Doanh thu'!A:A,B680,'Doanh thu'!E:E)</f>
        <v>0</v>
      </c>
      <c r="E680" s="1">
        <f t="shared" ca="1" si="10"/>
        <v>-1</v>
      </c>
    </row>
    <row r="681" spans="1:5" x14ac:dyDescent="0.2">
      <c r="A681" s="1" t="str">
        <f ca="1">IFERROR(__xludf.DUMMYFUNCTION("""COMPUTED_VALUE"""),"TSYN489ELE3241WP")</f>
        <v>TSYN489ELE3241WP</v>
      </c>
      <c r="B681" s="1">
        <f ca="1">VLOOKUP(A681,'Chi phí'!F:O,10,FALSE)</f>
        <v>0</v>
      </c>
      <c r="C681" s="1">
        <f ca="1">SUMIF('Chi phí'!F:F,A681,'Chi phí'!H:H)</f>
        <v>25.12</v>
      </c>
      <c r="D681" s="1">
        <f ca="1">SUMIF('Doanh thu'!A:A,B681,'Doanh thu'!E:E)</f>
        <v>0</v>
      </c>
      <c r="E681" s="1">
        <f t="shared" ca="1" si="10"/>
        <v>-1</v>
      </c>
    </row>
    <row r="682" spans="1:5" x14ac:dyDescent="0.2">
      <c r="A682" s="1" t="str">
        <f ca="1">IFERROR(__xludf.DUMMYFUNCTION("""COMPUTED_VALUE"""),"LKMN1018NEL2332WP")</f>
        <v>LKMN1018NEL2332WP</v>
      </c>
      <c r="B682" s="1">
        <f ca="1">VLOOKUP(A682,'Chi phí'!F:O,10,FALSE)</f>
        <v>0</v>
      </c>
      <c r="C682" s="1">
        <f ca="1">SUMIF('Chi phí'!F:F,A682,'Chi phí'!H:H)</f>
        <v>4.6100000000000003</v>
      </c>
      <c r="D682" s="1">
        <f ca="1">SUMIF('Doanh thu'!A:A,B682,'Doanh thu'!E:E)</f>
        <v>0</v>
      </c>
      <c r="E682" s="1">
        <f t="shared" ca="1" si="10"/>
        <v>-1</v>
      </c>
    </row>
    <row r="683" spans="1:5" x14ac:dyDescent="0.2">
      <c r="A683" s="1" t="str">
        <f ca="1">IFERROR(__xludf.DUMMYFUNCTION("""COMPUTED_VALUE"""),"MGHT392CIN2432WP")</f>
        <v>MGHT392CIN2432WP</v>
      </c>
      <c r="B683" s="1">
        <f ca="1">VLOOKUP(A683,'Chi phí'!F:O,10,FALSE)</f>
        <v>0</v>
      </c>
      <c r="C683" s="1">
        <f ca="1">SUMIF('Chi phí'!F:F,A683,'Chi phí'!H:H)</f>
        <v>3.86</v>
      </c>
      <c r="D683" s="1">
        <f ca="1">SUMIF('Doanh thu'!A:A,B683,'Doanh thu'!E:E)</f>
        <v>0</v>
      </c>
      <c r="E683" s="1">
        <f t="shared" ca="1" si="10"/>
        <v>-1</v>
      </c>
    </row>
    <row r="684" spans="1:5" x14ac:dyDescent="0.2">
      <c r="A684" s="1" t="str">
        <f ca="1">IFERROR(__xludf.DUMMYFUNCTION("""COMPUTED_VALUE"""),"TMNN445HEL1041WP")</f>
        <v>TMNN445HEL1041WP</v>
      </c>
      <c r="B684" s="1">
        <f ca="1">VLOOKUP(A684,'Chi phí'!F:O,10,FALSE)</f>
        <v>0</v>
      </c>
      <c r="C684" s="1">
        <f ca="1">SUMIF('Chi phí'!F:F,A684,'Chi phí'!H:H)</f>
        <v>4.25</v>
      </c>
      <c r="D684" s="1">
        <f ca="1">SUMIF('Doanh thu'!A:A,B684,'Doanh thu'!E:E)</f>
        <v>0</v>
      </c>
      <c r="E684" s="1">
        <f t="shared" ca="1" si="10"/>
        <v>-1</v>
      </c>
    </row>
    <row r="685" spans="1:5" x14ac:dyDescent="0.2">
      <c r="A685" s="1" t="str">
        <f ca="1">IFERROR(__xludf.DUMMYFUNCTION("""COMPUTED_VALUE"""),"ZTAT899DIL143WP")</f>
        <v>ZTAT899DIL143WP</v>
      </c>
      <c r="B685" s="1">
        <f ca="1">VLOOKUP(A685,'Chi phí'!F:O,10,FALSE)</f>
        <v>0</v>
      </c>
      <c r="C685" s="1">
        <f ca="1">SUMIF('Chi phí'!F:F,A685,'Chi phí'!H:H)</f>
        <v>3.19</v>
      </c>
      <c r="D685" s="1">
        <f ca="1">SUMIF('Doanh thu'!A:A,B685,'Doanh thu'!E:E)</f>
        <v>0</v>
      </c>
      <c r="E685" s="1">
        <f t="shared" ca="1" si="10"/>
        <v>-1</v>
      </c>
    </row>
    <row r="686" spans="1:5" x14ac:dyDescent="0.2">
      <c r="A686" s="1" t="str">
        <f ca="1">IFERROR(__xludf.DUMMYFUNCTION("""COMPUTED_VALUE"""),"TSCT325HAL716WP")</f>
        <v>TSCT325HAL716WP</v>
      </c>
      <c r="B686" s="1">
        <f ca="1">VLOOKUP(A686,'Chi phí'!F:O,10,FALSE)</f>
        <v>0</v>
      </c>
      <c r="C686" s="1">
        <f ca="1">SUMIF('Chi phí'!F:F,A686,'Chi phí'!H:H)</f>
        <v>3.29</v>
      </c>
      <c r="D686" s="1">
        <f ca="1">SUMIF('Doanh thu'!A:A,B686,'Doanh thu'!E:E)</f>
        <v>0</v>
      </c>
      <c r="E686" s="1">
        <f t="shared" ca="1" si="10"/>
        <v>-1</v>
      </c>
    </row>
    <row r="687" spans="1:5" x14ac:dyDescent="0.2">
      <c r="A687" s="1" t="str">
        <f ca="1">IFERROR(__xludf.DUMMYFUNCTION("""COMPUTED_VALUE"""),"WSTR045HAL1524WP")</f>
        <v>WSTR045HAL1524WP</v>
      </c>
      <c r="B687" s="1">
        <f ca="1">VLOOKUP(A687,'Chi phí'!F:O,10,FALSE)</f>
        <v>0</v>
      </c>
      <c r="C687" s="1">
        <f ca="1">SUMIF('Chi phí'!F:F,A687,'Chi phí'!H:H)</f>
        <v>3.18</v>
      </c>
      <c r="D687" s="1">
        <f ca="1">SUMIF('Doanh thu'!A:A,B687,'Doanh thu'!E:E)</f>
        <v>0</v>
      </c>
      <c r="E687" s="1">
        <f t="shared" ca="1" si="10"/>
        <v>-1</v>
      </c>
    </row>
    <row r="688" spans="1:5" x14ac:dyDescent="0.2">
      <c r="A688" s="1" t="str">
        <f ca="1">IFERROR(__xludf.DUMMYFUNCTION("""COMPUTED_VALUE"""),"TKQD084CLA023WP")</f>
        <v>TKQD084CLA023WP</v>
      </c>
      <c r="B688" s="1" t="e">
        <f ca="1">VLOOKUP(A688,'Chi phí'!F:O,10,FALSE)</f>
        <v>#N/A</v>
      </c>
      <c r="C688" s="1">
        <f ca="1">SUMIF('Chi phí'!F:F,A688,'Chi phí'!H:H)</f>
        <v>0</v>
      </c>
      <c r="D688" s="1">
        <f ca="1">SUMIF('Doanh thu'!A:A,B688,'Doanh thu'!E:E)</f>
        <v>0</v>
      </c>
      <c r="E688" s="1" t="e">
        <f t="shared" ca="1" si="10"/>
        <v>#DIV/0!</v>
      </c>
    </row>
    <row r="689" spans="1:5" x14ac:dyDescent="0.2">
      <c r="A689" s="1" t="str">
        <f ca="1">IFERROR(__xludf.DUMMYFUNCTION("""COMPUTED_VALUE"""),"MSAK496NAH1332WP")</f>
        <v>MSAK496NAH1332WP</v>
      </c>
      <c r="B689" s="1">
        <f ca="1">VLOOKUP(A689,'Chi phí'!F:O,10,FALSE)</f>
        <v>0</v>
      </c>
      <c r="C689" s="1">
        <f ca="1">SUMIF('Chi phí'!F:F,A689,'Chi phí'!H:H)</f>
        <v>484.3</v>
      </c>
      <c r="D689" s="1">
        <f ca="1">SUMIF('Doanh thu'!A:A,B689,'Doanh thu'!E:E)</f>
        <v>0</v>
      </c>
      <c r="E689" s="1">
        <f t="shared" ca="1" si="10"/>
        <v>-1</v>
      </c>
    </row>
    <row r="690" spans="1:5" x14ac:dyDescent="0.2">
      <c r="A690" s="1" t="str">
        <f ca="1">IFERROR(__xludf.DUMMYFUNCTION("""COMPUTED_VALUE"""),"TUNV538NAH1943WP")</f>
        <v>TUNV538NAH1943WP</v>
      </c>
      <c r="B690" s="1">
        <f ca="1">VLOOKUP(A690,'Chi phí'!F:O,10,FALSE)</f>
        <v>0</v>
      </c>
      <c r="C690" s="1">
        <f ca="1">SUMIF('Chi phí'!F:F,A690,'Chi phí'!H:H)</f>
        <v>18.13</v>
      </c>
      <c r="D690" s="1">
        <f ca="1">SUMIF('Doanh thu'!A:A,B690,'Doanh thu'!E:E)</f>
        <v>0</v>
      </c>
      <c r="E690" s="1">
        <f t="shared" ca="1" si="10"/>
        <v>-1</v>
      </c>
    </row>
    <row r="691" spans="1:5" x14ac:dyDescent="0.2">
      <c r="A691" s="1" t="str">
        <f ca="1">IFERROR(__xludf.DUMMYFUNCTION("""COMPUTED_VALUE"""),"UBYN106ELE2378WP")</f>
        <v>UBYN106ELE2378WP</v>
      </c>
      <c r="B691" s="1">
        <f ca="1">VLOOKUP(A691,'Chi phí'!F:O,10,FALSE)</f>
        <v>0</v>
      </c>
      <c r="C691" s="1">
        <f ca="1">SUMIF('Chi phí'!F:F,A691,'Chi phí'!H:H)</f>
        <v>42.41</v>
      </c>
      <c r="D691" s="1">
        <f ca="1">SUMIF('Doanh thu'!A:A,B691,'Doanh thu'!E:E)</f>
        <v>0</v>
      </c>
      <c r="E691" s="1">
        <f t="shared" ca="1" si="10"/>
        <v>-1</v>
      </c>
    </row>
    <row r="692" spans="1:5" x14ac:dyDescent="0.2">
      <c r="A692" s="1" t="str">
        <f ca="1">IFERROR(__xludf.DUMMYFUNCTION("""COMPUTED_VALUE"""),"TSAK500NAH1349WP")</f>
        <v>TSAK500NAH1349WP</v>
      </c>
      <c r="B692" s="1">
        <f ca="1">VLOOKUP(A692,'Chi phí'!F:O,10,FALSE)</f>
        <v>0</v>
      </c>
      <c r="C692" s="1">
        <f ca="1">SUMIF('Chi phí'!F:F,A692,'Chi phí'!H:H)</f>
        <v>39.299999999999997</v>
      </c>
      <c r="D692" s="1">
        <f ca="1">SUMIF('Doanh thu'!A:A,B692,'Doanh thu'!E:E)</f>
        <v>0</v>
      </c>
      <c r="E692" s="1">
        <f t="shared" ca="1" si="10"/>
        <v>-1</v>
      </c>
    </row>
    <row r="693" spans="1:5" x14ac:dyDescent="0.2">
      <c r="A693" s="1" t="str">
        <f ca="1">IFERROR(__xludf.DUMMYFUNCTION("""COMPUTED_VALUE"""),"TUVA470NAH1355WP")</f>
        <v>TUVA470NAH1355WP</v>
      </c>
      <c r="B693" s="1">
        <f ca="1">VLOOKUP(A693,'Chi phí'!F:O,10,FALSE)</f>
        <v>0</v>
      </c>
      <c r="C693" s="1">
        <f ca="1">SUMIF('Chi phí'!F:F,A693,'Chi phí'!H:H)</f>
        <v>6.85</v>
      </c>
      <c r="D693" s="1">
        <f ca="1">SUMIF('Doanh thu'!A:A,B693,'Doanh thu'!E:E)</f>
        <v>0</v>
      </c>
      <c r="E693" s="1">
        <f t="shared" ca="1" si="10"/>
        <v>-1</v>
      </c>
    </row>
    <row r="694" spans="1:5" x14ac:dyDescent="0.2">
      <c r="A694" s="1" t="str">
        <f ca="1">IFERROR(__xludf.DUMMYFUNCTION("""COMPUTED_VALUE"""),"MSHM324NAH1202WP")</f>
        <v>MSHM324NAH1202WP</v>
      </c>
      <c r="B694" s="1">
        <f ca="1">VLOOKUP(A694,'Chi phí'!F:O,10,FALSE)</f>
        <v>0</v>
      </c>
      <c r="C694" s="1">
        <f ca="1">SUMIF('Chi phí'!F:F,A694,'Chi phí'!H:H)</f>
        <v>28.479999999999997</v>
      </c>
      <c r="D694" s="1">
        <f ca="1">SUMIF('Doanh thu'!A:A,B694,'Doanh thu'!E:E)</f>
        <v>0</v>
      </c>
      <c r="E694" s="1">
        <f t="shared" ca="1" si="10"/>
        <v>-1</v>
      </c>
    </row>
    <row r="695" spans="1:5" x14ac:dyDescent="0.2">
      <c r="A695" s="1" t="str">
        <f ca="1">IFERROR(__xludf.DUMMYFUNCTION("""COMPUTED_VALUE"""),"TUBD466NAH1122WP")</f>
        <v>TUBD466NAH1122WP</v>
      </c>
      <c r="B695" s="1">
        <f ca="1">VLOOKUP(A695,'Chi phí'!F:O,10,FALSE)</f>
        <v>0</v>
      </c>
      <c r="C695" s="1">
        <f ca="1">SUMIF('Chi phí'!F:F,A695,'Chi phí'!H:H)</f>
        <v>3.63</v>
      </c>
      <c r="D695" s="1">
        <f ca="1">SUMIF('Doanh thu'!A:A,B695,'Doanh thu'!E:E)</f>
        <v>0</v>
      </c>
      <c r="E695" s="1">
        <f t="shared" ca="1" si="10"/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36"/>
  <sheetViews>
    <sheetView workbookViewId="0">
      <selection activeCell="O2" sqref="O2"/>
    </sheetView>
  </sheetViews>
  <sheetFormatPr defaultRowHeight="12.75" x14ac:dyDescent="0.2"/>
  <sheetData>
    <row r="1" spans="1:14" x14ac:dyDescent="0.2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</row>
    <row r="2" spans="1:14" x14ac:dyDescent="0.2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>
        <v>4437.72</v>
      </c>
      <c r="I2" t="s">
        <v>25</v>
      </c>
      <c r="J2" t="s">
        <v>26</v>
      </c>
      <c r="K2">
        <v>203</v>
      </c>
      <c r="L2">
        <v>21.860689659999998</v>
      </c>
      <c r="M2" t="s">
        <v>27</v>
      </c>
      <c r="N2" t="s">
        <v>27</v>
      </c>
    </row>
    <row r="3" spans="1:14" x14ac:dyDescent="0.2">
      <c r="A3" t="s">
        <v>18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24</v>
      </c>
      <c r="H3">
        <v>4199.1899999999996</v>
      </c>
      <c r="I3" t="s">
        <v>25</v>
      </c>
      <c r="J3" t="s">
        <v>26</v>
      </c>
      <c r="K3">
        <v>194</v>
      </c>
      <c r="L3">
        <v>21.645309279999999</v>
      </c>
      <c r="M3" t="s">
        <v>27</v>
      </c>
      <c r="N3" t="s">
        <v>27</v>
      </c>
    </row>
    <row r="4" spans="1:14" x14ac:dyDescent="0.2">
      <c r="A4" t="s">
        <v>18</v>
      </c>
      <c r="B4" t="s">
        <v>33</v>
      </c>
      <c r="C4" t="s">
        <v>34</v>
      </c>
      <c r="D4" t="s">
        <v>35</v>
      </c>
      <c r="E4" t="s">
        <v>36</v>
      </c>
      <c r="F4" t="s">
        <v>37</v>
      </c>
      <c r="G4" t="s">
        <v>24</v>
      </c>
      <c r="H4">
        <v>3826.85</v>
      </c>
      <c r="I4" t="s">
        <v>25</v>
      </c>
      <c r="J4" t="s">
        <v>26</v>
      </c>
      <c r="K4">
        <v>172</v>
      </c>
      <c r="L4">
        <v>22.249127909999999</v>
      </c>
      <c r="M4" t="s">
        <v>27</v>
      </c>
      <c r="N4" t="s">
        <v>27</v>
      </c>
    </row>
    <row r="5" spans="1:14" x14ac:dyDescent="0.2">
      <c r="A5" t="s">
        <v>18</v>
      </c>
      <c r="B5" t="s">
        <v>19</v>
      </c>
      <c r="C5" t="s">
        <v>38</v>
      </c>
      <c r="D5" t="s">
        <v>21</v>
      </c>
      <c r="E5" t="s">
        <v>22</v>
      </c>
      <c r="F5" t="s">
        <v>23</v>
      </c>
      <c r="G5" t="s">
        <v>24</v>
      </c>
      <c r="H5">
        <v>3824.52</v>
      </c>
      <c r="I5" t="s">
        <v>25</v>
      </c>
      <c r="J5" t="s">
        <v>26</v>
      </c>
      <c r="K5">
        <v>151</v>
      </c>
      <c r="L5">
        <v>25.32794702</v>
      </c>
      <c r="M5" t="s">
        <v>27</v>
      </c>
      <c r="N5" t="s">
        <v>27</v>
      </c>
    </row>
    <row r="6" spans="1:14" x14ac:dyDescent="0.2">
      <c r="A6" t="s">
        <v>18</v>
      </c>
      <c r="B6" t="s">
        <v>28</v>
      </c>
      <c r="C6" t="s">
        <v>39</v>
      </c>
      <c r="D6" t="s">
        <v>30</v>
      </c>
      <c r="E6" t="s">
        <v>31</v>
      </c>
      <c r="F6" t="s">
        <v>32</v>
      </c>
      <c r="G6" t="s">
        <v>24</v>
      </c>
      <c r="H6">
        <v>2901.3</v>
      </c>
      <c r="I6" t="s">
        <v>25</v>
      </c>
      <c r="J6" t="s">
        <v>26</v>
      </c>
      <c r="K6">
        <v>109</v>
      </c>
      <c r="L6">
        <v>26.617431190000001</v>
      </c>
      <c r="M6" t="s">
        <v>27</v>
      </c>
      <c r="N6" t="s">
        <v>27</v>
      </c>
    </row>
    <row r="7" spans="1:14" x14ac:dyDescent="0.2">
      <c r="A7" t="s">
        <v>18</v>
      </c>
      <c r="B7" t="s">
        <v>33</v>
      </c>
      <c r="C7" t="s">
        <v>40</v>
      </c>
      <c r="D7" t="s">
        <v>35</v>
      </c>
      <c r="E7" t="s">
        <v>36</v>
      </c>
      <c r="F7" t="s">
        <v>37</v>
      </c>
      <c r="G7" t="s">
        <v>24</v>
      </c>
      <c r="H7">
        <v>2788.75</v>
      </c>
      <c r="I7" t="s">
        <v>25</v>
      </c>
      <c r="J7" t="s">
        <v>26</v>
      </c>
      <c r="K7">
        <v>151</v>
      </c>
      <c r="L7">
        <v>18.468543050000001</v>
      </c>
      <c r="M7" t="s">
        <v>27</v>
      </c>
      <c r="N7" t="s">
        <v>27</v>
      </c>
    </row>
    <row r="8" spans="1:14" x14ac:dyDescent="0.2">
      <c r="A8" t="s">
        <v>41</v>
      </c>
      <c r="B8" t="s">
        <v>42</v>
      </c>
      <c r="C8" t="s">
        <v>43</v>
      </c>
      <c r="D8" t="s">
        <v>44</v>
      </c>
      <c r="E8" t="s">
        <v>45</v>
      </c>
      <c r="F8" t="s">
        <v>46</v>
      </c>
      <c r="G8" t="s">
        <v>24</v>
      </c>
      <c r="H8">
        <v>1647.88</v>
      </c>
      <c r="I8" t="s">
        <v>47</v>
      </c>
      <c r="J8" t="s">
        <v>26</v>
      </c>
      <c r="K8">
        <v>49</v>
      </c>
      <c r="L8">
        <v>33.630204079999999</v>
      </c>
      <c r="M8" t="s">
        <v>27</v>
      </c>
      <c r="N8" t="s">
        <v>27</v>
      </c>
    </row>
    <row r="9" spans="1:14" x14ac:dyDescent="0.2">
      <c r="A9" t="s">
        <v>41</v>
      </c>
      <c r="B9" t="s">
        <v>42</v>
      </c>
      <c r="C9" t="s">
        <v>48</v>
      </c>
      <c r="D9" t="s">
        <v>44</v>
      </c>
      <c r="E9" t="s">
        <v>45</v>
      </c>
      <c r="F9" t="s">
        <v>46</v>
      </c>
      <c r="G9" t="s">
        <v>24</v>
      </c>
      <c r="H9">
        <v>1595.75</v>
      </c>
      <c r="I9" t="s">
        <v>47</v>
      </c>
      <c r="J9" t="s">
        <v>26</v>
      </c>
      <c r="K9">
        <v>41</v>
      </c>
      <c r="L9">
        <v>38.920731709999998</v>
      </c>
      <c r="M9" t="s">
        <v>27</v>
      </c>
      <c r="N9" t="s">
        <v>27</v>
      </c>
    </row>
    <row r="10" spans="1:14" x14ac:dyDescent="0.2">
      <c r="A10" t="s">
        <v>49</v>
      </c>
      <c r="B10" t="s">
        <v>50</v>
      </c>
      <c r="C10" t="s">
        <v>51</v>
      </c>
      <c r="D10" t="s">
        <v>35</v>
      </c>
      <c r="E10" t="s">
        <v>52</v>
      </c>
      <c r="F10" t="s">
        <v>37</v>
      </c>
      <c r="G10" t="s">
        <v>24</v>
      </c>
      <c r="H10">
        <v>1504.9</v>
      </c>
      <c r="I10" t="s">
        <v>47</v>
      </c>
      <c r="J10" t="s">
        <v>26</v>
      </c>
      <c r="K10">
        <v>52</v>
      </c>
      <c r="L10">
        <v>28.94038462</v>
      </c>
      <c r="M10" t="s">
        <v>27</v>
      </c>
      <c r="N10" t="s">
        <v>27</v>
      </c>
    </row>
    <row r="11" spans="1:14" x14ac:dyDescent="0.2">
      <c r="A11" t="s">
        <v>53</v>
      </c>
      <c r="B11" t="s">
        <v>54</v>
      </c>
      <c r="C11" t="s">
        <v>55</v>
      </c>
      <c r="D11" t="s">
        <v>56</v>
      </c>
      <c r="E11" t="s">
        <v>57</v>
      </c>
      <c r="F11" t="s">
        <v>58</v>
      </c>
      <c r="G11" t="s">
        <v>24</v>
      </c>
      <c r="H11">
        <v>1440.18</v>
      </c>
      <c r="I11" t="s">
        <v>47</v>
      </c>
      <c r="J11" t="s">
        <v>26</v>
      </c>
      <c r="K11">
        <v>62</v>
      </c>
      <c r="L11">
        <v>23.228709680000001</v>
      </c>
      <c r="M11" t="s">
        <v>27</v>
      </c>
      <c r="N11" t="s">
        <v>27</v>
      </c>
    </row>
    <row r="12" spans="1:14" x14ac:dyDescent="0.2">
      <c r="A12" t="s">
        <v>18</v>
      </c>
      <c r="B12" t="s">
        <v>59</v>
      </c>
      <c r="C12" t="s">
        <v>60</v>
      </c>
      <c r="D12" t="s">
        <v>61</v>
      </c>
      <c r="E12" t="s">
        <v>62</v>
      </c>
      <c r="F12" t="s">
        <v>63</v>
      </c>
      <c r="G12" t="s">
        <v>24</v>
      </c>
      <c r="H12">
        <v>1234.31</v>
      </c>
      <c r="I12" t="s">
        <v>47</v>
      </c>
      <c r="J12" t="s">
        <v>26</v>
      </c>
      <c r="K12">
        <v>51</v>
      </c>
      <c r="L12">
        <v>24.202156859999999</v>
      </c>
      <c r="M12" t="s">
        <v>27</v>
      </c>
      <c r="N12" t="s">
        <v>27</v>
      </c>
    </row>
    <row r="13" spans="1:14" x14ac:dyDescent="0.2">
      <c r="A13" t="s">
        <v>53</v>
      </c>
      <c r="B13" t="s">
        <v>64</v>
      </c>
      <c r="C13" t="s">
        <v>29</v>
      </c>
      <c r="D13" t="s">
        <v>30</v>
      </c>
      <c r="E13" t="s">
        <v>65</v>
      </c>
      <c r="F13" t="s">
        <v>32</v>
      </c>
      <c r="G13" t="s">
        <v>24</v>
      </c>
      <c r="H13">
        <v>1227.3900000000001</v>
      </c>
      <c r="I13" t="s">
        <v>47</v>
      </c>
      <c r="J13" t="s">
        <v>26</v>
      </c>
      <c r="K13">
        <v>43</v>
      </c>
      <c r="L13">
        <v>28.54395349</v>
      </c>
      <c r="M13" t="s">
        <v>27</v>
      </c>
      <c r="N13" t="s">
        <v>27</v>
      </c>
    </row>
    <row r="14" spans="1:14" x14ac:dyDescent="0.2">
      <c r="A14" t="s">
        <v>41</v>
      </c>
      <c r="B14" t="s">
        <v>66</v>
      </c>
      <c r="C14" t="s">
        <v>67</v>
      </c>
      <c r="D14" t="s">
        <v>68</v>
      </c>
      <c r="E14" t="s">
        <v>69</v>
      </c>
      <c r="F14" t="s">
        <v>70</v>
      </c>
      <c r="G14" t="s">
        <v>24</v>
      </c>
      <c r="H14">
        <v>1075.5</v>
      </c>
      <c r="I14" t="s">
        <v>47</v>
      </c>
      <c r="J14" t="s">
        <v>26</v>
      </c>
      <c r="K14">
        <v>28</v>
      </c>
      <c r="L14">
        <v>38.410714290000001</v>
      </c>
      <c r="M14" t="s">
        <v>27</v>
      </c>
      <c r="N14" t="s">
        <v>27</v>
      </c>
    </row>
    <row r="15" spans="1:14" x14ac:dyDescent="0.2">
      <c r="A15" t="s">
        <v>18</v>
      </c>
      <c r="B15" t="s">
        <v>33</v>
      </c>
      <c r="C15" t="s">
        <v>71</v>
      </c>
      <c r="D15" t="s">
        <v>35</v>
      </c>
      <c r="E15" t="s">
        <v>36</v>
      </c>
      <c r="F15" t="s">
        <v>37</v>
      </c>
      <c r="G15" t="s">
        <v>24</v>
      </c>
      <c r="H15">
        <v>1068.51</v>
      </c>
      <c r="I15" t="s">
        <v>25</v>
      </c>
      <c r="J15" t="s">
        <v>26</v>
      </c>
      <c r="K15">
        <v>55</v>
      </c>
      <c r="L15">
        <v>19.42745455</v>
      </c>
      <c r="M15" t="s">
        <v>27</v>
      </c>
      <c r="N15" t="s">
        <v>27</v>
      </c>
    </row>
    <row r="16" spans="1:14" x14ac:dyDescent="0.2">
      <c r="A16" t="s">
        <v>49</v>
      </c>
      <c r="B16" t="s">
        <v>72</v>
      </c>
      <c r="C16" t="s">
        <v>73</v>
      </c>
      <c r="D16" t="s">
        <v>74</v>
      </c>
      <c r="E16" t="s">
        <v>75</v>
      </c>
      <c r="F16" t="s">
        <v>76</v>
      </c>
      <c r="G16" t="s">
        <v>24</v>
      </c>
      <c r="H16">
        <v>974.78</v>
      </c>
      <c r="I16" t="s">
        <v>47</v>
      </c>
      <c r="J16" t="s">
        <v>26</v>
      </c>
      <c r="K16">
        <v>49</v>
      </c>
      <c r="L16">
        <v>19.89346939</v>
      </c>
      <c r="M16" t="s">
        <v>27</v>
      </c>
      <c r="N16" t="s">
        <v>27</v>
      </c>
    </row>
    <row r="17" spans="1:14" x14ac:dyDescent="0.2">
      <c r="A17" t="s">
        <v>18</v>
      </c>
      <c r="B17" t="s">
        <v>59</v>
      </c>
      <c r="C17" t="s">
        <v>77</v>
      </c>
      <c r="D17" t="s">
        <v>61</v>
      </c>
      <c r="E17" t="s">
        <v>62</v>
      </c>
      <c r="F17" t="s">
        <v>63</v>
      </c>
      <c r="G17" t="s">
        <v>24</v>
      </c>
      <c r="H17">
        <v>959.23</v>
      </c>
      <c r="I17" t="s">
        <v>47</v>
      </c>
      <c r="J17" t="s">
        <v>26</v>
      </c>
      <c r="K17">
        <v>44</v>
      </c>
      <c r="L17">
        <v>21.800681820000001</v>
      </c>
      <c r="M17" t="s">
        <v>27</v>
      </c>
      <c r="N17" t="s">
        <v>27</v>
      </c>
    </row>
    <row r="18" spans="1:14" x14ac:dyDescent="0.2">
      <c r="A18" t="s">
        <v>18</v>
      </c>
      <c r="B18" t="s">
        <v>19</v>
      </c>
      <c r="C18" t="s">
        <v>78</v>
      </c>
      <c r="D18" t="s">
        <v>21</v>
      </c>
      <c r="E18" t="s">
        <v>22</v>
      </c>
      <c r="F18" t="s">
        <v>23</v>
      </c>
      <c r="G18" t="s">
        <v>24</v>
      </c>
      <c r="H18">
        <v>958.96</v>
      </c>
      <c r="I18" t="s">
        <v>25</v>
      </c>
      <c r="J18" t="s">
        <v>26</v>
      </c>
      <c r="K18">
        <v>32</v>
      </c>
      <c r="L18">
        <v>29.967500000000001</v>
      </c>
      <c r="M18" t="s">
        <v>27</v>
      </c>
      <c r="N18" t="s">
        <v>27</v>
      </c>
    </row>
    <row r="19" spans="1:14" x14ac:dyDescent="0.2">
      <c r="A19" t="s">
        <v>49</v>
      </c>
      <c r="B19" t="s">
        <v>79</v>
      </c>
      <c r="C19" t="s">
        <v>80</v>
      </c>
      <c r="D19" t="s">
        <v>81</v>
      </c>
      <c r="E19" t="s">
        <v>82</v>
      </c>
      <c r="F19" t="s">
        <v>83</v>
      </c>
      <c r="G19" t="s">
        <v>24</v>
      </c>
      <c r="H19">
        <v>926.15</v>
      </c>
      <c r="I19" t="s">
        <v>47</v>
      </c>
      <c r="J19" t="s">
        <v>26</v>
      </c>
      <c r="K19">
        <v>40</v>
      </c>
      <c r="L19">
        <v>23.153749999999999</v>
      </c>
      <c r="M19" t="s">
        <v>27</v>
      </c>
      <c r="N19" t="s">
        <v>27</v>
      </c>
    </row>
    <row r="20" spans="1:14" x14ac:dyDescent="0.2">
      <c r="A20" t="s">
        <v>18</v>
      </c>
      <c r="B20" t="s">
        <v>19</v>
      </c>
      <c r="C20" t="s">
        <v>84</v>
      </c>
      <c r="D20" t="s">
        <v>21</v>
      </c>
      <c r="E20" t="s">
        <v>22</v>
      </c>
      <c r="F20" t="s">
        <v>23</v>
      </c>
      <c r="G20" t="s">
        <v>24</v>
      </c>
      <c r="H20">
        <v>861.51</v>
      </c>
      <c r="I20" t="s">
        <v>25</v>
      </c>
      <c r="J20" t="s">
        <v>26</v>
      </c>
      <c r="K20">
        <v>35</v>
      </c>
      <c r="L20">
        <v>24.614571430000002</v>
      </c>
      <c r="M20" t="s">
        <v>27</v>
      </c>
      <c r="N20" t="s">
        <v>27</v>
      </c>
    </row>
    <row r="21" spans="1:14" x14ac:dyDescent="0.2">
      <c r="A21" t="s">
        <v>53</v>
      </c>
      <c r="B21" t="s">
        <v>85</v>
      </c>
      <c r="C21" t="s">
        <v>86</v>
      </c>
      <c r="D21" t="s">
        <v>87</v>
      </c>
      <c r="E21" t="s">
        <v>88</v>
      </c>
      <c r="F21" t="s">
        <v>89</v>
      </c>
      <c r="G21" t="s">
        <v>24</v>
      </c>
      <c r="H21">
        <v>768.48</v>
      </c>
      <c r="I21" t="s">
        <v>47</v>
      </c>
      <c r="J21" t="s">
        <v>26</v>
      </c>
      <c r="K21">
        <v>17</v>
      </c>
      <c r="L21">
        <v>45.204705879999999</v>
      </c>
      <c r="M21" t="s">
        <v>27</v>
      </c>
      <c r="N21" t="s">
        <v>27</v>
      </c>
    </row>
    <row r="22" spans="1:14" x14ac:dyDescent="0.2">
      <c r="A22" t="s">
        <v>53</v>
      </c>
      <c r="B22" t="s">
        <v>90</v>
      </c>
      <c r="C22" t="s">
        <v>91</v>
      </c>
      <c r="D22" t="s">
        <v>92</v>
      </c>
      <c r="E22" t="s">
        <v>93</v>
      </c>
      <c r="F22" t="s">
        <v>94</v>
      </c>
      <c r="G22" t="s">
        <v>24</v>
      </c>
      <c r="H22">
        <v>708.02</v>
      </c>
      <c r="I22" t="s">
        <v>47</v>
      </c>
      <c r="J22" t="s">
        <v>26</v>
      </c>
      <c r="K22">
        <v>33</v>
      </c>
      <c r="L22">
        <v>21.455151520000001</v>
      </c>
      <c r="M22" t="s">
        <v>27</v>
      </c>
      <c r="N22" t="s">
        <v>27</v>
      </c>
    </row>
    <row r="23" spans="1:14" x14ac:dyDescent="0.2">
      <c r="A23" t="s">
        <v>53</v>
      </c>
      <c r="B23" t="s">
        <v>95</v>
      </c>
      <c r="C23" t="s">
        <v>96</v>
      </c>
      <c r="D23" t="s">
        <v>97</v>
      </c>
      <c r="E23" t="s">
        <v>98</v>
      </c>
      <c r="F23" t="s">
        <v>99</v>
      </c>
      <c r="G23" t="s">
        <v>24</v>
      </c>
      <c r="H23">
        <v>673</v>
      </c>
      <c r="I23" t="s">
        <v>47</v>
      </c>
      <c r="J23" t="s">
        <v>26</v>
      </c>
      <c r="K23">
        <v>29</v>
      </c>
      <c r="L23">
        <v>23.20689655</v>
      </c>
      <c r="M23" t="s">
        <v>27</v>
      </c>
      <c r="N23" t="s">
        <v>27</v>
      </c>
    </row>
    <row r="24" spans="1:14" x14ac:dyDescent="0.2">
      <c r="A24" t="s">
        <v>41</v>
      </c>
      <c r="B24" t="s">
        <v>42</v>
      </c>
      <c r="C24" t="s">
        <v>100</v>
      </c>
      <c r="D24" t="s">
        <v>44</v>
      </c>
      <c r="E24" t="s">
        <v>45</v>
      </c>
      <c r="F24" t="s">
        <v>46</v>
      </c>
      <c r="G24" t="s">
        <v>24</v>
      </c>
      <c r="H24">
        <v>655.26</v>
      </c>
      <c r="I24" t="s">
        <v>47</v>
      </c>
      <c r="J24" t="s">
        <v>26</v>
      </c>
      <c r="K24">
        <v>21</v>
      </c>
      <c r="L24">
        <v>31.202857139999999</v>
      </c>
      <c r="M24" t="s">
        <v>27</v>
      </c>
      <c r="N24" t="s">
        <v>27</v>
      </c>
    </row>
    <row r="25" spans="1:14" x14ac:dyDescent="0.2">
      <c r="A25" t="s">
        <v>53</v>
      </c>
      <c r="B25" t="s">
        <v>101</v>
      </c>
      <c r="C25" t="s">
        <v>102</v>
      </c>
      <c r="D25" t="s">
        <v>56</v>
      </c>
      <c r="E25" t="s">
        <v>103</v>
      </c>
      <c r="F25" t="s">
        <v>58</v>
      </c>
      <c r="G25" t="s">
        <v>24</v>
      </c>
      <c r="H25">
        <v>631.53</v>
      </c>
      <c r="I25" t="s">
        <v>47</v>
      </c>
      <c r="J25" t="s">
        <v>26</v>
      </c>
      <c r="K25">
        <v>27</v>
      </c>
      <c r="L25">
        <v>23.39</v>
      </c>
      <c r="M25" t="s">
        <v>27</v>
      </c>
      <c r="N25" t="s">
        <v>27</v>
      </c>
    </row>
    <row r="26" spans="1:14" x14ac:dyDescent="0.2">
      <c r="A26" t="s">
        <v>53</v>
      </c>
      <c r="B26" t="s">
        <v>85</v>
      </c>
      <c r="C26" t="s">
        <v>104</v>
      </c>
      <c r="D26" t="s">
        <v>87</v>
      </c>
      <c r="E26" t="s">
        <v>88</v>
      </c>
      <c r="F26" t="s">
        <v>89</v>
      </c>
      <c r="G26" t="s">
        <v>24</v>
      </c>
      <c r="H26">
        <v>627.42999999999995</v>
      </c>
      <c r="I26" t="s">
        <v>47</v>
      </c>
      <c r="J26" t="s">
        <v>26</v>
      </c>
      <c r="K26">
        <v>15</v>
      </c>
      <c r="L26">
        <v>41.828666669999997</v>
      </c>
      <c r="M26" t="s">
        <v>27</v>
      </c>
      <c r="N26" t="s">
        <v>27</v>
      </c>
    </row>
    <row r="27" spans="1:14" x14ac:dyDescent="0.2">
      <c r="A27" t="s">
        <v>18</v>
      </c>
      <c r="B27" t="s">
        <v>105</v>
      </c>
      <c r="C27" t="s">
        <v>106</v>
      </c>
      <c r="D27" t="s">
        <v>68</v>
      </c>
      <c r="E27" t="s">
        <v>107</v>
      </c>
      <c r="F27" t="s">
        <v>70</v>
      </c>
      <c r="G27" t="s">
        <v>24</v>
      </c>
      <c r="H27">
        <v>618.91999999999996</v>
      </c>
      <c r="I27" t="s">
        <v>25</v>
      </c>
      <c r="J27" t="s">
        <v>26</v>
      </c>
      <c r="K27">
        <v>9</v>
      </c>
      <c r="L27">
        <v>68.768888889999999</v>
      </c>
      <c r="M27" t="s">
        <v>27</v>
      </c>
      <c r="N27" t="s">
        <v>27</v>
      </c>
    </row>
    <row r="28" spans="1:14" x14ac:dyDescent="0.2">
      <c r="A28" t="s">
        <v>49</v>
      </c>
      <c r="B28" t="s">
        <v>108</v>
      </c>
      <c r="C28" t="s">
        <v>109</v>
      </c>
      <c r="D28" t="s">
        <v>110</v>
      </c>
      <c r="E28" t="s">
        <v>111</v>
      </c>
      <c r="F28" t="s">
        <v>112</v>
      </c>
      <c r="G28" t="s">
        <v>24</v>
      </c>
      <c r="H28">
        <v>583.24</v>
      </c>
      <c r="I28" t="s">
        <v>47</v>
      </c>
      <c r="J28" t="s">
        <v>26</v>
      </c>
      <c r="K28">
        <v>19</v>
      </c>
      <c r="L28">
        <v>30.696842109999999</v>
      </c>
      <c r="M28" t="s">
        <v>27</v>
      </c>
      <c r="N28" t="s">
        <v>27</v>
      </c>
    </row>
    <row r="29" spans="1:14" x14ac:dyDescent="0.2">
      <c r="A29" t="s">
        <v>18</v>
      </c>
      <c r="B29" t="s">
        <v>113</v>
      </c>
      <c r="C29" t="s">
        <v>114</v>
      </c>
      <c r="D29" t="s">
        <v>35</v>
      </c>
      <c r="E29" t="s">
        <v>115</v>
      </c>
      <c r="F29" t="s">
        <v>37</v>
      </c>
      <c r="G29" t="s">
        <v>24</v>
      </c>
      <c r="H29">
        <v>581.04</v>
      </c>
      <c r="I29" t="s">
        <v>25</v>
      </c>
      <c r="J29" t="s">
        <v>26</v>
      </c>
      <c r="K29">
        <v>31</v>
      </c>
      <c r="L29">
        <v>18.743225809999998</v>
      </c>
      <c r="M29" t="s">
        <v>27</v>
      </c>
      <c r="N29" t="s">
        <v>27</v>
      </c>
    </row>
    <row r="30" spans="1:14" x14ac:dyDescent="0.2">
      <c r="A30" t="s">
        <v>49</v>
      </c>
      <c r="B30" t="s">
        <v>108</v>
      </c>
      <c r="C30" t="s">
        <v>116</v>
      </c>
      <c r="D30" t="s">
        <v>110</v>
      </c>
      <c r="E30" t="s">
        <v>111</v>
      </c>
      <c r="F30" t="s">
        <v>112</v>
      </c>
      <c r="G30" t="s">
        <v>24</v>
      </c>
      <c r="H30">
        <v>575.71</v>
      </c>
      <c r="I30" t="s">
        <v>47</v>
      </c>
      <c r="J30" t="s">
        <v>26</v>
      </c>
      <c r="K30">
        <v>17</v>
      </c>
      <c r="L30">
        <v>33.865294120000001</v>
      </c>
      <c r="M30" t="s">
        <v>27</v>
      </c>
      <c r="N30" t="s">
        <v>27</v>
      </c>
    </row>
    <row r="31" spans="1:14" x14ac:dyDescent="0.2">
      <c r="A31" t="s">
        <v>49</v>
      </c>
      <c r="B31" t="s">
        <v>117</v>
      </c>
      <c r="C31" t="s">
        <v>118</v>
      </c>
      <c r="D31" t="s">
        <v>119</v>
      </c>
      <c r="E31" t="s">
        <v>120</v>
      </c>
      <c r="F31" t="s">
        <v>121</v>
      </c>
      <c r="G31" t="s">
        <v>24</v>
      </c>
      <c r="H31">
        <v>544.69000000000005</v>
      </c>
      <c r="I31" t="s">
        <v>47</v>
      </c>
      <c r="J31" t="s">
        <v>26</v>
      </c>
      <c r="K31">
        <v>24</v>
      </c>
      <c r="L31">
        <v>22.69541667</v>
      </c>
      <c r="M31" t="s">
        <v>27</v>
      </c>
      <c r="N31" t="s">
        <v>27</v>
      </c>
    </row>
    <row r="32" spans="1:14" x14ac:dyDescent="0.2">
      <c r="A32" t="s">
        <v>18</v>
      </c>
      <c r="B32" t="s">
        <v>113</v>
      </c>
      <c r="C32" t="s">
        <v>122</v>
      </c>
      <c r="D32" t="s">
        <v>35</v>
      </c>
      <c r="E32" t="s">
        <v>115</v>
      </c>
      <c r="F32" t="s">
        <v>37</v>
      </c>
      <c r="G32" t="s">
        <v>24</v>
      </c>
      <c r="H32">
        <v>493.46</v>
      </c>
      <c r="I32" t="s">
        <v>25</v>
      </c>
      <c r="J32" t="s">
        <v>26</v>
      </c>
      <c r="K32">
        <v>30</v>
      </c>
      <c r="L32">
        <v>16.448666670000001</v>
      </c>
      <c r="M32" t="s">
        <v>27</v>
      </c>
      <c r="N32" t="s">
        <v>27</v>
      </c>
    </row>
    <row r="33" spans="1:14" x14ac:dyDescent="0.2">
      <c r="A33" t="s">
        <v>49</v>
      </c>
      <c r="B33" t="s">
        <v>123</v>
      </c>
      <c r="C33" t="s">
        <v>124</v>
      </c>
      <c r="D33" t="s">
        <v>125</v>
      </c>
      <c r="E33" t="s">
        <v>126</v>
      </c>
      <c r="F33" t="s">
        <v>127</v>
      </c>
      <c r="G33" t="s">
        <v>24</v>
      </c>
      <c r="H33">
        <v>486.28</v>
      </c>
      <c r="I33" t="s">
        <v>47</v>
      </c>
      <c r="J33" t="s">
        <v>26</v>
      </c>
      <c r="K33">
        <v>20</v>
      </c>
      <c r="L33">
        <v>24.314</v>
      </c>
      <c r="M33" t="s">
        <v>27</v>
      </c>
      <c r="N33" t="s">
        <v>27</v>
      </c>
    </row>
    <row r="34" spans="1:14" x14ac:dyDescent="0.2">
      <c r="A34" t="s">
        <v>53</v>
      </c>
      <c r="B34" t="s">
        <v>128</v>
      </c>
      <c r="C34" t="s">
        <v>129</v>
      </c>
      <c r="D34" t="s">
        <v>130</v>
      </c>
      <c r="E34" t="s">
        <v>131</v>
      </c>
      <c r="F34" t="s">
        <v>132</v>
      </c>
      <c r="G34" t="s">
        <v>24</v>
      </c>
      <c r="H34">
        <v>483.81</v>
      </c>
      <c r="I34" t="s">
        <v>47</v>
      </c>
      <c r="J34" t="s">
        <v>26</v>
      </c>
      <c r="K34">
        <v>22</v>
      </c>
      <c r="L34">
        <v>21.991363639999999</v>
      </c>
      <c r="M34" t="s">
        <v>27</v>
      </c>
      <c r="N34" t="s">
        <v>27</v>
      </c>
    </row>
    <row r="35" spans="1:14" x14ac:dyDescent="0.2">
      <c r="A35" t="s">
        <v>41</v>
      </c>
      <c r="B35" t="s">
        <v>133</v>
      </c>
      <c r="C35" t="s">
        <v>134</v>
      </c>
      <c r="D35" t="s">
        <v>135</v>
      </c>
      <c r="E35" t="s">
        <v>136</v>
      </c>
      <c r="F35" t="s">
        <v>137</v>
      </c>
      <c r="G35" t="s">
        <v>24</v>
      </c>
      <c r="H35">
        <v>475.53</v>
      </c>
      <c r="I35" t="s">
        <v>47</v>
      </c>
      <c r="J35" t="s">
        <v>26</v>
      </c>
      <c r="K35">
        <v>2</v>
      </c>
      <c r="L35">
        <v>237.76499999999999</v>
      </c>
      <c r="M35" t="s">
        <v>27</v>
      </c>
      <c r="N35" t="s">
        <v>27</v>
      </c>
    </row>
    <row r="36" spans="1:14" x14ac:dyDescent="0.2">
      <c r="A36" t="s">
        <v>18</v>
      </c>
      <c r="B36" t="s">
        <v>138</v>
      </c>
      <c r="C36" t="s">
        <v>139</v>
      </c>
      <c r="D36" t="s">
        <v>140</v>
      </c>
      <c r="E36" t="s">
        <v>141</v>
      </c>
      <c r="F36" t="s">
        <v>142</v>
      </c>
      <c r="G36" t="s">
        <v>24</v>
      </c>
      <c r="H36">
        <v>437.8</v>
      </c>
      <c r="I36" t="s">
        <v>25</v>
      </c>
      <c r="J36" t="s">
        <v>26</v>
      </c>
      <c r="K36">
        <v>16</v>
      </c>
      <c r="L36">
        <v>27.362500000000001</v>
      </c>
      <c r="M36" t="s">
        <v>27</v>
      </c>
      <c r="N36" t="s">
        <v>27</v>
      </c>
    </row>
    <row r="37" spans="1:14" x14ac:dyDescent="0.2">
      <c r="A37" t="s">
        <v>49</v>
      </c>
      <c r="B37" t="s">
        <v>79</v>
      </c>
      <c r="C37" t="s">
        <v>143</v>
      </c>
      <c r="D37" t="s">
        <v>81</v>
      </c>
      <c r="E37" t="s">
        <v>82</v>
      </c>
      <c r="F37" t="s">
        <v>83</v>
      </c>
      <c r="G37" t="s">
        <v>24</v>
      </c>
      <c r="H37">
        <v>436.39</v>
      </c>
      <c r="I37" t="s">
        <v>47</v>
      </c>
      <c r="J37" t="s">
        <v>26</v>
      </c>
      <c r="K37">
        <v>13</v>
      </c>
      <c r="L37">
        <v>33.568461540000001</v>
      </c>
      <c r="M37" t="s">
        <v>27</v>
      </c>
      <c r="N37" t="s">
        <v>27</v>
      </c>
    </row>
    <row r="38" spans="1:14" x14ac:dyDescent="0.2">
      <c r="A38" t="s">
        <v>144</v>
      </c>
      <c r="B38" t="s">
        <v>145</v>
      </c>
      <c r="C38" t="s">
        <v>146</v>
      </c>
      <c r="D38" t="s">
        <v>147</v>
      </c>
      <c r="E38" t="s">
        <v>148</v>
      </c>
      <c r="F38" t="s">
        <v>149</v>
      </c>
      <c r="G38" t="s">
        <v>24</v>
      </c>
      <c r="H38">
        <v>431.57</v>
      </c>
      <c r="I38" t="s">
        <v>25</v>
      </c>
      <c r="J38" t="s">
        <v>26</v>
      </c>
      <c r="K38">
        <v>17</v>
      </c>
      <c r="L38">
        <v>25.386470589999998</v>
      </c>
      <c r="M38" t="s">
        <v>27</v>
      </c>
      <c r="N38" t="s">
        <v>27</v>
      </c>
    </row>
    <row r="39" spans="1:14" x14ac:dyDescent="0.2">
      <c r="A39" t="s">
        <v>53</v>
      </c>
      <c r="B39" t="s">
        <v>90</v>
      </c>
      <c r="C39" t="s">
        <v>150</v>
      </c>
      <c r="D39" t="s">
        <v>92</v>
      </c>
      <c r="E39" t="s">
        <v>93</v>
      </c>
      <c r="F39" t="s">
        <v>94</v>
      </c>
      <c r="G39" t="s">
        <v>24</v>
      </c>
      <c r="H39">
        <v>419.54</v>
      </c>
      <c r="I39" t="s">
        <v>47</v>
      </c>
      <c r="J39" t="s">
        <v>26</v>
      </c>
      <c r="K39">
        <v>27</v>
      </c>
      <c r="L39">
        <v>15.53851852</v>
      </c>
      <c r="M39" t="s">
        <v>27</v>
      </c>
      <c r="N39" t="s">
        <v>27</v>
      </c>
    </row>
    <row r="40" spans="1:14" x14ac:dyDescent="0.2">
      <c r="A40" t="s">
        <v>41</v>
      </c>
      <c r="B40" t="s">
        <v>42</v>
      </c>
      <c r="C40" t="s">
        <v>151</v>
      </c>
      <c r="D40" t="s">
        <v>44</v>
      </c>
      <c r="E40" t="s">
        <v>45</v>
      </c>
      <c r="F40" t="s">
        <v>46</v>
      </c>
      <c r="G40" t="s">
        <v>24</v>
      </c>
      <c r="H40">
        <v>405.2</v>
      </c>
      <c r="I40" t="s">
        <v>47</v>
      </c>
      <c r="J40" t="s">
        <v>26</v>
      </c>
      <c r="K40">
        <v>8</v>
      </c>
      <c r="L40">
        <v>50.65</v>
      </c>
      <c r="M40" t="s">
        <v>27</v>
      </c>
      <c r="N40" t="s">
        <v>27</v>
      </c>
    </row>
    <row r="41" spans="1:14" x14ac:dyDescent="0.2">
      <c r="A41" t="s">
        <v>53</v>
      </c>
      <c r="B41" t="s">
        <v>152</v>
      </c>
      <c r="C41" t="s">
        <v>153</v>
      </c>
      <c r="D41" t="s">
        <v>154</v>
      </c>
      <c r="E41" t="s">
        <v>155</v>
      </c>
      <c r="F41" t="s">
        <v>156</v>
      </c>
      <c r="G41" t="s">
        <v>24</v>
      </c>
      <c r="H41">
        <v>398.82</v>
      </c>
      <c r="I41" t="s">
        <v>47</v>
      </c>
      <c r="J41" t="s">
        <v>26</v>
      </c>
      <c r="K41">
        <v>15</v>
      </c>
      <c r="L41">
        <v>26.588000000000001</v>
      </c>
      <c r="M41" t="s">
        <v>27</v>
      </c>
      <c r="N41" t="s">
        <v>27</v>
      </c>
    </row>
    <row r="42" spans="1:14" x14ac:dyDescent="0.2">
      <c r="A42" t="s">
        <v>18</v>
      </c>
      <c r="B42" t="s">
        <v>157</v>
      </c>
      <c r="C42" t="s">
        <v>158</v>
      </c>
      <c r="D42" t="s">
        <v>159</v>
      </c>
      <c r="E42" t="s">
        <v>160</v>
      </c>
      <c r="F42" t="s">
        <v>161</v>
      </c>
      <c r="G42" t="s">
        <v>24</v>
      </c>
      <c r="H42">
        <v>393.62</v>
      </c>
      <c r="I42" t="s">
        <v>25</v>
      </c>
      <c r="J42" t="s">
        <v>26</v>
      </c>
      <c r="K42">
        <v>13</v>
      </c>
      <c r="L42">
        <v>30.278461539999999</v>
      </c>
      <c r="M42" t="s">
        <v>27</v>
      </c>
      <c r="N42" t="s">
        <v>27</v>
      </c>
    </row>
    <row r="43" spans="1:14" x14ac:dyDescent="0.2">
      <c r="A43" t="s">
        <v>18</v>
      </c>
      <c r="B43" t="s">
        <v>28</v>
      </c>
      <c r="C43" t="s">
        <v>162</v>
      </c>
      <c r="D43" t="s">
        <v>30</v>
      </c>
      <c r="E43" t="s">
        <v>31</v>
      </c>
      <c r="F43" t="s">
        <v>32</v>
      </c>
      <c r="G43" t="s">
        <v>24</v>
      </c>
      <c r="H43">
        <v>390.25</v>
      </c>
      <c r="I43" t="s">
        <v>25</v>
      </c>
      <c r="J43" t="s">
        <v>26</v>
      </c>
      <c r="K43">
        <v>16</v>
      </c>
      <c r="L43">
        <v>24.390625</v>
      </c>
      <c r="M43" t="s">
        <v>27</v>
      </c>
      <c r="N43" t="s">
        <v>27</v>
      </c>
    </row>
    <row r="44" spans="1:14" x14ac:dyDescent="0.2">
      <c r="A44" t="s">
        <v>18</v>
      </c>
      <c r="B44" t="s">
        <v>33</v>
      </c>
      <c r="C44" t="s">
        <v>163</v>
      </c>
      <c r="D44" t="s">
        <v>35</v>
      </c>
      <c r="E44" t="s">
        <v>36</v>
      </c>
      <c r="F44" t="s">
        <v>37</v>
      </c>
      <c r="G44" t="s">
        <v>24</v>
      </c>
      <c r="H44">
        <v>383.95</v>
      </c>
      <c r="I44" t="s">
        <v>25</v>
      </c>
      <c r="J44" t="s">
        <v>26</v>
      </c>
      <c r="K44">
        <v>18</v>
      </c>
      <c r="L44">
        <v>21.330555560000001</v>
      </c>
      <c r="M44" t="s">
        <v>27</v>
      </c>
      <c r="N44" t="s">
        <v>27</v>
      </c>
    </row>
    <row r="45" spans="1:14" x14ac:dyDescent="0.2">
      <c r="A45" t="s">
        <v>18</v>
      </c>
      <c r="B45" t="s">
        <v>33</v>
      </c>
      <c r="C45" t="s">
        <v>164</v>
      </c>
      <c r="D45" t="s">
        <v>35</v>
      </c>
      <c r="E45" t="s">
        <v>36</v>
      </c>
      <c r="F45" t="s">
        <v>37</v>
      </c>
      <c r="G45" t="s">
        <v>24</v>
      </c>
      <c r="H45">
        <v>374.95</v>
      </c>
      <c r="I45" t="s">
        <v>25</v>
      </c>
      <c r="J45" t="s">
        <v>26</v>
      </c>
      <c r="K45">
        <v>16</v>
      </c>
      <c r="L45">
        <v>23.434374999999999</v>
      </c>
      <c r="M45" t="s">
        <v>27</v>
      </c>
      <c r="N45" t="s">
        <v>27</v>
      </c>
    </row>
    <row r="46" spans="1:14" x14ac:dyDescent="0.2">
      <c r="A46" t="s">
        <v>18</v>
      </c>
      <c r="B46" t="s">
        <v>157</v>
      </c>
      <c r="C46" t="s">
        <v>165</v>
      </c>
      <c r="D46" t="s">
        <v>159</v>
      </c>
      <c r="E46" t="s">
        <v>160</v>
      </c>
      <c r="F46" t="s">
        <v>161</v>
      </c>
      <c r="G46" t="s">
        <v>24</v>
      </c>
      <c r="H46">
        <v>372.82</v>
      </c>
      <c r="I46" t="s">
        <v>25</v>
      </c>
      <c r="J46" t="s">
        <v>26</v>
      </c>
      <c r="K46">
        <v>18</v>
      </c>
      <c r="L46">
        <v>20.712222220000001</v>
      </c>
      <c r="M46" t="s">
        <v>27</v>
      </c>
      <c r="N46" t="s">
        <v>27</v>
      </c>
    </row>
    <row r="47" spans="1:14" x14ac:dyDescent="0.2">
      <c r="A47" t="s">
        <v>144</v>
      </c>
      <c r="B47" t="s">
        <v>166</v>
      </c>
      <c r="C47" t="s">
        <v>167</v>
      </c>
      <c r="D47" t="s">
        <v>168</v>
      </c>
      <c r="E47" t="s">
        <v>169</v>
      </c>
      <c r="F47" t="s">
        <v>170</v>
      </c>
      <c r="G47" t="s">
        <v>24</v>
      </c>
      <c r="H47">
        <v>352.81</v>
      </c>
      <c r="I47" t="s">
        <v>25</v>
      </c>
      <c r="J47" t="s">
        <v>26</v>
      </c>
      <c r="K47">
        <v>6</v>
      </c>
      <c r="L47">
        <v>58.801666670000003</v>
      </c>
      <c r="M47" t="s">
        <v>27</v>
      </c>
      <c r="N47" t="s">
        <v>27</v>
      </c>
    </row>
    <row r="48" spans="1:14" x14ac:dyDescent="0.2">
      <c r="A48" t="s">
        <v>49</v>
      </c>
      <c r="B48" t="s">
        <v>79</v>
      </c>
      <c r="C48" t="s">
        <v>171</v>
      </c>
      <c r="D48" t="s">
        <v>81</v>
      </c>
      <c r="E48" t="s">
        <v>82</v>
      </c>
      <c r="F48" t="s">
        <v>83</v>
      </c>
      <c r="G48" t="s">
        <v>24</v>
      </c>
      <c r="H48">
        <v>329.91</v>
      </c>
      <c r="I48" t="s">
        <v>47</v>
      </c>
      <c r="J48" t="s">
        <v>26</v>
      </c>
      <c r="K48">
        <v>12</v>
      </c>
      <c r="L48">
        <v>27.4925</v>
      </c>
      <c r="M48" t="s">
        <v>27</v>
      </c>
      <c r="N48" t="s">
        <v>27</v>
      </c>
    </row>
    <row r="49" spans="1:14" x14ac:dyDescent="0.2">
      <c r="A49" t="s">
        <v>53</v>
      </c>
      <c r="B49" t="s">
        <v>64</v>
      </c>
      <c r="C49" t="s">
        <v>172</v>
      </c>
      <c r="D49" t="s">
        <v>30</v>
      </c>
      <c r="E49" t="s">
        <v>65</v>
      </c>
      <c r="F49" t="s">
        <v>32</v>
      </c>
      <c r="G49" t="s">
        <v>24</v>
      </c>
      <c r="H49">
        <v>311.02999999999997</v>
      </c>
      <c r="I49" t="s">
        <v>47</v>
      </c>
      <c r="J49" t="s">
        <v>26</v>
      </c>
      <c r="K49">
        <v>15</v>
      </c>
      <c r="L49">
        <v>20.73533333</v>
      </c>
      <c r="M49" t="s">
        <v>27</v>
      </c>
      <c r="N49" t="s">
        <v>27</v>
      </c>
    </row>
    <row r="50" spans="1:14" x14ac:dyDescent="0.2">
      <c r="A50" t="s">
        <v>49</v>
      </c>
      <c r="B50" t="s">
        <v>173</v>
      </c>
      <c r="C50" t="s">
        <v>174</v>
      </c>
      <c r="D50" t="s">
        <v>175</v>
      </c>
      <c r="E50" t="s">
        <v>176</v>
      </c>
      <c r="F50" t="s">
        <v>177</v>
      </c>
      <c r="G50" t="s">
        <v>24</v>
      </c>
      <c r="H50">
        <v>308.11</v>
      </c>
      <c r="I50" t="s">
        <v>47</v>
      </c>
      <c r="J50" t="s">
        <v>26</v>
      </c>
      <c r="K50">
        <v>5</v>
      </c>
      <c r="L50">
        <v>61.622</v>
      </c>
      <c r="M50" t="s">
        <v>27</v>
      </c>
      <c r="N50" t="s">
        <v>27</v>
      </c>
    </row>
    <row r="51" spans="1:14" x14ac:dyDescent="0.2">
      <c r="A51" t="s">
        <v>18</v>
      </c>
      <c r="B51" t="s">
        <v>178</v>
      </c>
      <c r="C51" t="s">
        <v>179</v>
      </c>
      <c r="D51" t="s">
        <v>180</v>
      </c>
      <c r="E51" t="s">
        <v>181</v>
      </c>
      <c r="F51" t="s">
        <v>182</v>
      </c>
      <c r="G51" t="s">
        <v>24</v>
      </c>
      <c r="H51">
        <v>300.24</v>
      </c>
      <c r="I51" t="s">
        <v>25</v>
      </c>
      <c r="J51" t="s">
        <v>26</v>
      </c>
      <c r="K51">
        <v>17</v>
      </c>
      <c r="L51">
        <v>17.661176470000001</v>
      </c>
      <c r="M51" t="s">
        <v>27</v>
      </c>
      <c r="N51" t="s">
        <v>27</v>
      </c>
    </row>
    <row r="52" spans="1:14" x14ac:dyDescent="0.2">
      <c r="A52" t="s">
        <v>18</v>
      </c>
      <c r="B52" t="s">
        <v>113</v>
      </c>
      <c r="C52" t="s">
        <v>183</v>
      </c>
      <c r="D52" t="s">
        <v>35</v>
      </c>
      <c r="E52" t="s">
        <v>115</v>
      </c>
      <c r="F52" t="s">
        <v>37</v>
      </c>
      <c r="G52" t="s">
        <v>24</v>
      </c>
      <c r="H52">
        <v>299.39</v>
      </c>
      <c r="I52" t="s">
        <v>25</v>
      </c>
      <c r="J52" t="s">
        <v>26</v>
      </c>
      <c r="K52">
        <v>14</v>
      </c>
      <c r="L52">
        <v>21.385000000000002</v>
      </c>
      <c r="M52" t="s">
        <v>27</v>
      </c>
      <c r="N52" t="s">
        <v>27</v>
      </c>
    </row>
    <row r="53" spans="1:14" x14ac:dyDescent="0.2">
      <c r="A53" t="s">
        <v>49</v>
      </c>
      <c r="B53" t="s">
        <v>184</v>
      </c>
      <c r="C53" t="s">
        <v>185</v>
      </c>
      <c r="D53" t="s">
        <v>186</v>
      </c>
      <c r="E53" t="s">
        <v>187</v>
      </c>
      <c r="F53" t="s">
        <v>188</v>
      </c>
      <c r="G53" t="s">
        <v>24</v>
      </c>
      <c r="H53">
        <v>299.04000000000002</v>
      </c>
      <c r="I53" t="s">
        <v>47</v>
      </c>
      <c r="J53" t="s">
        <v>26</v>
      </c>
      <c r="K53">
        <v>14</v>
      </c>
      <c r="L53">
        <v>21.36</v>
      </c>
      <c r="M53" t="s">
        <v>27</v>
      </c>
      <c r="N53" t="s">
        <v>27</v>
      </c>
    </row>
    <row r="54" spans="1:14" x14ac:dyDescent="0.2">
      <c r="A54" t="s">
        <v>49</v>
      </c>
      <c r="B54" t="s">
        <v>72</v>
      </c>
      <c r="C54" t="s">
        <v>189</v>
      </c>
      <c r="D54" t="s">
        <v>74</v>
      </c>
      <c r="E54" t="s">
        <v>75</v>
      </c>
      <c r="F54" t="s">
        <v>76</v>
      </c>
      <c r="G54" t="s">
        <v>24</v>
      </c>
      <c r="H54">
        <v>297.77999999999997</v>
      </c>
      <c r="I54" t="s">
        <v>47</v>
      </c>
      <c r="J54" t="s">
        <v>26</v>
      </c>
      <c r="K54">
        <v>16</v>
      </c>
      <c r="L54">
        <v>18.611249999999998</v>
      </c>
      <c r="M54" t="s">
        <v>27</v>
      </c>
      <c r="N54" t="s">
        <v>27</v>
      </c>
    </row>
    <row r="55" spans="1:14" x14ac:dyDescent="0.2">
      <c r="A55" t="s">
        <v>53</v>
      </c>
      <c r="B55" t="s">
        <v>190</v>
      </c>
      <c r="C55" t="s">
        <v>191</v>
      </c>
      <c r="D55" t="s">
        <v>192</v>
      </c>
      <c r="E55" t="s">
        <v>193</v>
      </c>
      <c r="F55" t="s">
        <v>194</v>
      </c>
      <c r="G55" t="s">
        <v>24</v>
      </c>
      <c r="H55">
        <v>293</v>
      </c>
      <c r="I55" t="s">
        <v>47</v>
      </c>
      <c r="J55" t="s">
        <v>26</v>
      </c>
      <c r="K55">
        <v>18</v>
      </c>
      <c r="L55">
        <v>16.277777780000001</v>
      </c>
      <c r="M55" t="s">
        <v>27</v>
      </c>
      <c r="N55" t="s">
        <v>27</v>
      </c>
    </row>
    <row r="56" spans="1:14" x14ac:dyDescent="0.2">
      <c r="A56" t="s">
        <v>53</v>
      </c>
      <c r="B56" t="s">
        <v>195</v>
      </c>
      <c r="C56" t="s">
        <v>196</v>
      </c>
      <c r="D56" t="s">
        <v>197</v>
      </c>
      <c r="E56" t="s">
        <v>198</v>
      </c>
      <c r="F56" t="s">
        <v>199</v>
      </c>
      <c r="G56" t="s">
        <v>24</v>
      </c>
      <c r="H56">
        <v>292.58999999999997</v>
      </c>
      <c r="I56" t="s">
        <v>47</v>
      </c>
      <c r="J56" t="s">
        <v>26</v>
      </c>
      <c r="K56">
        <v>9</v>
      </c>
      <c r="L56">
        <v>32.51</v>
      </c>
      <c r="M56" t="s">
        <v>27</v>
      </c>
      <c r="N56" t="s">
        <v>27</v>
      </c>
    </row>
    <row r="57" spans="1:14" x14ac:dyDescent="0.2">
      <c r="A57" t="s">
        <v>53</v>
      </c>
      <c r="B57" t="s">
        <v>200</v>
      </c>
      <c r="C57" t="s">
        <v>201</v>
      </c>
      <c r="D57" t="s">
        <v>202</v>
      </c>
      <c r="E57" t="s">
        <v>203</v>
      </c>
      <c r="F57" t="s">
        <v>204</v>
      </c>
      <c r="G57" t="s">
        <v>24</v>
      </c>
      <c r="H57">
        <v>279.74</v>
      </c>
      <c r="I57" t="s">
        <v>47</v>
      </c>
      <c r="J57" t="s">
        <v>205</v>
      </c>
      <c r="K57">
        <v>3</v>
      </c>
      <c r="L57">
        <v>93.246666669999996</v>
      </c>
      <c r="M57" t="s">
        <v>27</v>
      </c>
      <c r="N57" t="s">
        <v>27</v>
      </c>
    </row>
    <row r="58" spans="1:14" x14ac:dyDescent="0.2">
      <c r="A58" t="s">
        <v>49</v>
      </c>
      <c r="B58" t="s">
        <v>206</v>
      </c>
      <c r="C58" t="s">
        <v>207</v>
      </c>
      <c r="D58" t="s">
        <v>208</v>
      </c>
      <c r="E58" t="s">
        <v>209</v>
      </c>
      <c r="F58" t="s">
        <v>210</v>
      </c>
      <c r="G58" t="s">
        <v>24</v>
      </c>
      <c r="H58">
        <v>269.23</v>
      </c>
      <c r="I58" t="s">
        <v>47</v>
      </c>
      <c r="J58" t="s">
        <v>26</v>
      </c>
      <c r="K58">
        <v>12</v>
      </c>
      <c r="L58">
        <v>22.435833330000001</v>
      </c>
      <c r="M58" t="s">
        <v>27</v>
      </c>
      <c r="N58" t="s">
        <v>27</v>
      </c>
    </row>
    <row r="59" spans="1:14" x14ac:dyDescent="0.2">
      <c r="A59" t="s">
        <v>18</v>
      </c>
      <c r="B59" t="s">
        <v>211</v>
      </c>
      <c r="C59" t="s">
        <v>212</v>
      </c>
      <c r="D59" t="s">
        <v>197</v>
      </c>
      <c r="E59" t="s">
        <v>213</v>
      </c>
      <c r="F59" t="s">
        <v>199</v>
      </c>
      <c r="G59" t="s">
        <v>24</v>
      </c>
      <c r="H59">
        <v>263.70999999999998</v>
      </c>
      <c r="I59" t="s">
        <v>25</v>
      </c>
      <c r="J59" t="s">
        <v>26</v>
      </c>
      <c r="K59">
        <v>8</v>
      </c>
      <c r="L59">
        <v>32.963749999999997</v>
      </c>
      <c r="M59" t="s">
        <v>27</v>
      </c>
      <c r="N59" t="s">
        <v>27</v>
      </c>
    </row>
    <row r="60" spans="1:14" x14ac:dyDescent="0.2">
      <c r="A60" t="s">
        <v>18</v>
      </c>
      <c r="B60" t="s">
        <v>214</v>
      </c>
      <c r="C60" t="s">
        <v>215</v>
      </c>
      <c r="D60" t="s">
        <v>216</v>
      </c>
      <c r="E60" t="s">
        <v>217</v>
      </c>
      <c r="F60" t="s">
        <v>218</v>
      </c>
      <c r="G60" t="s">
        <v>24</v>
      </c>
      <c r="H60">
        <v>246.67</v>
      </c>
      <c r="I60" t="s">
        <v>25</v>
      </c>
      <c r="J60" t="s">
        <v>26</v>
      </c>
      <c r="K60">
        <v>3</v>
      </c>
      <c r="L60">
        <v>82.223333330000003</v>
      </c>
      <c r="M60" t="s">
        <v>27</v>
      </c>
      <c r="N60" t="s">
        <v>27</v>
      </c>
    </row>
    <row r="61" spans="1:14" x14ac:dyDescent="0.2">
      <c r="A61" t="s">
        <v>41</v>
      </c>
      <c r="B61" t="s">
        <v>219</v>
      </c>
      <c r="C61" t="s">
        <v>220</v>
      </c>
      <c r="D61" t="s">
        <v>68</v>
      </c>
      <c r="E61" t="s">
        <v>221</v>
      </c>
      <c r="F61" t="s">
        <v>70</v>
      </c>
      <c r="G61" t="s">
        <v>24</v>
      </c>
      <c r="H61">
        <v>237.15</v>
      </c>
      <c r="I61" t="s">
        <v>47</v>
      </c>
      <c r="J61" t="s">
        <v>26</v>
      </c>
      <c r="K61">
        <v>8</v>
      </c>
      <c r="L61">
        <v>29.643750000000001</v>
      </c>
      <c r="M61" t="s">
        <v>27</v>
      </c>
      <c r="N61" t="s">
        <v>27</v>
      </c>
    </row>
    <row r="62" spans="1:14" x14ac:dyDescent="0.2">
      <c r="A62" t="s">
        <v>18</v>
      </c>
      <c r="B62" t="s">
        <v>222</v>
      </c>
      <c r="C62" t="s">
        <v>223</v>
      </c>
      <c r="D62" t="s">
        <v>87</v>
      </c>
      <c r="E62" t="s">
        <v>224</v>
      </c>
      <c r="F62" t="s">
        <v>89</v>
      </c>
      <c r="G62" t="s">
        <v>24</v>
      </c>
      <c r="H62">
        <v>234.39</v>
      </c>
      <c r="I62" t="s">
        <v>25</v>
      </c>
      <c r="J62" t="s">
        <v>26</v>
      </c>
      <c r="K62">
        <v>12</v>
      </c>
      <c r="L62">
        <v>19.532499999999999</v>
      </c>
      <c r="M62" t="s">
        <v>27</v>
      </c>
      <c r="N62" t="s">
        <v>27</v>
      </c>
    </row>
    <row r="63" spans="1:14" x14ac:dyDescent="0.2">
      <c r="A63" t="s">
        <v>49</v>
      </c>
      <c r="B63" t="s">
        <v>225</v>
      </c>
      <c r="C63" t="s">
        <v>226</v>
      </c>
      <c r="D63" t="s">
        <v>227</v>
      </c>
      <c r="E63" t="s">
        <v>228</v>
      </c>
      <c r="F63" t="s">
        <v>229</v>
      </c>
      <c r="G63" t="s">
        <v>24</v>
      </c>
      <c r="H63">
        <v>232.25</v>
      </c>
      <c r="I63" t="s">
        <v>47</v>
      </c>
      <c r="J63" t="s">
        <v>26</v>
      </c>
      <c r="K63">
        <v>7</v>
      </c>
      <c r="L63">
        <v>33.178571429999998</v>
      </c>
      <c r="M63" t="s">
        <v>27</v>
      </c>
      <c r="N63" t="s">
        <v>27</v>
      </c>
    </row>
    <row r="64" spans="1:14" x14ac:dyDescent="0.2">
      <c r="A64" t="s">
        <v>18</v>
      </c>
      <c r="B64" t="s">
        <v>230</v>
      </c>
      <c r="C64" t="s">
        <v>231</v>
      </c>
      <c r="D64" t="s">
        <v>232</v>
      </c>
      <c r="E64" t="s">
        <v>233</v>
      </c>
      <c r="F64" t="s">
        <v>234</v>
      </c>
      <c r="G64" t="s">
        <v>24</v>
      </c>
      <c r="H64">
        <v>227.3</v>
      </c>
      <c r="I64" t="s">
        <v>25</v>
      </c>
      <c r="J64" t="s">
        <v>26</v>
      </c>
      <c r="K64">
        <v>15</v>
      </c>
      <c r="L64">
        <v>15.153333330000001</v>
      </c>
      <c r="M64" t="s">
        <v>27</v>
      </c>
      <c r="N64" t="s">
        <v>27</v>
      </c>
    </row>
    <row r="65" spans="1:14" x14ac:dyDescent="0.2">
      <c r="A65" t="s">
        <v>53</v>
      </c>
      <c r="B65" t="s">
        <v>95</v>
      </c>
      <c r="C65" t="s">
        <v>235</v>
      </c>
      <c r="D65" t="s">
        <v>97</v>
      </c>
      <c r="E65" t="s">
        <v>98</v>
      </c>
      <c r="F65" t="s">
        <v>99</v>
      </c>
      <c r="G65" t="s">
        <v>24</v>
      </c>
      <c r="H65">
        <v>224.63</v>
      </c>
      <c r="I65" t="s">
        <v>47</v>
      </c>
      <c r="J65" t="s">
        <v>26</v>
      </c>
      <c r="K65">
        <v>13</v>
      </c>
      <c r="L65">
        <v>17.279230770000002</v>
      </c>
      <c r="M65" t="s">
        <v>27</v>
      </c>
      <c r="N65" t="s">
        <v>27</v>
      </c>
    </row>
    <row r="66" spans="1:14" x14ac:dyDescent="0.2">
      <c r="A66" t="s">
        <v>49</v>
      </c>
      <c r="B66" t="s">
        <v>236</v>
      </c>
      <c r="C66" t="s">
        <v>237</v>
      </c>
      <c r="D66" t="s">
        <v>238</v>
      </c>
      <c r="E66" t="s">
        <v>239</v>
      </c>
      <c r="F66" t="s">
        <v>240</v>
      </c>
      <c r="G66" t="s">
        <v>24</v>
      </c>
      <c r="H66">
        <v>224.12</v>
      </c>
      <c r="I66" t="s">
        <v>47</v>
      </c>
      <c r="J66" t="s">
        <v>26</v>
      </c>
      <c r="K66">
        <v>9</v>
      </c>
      <c r="L66">
        <v>24.902222219999999</v>
      </c>
      <c r="M66" t="s">
        <v>27</v>
      </c>
      <c r="N66" t="s">
        <v>27</v>
      </c>
    </row>
    <row r="67" spans="1:14" x14ac:dyDescent="0.2">
      <c r="A67" t="s">
        <v>144</v>
      </c>
      <c r="B67" t="s">
        <v>166</v>
      </c>
      <c r="C67" t="s">
        <v>241</v>
      </c>
      <c r="D67" t="s">
        <v>168</v>
      </c>
      <c r="E67" t="s">
        <v>169</v>
      </c>
      <c r="F67" t="s">
        <v>170</v>
      </c>
      <c r="G67" t="s">
        <v>24</v>
      </c>
      <c r="H67">
        <v>223.92</v>
      </c>
      <c r="I67" t="s">
        <v>25</v>
      </c>
      <c r="J67" t="s">
        <v>26</v>
      </c>
      <c r="K67">
        <v>7</v>
      </c>
      <c r="L67">
        <v>31.98857143</v>
      </c>
      <c r="M67" t="s">
        <v>27</v>
      </c>
      <c r="N67" t="s">
        <v>27</v>
      </c>
    </row>
    <row r="68" spans="1:14" x14ac:dyDescent="0.2">
      <c r="A68" t="s">
        <v>49</v>
      </c>
      <c r="B68" t="s">
        <v>173</v>
      </c>
      <c r="C68" t="s">
        <v>242</v>
      </c>
      <c r="D68" t="s">
        <v>175</v>
      </c>
      <c r="E68" t="s">
        <v>176</v>
      </c>
      <c r="F68" t="s">
        <v>177</v>
      </c>
      <c r="G68" t="s">
        <v>24</v>
      </c>
      <c r="H68">
        <v>222.5</v>
      </c>
      <c r="I68" t="s">
        <v>47</v>
      </c>
      <c r="J68" t="s">
        <v>26</v>
      </c>
      <c r="K68">
        <v>3</v>
      </c>
      <c r="L68">
        <v>74.166666669999998</v>
      </c>
      <c r="M68" t="s">
        <v>27</v>
      </c>
      <c r="N68" t="s">
        <v>27</v>
      </c>
    </row>
    <row r="69" spans="1:14" x14ac:dyDescent="0.2">
      <c r="A69" t="s">
        <v>49</v>
      </c>
      <c r="B69" t="s">
        <v>243</v>
      </c>
      <c r="C69" t="s">
        <v>244</v>
      </c>
      <c r="D69" t="s">
        <v>245</v>
      </c>
      <c r="E69" t="s">
        <v>246</v>
      </c>
      <c r="F69" t="s">
        <v>247</v>
      </c>
      <c r="G69" t="s">
        <v>24</v>
      </c>
      <c r="H69">
        <v>207.92</v>
      </c>
      <c r="I69" t="s">
        <v>47</v>
      </c>
      <c r="J69" t="s">
        <v>26</v>
      </c>
      <c r="K69">
        <v>10</v>
      </c>
      <c r="L69">
        <v>20.792000000000002</v>
      </c>
      <c r="M69" t="s">
        <v>27</v>
      </c>
      <c r="N69" t="s">
        <v>27</v>
      </c>
    </row>
    <row r="70" spans="1:14" x14ac:dyDescent="0.2">
      <c r="A70" t="s">
        <v>18</v>
      </c>
      <c r="B70" t="s">
        <v>138</v>
      </c>
      <c r="C70" t="s">
        <v>248</v>
      </c>
      <c r="D70" t="s">
        <v>140</v>
      </c>
      <c r="E70" t="s">
        <v>141</v>
      </c>
      <c r="F70" t="s">
        <v>142</v>
      </c>
      <c r="G70" t="s">
        <v>24</v>
      </c>
      <c r="H70">
        <v>203.09</v>
      </c>
      <c r="I70" t="s">
        <v>25</v>
      </c>
      <c r="J70" t="s">
        <v>26</v>
      </c>
      <c r="K70">
        <v>4</v>
      </c>
      <c r="L70">
        <v>50.772500000000001</v>
      </c>
      <c r="M70" t="s">
        <v>27</v>
      </c>
      <c r="N70" t="s">
        <v>27</v>
      </c>
    </row>
    <row r="71" spans="1:14" x14ac:dyDescent="0.2">
      <c r="A71" t="s">
        <v>41</v>
      </c>
      <c r="B71" t="s">
        <v>219</v>
      </c>
      <c r="C71" t="s">
        <v>249</v>
      </c>
      <c r="D71" t="s">
        <v>68</v>
      </c>
      <c r="E71" t="s">
        <v>221</v>
      </c>
      <c r="F71" t="s">
        <v>70</v>
      </c>
      <c r="G71" t="s">
        <v>24</v>
      </c>
      <c r="H71">
        <v>201.52</v>
      </c>
      <c r="I71" t="s">
        <v>47</v>
      </c>
      <c r="J71" t="s">
        <v>26</v>
      </c>
      <c r="K71">
        <v>2</v>
      </c>
      <c r="L71">
        <v>100.76</v>
      </c>
      <c r="M71" t="s">
        <v>27</v>
      </c>
      <c r="N71" t="s">
        <v>27</v>
      </c>
    </row>
    <row r="72" spans="1:14" x14ac:dyDescent="0.2">
      <c r="A72" t="s">
        <v>49</v>
      </c>
      <c r="B72" t="s">
        <v>250</v>
      </c>
      <c r="C72" t="s">
        <v>251</v>
      </c>
      <c r="D72" t="s">
        <v>252</v>
      </c>
      <c r="E72" t="s">
        <v>253</v>
      </c>
      <c r="F72" t="s">
        <v>254</v>
      </c>
      <c r="G72" t="s">
        <v>24</v>
      </c>
      <c r="H72">
        <v>200.34</v>
      </c>
      <c r="I72" t="s">
        <v>47</v>
      </c>
      <c r="J72" t="s">
        <v>26</v>
      </c>
      <c r="K72">
        <v>14</v>
      </c>
      <c r="L72">
        <v>14.31</v>
      </c>
      <c r="M72" t="s">
        <v>27</v>
      </c>
      <c r="N72" t="s">
        <v>27</v>
      </c>
    </row>
    <row r="73" spans="1:14" x14ac:dyDescent="0.2">
      <c r="A73" t="s">
        <v>18</v>
      </c>
      <c r="B73" t="s">
        <v>255</v>
      </c>
      <c r="C73" t="s">
        <v>256</v>
      </c>
      <c r="D73" t="s">
        <v>257</v>
      </c>
      <c r="E73" t="s">
        <v>258</v>
      </c>
      <c r="F73" t="s">
        <v>259</v>
      </c>
      <c r="G73" t="s">
        <v>24</v>
      </c>
      <c r="H73">
        <v>197.04</v>
      </c>
      <c r="I73" t="s">
        <v>25</v>
      </c>
      <c r="J73" t="s">
        <v>26</v>
      </c>
      <c r="K73">
        <v>9</v>
      </c>
      <c r="L73">
        <v>21.893333330000001</v>
      </c>
      <c r="M73" t="s">
        <v>27</v>
      </c>
      <c r="N73" t="s">
        <v>27</v>
      </c>
    </row>
    <row r="74" spans="1:14" x14ac:dyDescent="0.2">
      <c r="A74" t="s">
        <v>49</v>
      </c>
      <c r="B74" t="s">
        <v>184</v>
      </c>
      <c r="C74" t="s">
        <v>260</v>
      </c>
      <c r="D74" t="s">
        <v>186</v>
      </c>
      <c r="E74" t="s">
        <v>187</v>
      </c>
      <c r="F74" t="s">
        <v>188</v>
      </c>
      <c r="G74" t="s">
        <v>24</v>
      </c>
      <c r="H74">
        <v>196.09</v>
      </c>
      <c r="I74" t="s">
        <v>47</v>
      </c>
      <c r="J74" t="s">
        <v>26</v>
      </c>
      <c r="K74">
        <v>7</v>
      </c>
      <c r="L74">
        <v>28.012857140000001</v>
      </c>
      <c r="M74" t="s">
        <v>27</v>
      </c>
      <c r="N74" t="s">
        <v>27</v>
      </c>
    </row>
    <row r="75" spans="1:14" x14ac:dyDescent="0.2">
      <c r="A75" t="s">
        <v>53</v>
      </c>
      <c r="B75" t="s">
        <v>195</v>
      </c>
      <c r="C75" t="s">
        <v>212</v>
      </c>
      <c r="D75" t="s">
        <v>197</v>
      </c>
      <c r="E75" t="s">
        <v>198</v>
      </c>
      <c r="F75" t="s">
        <v>199</v>
      </c>
      <c r="G75" t="s">
        <v>24</v>
      </c>
      <c r="H75">
        <v>195.71</v>
      </c>
      <c r="I75" t="s">
        <v>47</v>
      </c>
      <c r="J75" t="s">
        <v>26</v>
      </c>
      <c r="K75">
        <v>5</v>
      </c>
      <c r="L75">
        <v>39.142000000000003</v>
      </c>
      <c r="M75" t="s">
        <v>27</v>
      </c>
      <c r="N75" t="s">
        <v>27</v>
      </c>
    </row>
    <row r="76" spans="1:14" x14ac:dyDescent="0.2">
      <c r="A76" t="s">
        <v>49</v>
      </c>
      <c r="B76" t="s">
        <v>184</v>
      </c>
      <c r="C76" t="s">
        <v>261</v>
      </c>
      <c r="D76" t="s">
        <v>186</v>
      </c>
      <c r="E76" t="s">
        <v>187</v>
      </c>
      <c r="F76" t="s">
        <v>188</v>
      </c>
      <c r="G76" t="s">
        <v>24</v>
      </c>
      <c r="H76">
        <v>195.26</v>
      </c>
      <c r="I76" t="s">
        <v>47</v>
      </c>
      <c r="J76" t="s">
        <v>26</v>
      </c>
      <c r="K76">
        <v>10</v>
      </c>
      <c r="L76">
        <v>19.526</v>
      </c>
      <c r="M76" t="s">
        <v>27</v>
      </c>
      <c r="N76" t="s">
        <v>27</v>
      </c>
    </row>
    <row r="77" spans="1:14" x14ac:dyDescent="0.2">
      <c r="A77" t="s">
        <v>18</v>
      </c>
      <c r="B77" t="s">
        <v>262</v>
      </c>
      <c r="C77" t="s">
        <v>263</v>
      </c>
      <c r="D77" t="s">
        <v>264</v>
      </c>
      <c r="E77" t="s">
        <v>264</v>
      </c>
      <c r="F77" t="s">
        <v>265</v>
      </c>
      <c r="G77" t="s">
        <v>24</v>
      </c>
      <c r="H77">
        <v>194.51</v>
      </c>
      <c r="I77" t="s">
        <v>25</v>
      </c>
      <c r="J77" t="s">
        <v>26</v>
      </c>
      <c r="K77">
        <v>7</v>
      </c>
      <c r="L77">
        <v>27.787142859999999</v>
      </c>
      <c r="M77" t="s">
        <v>27</v>
      </c>
      <c r="N77" t="s">
        <v>27</v>
      </c>
    </row>
    <row r="78" spans="1:14" x14ac:dyDescent="0.2">
      <c r="A78" t="s">
        <v>49</v>
      </c>
      <c r="B78" t="s">
        <v>266</v>
      </c>
      <c r="C78" t="s">
        <v>267</v>
      </c>
      <c r="D78" t="s">
        <v>268</v>
      </c>
      <c r="E78" t="s">
        <v>269</v>
      </c>
      <c r="F78" t="s">
        <v>270</v>
      </c>
      <c r="G78" t="s">
        <v>24</v>
      </c>
      <c r="H78">
        <v>186.86</v>
      </c>
      <c r="I78" t="s">
        <v>47</v>
      </c>
      <c r="J78" t="s">
        <v>26</v>
      </c>
      <c r="K78">
        <v>6</v>
      </c>
      <c r="L78">
        <v>31.143333330000001</v>
      </c>
      <c r="M78" t="s">
        <v>27</v>
      </c>
      <c r="N78" t="s">
        <v>27</v>
      </c>
    </row>
    <row r="79" spans="1:14" x14ac:dyDescent="0.2">
      <c r="A79" t="s">
        <v>53</v>
      </c>
      <c r="B79" t="s">
        <v>128</v>
      </c>
      <c r="C79" t="s">
        <v>271</v>
      </c>
      <c r="D79" t="s">
        <v>130</v>
      </c>
      <c r="E79" t="s">
        <v>131</v>
      </c>
      <c r="F79" t="s">
        <v>132</v>
      </c>
      <c r="G79" t="s">
        <v>24</v>
      </c>
      <c r="H79">
        <v>184.87</v>
      </c>
      <c r="I79" t="s">
        <v>47</v>
      </c>
      <c r="J79" t="s">
        <v>26</v>
      </c>
      <c r="K79">
        <v>5</v>
      </c>
      <c r="L79">
        <v>36.973999999999997</v>
      </c>
      <c r="M79" t="s">
        <v>27</v>
      </c>
      <c r="N79" t="s">
        <v>27</v>
      </c>
    </row>
    <row r="80" spans="1:14" x14ac:dyDescent="0.2">
      <c r="A80" t="s">
        <v>49</v>
      </c>
      <c r="B80" t="s">
        <v>272</v>
      </c>
      <c r="C80" t="s">
        <v>273</v>
      </c>
      <c r="D80" t="s">
        <v>274</v>
      </c>
      <c r="E80" t="s">
        <v>275</v>
      </c>
      <c r="F80" t="s">
        <v>276</v>
      </c>
      <c r="G80" t="s">
        <v>24</v>
      </c>
      <c r="H80">
        <v>177.38</v>
      </c>
      <c r="I80" t="s">
        <v>47</v>
      </c>
      <c r="J80" t="s">
        <v>26</v>
      </c>
      <c r="K80">
        <v>4</v>
      </c>
      <c r="L80">
        <v>44.344999999999999</v>
      </c>
      <c r="M80" t="s">
        <v>27</v>
      </c>
      <c r="N80" t="s">
        <v>27</v>
      </c>
    </row>
    <row r="81" spans="1:14" x14ac:dyDescent="0.2">
      <c r="A81" t="s">
        <v>53</v>
      </c>
      <c r="B81" t="s">
        <v>277</v>
      </c>
      <c r="C81" t="s">
        <v>278</v>
      </c>
      <c r="D81" t="s">
        <v>279</v>
      </c>
      <c r="E81" t="s">
        <v>280</v>
      </c>
      <c r="F81" t="s">
        <v>281</v>
      </c>
      <c r="G81" t="s">
        <v>24</v>
      </c>
      <c r="H81">
        <v>176.02</v>
      </c>
      <c r="I81" t="s">
        <v>47</v>
      </c>
      <c r="J81" t="s">
        <v>26</v>
      </c>
      <c r="K81">
        <v>7</v>
      </c>
      <c r="L81">
        <v>25.145714290000001</v>
      </c>
      <c r="M81" t="s">
        <v>27</v>
      </c>
      <c r="N81" t="s">
        <v>27</v>
      </c>
    </row>
    <row r="82" spans="1:14" x14ac:dyDescent="0.2">
      <c r="A82" t="s">
        <v>41</v>
      </c>
      <c r="B82" t="s">
        <v>133</v>
      </c>
      <c r="C82" t="s">
        <v>282</v>
      </c>
      <c r="D82" t="s">
        <v>135</v>
      </c>
      <c r="E82" t="s">
        <v>136</v>
      </c>
      <c r="F82" t="s">
        <v>137</v>
      </c>
      <c r="G82" t="s">
        <v>24</v>
      </c>
      <c r="H82">
        <v>169.8</v>
      </c>
      <c r="I82" t="s">
        <v>47</v>
      </c>
      <c r="J82" t="s">
        <v>26</v>
      </c>
      <c r="M82" t="s">
        <v>27</v>
      </c>
      <c r="N82" t="s">
        <v>27</v>
      </c>
    </row>
    <row r="83" spans="1:14" x14ac:dyDescent="0.2">
      <c r="A83" t="s">
        <v>41</v>
      </c>
      <c r="B83" t="s">
        <v>283</v>
      </c>
      <c r="C83" t="s">
        <v>284</v>
      </c>
      <c r="D83" t="s">
        <v>285</v>
      </c>
      <c r="E83" t="s">
        <v>286</v>
      </c>
      <c r="F83" t="s">
        <v>287</v>
      </c>
      <c r="G83" t="s">
        <v>24</v>
      </c>
      <c r="H83">
        <v>157.16999999999999</v>
      </c>
      <c r="I83" t="s">
        <v>47</v>
      </c>
      <c r="J83" t="s">
        <v>26</v>
      </c>
      <c r="K83">
        <v>7</v>
      </c>
      <c r="L83">
        <v>22.452857139999999</v>
      </c>
      <c r="M83" t="s">
        <v>27</v>
      </c>
      <c r="N83" t="s">
        <v>27</v>
      </c>
    </row>
    <row r="84" spans="1:14" x14ac:dyDescent="0.2">
      <c r="A84" t="s">
        <v>18</v>
      </c>
      <c r="B84" t="s">
        <v>157</v>
      </c>
      <c r="C84" t="s">
        <v>288</v>
      </c>
      <c r="D84" t="s">
        <v>159</v>
      </c>
      <c r="E84" t="s">
        <v>160</v>
      </c>
      <c r="F84" t="s">
        <v>161</v>
      </c>
      <c r="G84" t="s">
        <v>24</v>
      </c>
      <c r="H84">
        <v>155.13</v>
      </c>
      <c r="I84" t="s">
        <v>25</v>
      </c>
      <c r="J84" t="s">
        <v>26</v>
      </c>
      <c r="K84">
        <v>4</v>
      </c>
      <c r="L84">
        <v>38.782499999999999</v>
      </c>
      <c r="M84" t="s">
        <v>27</v>
      </c>
      <c r="N84" t="s">
        <v>27</v>
      </c>
    </row>
    <row r="85" spans="1:14" x14ac:dyDescent="0.2">
      <c r="A85" t="s">
        <v>49</v>
      </c>
      <c r="B85" t="s">
        <v>236</v>
      </c>
      <c r="C85" t="s">
        <v>289</v>
      </c>
      <c r="D85" t="s">
        <v>238</v>
      </c>
      <c r="E85" t="s">
        <v>239</v>
      </c>
      <c r="F85" t="s">
        <v>240</v>
      </c>
      <c r="G85" t="s">
        <v>24</v>
      </c>
      <c r="H85">
        <v>153.66</v>
      </c>
      <c r="I85" t="s">
        <v>47</v>
      </c>
      <c r="J85" t="s">
        <v>26</v>
      </c>
      <c r="K85">
        <v>4</v>
      </c>
      <c r="L85">
        <v>38.414999999999999</v>
      </c>
      <c r="M85" t="s">
        <v>27</v>
      </c>
      <c r="N85" t="s">
        <v>27</v>
      </c>
    </row>
    <row r="86" spans="1:14" x14ac:dyDescent="0.2">
      <c r="A86" t="s">
        <v>49</v>
      </c>
      <c r="B86" t="s">
        <v>290</v>
      </c>
      <c r="C86" t="s">
        <v>291</v>
      </c>
      <c r="D86" t="s">
        <v>292</v>
      </c>
      <c r="E86" t="s">
        <v>293</v>
      </c>
      <c r="F86" t="s">
        <v>294</v>
      </c>
      <c r="G86" t="s">
        <v>24</v>
      </c>
      <c r="H86">
        <v>153.34</v>
      </c>
      <c r="I86" t="s">
        <v>47</v>
      </c>
      <c r="J86" t="s">
        <v>26</v>
      </c>
      <c r="K86">
        <v>5</v>
      </c>
      <c r="L86">
        <v>30.667999999999999</v>
      </c>
      <c r="M86" t="s">
        <v>27</v>
      </c>
      <c r="N86" t="s">
        <v>27</v>
      </c>
    </row>
    <row r="87" spans="1:14" x14ac:dyDescent="0.2">
      <c r="A87" t="s">
        <v>41</v>
      </c>
      <c r="B87" t="s">
        <v>133</v>
      </c>
      <c r="C87" t="s">
        <v>295</v>
      </c>
      <c r="D87" t="s">
        <v>135</v>
      </c>
      <c r="E87" t="s">
        <v>136</v>
      </c>
      <c r="F87" t="s">
        <v>137</v>
      </c>
      <c r="G87" t="s">
        <v>24</v>
      </c>
      <c r="H87">
        <v>153.1</v>
      </c>
      <c r="I87" t="s">
        <v>47</v>
      </c>
      <c r="J87" t="s">
        <v>26</v>
      </c>
      <c r="M87" t="s">
        <v>27</v>
      </c>
      <c r="N87" t="s">
        <v>27</v>
      </c>
    </row>
    <row r="88" spans="1:14" x14ac:dyDescent="0.2">
      <c r="A88" t="s">
        <v>53</v>
      </c>
      <c r="B88" t="s">
        <v>90</v>
      </c>
      <c r="C88" t="s">
        <v>296</v>
      </c>
      <c r="D88" t="s">
        <v>92</v>
      </c>
      <c r="E88" t="s">
        <v>93</v>
      </c>
      <c r="F88" t="s">
        <v>94</v>
      </c>
      <c r="G88" t="s">
        <v>24</v>
      </c>
      <c r="H88">
        <v>149.9</v>
      </c>
      <c r="I88" t="s">
        <v>47</v>
      </c>
      <c r="J88" t="s">
        <v>26</v>
      </c>
      <c r="K88">
        <v>10</v>
      </c>
      <c r="L88">
        <v>14.99</v>
      </c>
      <c r="M88" t="s">
        <v>27</v>
      </c>
      <c r="N88" t="s">
        <v>27</v>
      </c>
    </row>
    <row r="89" spans="1:14" x14ac:dyDescent="0.2">
      <c r="A89" t="s">
        <v>18</v>
      </c>
      <c r="B89" t="s">
        <v>297</v>
      </c>
      <c r="C89" t="s">
        <v>298</v>
      </c>
      <c r="D89" t="s">
        <v>299</v>
      </c>
      <c r="E89" t="s">
        <v>300</v>
      </c>
      <c r="F89" t="s">
        <v>301</v>
      </c>
      <c r="G89" t="s">
        <v>24</v>
      </c>
      <c r="H89">
        <v>148.59</v>
      </c>
      <c r="I89" t="s">
        <v>25</v>
      </c>
      <c r="J89" t="s">
        <v>26</v>
      </c>
      <c r="K89">
        <v>6</v>
      </c>
      <c r="L89">
        <v>24.765000000000001</v>
      </c>
      <c r="M89" t="s">
        <v>27</v>
      </c>
      <c r="N89" t="s">
        <v>27</v>
      </c>
    </row>
    <row r="90" spans="1:14" x14ac:dyDescent="0.2">
      <c r="A90" t="s">
        <v>18</v>
      </c>
      <c r="B90" t="s">
        <v>138</v>
      </c>
      <c r="C90" t="s">
        <v>302</v>
      </c>
      <c r="D90" t="s">
        <v>140</v>
      </c>
      <c r="E90" t="s">
        <v>141</v>
      </c>
      <c r="F90" t="s">
        <v>142</v>
      </c>
      <c r="G90" t="s">
        <v>24</v>
      </c>
      <c r="H90">
        <v>147.68</v>
      </c>
      <c r="I90" t="s">
        <v>25</v>
      </c>
      <c r="J90" t="s">
        <v>26</v>
      </c>
      <c r="K90">
        <v>5</v>
      </c>
      <c r="L90">
        <v>29.536000000000001</v>
      </c>
      <c r="M90" t="s">
        <v>27</v>
      </c>
      <c r="N90" t="s">
        <v>27</v>
      </c>
    </row>
    <row r="91" spans="1:14" x14ac:dyDescent="0.2">
      <c r="A91" t="s">
        <v>49</v>
      </c>
      <c r="B91" t="s">
        <v>303</v>
      </c>
      <c r="C91" t="s">
        <v>304</v>
      </c>
      <c r="D91" t="s">
        <v>305</v>
      </c>
      <c r="E91" t="s">
        <v>306</v>
      </c>
      <c r="F91" t="s">
        <v>307</v>
      </c>
      <c r="G91" t="s">
        <v>24</v>
      </c>
      <c r="H91">
        <v>146.99</v>
      </c>
      <c r="I91" t="s">
        <v>47</v>
      </c>
      <c r="J91" t="s">
        <v>26</v>
      </c>
      <c r="K91">
        <v>2</v>
      </c>
      <c r="L91">
        <v>73.495000000000005</v>
      </c>
      <c r="M91" t="s">
        <v>27</v>
      </c>
      <c r="N91" t="s">
        <v>27</v>
      </c>
    </row>
    <row r="92" spans="1:14" x14ac:dyDescent="0.2">
      <c r="A92" t="s">
        <v>53</v>
      </c>
      <c r="B92" t="s">
        <v>85</v>
      </c>
      <c r="C92" t="s">
        <v>308</v>
      </c>
      <c r="D92" t="s">
        <v>87</v>
      </c>
      <c r="E92" t="s">
        <v>88</v>
      </c>
      <c r="F92" t="s">
        <v>89</v>
      </c>
      <c r="G92" t="s">
        <v>24</v>
      </c>
      <c r="H92">
        <v>143.99</v>
      </c>
      <c r="I92" t="s">
        <v>47</v>
      </c>
      <c r="J92" t="s">
        <v>26</v>
      </c>
      <c r="K92">
        <v>2</v>
      </c>
      <c r="L92">
        <v>71.995000000000005</v>
      </c>
      <c r="M92" t="s">
        <v>27</v>
      </c>
      <c r="N92" t="s">
        <v>27</v>
      </c>
    </row>
    <row r="93" spans="1:14" x14ac:dyDescent="0.2">
      <c r="A93" t="s">
        <v>41</v>
      </c>
      <c r="B93" t="s">
        <v>309</v>
      </c>
      <c r="C93" t="s">
        <v>310</v>
      </c>
      <c r="D93" t="s">
        <v>311</v>
      </c>
      <c r="E93" t="s">
        <v>312</v>
      </c>
      <c r="F93" t="s">
        <v>313</v>
      </c>
      <c r="G93" t="s">
        <v>24</v>
      </c>
      <c r="H93">
        <v>135.01</v>
      </c>
      <c r="I93" t="s">
        <v>47</v>
      </c>
      <c r="J93" t="s">
        <v>26</v>
      </c>
      <c r="K93">
        <v>2</v>
      </c>
      <c r="L93">
        <v>67.504999999999995</v>
      </c>
      <c r="M93" t="s">
        <v>27</v>
      </c>
      <c r="N93" t="s">
        <v>27</v>
      </c>
    </row>
    <row r="94" spans="1:14" x14ac:dyDescent="0.2">
      <c r="A94" t="s">
        <v>49</v>
      </c>
      <c r="B94" t="s">
        <v>206</v>
      </c>
      <c r="C94" t="s">
        <v>314</v>
      </c>
      <c r="D94" t="s">
        <v>208</v>
      </c>
      <c r="E94" t="s">
        <v>209</v>
      </c>
      <c r="F94" t="s">
        <v>210</v>
      </c>
      <c r="G94" t="s">
        <v>24</v>
      </c>
      <c r="H94">
        <v>134.76</v>
      </c>
      <c r="I94" t="s">
        <v>47</v>
      </c>
      <c r="J94" t="s">
        <v>26</v>
      </c>
      <c r="K94">
        <v>2</v>
      </c>
      <c r="L94">
        <v>67.38</v>
      </c>
      <c r="M94" t="s">
        <v>27</v>
      </c>
      <c r="N94" t="s">
        <v>27</v>
      </c>
    </row>
    <row r="95" spans="1:14" x14ac:dyDescent="0.2">
      <c r="A95" t="s">
        <v>18</v>
      </c>
      <c r="B95" t="s">
        <v>315</v>
      </c>
      <c r="C95" t="s">
        <v>316</v>
      </c>
      <c r="D95" t="s">
        <v>317</v>
      </c>
      <c r="E95" t="s">
        <v>318</v>
      </c>
      <c r="F95" t="s">
        <v>319</v>
      </c>
      <c r="G95" t="s">
        <v>24</v>
      </c>
      <c r="H95">
        <v>131.81</v>
      </c>
      <c r="I95" t="s">
        <v>25</v>
      </c>
      <c r="J95" t="s">
        <v>26</v>
      </c>
      <c r="K95">
        <v>7</v>
      </c>
      <c r="L95">
        <v>18.829999999999998</v>
      </c>
      <c r="M95" t="s">
        <v>27</v>
      </c>
      <c r="N95" t="s">
        <v>27</v>
      </c>
    </row>
    <row r="96" spans="1:14" x14ac:dyDescent="0.2">
      <c r="A96" t="s">
        <v>144</v>
      </c>
      <c r="B96" t="s">
        <v>320</v>
      </c>
      <c r="C96" t="s">
        <v>321</v>
      </c>
      <c r="D96" t="s">
        <v>81</v>
      </c>
      <c r="E96" t="s">
        <v>322</v>
      </c>
      <c r="F96" t="s">
        <v>83</v>
      </c>
      <c r="G96" t="s">
        <v>24</v>
      </c>
      <c r="H96">
        <v>130.46</v>
      </c>
      <c r="I96" t="s">
        <v>25</v>
      </c>
      <c r="J96" t="s">
        <v>26</v>
      </c>
      <c r="K96">
        <v>6</v>
      </c>
      <c r="L96">
        <v>21.743333329999999</v>
      </c>
      <c r="M96" t="s">
        <v>27</v>
      </c>
      <c r="N96" t="s">
        <v>27</v>
      </c>
    </row>
    <row r="97" spans="1:14" x14ac:dyDescent="0.2">
      <c r="A97" t="s">
        <v>49</v>
      </c>
      <c r="B97" t="s">
        <v>323</v>
      </c>
      <c r="C97" t="s">
        <v>324</v>
      </c>
      <c r="D97" t="s">
        <v>325</v>
      </c>
      <c r="E97" t="s">
        <v>326</v>
      </c>
      <c r="F97" t="s">
        <v>327</v>
      </c>
      <c r="G97" t="s">
        <v>24</v>
      </c>
      <c r="H97">
        <v>128.49</v>
      </c>
      <c r="I97" t="s">
        <v>47</v>
      </c>
      <c r="J97" t="s">
        <v>26</v>
      </c>
      <c r="K97">
        <v>3</v>
      </c>
      <c r="L97">
        <v>42.83</v>
      </c>
      <c r="M97" t="s">
        <v>27</v>
      </c>
      <c r="N97" t="s">
        <v>27</v>
      </c>
    </row>
    <row r="98" spans="1:14" x14ac:dyDescent="0.2">
      <c r="A98" t="s">
        <v>53</v>
      </c>
      <c r="B98" t="s">
        <v>85</v>
      </c>
      <c r="C98" t="s">
        <v>328</v>
      </c>
      <c r="D98" t="s">
        <v>87</v>
      </c>
      <c r="E98" t="s">
        <v>88</v>
      </c>
      <c r="F98" t="s">
        <v>89</v>
      </c>
      <c r="G98" t="s">
        <v>24</v>
      </c>
      <c r="H98">
        <v>128.16</v>
      </c>
      <c r="I98" t="s">
        <v>47</v>
      </c>
      <c r="J98" t="s">
        <v>26</v>
      </c>
      <c r="K98">
        <v>5</v>
      </c>
      <c r="L98">
        <v>25.632000000000001</v>
      </c>
      <c r="M98" t="s">
        <v>27</v>
      </c>
      <c r="N98" t="s">
        <v>27</v>
      </c>
    </row>
    <row r="99" spans="1:14" x14ac:dyDescent="0.2">
      <c r="A99" t="s">
        <v>49</v>
      </c>
      <c r="B99" t="s">
        <v>329</v>
      </c>
      <c r="C99" t="s">
        <v>330</v>
      </c>
      <c r="D99" t="s">
        <v>331</v>
      </c>
      <c r="E99" t="s">
        <v>332</v>
      </c>
      <c r="F99" t="s">
        <v>333</v>
      </c>
      <c r="G99" t="s">
        <v>24</v>
      </c>
      <c r="H99">
        <v>126.97</v>
      </c>
      <c r="I99" t="s">
        <v>47</v>
      </c>
      <c r="J99" t="s">
        <v>26</v>
      </c>
      <c r="K99">
        <v>4</v>
      </c>
      <c r="L99">
        <v>31.7425</v>
      </c>
      <c r="M99" t="s">
        <v>27</v>
      </c>
      <c r="N99" t="s">
        <v>27</v>
      </c>
    </row>
    <row r="100" spans="1:14" x14ac:dyDescent="0.2">
      <c r="A100" t="s">
        <v>53</v>
      </c>
      <c r="B100" t="s">
        <v>334</v>
      </c>
      <c r="C100" t="s">
        <v>335</v>
      </c>
      <c r="D100" t="s">
        <v>336</v>
      </c>
      <c r="E100" t="s">
        <v>337</v>
      </c>
      <c r="F100" t="s">
        <v>338</v>
      </c>
      <c r="G100" t="s">
        <v>24</v>
      </c>
      <c r="H100">
        <v>125.78</v>
      </c>
      <c r="I100" t="s">
        <v>47</v>
      </c>
      <c r="J100" t="s">
        <v>26</v>
      </c>
      <c r="K100">
        <v>11</v>
      </c>
      <c r="L100">
        <v>11.43454545</v>
      </c>
      <c r="M100" t="s">
        <v>27</v>
      </c>
      <c r="N100" t="s">
        <v>27</v>
      </c>
    </row>
    <row r="101" spans="1:14" x14ac:dyDescent="0.2">
      <c r="A101" t="s">
        <v>18</v>
      </c>
      <c r="B101" t="s">
        <v>339</v>
      </c>
      <c r="C101" t="s">
        <v>340</v>
      </c>
      <c r="D101" t="s">
        <v>87</v>
      </c>
      <c r="E101" t="s">
        <v>224</v>
      </c>
      <c r="F101" t="s">
        <v>89</v>
      </c>
      <c r="G101" t="s">
        <v>24</v>
      </c>
      <c r="H101">
        <v>118.24</v>
      </c>
      <c r="I101" t="s">
        <v>25</v>
      </c>
      <c r="J101" t="s">
        <v>26</v>
      </c>
      <c r="K101">
        <v>8</v>
      </c>
      <c r="L101">
        <v>14.78</v>
      </c>
      <c r="M101" t="s">
        <v>27</v>
      </c>
      <c r="N101" t="s">
        <v>27</v>
      </c>
    </row>
    <row r="102" spans="1:14" x14ac:dyDescent="0.2">
      <c r="A102" t="s">
        <v>53</v>
      </c>
      <c r="B102" t="s">
        <v>64</v>
      </c>
      <c r="C102" t="s">
        <v>341</v>
      </c>
      <c r="D102" t="s">
        <v>30</v>
      </c>
      <c r="E102" t="s">
        <v>65</v>
      </c>
      <c r="F102" t="s">
        <v>32</v>
      </c>
      <c r="G102" t="s">
        <v>24</v>
      </c>
      <c r="H102">
        <v>118.28</v>
      </c>
      <c r="I102" t="s">
        <v>47</v>
      </c>
      <c r="J102" t="s">
        <v>26</v>
      </c>
      <c r="K102">
        <v>3</v>
      </c>
      <c r="L102">
        <v>39.426666670000003</v>
      </c>
      <c r="M102" t="s">
        <v>27</v>
      </c>
      <c r="N102" t="s">
        <v>27</v>
      </c>
    </row>
    <row r="103" spans="1:14" x14ac:dyDescent="0.2">
      <c r="A103" t="s">
        <v>53</v>
      </c>
      <c r="B103" t="s">
        <v>342</v>
      </c>
      <c r="C103" t="s">
        <v>343</v>
      </c>
      <c r="D103" t="s">
        <v>344</v>
      </c>
      <c r="E103" t="s">
        <v>345</v>
      </c>
      <c r="F103" t="s">
        <v>346</v>
      </c>
      <c r="G103" t="s">
        <v>24</v>
      </c>
      <c r="H103">
        <v>117.69</v>
      </c>
      <c r="I103" t="s">
        <v>47</v>
      </c>
      <c r="J103" t="s">
        <v>26</v>
      </c>
      <c r="K103">
        <v>7</v>
      </c>
      <c r="L103">
        <v>16.812857139999998</v>
      </c>
      <c r="M103" t="s">
        <v>27</v>
      </c>
      <c r="N103" t="s">
        <v>27</v>
      </c>
    </row>
    <row r="104" spans="1:14" x14ac:dyDescent="0.2">
      <c r="A104" t="s">
        <v>53</v>
      </c>
      <c r="B104" t="s">
        <v>64</v>
      </c>
      <c r="C104" t="s">
        <v>347</v>
      </c>
      <c r="D104" t="s">
        <v>30</v>
      </c>
      <c r="E104" t="s">
        <v>65</v>
      </c>
      <c r="F104" t="s">
        <v>32</v>
      </c>
      <c r="G104" t="s">
        <v>24</v>
      </c>
      <c r="H104">
        <v>117.42</v>
      </c>
      <c r="I104" t="s">
        <v>47</v>
      </c>
      <c r="J104" t="s">
        <v>26</v>
      </c>
      <c r="K104">
        <v>8</v>
      </c>
      <c r="L104">
        <v>14.6775</v>
      </c>
      <c r="M104" t="s">
        <v>27</v>
      </c>
      <c r="N104" t="s">
        <v>27</v>
      </c>
    </row>
    <row r="105" spans="1:14" x14ac:dyDescent="0.2">
      <c r="A105" t="s">
        <v>49</v>
      </c>
      <c r="B105" t="s">
        <v>50</v>
      </c>
      <c r="C105" t="s">
        <v>348</v>
      </c>
      <c r="D105" t="s">
        <v>35</v>
      </c>
      <c r="E105" t="s">
        <v>52</v>
      </c>
      <c r="F105" t="s">
        <v>37</v>
      </c>
      <c r="G105" t="s">
        <v>24</v>
      </c>
      <c r="H105">
        <v>117.1</v>
      </c>
      <c r="I105" t="s">
        <v>47</v>
      </c>
      <c r="J105" t="s">
        <v>26</v>
      </c>
      <c r="K105">
        <v>3</v>
      </c>
      <c r="L105">
        <v>39.033333329999998</v>
      </c>
      <c r="M105" t="s">
        <v>27</v>
      </c>
      <c r="N105" t="s">
        <v>27</v>
      </c>
    </row>
    <row r="106" spans="1:14" x14ac:dyDescent="0.2">
      <c r="A106" t="s">
        <v>144</v>
      </c>
      <c r="B106" t="s">
        <v>349</v>
      </c>
      <c r="C106" t="s">
        <v>350</v>
      </c>
      <c r="D106" t="s">
        <v>351</v>
      </c>
      <c r="E106" t="s">
        <v>352</v>
      </c>
      <c r="F106" t="s">
        <v>353</v>
      </c>
      <c r="G106" t="s">
        <v>24</v>
      </c>
      <c r="H106">
        <v>116.11</v>
      </c>
      <c r="I106" t="s">
        <v>25</v>
      </c>
      <c r="J106" t="s">
        <v>26</v>
      </c>
      <c r="K106">
        <v>5</v>
      </c>
      <c r="L106">
        <v>23.222000000000001</v>
      </c>
      <c r="M106" t="s">
        <v>27</v>
      </c>
      <c r="N106" t="s">
        <v>27</v>
      </c>
    </row>
    <row r="107" spans="1:14" x14ac:dyDescent="0.2">
      <c r="A107" t="s">
        <v>49</v>
      </c>
      <c r="B107" t="s">
        <v>354</v>
      </c>
      <c r="C107" t="s">
        <v>355</v>
      </c>
      <c r="D107" t="s">
        <v>356</v>
      </c>
      <c r="E107" t="s">
        <v>357</v>
      </c>
      <c r="F107" t="s">
        <v>358</v>
      </c>
      <c r="G107" t="s">
        <v>24</v>
      </c>
      <c r="H107">
        <v>115.74</v>
      </c>
      <c r="I107" t="s">
        <v>47</v>
      </c>
      <c r="J107" t="s">
        <v>26</v>
      </c>
      <c r="K107">
        <v>2</v>
      </c>
      <c r="L107">
        <v>57.87</v>
      </c>
      <c r="M107" t="s">
        <v>27</v>
      </c>
      <c r="N107" t="s">
        <v>27</v>
      </c>
    </row>
    <row r="108" spans="1:14" x14ac:dyDescent="0.2">
      <c r="A108" t="s">
        <v>49</v>
      </c>
      <c r="B108" t="s">
        <v>359</v>
      </c>
      <c r="C108" t="s">
        <v>360</v>
      </c>
      <c r="D108" t="s">
        <v>361</v>
      </c>
      <c r="E108" t="s">
        <v>362</v>
      </c>
      <c r="F108" t="s">
        <v>363</v>
      </c>
      <c r="G108" t="s">
        <v>24</v>
      </c>
      <c r="H108">
        <v>114.96</v>
      </c>
      <c r="I108" t="s">
        <v>47</v>
      </c>
      <c r="J108" t="s">
        <v>26</v>
      </c>
      <c r="K108">
        <v>4</v>
      </c>
      <c r="L108">
        <v>28.74</v>
      </c>
      <c r="M108" t="s">
        <v>27</v>
      </c>
      <c r="N108" t="s">
        <v>27</v>
      </c>
    </row>
    <row r="109" spans="1:14" x14ac:dyDescent="0.2">
      <c r="A109" t="s">
        <v>41</v>
      </c>
      <c r="B109" t="s">
        <v>219</v>
      </c>
      <c r="C109" t="s">
        <v>364</v>
      </c>
      <c r="D109" t="s">
        <v>68</v>
      </c>
      <c r="E109" t="s">
        <v>221</v>
      </c>
      <c r="F109" t="s">
        <v>70</v>
      </c>
      <c r="G109" t="s">
        <v>24</v>
      </c>
      <c r="H109">
        <v>113.49</v>
      </c>
      <c r="I109" t="s">
        <v>47</v>
      </c>
      <c r="J109" t="s">
        <v>26</v>
      </c>
      <c r="K109">
        <v>5</v>
      </c>
      <c r="L109">
        <v>22.698</v>
      </c>
      <c r="M109" t="s">
        <v>27</v>
      </c>
      <c r="N109" t="s">
        <v>27</v>
      </c>
    </row>
    <row r="110" spans="1:14" x14ac:dyDescent="0.2">
      <c r="A110" t="s">
        <v>53</v>
      </c>
      <c r="B110" t="s">
        <v>365</v>
      </c>
      <c r="C110" t="s">
        <v>366</v>
      </c>
      <c r="D110" t="s">
        <v>367</v>
      </c>
      <c r="E110" t="s">
        <v>368</v>
      </c>
      <c r="F110" t="s">
        <v>369</v>
      </c>
      <c r="G110" t="s">
        <v>24</v>
      </c>
      <c r="H110">
        <v>113.2</v>
      </c>
      <c r="I110" t="s">
        <v>47</v>
      </c>
      <c r="J110" t="s">
        <v>26</v>
      </c>
      <c r="K110">
        <v>1</v>
      </c>
      <c r="L110">
        <v>113.2</v>
      </c>
      <c r="M110" t="s">
        <v>27</v>
      </c>
      <c r="N110" t="s">
        <v>27</v>
      </c>
    </row>
    <row r="111" spans="1:14" x14ac:dyDescent="0.2">
      <c r="A111" t="s">
        <v>53</v>
      </c>
      <c r="B111" t="s">
        <v>200</v>
      </c>
      <c r="C111" t="s">
        <v>370</v>
      </c>
      <c r="D111" t="s">
        <v>202</v>
      </c>
      <c r="E111" t="s">
        <v>203</v>
      </c>
      <c r="F111" t="s">
        <v>204</v>
      </c>
      <c r="G111" t="s">
        <v>24</v>
      </c>
      <c r="H111">
        <v>104.52</v>
      </c>
      <c r="I111" t="s">
        <v>47</v>
      </c>
      <c r="J111" t="s">
        <v>205</v>
      </c>
      <c r="K111">
        <v>2</v>
      </c>
      <c r="L111">
        <v>52.26</v>
      </c>
      <c r="M111" t="s">
        <v>27</v>
      </c>
      <c r="N111" t="s">
        <v>27</v>
      </c>
    </row>
    <row r="112" spans="1:14" x14ac:dyDescent="0.2">
      <c r="A112" t="s">
        <v>53</v>
      </c>
      <c r="B112" t="s">
        <v>200</v>
      </c>
      <c r="C112" t="s">
        <v>371</v>
      </c>
      <c r="D112" t="s">
        <v>202</v>
      </c>
      <c r="E112" t="s">
        <v>203</v>
      </c>
      <c r="F112" t="s">
        <v>204</v>
      </c>
      <c r="G112" t="s">
        <v>24</v>
      </c>
      <c r="H112">
        <v>104.11</v>
      </c>
      <c r="I112" t="s">
        <v>47</v>
      </c>
      <c r="J112" t="s">
        <v>205</v>
      </c>
      <c r="K112">
        <v>1</v>
      </c>
      <c r="L112">
        <v>104.11</v>
      </c>
      <c r="M112" t="s">
        <v>27</v>
      </c>
      <c r="N112" t="s">
        <v>27</v>
      </c>
    </row>
    <row r="113" spans="1:14" x14ac:dyDescent="0.2">
      <c r="A113" t="s">
        <v>49</v>
      </c>
      <c r="B113" t="s">
        <v>372</v>
      </c>
      <c r="C113" t="s">
        <v>373</v>
      </c>
      <c r="D113" t="s">
        <v>374</v>
      </c>
      <c r="E113" t="s">
        <v>375</v>
      </c>
      <c r="F113" t="s">
        <v>376</v>
      </c>
      <c r="G113" t="s">
        <v>24</v>
      </c>
      <c r="H113">
        <v>100.63</v>
      </c>
      <c r="I113" t="s">
        <v>47</v>
      </c>
      <c r="J113" t="s">
        <v>26</v>
      </c>
      <c r="K113">
        <v>9</v>
      </c>
      <c r="L113">
        <v>11.18111111</v>
      </c>
      <c r="M113" t="s">
        <v>27</v>
      </c>
      <c r="N113" t="s">
        <v>27</v>
      </c>
    </row>
    <row r="114" spans="1:14" x14ac:dyDescent="0.2">
      <c r="A114" t="s">
        <v>18</v>
      </c>
      <c r="B114" t="s">
        <v>377</v>
      </c>
      <c r="C114" t="s">
        <v>378</v>
      </c>
      <c r="D114" t="s">
        <v>379</v>
      </c>
      <c r="E114" t="s">
        <v>380</v>
      </c>
      <c r="F114" t="s">
        <v>381</v>
      </c>
      <c r="G114" t="s">
        <v>24</v>
      </c>
      <c r="H114">
        <v>100.15</v>
      </c>
      <c r="I114" t="s">
        <v>25</v>
      </c>
      <c r="J114" t="s">
        <v>205</v>
      </c>
      <c r="K114">
        <v>3</v>
      </c>
      <c r="L114">
        <v>33.383333329999999</v>
      </c>
      <c r="M114" t="s">
        <v>27</v>
      </c>
      <c r="N114" t="s">
        <v>27</v>
      </c>
    </row>
    <row r="115" spans="1:14" x14ac:dyDescent="0.2">
      <c r="A115" t="s">
        <v>18</v>
      </c>
      <c r="B115" t="s">
        <v>382</v>
      </c>
      <c r="C115" t="s">
        <v>383</v>
      </c>
      <c r="D115" t="s">
        <v>384</v>
      </c>
      <c r="E115" t="s">
        <v>385</v>
      </c>
      <c r="F115" t="s">
        <v>386</v>
      </c>
      <c r="G115" t="s">
        <v>24</v>
      </c>
      <c r="H115">
        <v>99.59</v>
      </c>
      <c r="I115" t="s">
        <v>25</v>
      </c>
      <c r="J115" t="s">
        <v>26</v>
      </c>
      <c r="K115">
        <v>2</v>
      </c>
      <c r="L115">
        <v>49.795000000000002</v>
      </c>
      <c r="M115" t="s">
        <v>27</v>
      </c>
      <c r="N115" t="s">
        <v>27</v>
      </c>
    </row>
    <row r="116" spans="1:14" x14ac:dyDescent="0.2">
      <c r="A116" t="s">
        <v>41</v>
      </c>
      <c r="B116" t="s">
        <v>387</v>
      </c>
      <c r="C116" t="s">
        <v>388</v>
      </c>
      <c r="D116" t="s">
        <v>389</v>
      </c>
      <c r="E116" t="s">
        <v>390</v>
      </c>
      <c r="F116" t="s">
        <v>391</v>
      </c>
      <c r="G116" t="s">
        <v>24</v>
      </c>
      <c r="H116">
        <v>99.07</v>
      </c>
      <c r="I116" t="s">
        <v>47</v>
      </c>
      <c r="J116" t="s">
        <v>26</v>
      </c>
      <c r="K116">
        <v>5</v>
      </c>
      <c r="L116">
        <v>19.814</v>
      </c>
      <c r="M116" t="s">
        <v>27</v>
      </c>
      <c r="N116" t="s">
        <v>27</v>
      </c>
    </row>
    <row r="117" spans="1:14" x14ac:dyDescent="0.2">
      <c r="A117" t="s">
        <v>144</v>
      </c>
      <c r="B117" t="s">
        <v>392</v>
      </c>
      <c r="C117" t="s">
        <v>393</v>
      </c>
      <c r="D117" t="s">
        <v>81</v>
      </c>
      <c r="E117" t="s">
        <v>320</v>
      </c>
      <c r="F117" t="s">
        <v>83</v>
      </c>
      <c r="G117" t="s">
        <v>24</v>
      </c>
      <c r="H117">
        <v>98.66</v>
      </c>
      <c r="I117" t="s">
        <v>25</v>
      </c>
      <c r="J117" t="s">
        <v>26</v>
      </c>
      <c r="K117">
        <v>6</v>
      </c>
      <c r="L117">
        <v>16.443333330000002</v>
      </c>
      <c r="M117" t="s">
        <v>27</v>
      </c>
      <c r="N117" t="s">
        <v>27</v>
      </c>
    </row>
    <row r="118" spans="1:14" x14ac:dyDescent="0.2">
      <c r="A118" t="s">
        <v>18</v>
      </c>
      <c r="B118" t="s">
        <v>28</v>
      </c>
      <c r="C118" t="s">
        <v>394</v>
      </c>
      <c r="D118" t="s">
        <v>30</v>
      </c>
      <c r="E118" t="s">
        <v>31</v>
      </c>
      <c r="F118" t="s">
        <v>32</v>
      </c>
      <c r="G118" t="s">
        <v>24</v>
      </c>
      <c r="H118">
        <v>97.95</v>
      </c>
      <c r="I118" t="s">
        <v>25</v>
      </c>
      <c r="J118" t="s">
        <v>26</v>
      </c>
      <c r="K118">
        <v>3</v>
      </c>
      <c r="L118">
        <v>32.65</v>
      </c>
      <c r="M118" t="s">
        <v>27</v>
      </c>
      <c r="N118" t="s">
        <v>27</v>
      </c>
    </row>
    <row r="119" spans="1:14" x14ac:dyDescent="0.2">
      <c r="A119" t="s">
        <v>49</v>
      </c>
      <c r="B119" t="s">
        <v>329</v>
      </c>
      <c r="C119" t="s">
        <v>395</v>
      </c>
      <c r="D119" t="s">
        <v>331</v>
      </c>
      <c r="E119" t="s">
        <v>332</v>
      </c>
      <c r="F119" t="s">
        <v>333</v>
      </c>
      <c r="G119" t="s">
        <v>24</v>
      </c>
      <c r="H119">
        <v>97.43</v>
      </c>
      <c r="I119" t="s">
        <v>47</v>
      </c>
      <c r="J119" t="s">
        <v>26</v>
      </c>
      <c r="K119">
        <v>4</v>
      </c>
      <c r="L119">
        <v>24.357500000000002</v>
      </c>
      <c r="M119" t="s">
        <v>27</v>
      </c>
      <c r="N119" t="s">
        <v>27</v>
      </c>
    </row>
    <row r="120" spans="1:14" x14ac:dyDescent="0.2">
      <c r="A120" t="s">
        <v>41</v>
      </c>
      <c r="B120" t="s">
        <v>42</v>
      </c>
      <c r="C120" t="s">
        <v>396</v>
      </c>
      <c r="D120" t="s">
        <v>44</v>
      </c>
      <c r="E120" t="s">
        <v>45</v>
      </c>
      <c r="F120" t="s">
        <v>46</v>
      </c>
      <c r="G120" t="s">
        <v>24</v>
      </c>
      <c r="H120">
        <v>97.09</v>
      </c>
      <c r="I120" t="s">
        <v>47</v>
      </c>
      <c r="J120" t="s">
        <v>26</v>
      </c>
      <c r="K120">
        <v>4</v>
      </c>
      <c r="L120">
        <v>24.272500000000001</v>
      </c>
      <c r="M120" t="s">
        <v>27</v>
      </c>
      <c r="N120" t="s">
        <v>27</v>
      </c>
    </row>
    <row r="121" spans="1:14" x14ac:dyDescent="0.2">
      <c r="A121" t="s">
        <v>53</v>
      </c>
      <c r="B121" t="s">
        <v>397</v>
      </c>
      <c r="C121" t="s">
        <v>398</v>
      </c>
      <c r="D121" t="s">
        <v>399</v>
      </c>
      <c r="E121" t="s">
        <v>400</v>
      </c>
      <c r="F121" t="s">
        <v>401</v>
      </c>
      <c r="G121" t="s">
        <v>24</v>
      </c>
      <c r="H121">
        <v>96.87</v>
      </c>
      <c r="I121" t="s">
        <v>47</v>
      </c>
      <c r="J121" t="s">
        <v>26</v>
      </c>
      <c r="K121">
        <v>7</v>
      </c>
      <c r="L121">
        <v>13.83857143</v>
      </c>
      <c r="M121" t="s">
        <v>27</v>
      </c>
      <c r="N121" t="s">
        <v>27</v>
      </c>
    </row>
    <row r="122" spans="1:14" x14ac:dyDescent="0.2">
      <c r="A122" t="s">
        <v>41</v>
      </c>
      <c r="B122" t="s">
        <v>219</v>
      </c>
      <c r="C122" t="s">
        <v>402</v>
      </c>
      <c r="D122" t="s">
        <v>68</v>
      </c>
      <c r="E122" t="s">
        <v>221</v>
      </c>
      <c r="F122" t="s">
        <v>70</v>
      </c>
      <c r="G122" t="s">
        <v>24</v>
      </c>
      <c r="H122">
        <v>96.81</v>
      </c>
      <c r="I122" t="s">
        <v>47</v>
      </c>
      <c r="J122" t="s">
        <v>26</v>
      </c>
      <c r="K122">
        <v>1</v>
      </c>
      <c r="L122">
        <v>96.81</v>
      </c>
      <c r="M122" t="s">
        <v>27</v>
      </c>
      <c r="N122" t="s">
        <v>27</v>
      </c>
    </row>
    <row r="123" spans="1:14" x14ac:dyDescent="0.2">
      <c r="A123" t="s">
        <v>41</v>
      </c>
      <c r="B123" t="s">
        <v>42</v>
      </c>
      <c r="C123" t="s">
        <v>403</v>
      </c>
      <c r="D123" t="s">
        <v>44</v>
      </c>
      <c r="E123" t="s">
        <v>45</v>
      </c>
      <c r="F123" t="s">
        <v>46</v>
      </c>
      <c r="G123" t="s">
        <v>24</v>
      </c>
      <c r="H123">
        <v>96.18</v>
      </c>
      <c r="I123" t="s">
        <v>47</v>
      </c>
      <c r="J123" t="s">
        <v>26</v>
      </c>
      <c r="K123">
        <v>1</v>
      </c>
      <c r="L123">
        <v>96.18</v>
      </c>
      <c r="M123" t="s">
        <v>27</v>
      </c>
      <c r="N123" t="s">
        <v>27</v>
      </c>
    </row>
    <row r="124" spans="1:14" x14ac:dyDescent="0.2">
      <c r="A124" t="s">
        <v>53</v>
      </c>
      <c r="B124" t="s">
        <v>277</v>
      </c>
      <c r="C124" t="s">
        <v>404</v>
      </c>
      <c r="D124" t="s">
        <v>279</v>
      </c>
      <c r="E124" t="s">
        <v>280</v>
      </c>
      <c r="F124" t="s">
        <v>281</v>
      </c>
      <c r="G124" t="s">
        <v>24</v>
      </c>
      <c r="H124">
        <v>96.05</v>
      </c>
      <c r="I124" t="s">
        <v>47</v>
      </c>
      <c r="J124" t="s">
        <v>26</v>
      </c>
      <c r="K124">
        <v>5</v>
      </c>
      <c r="L124">
        <v>19.21</v>
      </c>
      <c r="M124" t="s">
        <v>27</v>
      </c>
      <c r="N124" t="s">
        <v>27</v>
      </c>
    </row>
    <row r="125" spans="1:14" x14ac:dyDescent="0.2">
      <c r="A125" t="s">
        <v>144</v>
      </c>
      <c r="B125" t="s">
        <v>405</v>
      </c>
      <c r="C125" t="s">
        <v>406</v>
      </c>
      <c r="D125" t="s">
        <v>407</v>
      </c>
      <c r="E125" t="s">
        <v>408</v>
      </c>
      <c r="F125" t="s">
        <v>409</v>
      </c>
      <c r="G125" t="s">
        <v>24</v>
      </c>
      <c r="H125">
        <v>94.52</v>
      </c>
      <c r="I125" t="s">
        <v>25</v>
      </c>
      <c r="J125" t="s">
        <v>26</v>
      </c>
      <c r="K125">
        <v>7</v>
      </c>
      <c r="L125">
        <v>13.50285714</v>
      </c>
      <c r="M125" t="s">
        <v>27</v>
      </c>
      <c r="N125" t="s">
        <v>27</v>
      </c>
    </row>
    <row r="126" spans="1:14" x14ac:dyDescent="0.2">
      <c r="A126" t="s">
        <v>18</v>
      </c>
      <c r="B126" t="s">
        <v>297</v>
      </c>
      <c r="C126" t="s">
        <v>410</v>
      </c>
      <c r="D126" t="s">
        <v>299</v>
      </c>
      <c r="E126" t="s">
        <v>300</v>
      </c>
      <c r="F126" t="s">
        <v>301</v>
      </c>
      <c r="G126" t="s">
        <v>24</v>
      </c>
      <c r="H126">
        <v>93.35</v>
      </c>
      <c r="I126" t="s">
        <v>25</v>
      </c>
      <c r="J126" t="s">
        <v>26</v>
      </c>
      <c r="K126">
        <v>4</v>
      </c>
      <c r="L126">
        <v>23.337499999999999</v>
      </c>
      <c r="M126" t="s">
        <v>27</v>
      </c>
      <c r="N126" t="s">
        <v>27</v>
      </c>
    </row>
    <row r="127" spans="1:14" x14ac:dyDescent="0.2">
      <c r="A127" t="s">
        <v>49</v>
      </c>
      <c r="B127" t="s">
        <v>411</v>
      </c>
      <c r="C127" t="s">
        <v>412</v>
      </c>
      <c r="D127" t="s">
        <v>216</v>
      </c>
      <c r="E127" t="s">
        <v>413</v>
      </c>
      <c r="F127" t="s">
        <v>218</v>
      </c>
      <c r="G127" t="s">
        <v>24</v>
      </c>
      <c r="H127">
        <v>90.21</v>
      </c>
      <c r="I127" t="s">
        <v>47</v>
      </c>
      <c r="J127" t="s">
        <v>26</v>
      </c>
      <c r="K127">
        <v>4</v>
      </c>
      <c r="L127">
        <v>22.552499999999998</v>
      </c>
      <c r="M127" t="s">
        <v>27</v>
      </c>
      <c r="N127" t="s">
        <v>27</v>
      </c>
    </row>
    <row r="128" spans="1:14" x14ac:dyDescent="0.2">
      <c r="A128" t="s">
        <v>18</v>
      </c>
      <c r="B128" t="s">
        <v>414</v>
      </c>
      <c r="C128" t="s">
        <v>415</v>
      </c>
      <c r="D128" t="s">
        <v>416</v>
      </c>
      <c r="E128" t="s">
        <v>417</v>
      </c>
      <c r="F128" t="s">
        <v>418</v>
      </c>
      <c r="G128" t="s">
        <v>24</v>
      </c>
      <c r="H128">
        <v>89.94</v>
      </c>
      <c r="I128" t="s">
        <v>25</v>
      </c>
      <c r="J128" t="s">
        <v>26</v>
      </c>
      <c r="K128">
        <v>5</v>
      </c>
      <c r="L128">
        <v>17.988</v>
      </c>
      <c r="M128" t="s">
        <v>27</v>
      </c>
      <c r="N128" t="s">
        <v>27</v>
      </c>
    </row>
    <row r="129" spans="1:14" x14ac:dyDescent="0.2">
      <c r="A129" t="s">
        <v>53</v>
      </c>
      <c r="B129" t="s">
        <v>419</v>
      </c>
      <c r="C129" t="s">
        <v>420</v>
      </c>
      <c r="D129" t="s">
        <v>421</v>
      </c>
      <c r="E129" t="s">
        <v>422</v>
      </c>
      <c r="F129" t="s">
        <v>423</v>
      </c>
      <c r="G129" t="s">
        <v>24</v>
      </c>
      <c r="H129">
        <v>88.45</v>
      </c>
      <c r="I129" t="s">
        <v>47</v>
      </c>
      <c r="J129" t="s">
        <v>26</v>
      </c>
      <c r="K129">
        <v>3</v>
      </c>
      <c r="L129">
        <v>29.483333330000001</v>
      </c>
      <c r="M129" t="s">
        <v>27</v>
      </c>
      <c r="N129" t="s">
        <v>27</v>
      </c>
    </row>
    <row r="130" spans="1:14" x14ac:dyDescent="0.2">
      <c r="A130" t="s">
        <v>18</v>
      </c>
      <c r="B130" t="s">
        <v>28</v>
      </c>
      <c r="C130" t="s">
        <v>424</v>
      </c>
      <c r="D130" t="s">
        <v>30</v>
      </c>
      <c r="E130" t="s">
        <v>31</v>
      </c>
      <c r="F130" t="s">
        <v>32</v>
      </c>
      <c r="G130" t="s">
        <v>24</v>
      </c>
      <c r="H130">
        <v>88.45</v>
      </c>
      <c r="I130" t="s">
        <v>25</v>
      </c>
      <c r="J130" t="s">
        <v>26</v>
      </c>
      <c r="K130">
        <v>5</v>
      </c>
      <c r="L130">
        <v>17.690000000000001</v>
      </c>
      <c r="M130" t="s">
        <v>27</v>
      </c>
      <c r="N130" t="s">
        <v>27</v>
      </c>
    </row>
    <row r="131" spans="1:14" x14ac:dyDescent="0.2">
      <c r="A131" t="s">
        <v>18</v>
      </c>
      <c r="B131" t="s">
        <v>425</v>
      </c>
      <c r="C131" t="s">
        <v>426</v>
      </c>
      <c r="D131" t="s">
        <v>379</v>
      </c>
      <c r="E131" t="s">
        <v>427</v>
      </c>
      <c r="F131" t="s">
        <v>381</v>
      </c>
      <c r="G131" t="s">
        <v>24</v>
      </c>
      <c r="H131">
        <v>88.13</v>
      </c>
      <c r="I131" t="s">
        <v>25</v>
      </c>
      <c r="J131" t="s">
        <v>205</v>
      </c>
      <c r="K131">
        <v>1</v>
      </c>
      <c r="L131">
        <v>88.13</v>
      </c>
      <c r="M131" t="s">
        <v>27</v>
      </c>
      <c r="N131" t="s">
        <v>27</v>
      </c>
    </row>
    <row r="132" spans="1:14" x14ac:dyDescent="0.2">
      <c r="A132" t="s">
        <v>18</v>
      </c>
      <c r="B132" t="s">
        <v>211</v>
      </c>
      <c r="C132" t="s">
        <v>428</v>
      </c>
      <c r="D132" t="s">
        <v>197</v>
      </c>
      <c r="E132" t="s">
        <v>213</v>
      </c>
      <c r="F132" t="s">
        <v>199</v>
      </c>
      <c r="G132" t="s">
        <v>24</v>
      </c>
      <c r="H132">
        <v>83.23</v>
      </c>
      <c r="I132" t="s">
        <v>25</v>
      </c>
      <c r="J132" t="s">
        <v>26</v>
      </c>
      <c r="K132">
        <v>3</v>
      </c>
      <c r="L132">
        <v>27.743333329999999</v>
      </c>
      <c r="M132" t="s">
        <v>27</v>
      </c>
      <c r="N132" t="s">
        <v>27</v>
      </c>
    </row>
    <row r="133" spans="1:14" x14ac:dyDescent="0.2">
      <c r="A133" t="s">
        <v>18</v>
      </c>
      <c r="B133" t="s">
        <v>429</v>
      </c>
      <c r="C133" t="s">
        <v>430</v>
      </c>
      <c r="D133" t="s">
        <v>264</v>
      </c>
      <c r="E133" t="s">
        <v>264</v>
      </c>
      <c r="F133" t="s">
        <v>431</v>
      </c>
      <c r="G133" t="s">
        <v>24</v>
      </c>
      <c r="H133">
        <v>80.239999999999995</v>
      </c>
      <c r="I133" t="s">
        <v>25</v>
      </c>
      <c r="J133" t="s">
        <v>26</v>
      </c>
      <c r="K133">
        <v>2</v>
      </c>
      <c r="L133">
        <v>40.119999999999997</v>
      </c>
      <c r="M133" t="s">
        <v>27</v>
      </c>
      <c r="N133" t="s">
        <v>27</v>
      </c>
    </row>
    <row r="134" spans="1:14" x14ac:dyDescent="0.2">
      <c r="A134" t="s">
        <v>18</v>
      </c>
      <c r="B134" t="s">
        <v>414</v>
      </c>
      <c r="C134" t="s">
        <v>432</v>
      </c>
      <c r="D134" t="s">
        <v>416</v>
      </c>
      <c r="E134" t="s">
        <v>417</v>
      </c>
      <c r="F134" t="s">
        <v>418</v>
      </c>
      <c r="G134" t="s">
        <v>24</v>
      </c>
      <c r="H134">
        <v>79.849999999999994</v>
      </c>
      <c r="I134" t="s">
        <v>25</v>
      </c>
      <c r="J134" t="s">
        <v>26</v>
      </c>
      <c r="K134">
        <v>5</v>
      </c>
      <c r="L134">
        <v>15.97</v>
      </c>
      <c r="M134" t="s">
        <v>27</v>
      </c>
      <c r="N134" t="s">
        <v>27</v>
      </c>
    </row>
    <row r="135" spans="1:14" x14ac:dyDescent="0.2">
      <c r="A135" t="s">
        <v>18</v>
      </c>
      <c r="B135" t="s">
        <v>433</v>
      </c>
      <c r="C135" t="s">
        <v>434</v>
      </c>
      <c r="D135" t="s">
        <v>435</v>
      </c>
      <c r="E135" t="s">
        <v>436</v>
      </c>
      <c r="F135" t="s">
        <v>437</v>
      </c>
      <c r="G135" t="s">
        <v>24</v>
      </c>
      <c r="H135">
        <v>80.099999999999994</v>
      </c>
      <c r="I135" t="s">
        <v>25</v>
      </c>
      <c r="J135" t="s">
        <v>26</v>
      </c>
      <c r="K135">
        <v>5</v>
      </c>
      <c r="L135">
        <v>16.02</v>
      </c>
      <c r="M135" t="s">
        <v>27</v>
      </c>
      <c r="N135" t="s">
        <v>27</v>
      </c>
    </row>
    <row r="136" spans="1:14" x14ac:dyDescent="0.2">
      <c r="A136" t="s">
        <v>49</v>
      </c>
      <c r="B136" t="s">
        <v>438</v>
      </c>
      <c r="C136" t="s">
        <v>439</v>
      </c>
      <c r="D136" t="s">
        <v>440</v>
      </c>
      <c r="E136" t="s">
        <v>441</v>
      </c>
      <c r="F136" t="s">
        <v>442</v>
      </c>
      <c r="G136" t="s">
        <v>24</v>
      </c>
      <c r="H136">
        <v>80.010000000000005</v>
      </c>
      <c r="I136" t="s">
        <v>47</v>
      </c>
      <c r="J136" t="s">
        <v>26</v>
      </c>
      <c r="K136">
        <v>6</v>
      </c>
      <c r="L136">
        <v>13.335000000000001</v>
      </c>
      <c r="M136" t="s">
        <v>27</v>
      </c>
      <c r="N136" t="s">
        <v>27</v>
      </c>
    </row>
    <row r="137" spans="1:14" x14ac:dyDescent="0.2">
      <c r="A137" t="s">
        <v>18</v>
      </c>
      <c r="B137" t="s">
        <v>230</v>
      </c>
      <c r="C137" t="s">
        <v>443</v>
      </c>
      <c r="D137" t="s">
        <v>232</v>
      </c>
      <c r="E137" t="s">
        <v>233</v>
      </c>
      <c r="F137" t="s">
        <v>234</v>
      </c>
      <c r="G137" t="s">
        <v>24</v>
      </c>
      <c r="H137">
        <v>79.5</v>
      </c>
      <c r="I137" t="s">
        <v>25</v>
      </c>
      <c r="J137" t="s">
        <v>26</v>
      </c>
      <c r="K137">
        <v>6</v>
      </c>
      <c r="L137">
        <v>13.25</v>
      </c>
      <c r="M137" t="s">
        <v>27</v>
      </c>
      <c r="N137" t="s">
        <v>27</v>
      </c>
    </row>
    <row r="138" spans="1:14" x14ac:dyDescent="0.2">
      <c r="A138" t="s">
        <v>49</v>
      </c>
      <c r="B138" t="s">
        <v>444</v>
      </c>
      <c r="C138" t="s">
        <v>445</v>
      </c>
      <c r="D138" t="s">
        <v>446</v>
      </c>
      <c r="E138" t="s">
        <v>447</v>
      </c>
      <c r="F138" t="s">
        <v>448</v>
      </c>
      <c r="G138" t="s">
        <v>24</v>
      </c>
      <c r="H138">
        <v>79.400000000000006</v>
      </c>
      <c r="I138" t="s">
        <v>47</v>
      </c>
      <c r="J138" t="s">
        <v>26</v>
      </c>
      <c r="K138">
        <v>3</v>
      </c>
      <c r="L138">
        <v>26.466666669999999</v>
      </c>
      <c r="M138" t="s">
        <v>27</v>
      </c>
      <c r="N138" t="s">
        <v>27</v>
      </c>
    </row>
    <row r="139" spans="1:14" x14ac:dyDescent="0.2">
      <c r="A139" t="s">
        <v>18</v>
      </c>
      <c r="B139" t="s">
        <v>211</v>
      </c>
      <c r="C139" t="s">
        <v>449</v>
      </c>
      <c r="D139" t="s">
        <v>197</v>
      </c>
      <c r="E139" t="s">
        <v>213</v>
      </c>
      <c r="F139" t="s">
        <v>199</v>
      </c>
      <c r="G139" t="s">
        <v>24</v>
      </c>
      <c r="H139">
        <v>78.75</v>
      </c>
      <c r="I139" t="s">
        <v>25</v>
      </c>
      <c r="J139" t="s">
        <v>26</v>
      </c>
      <c r="K139">
        <v>2</v>
      </c>
      <c r="L139">
        <v>39.375</v>
      </c>
      <c r="M139" t="s">
        <v>27</v>
      </c>
      <c r="N139" t="s">
        <v>27</v>
      </c>
    </row>
    <row r="140" spans="1:14" x14ac:dyDescent="0.2">
      <c r="A140" t="s">
        <v>144</v>
      </c>
      <c r="B140" t="s">
        <v>166</v>
      </c>
      <c r="C140" t="s">
        <v>450</v>
      </c>
      <c r="D140" t="s">
        <v>168</v>
      </c>
      <c r="E140" t="s">
        <v>169</v>
      </c>
      <c r="F140" t="s">
        <v>170</v>
      </c>
      <c r="G140" t="s">
        <v>24</v>
      </c>
      <c r="H140">
        <v>78.36</v>
      </c>
      <c r="I140" t="s">
        <v>25</v>
      </c>
      <c r="J140" t="s">
        <v>26</v>
      </c>
      <c r="K140">
        <v>5</v>
      </c>
      <c r="L140">
        <v>15.672000000000001</v>
      </c>
      <c r="M140" t="s">
        <v>27</v>
      </c>
      <c r="N140" t="s">
        <v>27</v>
      </c>
    </row>
    <row r="141" spans="1:14" x14ac:dyDescent="0.2">
      <c r="A141" t="s">
        <v>18</v>
      </c>
      <c r="B141" t="s">
        <v>451</v>
      </c>
      <c r="C141" t="s">
        <v>452</v>
      </c>
      <c r="D141" t="s">
        <v>453</v>
      </c>
      <c r="E141" t="s">
        <v>454</v>
      </c>
      <c r="F141" t="s">
        <v>455</v>
      </c>
      <c r="G141" t="s">
        <v>24</v>
      </c>
      <c r="H141">
        <v>77.989999999999995</v>
      </c>
      <c r="I141" t="s">
        <v>25</v>
      </c>
      <c r="J141" t="s">
        <v>26</v>
      </c>
      <c r="K141">
        <v>8</v>
      </c>
      <c r="L141">
        <v>9.7487499999999994</v>
      </c>
      <c r="M141" t="s">
        <v>27</v>
      </c>
      <c r="N141" t="s">
        <v>27</v>
      </c>
    </row>
    <row r="142" spans="1:14" x14ac:dyDescent="0.2">
      <c r="A142" t="s">
        <v>49</v>
      </c>
      <c r="B142" t="s">
        <v>359</v>
      </c>
      <c r="C142" t="s">
        <v>456</v>
      </c>
      <c r="D142" t="s">
        <v>361</v>
      </c>
      <c r="E142" t="s">
        <v>362</v>
      </c>
      <c r="F142" t="s">
        <v>363</v>
      </c>
      <c r="G142" t="s">
        <v>24</v>
      </c>
      <c r="H142">
        <v>77.010000000000005</v>
      </c>
      <c r="I142" t="s">
        <v>47</v>
      </c>
      <c r="J142" t="s">
        <v>26</v>
      </c>
      <c r="K142">
        <v>4</v>
      </c>
      <c r="L142">
        <v>19.252500000000001</v>
      </c>
      <c r="M142" t="s">
        <v>27</v>
      </c>
      <c r="N142" t="s">
        <v>27</v>
      </c>
    </row>
    <row r="143" spans="1:14" x14ac:dyDescent="0.2">
      <c r="A143" t="s">
        <v>41</v>
      </c>
      <c r="B143" t="s">
        <v>133</v>
      </c>
      <c r="C143" t="s">
        <v>457</v>
      </c>
      <c r="D143" t="s">
        <v>135</v>
      </c>
      <c r="E143" t="s">
        <v>136</v>
      </c>
      <c r="F143" t="s">
        <v>137</v>
      </c>
      <c r="G143" t="s">
        <v>24</v>
      </c>
      <c r="H143">
        <v>74.98</v>
      </c>
      <c r="I143" t="s">
        <v>47</v>
      </c>
      <c r="J143" t="s">
        <v>26</v>
      </c>
      <c r="M143" t="s">
        <v>27</v>
      </c>
      <c r="N143" t="s">
        <v>27</v>
      </c>
    </row>
    <row r="144" spans="1:14" x14ac:dyDescent="0.2">
      <c r="A144" t="s">
        <v>49</v>
      </c>
      <c r="B144" t="s">
        <v>173</v>
      </c>
      <c r="C144" t="s">
        <v>458</v>
      </c>
      <c r="D144" t="s">
        <v>175</v>
      </c>
      <c r="E144" t="s">
        <v>176</v>
      </c>
      <c r="F144" t="s">
        <v>177</v>
      </c>
      <c r="G144" t="s">
        <v>24</v>
      </c>
      <c r="H144">
        <v>74.97</v>
      </c>
      <c r="I144" t="s">
        <v>47</v>
      </c>
      <c r="J144" t="s">
        <v>26</v>
      </c>
      <c r="M144" t="s">
        <v>27</v>
      </c>
      <c r="N144" t="s">
        <v>27</v>
      </c>
    </row>
    <row r="145" spans="1:14" x14ac:dyDescent="0.2">
      <c r="A145" t="s">
        <v>41</v>
      </c>
      <c r="B145" t="s">
        <v>459</v>
      </c>
      <c r="C145" t="s">
        <v>460</v>
      </c>
      <c r="D145" t="s">
        <v>135</v>
      </c>
      <c r="E145" t="s">
        <v>461</v>
      </c>
      <c r="F145" t="s">
        <v>137</v>
      </c>
      <c r="G145" t="s">
        <v>24</v>
      </c>
      <c r="H145">
        <v>73.53</v>
      </c>
      <c r="I145" t="s">
        <v>47</v>
      </c>
      <c r="J145" t="s">
        <v>26</v>
      </c>
      <c r="K145">
        <v>1</v>
      </c>
      <c r="L145">
        <v>73.53</v>
      </c>
      <c r="M145" t="s">
        <v>27</v>
      </c>
      <c r="N145" t="s">
        <v>27</v>
      </c>
    </row>
    <row r="146" spans="1:14" x14ac:dyDescent="0.2">
      <c r="A146" t="s">
        <v>53</v>
      </c>
      <c r="B146" t="s">
        <v>462</v>
      </c>
      <c r="C146" t="s">
        <v>463</v>
      </c>
      <c r="D146" t="s">
        <v>464</v>
      </c>
      <c r="E146" t="s">
        <v>465</v>
      </c>
      <c r="F146" t="s">
        <v>466</v>
      </c>
      <c r="G146" t="s">
        <v>24</v>
      </c>
      <c r="H146">
        <v>71.739999999999995</v>
      </c>
      <c r="I146" t="s">
        <v>47</v>
      </c>
      <c r="J146" t="s">
        <v>26</v>
      </c>
      <c r="K146">
        <v>6</v>
      </c>
      <c r="L146">
        <v>11.956666670000001</v>
      </c>
      <c r="M146" t="s">
        <v>27</v>
      </c>
      <c r="N146" t="s">
        <v>27</v>
      </c>
    </row>
    <row r="147" spans="1:14" x14ac:dyDescent="0.2">
      <c r="A147" t="s">
        <v>41</v>
      </c>
      <c r="B147" t="s">
        <v>133</v>
      </c>
      <c r="C147" t="s">
        <v>467</v>
      </c>
      <c r="D147" t="s">
        <v>135</v>
      </c>
      <c r="E147" t="s">
        <v>136</v>
      </c>
      <c r="F147" t="s">
        <v>137</v>
      </c>
      <c r="G147" t="s">
        <v>24</v>
      </c>
      <c r="H147">
        <v>69.55</v>
      </c>
      <c r="I147" t="s">
        <v>47</v>
      </c>
      <c r="J147" t="s">
        <v>26</v>
      </c>
      <c r="M147" t="s">
        <v>27</v>
      </c>
      <c r="N147" t="s">
        <v>27</v>
      </c>
    </row>
    <row r="148" spans="1:14" x14ac:dyDescent="0.2">
      <c r="A148" t="s">
        <v>49</v>
      </c>
      <c r="B148" t="s">
        <v>411</v>
      </c>
      <c r="C148" t="s">
        <v>468</v>
      </c>
      <c r="D148" t="s">
        <v>216</v>
      </c>
      <c r="E148" t="s">
        <v>413</v>
      </c>
      <c r="F148" t="s">
        <v>218</v>
      </c>
      <c r="G148" t="s">
        <v>24</v>
      </c>
      <c r="H148">
        <v>69.45</v>
      </c>
      <c r="I148" t="s">
        <v>47</v>
      </c>
      <c r="J148" t="s">
        <v>26</v>
      </c>
      <c r="K148">
        <v>1</v>
      </c>
      <c r="L148">
        <v>69.45</v>
      </c>
      <c r="M148" t="s">
        <v>27</v>
      </c>
      <c r="N148" t="s">
        <v>27</v>
      </c>
    </row>
    <row r="149" spans="1:14" x14ac:dyDescent="0.2">
      <c r="A149" t="s">
        <v>18</v>
      </c>
      <c r="B149" t="s">
        <v>469</v>
      </c>
      <c r="C149" t="s">
        <v>470</v>
      </c>
      <c r="D149" t="s">
        <v>440</v>
      </c>
      <c r="E149" t="s">
        <v>471</v>
      </c>
      <c r="F149" t="s">
        <v>442</v>
      </c>
      <c r="G149" t="s">
        <v>24</v>
      </c>
      <c r="H149">
        <v>69.33</v>
      </c>
      <c r="I149" t="s">
        <v>25</v>
      </c>
      <c r="J149" t="s">
        <v>26</v>
      </c>
      <c r="K149">
        <v>5</v>
      </c>
      <c r="L149">
        <v>13.866</v>
      </c>
      <c r="M149" t="s">
        <v>27</v>
      </c>
      <c r="N149" t="s">
        <v>27</v>
      </c>
    </row>
    <row r="150" spans="1:14" x14ac:dyDescent="0.2">
      <c r="A150" t="s">
        <v>18</v>
      </c>
      <c r="B150" t="s">
        <v>472</v>
      </c>
      <c r="C150" t="s">
        <v>473</v>
      </c>
      <c r="D150" t="s">
        <v>474</v>
      </c>
      <c r="E150" t="s">
        <v>475</v>
      </c>
      <c r="F150" t="s">
        <v>476</v>
      </c>
      <c r="G150" t="s">
        <v>24</v>
      </c>
      <c r="H150">
        <v>69.11</v>
      </c>
      <c r="I150" t="s">
        <v>25</v>
      </c>
      <c r="J150" t="s">
        <v>26</v>
      </c>
      <c r="K150">
        <v>5</v>
      </c>
      <c r="L150">
        <v>13.821999999999999</v>
      </c>
      <c r="M150" t="s">
        <v>27</v>
      </c>
      <c r="N150" t="s">
        <v>27</v>
      </c>
    </row>
    <row r="151" spans="1:14" x14ac:dyDescent="0.2">
      <c r="A151" t="s">
        <v>49</v>
      </c>
      <c r="B151" t="s">
        <v>477</v>
      </c>
      <c r="C151" t="s">
        <v>478</v>
      </c>
      <c r="D151" t="s">
        <v>479</v>
      </c>
      <c r="E151" t="s">
        <v>480</v>
      </c>
      <c r="F151" t="s">
        <v>481</v>
      </c>
      <c r="G151" t="s">
        <v>24</v>
      </c>
      <c r="H151">
        <v>69.03</v>
      </c>
      <c r="I151" t="s">
        <v>47</v>
      </c>
      <c r="J151" t="s">
        <v>26</v>
      </c>
      <c r="K151">
        <v>1</v>
      </c>
      <c r="L151">
        <v>69.03</v>
      </c>
      <c r="M151" t="s">
        <v>27</v>
      </c>
      <c r="N151" t="s">
        <v>27</v>
      </c>
    </row>
    <row r="152" spans="1:14" x14ac:dyDescent="0.2">
      <c r="A152" t="s">
        <v>41</v>
      </c>
      <c r="B152" t="s">
        <v>219</v>
      </c>
      <c r="C152" t="s">
        <v>482</v>
      </c>
      <c r="D152" t="s">
        <v>68</v>
      </c>
      <c r="E152" t="s">
        <v>221</v>
      </c>
      <c r="F152" t="s">
        <v>70</v>
      </c>
      <c r="G152" t="s">
        <v>24</v>
      </c>
      <c r="H152">
        <v>68.319999999999993</v>
      </c>
      <c r="I152" t="s">
        <v>47</v>
      </c>
      <c r="J152" t="s">
        <v>26</v>
      </c>
      <c r="K152">
        <v>1</v>
      </c>
      <c r="L152">
        <v>68.319999999999993</v>
      </c>
      <c r="M152" t="s">
        <v>27</v>
      </c>
      <c r="N152" t="s">
        <v>27</v>
      </c>
    </row>
    <row r="153" spans="1:14" x14ac:dyDescent="0.2">
      <c r="A153" t="s">
        <v>18</v>
      </c>
      <c r="B153" t="s">
        <v>483</v>
      </c>
      <c r="C153" t="s">
        <v>484</v>
      </c>
      <c r="D153" t="s">
        <v>485</v>
      </c>
      <c r="E153" t="s">
        <v>486</v>
      </c>
      <c r="F153" t="s">
        <v>487</v>
      </c>
      <c r="G153" t="s">
        <v>24</v>
      </c>
      <c r="H153">
        <v>67.900000000000006</v>
      </c>
      <c r="I153" t="s">
        <v>25</v>
      </c>
      <c r="J153" t="s">
        <v>26</v>
      </c>
      <c r="K153">
        <v>4</v>
      </c>
      <c r="L153">
        <v>16.975000000000001</v>
      </c>
      <c r="M153" t="s">
        <v>27</v>
      </c>
      <c r="N153" t="s">
        <v>27</v>
      </c>
    </row>
    <row r="154" spans="1:14" x14ac:dyDescent="0.2">
      <c r="A154" t="s">
        <v>53</v>
      </c>
      <c r="B154" t="s">
        <v>101</v>
      </c>
      <c r="C154" t="s">
        <v>488</v>
      </c>
      <c r="D154" t="s">
        <v>56</v>
      </c>
      <c r="E154" t="s">
        <v>103</v>
      </c>
      <c r="F154" t="s">
        <v>58</v>
      </c>
      <c r="G154" t="s">
        <v>24</v>
      </c>
      <c r="H154">
        <v>66.5</v>
      </c>
      <c r="I154" t="s">
        <v>47</v>
      </c>
      <c r="J154" t="s">
        <v>26</v>
      </c>
      <c r="K154">
        <v>2</v>
      </c>
      <c r="L154">
        <v>33.25</v>
      </c>
      <c r="M154" t="s">
        <v>27</v>
      </c>
      <c r="N154" t="s">
        <v>27</v>
      </c>
    </row>
    <row r="155" spans="1:14" x14ac:dyDescent="0.2">
      <c r="A155" t="s">
        <v>49</v>
      </c>
      <c r="B155" t="s">
        <v>225</v>
      </c>
      <c r="C155" t="s">
        <v>489</v>
      </c>
      <c r="D155" t="s">
        <v>227</v>
      </c>
      <c r="E155" t="s">
        <v>228</v>
      </c>
      <c r="F155" t="s">
        <v>229</v>
      </c>
      <c r="G155" t="s">
        <v>24</v>
      </c>
      <c r="H155">
        <v>65.38</v>
      </c>
      <c r="I155" t="s">
        <v>47</v>
      </c>
      <c r="J155" t="s">
        <v>26</v>
      </c>
      <c r="K155">
        <v>1</v>
      </c>
      <c r="L155">
        <v>65.38</v>
      </c>
      <c r="M155" t="s">
        <v>27</v>
      </c>
      <c r="N155" t="s">
        <v>27</v>
      </c>
    </row>
    <row r="156" spans="1:14" x14ac:dyDescent="0.2">
      <c r="A156" t="s">
        <v>49</v>
      </c>
      <c r="B156" t="s">
        <v>72</v>
      </c>
      <c r="C156" t="s">
        <v>490</v>
      </c>
      <c r="D156" t="s">
        <v>74</v>
      </c>
      <c r="E156" t="s">
        <v>75</v>
      </c>
      <c r="F156" t="s">
        <v>76</v>
      </c>
      <c r="G156" t="s">
        <v>24</v>
      </c>
      <c r="H156">
        <v>65.2</v>
      </c>
      <c r="I156" t="s">
        <v>47</v>
      </c>
      <c r="J156" t="s">
        <v>26</v>
      </c>
      <c r="K156">
        <v>1</v>
      </c>
      <c r="L156">
        <v>65.2</v>
      </c>
      <c r="M156" t="s">
        <v>27</v>
      </c>
      <c r="N156" t="s">
        <v>27</v>
      </c>
    </row>
    <row r="157" spans="1:14" x14ac:dyDescent="0.2">
      <c r="A157" t="s">
        <v>18</v>
      </c>
      <c r="B157" t="s">
        <v>222</v>
      </c>
      <c r="C157" t="s">
        <v>491</v>
      </c>
      <c r="D157" t="s">
        <v>87</v>
      </c>
      <c r="E157" t="s">
        <v>224</v>
      </c>
      <c r="F157" t="s">
        <v>89</v>
      </c>
      <c r="G157" t="s">
        <v>24</v>
      </c>
      <c r="H157">
        <v>64.42</v>
      </c>
      <c r="I157" t="s">
        <v>25</v>
      </c>
      <c r="J157" t="s">
        <v>26</v>
      </c>
      <c r="M157" t="s">
        <v>27</v>
      </c>
      <c r="N157" t="s">
        <v>27</v>
      </c>
    </row>
    <row r="158" spans="1:14" x14ac:dyDescent="0.2">
      <c r="A158" t="s">
        <v>18</v>
      </c>
      <c r="B158" t="s">
        <v>492</v>
      </c>
      <c r="C158" t="s">
        <v>493</v>
      </c>
      <c r="D158" t="s">
        <v>494</v>
      </c>
      <c r="E158" t="s">
        <v>495</v>
      </c>
      <c r="F158" t="s">
        <v>496</v>
      </c>
      <c r="G158" t="s">
        <v>24</v>
      </c>
      <c r="H158">
        <v>63.76</v>
      </c>
      <c r="I158" t="s">
        <v>25</v>
      </c>
      <c r="J158" t="s">
        <v>26</v>
      </c>
      <c r="K158">
        <v>10</v>
      </c>
      <c r="L158">
        <v>6.3760000000000003</v>
      </c>
      <c r="M158" t="s">
        <v>27</v>
      </c>
      <c r="N158" t="s">
        <v>27</v>
      </c>
    </row>
    <row r="159" spans="1:14" x14ac:dyDescent="0.2">
      <c r="A159" t="s">
        <v>49</v>
      </c>
      <c r="B159" t="s">
        <v>173</v>
      </c>
      <c r="C159" t="s">
        <v>497</v>
      </c>
      <c r="D159" t="s">
        <v>175</v>
      </c>
      <c r="E159" t="s">
        <v>176</v>
      </c>
      <c r="F159" t="s">
        <v>177</v>
      </c>
      <c r="G159" t="s">
        <v>24</v>
      </c>
      <c r="H159">
        <v>63.44</v>
      </c>
      <c r="I159" t="s">
        <v>47</v>
      </c>
      <c r="J159" t="s">
        <v>26</v>
      </c>
      <c r="M159" t="s">
        <v>27</v>
      </c>
      <c r="N159" t="s">
        <v>27</v>
      </c>
    </row>
    <row r="160" spans="1:14" x14ac:dyDescent="0.2">
      <c r="A160" t="s">
        <v>18</v>
      </c>
      <c r="B160" t="s">
        <v>498</v>
      </c>
      <c r="C160" t="s">
        <v>499</v>
      </c>
      <c r="D160" t="s">
        <v>500</v>
      </c>
      <c r="E160" t="s">
        <v>501</v>
      </c>
      <c r="F160" t="s">
        <v>502</v>
      </c>
      <c r="G160" t="s">
        <v>24</v>
      </c>
      <c r="H160">
        <v>60.63</v>
      </c>
      <c r="I160" t="s">
        <v>25</v>
      </c>
      <c r="J160" t="s">
        <v>26</v>
      </c>
      <c r="K160">
        <v>1</v>
      </c>
      <c r="L160">
        <v>60.63</v>
      </c>
      <c r="M160" t="s">
        <v>27</v>
      </c>
      <c r="N160" t="s">
        <v>27</v>
      </c>
    </row>
    <row r="161" spans="1:14" x14ac:dyDescent="0.2">
      <c r="A161" t="s">
        <v>49</v>
      </c>
      <c r="B161" t="s">
        <v>323</v>
      </c>
      <c r="C161" t="s">
        <v>503</v>
      </c>
      <c r="D161" t="s">
        <v>325</v>
      </c>
      <c r="E161" t="s">
        <v>326</v>
      </c>
      <c r="F161" t="s">
        <v>327</v>
      </c>
      <c r="G161" t="s">
        <v>24</v>
      </c>
      <c r="H161">
        <v>59.27</v>
      </c>
      <c r="I161" t="s">
        <v>47</v>
      </c>
      <c r="J161" t="s">
        <v>26</v>
      </c>
      <c r="K161">
        <v>2</v>
      </c>
      <c r="L161">
        <v>29.635000000000002</v>
      </c>
      <c r="M161" t="s">
        <v>27</v>
      </c>
      <c r="N161" t="s">
        <v>27</v>
      </c>
    </row>
    <row r="162" spans="1:14" x14ac:dyDescent="0.2">
      <c r="A162" t="s">
        <v>144</v>
      </c>
      <c r="B162" t="s">
        <v>504</v>
      </c>
      <c r="C162" t="s">
        <v>505</v>
      </c>
      <c r="D162" t="s">
        <v>506</v>
      </c>
      <c r="E162" t="s">
        <v>507</v>
      </c>
      <c r="F162" t="s">
        <v>508</v>
      </c>
      <c r="G162" t="s">
        <v>24</v>
      </c>
      <c r="H162">
        <v>59.15</v>
      </c>
      <c r="I162" t="s">
        <v>25</v>
      </c>
      <c r="J162" t="s">
        <v>26</v>
      </c>
      <c r="K162">
        <v>2</v>
      </c>
      <c r="L162">
        <v>29.574999999999999</v>
      </c>
      <c r="M162" t="s">
        <v>27</v>
      </c>
      <c r="N162" t="s">
        <v>27</v>
      </c>
    </row>
    <row r="163" spans="1:14" x14ac:dyDescent="0.2">
      <c r="A163" t="s">
        <v>49</v>
      </c>
      <c r="B163" t="s">
        <v>509</v>
      </c>
      <c r="C163" t="s">
        <v>510</v>
      </c>
      <c r="D163" t="s">
        <v>511</v>
      </c>
      <c r="E163" t="s">
        <v>512</v>
      </c>
      <c r="F163" t="s">
        <v>513</v>
      </c>
      <c r="G163" t="s">
        <v>24</v>
      </c>
      <c r="H163">
        <v>58.98</v>
      </c>
      <c r="I163" t="s">
        <v>47</v>
      </c>
      <c r="J163" t="s">
        <v>26</v>
      </c>
      <c r="K163">
        <v>2</v>
      </c>
      <c r="L163">
        <v>29.49</v>
      </c>
      <c r="M163" t="s">
        <v>27</v>
      </c>
      <c r="N163" t="s">
        <v>27</v>
      </c>
    </row>
    <row r="164" spans="1:14" x14ac:dyDescent="0.2">
      <c r="A164" t="s">
        <v>53</v>
      </c>
      <c r="B164" t="s">
        <v>200</v>
      </c>
      <c r="C164" t="s">
        <v>514</v>
      </c>
      <c r="D164" t="s">
        <v>202</v>
      </c>
      <c r="E164" t="s">
        <v>203</v>
      </c>
      <c r="F164" t="s">
        <v>204</v>
      </c>
      <c r="G164" t="s">
        <v>24</v>
      </c>
      <c r="H164">
        <v>58.92</v>
      </c>
      <c r="I164" t="s">
        <v>47</v>
      </c>
      <c r="J164" t="s">
        <v>205</v>
      </c>
      <c r="M164" t="s">
        <v>27</v>
      </c>
      <c r="N164" t="s">
        <v>27</v>
      </c>
    </row>
    <row r="165" spans="1:14" x14ac:dyDescent="0.2">
      <c r="A165" t="s">
        <v>49</v>
      </c>
      <c r="B165" t="s">
        <v>236</v>
      </c>
      <c r="C165" t="s">
        <v>515</v>
      </c>
      <c r="D165" t="s">
        <v>238</v>
      </c>
      <c r="E165" t="s">
        <v>239</v>
      </c>
      <c r="F165" t="s">
        <v>240</v>
      </c>
      <c r="G165" t="s">
        <v>24</v>
      </c>
      <c r="H165">
        <v>57.31</v>
      </c>
      <c r="I165" t="s">
        <v>47</v>
      </c>
      <c r="J165" t="s">
        <v>26</v>
      </c>
      <c r="K165">
        <v>2</v>
      </c>
      <c r="L165">
        <v>28.655000000000001</v>
      </c>
      <c r="M165" t="s">
        <v>27</v>
      </c>
      <c r="N165" t="s">
        <v>27</v>
      </c>
    </row>
    <row r="166" spans="1:14" x14ac:dyDescent="0.2">
      <c r="A166" t="s">
        <v>41</v>
      </c>
      <c r="B166" t="s">
        <v>219</v>
      </c>
      <c r="C166" t="s">
        <v>516</v>
      </c>
      <c r="D166" t="s">
        <v>68</v>
      </c>
      <c r="E166" t="s">
        <v>221</v>
      </c>
      <c r="F166" t="s">
        <v>70</v>
      </c>
      <c r="G166" t="s">
        <v>24</v>
      </c>
      <c r="H166">
        <v>57.08</v>
      </c>
      <c r="I166" t="s">
        <v>47</v>
      </c>
      <c r="J166" t="s">
        <v>26</v>
      </c>
      <c r="M166" t="s">
        <v>27</v>
      </c>
      <c r="N166" t="s">
        <v>27</v>
      </c>
    </row>
    <row r="167" spans="1:14" x14ac:dyDescent="0.2">
      <c r="A167" t="s">
        <v>18</v>
      </c>
      <c r="B167" t="s">
        <v>517</v>
      </c>
      <c r="C167" t="s">
        <v>518</v>
      </c>
      <c r="D167" t="s">
        <v>519</v>
      </c>
      <c r="E167" t="s">
        <v>520</v>
      </c>
      <c r="F167" t="s">
        <v>521</v>
      </c>
      <c r="G167" t="s">
        <v>24</v>
      </c>
      <c r="H167">
        <v>55.01</v>
      </c>
      <c r="I167" t="s">
        <v>25</v>
      </c>
      <c r="J167" t="s">
        <v>26</v>
      </c>
      <c r="K167">
        <v>5</v>
      </c>
      <c r="L167">
        <v>11.002000000000001</v>
      </c>
      <c r="M167" t="s">
        <v>27</v>
      </c>
      <c r="N167" t="s">
        <v>27</v>
      </c>
    </row>
    <row r="168" spans="1:14" x14ac:dyDescent="0.2">
      <c r="A168" t="s">
        <v>18</v>
      </c>
      <c r="B168" t="s">
        <v>522</v>
      </c>
      <c r="C168" t="s">
        <v>523</v>
      </c>
      <c r="D168" t="s">
        <v>524</v>
      </c>
      <c r="E168" t="s">
        <v>525</v>
      </c>
      <c r="F168" t="s">
        <v>526</v>
      </c>
      <c r="G168" t="s">
        <v>24</v>
      </c>
      <c r="H168">
        <v>50.82</v>
      </c>
      <c r="I168" t="s">
        <v>25</v>
      </c>
      <c r="J168" t="s">
        <v>26</v>
      </c>
      <c r="K168">
        <v>1</v>
      </c>
      <c r="L168">
        <v>50.82</v>
      </c>
      <c r="M168" t="s">
        <v>27</v>
      </c>
      <c r="N168" t="s">
        <v>27</v>
      </c>
    </row>
    <row r="169" spans="1:14" x14ac:dyDescent="0.2">
      <c r="A169" t="s">
        <v>49</v>
      </c>
      <c r="B169" t="s">
        <v>250</v>
      </c>
      <c r="C169" t="s">
        <v>527</v>
      </c>
      <c r="D169" t="s">
        <v>252</v>
      </c>
      <c r="E169" t="s">
        <v>253</v>
      </c>
      <c r="F169" t="s">
        <v>254</v>
      </c>
      <c r="G169" t="s">
        <v>24</v>
      </c>
      <c r="H169">
        <v>50.51</v>
      </c>
      <c r="I169" t="s">
        <v>47</v>
      </c>
      <c r="J169" t="s">
        <v>26</v>
      </c>
      <c r="K169">
        <v>9</v>
      </c>
      <c r="L169">
        <v>5.6122222199999996</v>
      </c>
      <c r="M169" t="s">
        <v>27</v>
      </c>
      <c r="N169" t="s">
        <v>27</v>
      </c>
    </row>
    <row r="170" spans="1:14" x14ac:dyDescent="0.2">
      <c r="A170" t="s">
        <v>53</v>
      </c>
      <c r="B170" t="s">
        <v>90</v>
      </c>
      <c r="C170" t="s">
        <v>528</v>
      </c>
      <c r="D170" t="s">
        <v>92</v>
      </c>
      <c r="E170" t="s">
        <v>93</v>
      </c>
      <c r="F170" t="s">
        <v>94</v>
      </c>
      <c r="G170" t="s">
        <v>24</v>
      </c>
      <c r="H170">
        <v>50.44</v>
      </c>
      <c r="I170" t="s">
        <v>47</v>
      </c>
      <c r="J170" t="s">
        <v>26</v>
      </c>
      <c r="K170">
        <v>5</v>
      </c>
      <c r="L170">
        <v>10.087999999999999</v>
      </c>
      <c r="M170" t="s">
        <v>27</v>
      </c>
      <c r="N170" t="s">
        <v>27</v>
      </c>
    </row>
    <row r="171" spans="1:14" x14ac:dyDescent="0.2">
      <c r="A171" t="s">
        <v>49</v>
      </c>
      <c r="B171" t="s">
        <v>529</v>
      </c>
      <c r="C171" t="s">
        <v>530</v>
      </c>
      <c r="D171" t="s">
        <v>531</v>
      </c>
      <c r="E171" t="s">
        <v>532</v>
      </c>
      <c r="F171" t="s">
        <v>533</v>
      </c>
      <c r="G171" t="s">
        <v>24</v>
      </c>
      <c r="H171">
        <v>50.27</v>
      </c>
      <c r="I171" t="s">
        <v>47</v>
      </c>
      <c r="J171" t="s">
        <v>26</v>
      </c>
      <c r="M171" t="s">
        <v>27</v>
      </c>
      <c r="N171" t="s">
        <v>27</v>
      </c>
    </row>
    <row r="172" spans="1:14" x14ac:dyDescent="0.2">
      <c r="A172" t="s">
        <v>53</v>
      </c>
      <c r="B172" t="s">
        <v>152</v>
      </c>
      <c r="C172" t="s">
        <v>534</v>
      </c>
      <c r="D172" t="s">
        <v>154</v>
      </c>
      <c r="E172" t="s">
        <v>155</v>
      </c>
      <c r="F172" t="s">
        <v>156</v>
      </c>
      <c r="G172" t="s">
        <v>24</v>
      </c>
      <c r="H172">
        <v>50.02</v>
      </c>
      <c r="I172" t="s">
        <v>47</v>
      </c>
      <c r="J172" t="s">
        <v>26</v>
      </c>
      <c r="K172">
        <v>1</v>
      </c>
      <c r="L172">
        <v>50.02</v>
      </c>
      <c r="M172" t="s">
        <v>27</v>
      </c>
      <c r="N172" t="s">
        <v>27</v>
      </c>
    </row>
    <row r="173" spans="1:14" x14ac:dyDescent="0.2">
      <c r="A173" t="s">
        <v>49</v>
      </c>
      <c r="B173" t="s">
        <v>535</v>
      </c>
      <c r="C173" t="s">
        <v>536</v>
      </c>
      <c r="D173" t="s">
        <v>537</v>
      </c>
      <c r="E173" t="s">
        <v>538</v>
      </c>
      <c r="F173" t="s">
        <v>539</v>
      </c>
      <c r="G173" t="s">
        <v>24</v>
      </c>
      <c r="H173">
        <v>49.92</v>
      </c>
      <c r="I173" t="s">
        <v>47</v>
      </c>
      <c r="J173" t="s">
        <v>26</v>
      </c>
      <c r="M173" t="s">
        <v>27</v>
      </c>
      <c r="N173" t="s">
        <v>27</v>
      </c>
    </row>
    <row r="174" spans="1:14" x14ac:dyDescent="0.2">
      <c r="A174" t="s">
        <v>18</v>
      </c>
      <c r="B174" t="s">
        <v>540</v>
      </c>
      <c r="C174" t="s">
        <v>541</v>
      </c>
      <c r="D174" t="s">
        <v>542</v>
      </c>
      <c r="E174" t="s">
        <v>543</v>
      </c>
      <c r="F174" t="s">
        <v>544</v>
      </c>
      <c r="G174" t="s">
        <v>24</v>
      </c>
      <c r="H174">
        <v>49.64</v>
      </c>
      <c r="I174" t="s">
        <v>25</v>
      </c>
      <c r="J174" t="s">
        <v>26</v>
      </c>
      <c r="K174">
        <v>4</v>
      </c>
      <c r="L174">
        <v>12.41</v>
      </c>
      <c r="M174" t="s">
        <v>27</v>
      </c>
      <c r="N174" t="s">
        <v>27</v>
      </c>
    </row>
    <row r="175" spans="1:14" x14ac:dyDescent="0.2">
      <c r="A175" t="s">
        <v>18</v>
      </c>
      <c r="B175" t="s">
        <v>545</v>
      </c>
      <c r="C175" t="s">
        <v>546</v>
      </c>
      <c r="D175" t="s">
        <v>336</v>
      </c>
      <c r="E175" t="s">
        <v>547</v>
      </c>
      <c r="F175" t="s">
        <v>338</v>
      </c>
      <c r="G175" t="s">
        <v>24</v>
      </c>
      <c r="H175">
        <v>49.6</v>
      </c>
      <c r="I175" t="s">
        <v>25</v>
      </c>
      <c r="J175" t="s">
        <v>26</v>
      </c>
      <c r="K175">
        <v>3</v>
      </c>
      <c r="L175">
        <v>16.533333330000001</v>
      </c>
      <c r="M175" t="s">
        <v>27</v>
      </c>
      <c r="N175" t="s">
        <v>27</v>
      </c>
    </row>
    <row r="176" spans="1:14" x14ac:dyDescent="0.2">
      <c r="A176" t="s">
        <v>49</v>
      </c>
      <c r="B176" t="s">
        <v>477</v>
      </c>
      <c r="C176" t="s">
        <v>548</v>
      </c>
      <c r="D176" t="s">
        <v>479</v>
      </c>
      <c r="E176" t="s">
        <v>480</v>
      </c>
      <c r="F176" t="s">
        <v>481</v>
      </c>
      <c r="G176" t="s">
        <v>24</v>
      </c>
      <c r="H176">
        <v>49.46</v>
      </c>
      <c r="I176" t="s">
        <v>47</v>
      </c>
      <c r="J176" t="s">
        <v>26</v>
      </c>
      <c r="K176">
        <v>1</v>
      </c>
      <c r="L176">
        <v>49.46</v>
      </c>
      <c r="M176" t="s">
        <v>27</v>
      </c>
      <c r="N176" t="s">
        <v>27</v>
      </c>
    </row>
    <row r="177" spans="1:14" x14ac:dyDescent="0.2">
      <c r="A177" t="s">
        <v>18</v>
      </c>
      <c r="B177" t="s">
        <v>549</v>
      </c>
      <c r="C177" t="s">
        <v>550</v>
      </c>
      <c r="D177" t="s">
        <v>551</v>
      </c>
      <c r="E177" t="s">
        <v>552</v>
      </c>
      <c r="F177" t="s">
        <v>553</v>
      </c>
      <c r="G177" t="s">
        <v>24</v>
      </c>
      <c r="H177">
        <v>49.11</v>
      </c>
      <c r="I177" t="s">
        <v>25</v>
      </c>
      <c r="J177" t="s">
        <v>26</v>
      </c>
      <c r="K177">
        <v>4</v>
      </c>
      <c r="L177">
        <v>12.2775</v>
      </c>
      <c r="M177" t="s">
        <v>27</v>
      </c>
      <c r="N177" t="s">
        <v>27</v>
      </c>
    </row>
    <row r="178" spans="1:14" x14ac:dyDescent="0.2">
      <c r="A178" t="s">
        <v>41</v>
      </c>
      <c r="B178" t="s">
        <v>219</v>
      </c>
      <c r="C178" t="s">
        <v>554</v>
      </c>
      <c r="D178" t="s">
        <v>68</v>
      </c>
      <c r="E178" t="s">
        <v>221</v>
      </c>
      <c r="F178" t="s">
        <v>70</v>
      </c>
      <c r="G178" t="s">
        <v>24</v>
      </c>
      <c r="H178">
        <v>48.66</v>
      </c>
      <c r="I178" t="s">
        <v>47</v>
      </c>
      <c r="J178" t="s">
        <v>26</v>
      </c>
      <c r="K178">
        <v>1</v>
      </c>
      <c r="L178">
        <v>48.66</v>
      </c>
      <c r="M178" t="s">
        <v>27</v>
      </c>
      <c r="N178" t="s">
        <v>27</v>
      </c>
    </row>
    <row r="179" spans="1:14" x14ac:dyDescent="0.2">
      <c r="A179" t="s">
        <v>18</v>
      </c>
      <c r="B179" t="s">
        <v>555</v>
      </c>
      <c r="C179" t="s">
        <v>556</v>
      </c>
      <c r="D179" t="s">
        <v>557</v>
      </c>
      <c r="E179" t="s">
        <v>558</v>
      </c>
      <c r="F179" t="s">
        <v>559</v>
      </c>
      <c r="G179" t="s">
        <v>24</v>
      </c>
      <c r="H179">
        <v>48.59</v>
      </c>
      <c r="I179" t="s">
        <v>25</v>
      </c>
      <c r="J179" t="s">
        <v>26</v>
      </c>
      <c r="K179">
        <v>2</v>
      </c>
      <c r="L179">
        <v>24.295000000000002</v>
      </c>
      <c r="M179" t="s">
        <v>27</v>
      </c>
      <c r="N179" t="s">
        <v>27</v>
      </c>
    </row>
    <row r="180" spans="1:14" x14ac:dyDescent="0.2">
      <c r="A180" t="s">
        <v>49</v>
      </c>
      <c r="B180" t="s">
        <v>560</v>
      </c>
      <c r="C180" t="s">
        <v>561</v>
      </c>
      <c r="D180" t="s">
        <v>562</v>
      </c>
      <c r="E180" t="s">
        <v>563</v>
      </c>
      <c r="F180" t="s">
        <v>564</v>
      </c>
      <c r="G180" t="s">
        <v>24</v>
      </c>
      <c r="H180">
        <v>48.36</v>
      </c>
      <c r="I180" t="s">
        <v>47</v>
      </c>
      <c r="J180" t="s">
        <v>26</v>
      </c>
      <c r="M180" t="s">
        <v>27</v>
      </c>
      <c r="N180" t="s">
        <v>27</v>
      </c>
    </row>
    <row r="181" spans="1:14" x14ac:dyDescent="0.2">
      <c r="A181" t="s">
        <v>49</v>
      </c>
      <c r="B181" t="s">
        <v>565</v>
      </c>
      <c r="C181" t="s">
        <v>566</v>
      </c>
      <c r="D181" t="s">
        <v>567</v>
      </c>
      <c r="E181" t="s">
        <v>568</v>
      </c>
      <c r="F181" t="s">
        <v>569</v>
      </c>
      <c r="G181" t="s">
        <v>24</v>
      </c>
      <c r="H181">
        <v>48.28</v>
      </c>
      <c r="I181" t="s">
        <v>47</v>
      </c>
      <c r="J181" t="s">
        <v>26</v>
      </c>
      <c r="M181" t="s">
        <v>27</v>
      </c>
      <c r="N181" t="s">
        <v>27</v>
      </c>
    </row>
    <row r="182" spans="1:14" x14ac:dyDescent="0.2">
      <c r="A182" t="s">
        <v>18</v>
      </c>
      <c r="B182" t="s">
        <v>570</v>
      </c>
      <c r="C182" t="s">
        <v>571</v>
      </c>
      <c r="D182" t="s">
        <v>572</v>
      </c>
      <c r="E182" t="s">
        <v>573</v>
      </c>
      <c r="F182" t="s">
        <v>574</v>
      </c>
      <c r="G182" t="s">
        <v>24</v>
      </c>
      <c r="H182">
        <v>48.32</v>
      </c>
      <c r="I182" t="s">
        <v>25</v>
      </c>
      <c r="J182" t="s">
        <v>26</v>
      </c>
      <c r="K182">
        <v>4</v>
      </c>
      <c r="L182">
        <v>12.08</v>
      </c>
      <c r="M182" t="s">
        <v>27</v>
      </c>
      <c r="N182" t="s">
        <v>27</v>
      </c>
    </row>
    <row r="183" spans="1:14" x14ac:dyDescent="0.2">
      <c r="A183" t="s">
        <v>53</v>
      </c>
      <c r="B183" t="s">
        <v>101</v>
      </c>
      <c r="C183" t="s">
        <v>575</v>
      </c>
      <c r="D183" t="s">
        <v>56</v>
      </c>
      <c r="E183" t="s">
        <v>103</v>
      </c>
      <c r="F183" t="s">
        <v>58</v>
      </c>
      <c r="G183" t="s">
        <v>24</v>
      </c>
      <c r="H183">
        <v>48.23</v>
      </c>
      <c r="I183" t="s">
        <v>47</v>
      </c>
      <c r="J183" t="s">
        <v>26</v>
      </c>
      <c r="K183">
        <v>4</v>
      </c>
      <c r="L183">
        <v>12.057499999999999</v>
      </c>
      <c r="M183" t="s">
        <v>27</v>
      </c>
      <c r="N183" t="s">
        <v>27</v>
      </c>
    </row>
    <row r="184" spans="1:14" x14ac:dyDescent="0.2">
      <c r="A184" t="s">
        <v>53</v>
      </c>
      <c r="B184" t="s">
        <v>576</v>
      </c>
      <c r="C184" t="s">
        <v>577</v>
      </c>
      <c r="D184" t="s">
        <v>578</v>
      </c>
      <c r="E184" t="s">
        <v>579</v>
      </c>
      <c r="F184" t="s">
        <v>580</v>
      </c>
      <c r="G184" t="s">
        <v>24</v>
      </c>
      <c r="H184">
        <v>48.06</v>
      </c>
      <c r="I184" t="s">
        <v>47</v>
      </c>
      <c r="J184" t="s">
        <v>26</v>
      </c>
      <c r="K184">
        <v>1</v>
      </c>
      <c r="L184">
        <v>48.06</v>
      </c>
      <c r="M184" t="s">
        <v>27</v>
      </c>
      <c r="N184" t="s">
        <v>27</v>
      </c>
    </row>
    <row r="185" spans="1:14" x14ac:dyDescent="0.2">
      <c r="A185" t="s">
        <v>41</v>
      </c>
      <c r="B185" t="s">
        <v>219</v>
      </c>
      <c r="C185" t="s">
        <v>581</v>
      </c>
      <c r="D185" t="s">
        <v>68</v>
      </c>
      <c r="E185" t="s">
        <v>221</v>
      </c>
      <c r="F185" t="s">
        <v>70</v>
      </c>
      <c r="G185" t="s">
        <v>24</v>
      </c>
      <c r="H185">
        <v>47.84</v>
      </c>
      <c r="I185" t="s">
        <v>47</v>
      </c>
      <c r="J185" t="s">
        <v>26</v>
      </c>
      <c r="M185" t="s">
        <v>27</v>
      </c>
      <c r="N185" t="s">
        <v>27</v>
      </c>
    </row>
    <row r="186" spans="1:14" x14ac:dyDescent="0.2">
      <c r="A186" t="s">
        <v>18</v>
      </c>
      <c r="B186" t="s">
        <v>582</v>
      </c>
      <c r="C186" t="s">
        <v>100</v>
      </c>
      <c r="D186" t="s">
        <v>44</v>
      </c>
      <c r="E186" t="s">
        <v>583</v>
      </c>
      <c r="F186" t="s">
        <v>46</v>
      </c>
      <c r="G186" t="s">
        <v>24</v>
      </c>
      <c r="H186">
        <v>47.77</v>
      </c>
      <c r="I186" t="s">
        <v>25</v>
      </c>
      <c r="J186" t="s">
        <v>26</v>
      </c>
      <c r="K186">
        <v>2</v>
      </c>
      <c r="L186">
        <v>23.885000000000002</v>
      </c>
      <c r="M186" t="s">
        <v>27</v>
      </c>
      <c r="N186" t="s">
        <v>27</v>
      </c>
    </row>
    <row r="187" spans="1:14" x14ac:dyDescent="0.2">
      <c r="A187" t="s">
        <v>53</v>
      </c>
      <c r="B187" t="s">
        <v>190</v>
      </c>
      <c r="C187" t="s">
        <v>584</v>
      </c>
      <c r="D187" t="s">
        <v>192</v>
      </c>
      <c r="E187" t="s">
        <v>193</v>
      </c>
      <c r="F187" t="s">
        <v>194</v>
      </c>
      <c r="G187" t="s">
        <v>24</v>
      </c>
      <c r="H187">
        <v>47.46</v>
      </c>
      <c r="I187" t="s">
        <v>47</v>
      </c>
      <c r="J187" t="s">
        <v>26</v>
      </c>
      <c r="K187">
        <v>2</v>
      </c>
      <c r="L187">
        <v>23.73</v>
      </c>
      <c r="M187" t="s">
        <v>27</v>
      </c>
      <c r="N187" t="s">
        <v>27</v>
      </c>
    </row>
    <row r="188" spans="1:14" x14ac:dyDescent="0.2">
      <c r="A188" t="s">
        <v>41</v>
      </c>
      <c r="B188" t="s">
        <v>219</v>
      </c>
      <c r="C188" t="s">
        <v>585</v>
      </c>
      <c r="D188" t="s">
        <v>68</v>
      </c>
      <c r="E188" t="s">
        <v>221</v>
      </c>
      <c r="F188" t="s">
        <v>70</v>
      </c>
      <c r="G188" t="s">
        <v>24</v>
      </c>
      <c r="H188">
        <v>47.3</v>
      </c>
      <c r="I188" t="s">
        <v>47</v>
      </c>
      <c r="J188" t="s">
        <v>26</v>
      </c>
      <c r="K188">
        <v>5</v>
      </c>
      <c r="L188">
        <v>9.4600000000000009</v>
      </c>
      <c r="M188" t="s">
        <v>27</v>
      </c>
      <c r="N188" t="s">
        <v>27</v>
      </c>
    </row>
    <row r="189" spans="1:14" x14ac:dyDescent="0.2">
      <c r="A189" t="s">
        <v>49</v>
      </c>
      <c r="B189" t="s">
        <v>586</v>
      </c>
      <c r="C189" t="s">
        <v>587</v>
      </c>
      <c r="D189" t="s">
        <v>588</v>
      </c>
      <c r="E189" t="s">
        <v>589</v>
      </c>
      <c r="F189" t="s">
        <v>590</v>
      </c>
      <c r="G189" t="s">
        <v>24</v>
      </c>
      <c r="H189">
        <v>46.82</v>
      </c>
      <c r="I189" t="s">
        <v>47</v>
      </c>
      <c r="J189" t="s">
        <v>26</v>
      </c>
      <c r="K189">
        <v>2</v>
      </c>
      <c r="L189">
        <v>23.41</v>
      </c>
      <c r="M189" t="s">
        <v>27</v>
      </c>
      <c r="N189" t="s">
        <v>27</v>
      </c>
    </row>
    <row r="190" spans="1:14" x14ac:dyDescent="0.2">
      <c r="A190" t="s">
        <v>18</v>
      </c>
      <c r="B190" t="s">
        <v>591</v>
      </c>
      <c r="C190" t="s">
        <v>592</v>
      </c>
      <c r="D190" t="s">
        <v>216</v>
      </c>
      <c r="E190" t="s">
        <v>593</v>
      </c>
      <c r="F190" t="s">
        <v>218</v>
      </c>
      <c r="G190" t="s">
        <v>24</v>
      </c>
      <c r="H190">
        <v>46.77</v>
      </c>
      <c r="I190" t="s">
        <v>25</v>
      </c>
      <c r="J190" t="s">
        <v>26</v>
      </c>
      <c r="K190">
        <v>2</v>
      </c>
      <c r="L190">
        <v>23.385000000000002</v>
      </c>
      <c r="M190" t="s">
        <v>27</v>
      </c>
      <c r="N190" t="s">
        <v>27</v>
      </c>
    </row>
    <row r="191" spans="1:14" x14ac:dyDescent="0.2">
      <c r="A191" t="s">
        <v>18</v>
      </c>
      <c r="B191" t="s">
        <v>594</v>
      </c>
      <c r="C191" t="s">
        <v>595</v>
      </c>
      <c r="D191" t="s">
        <v>596</v>
      </c>
      <c r="E191" t="s">
        <v>597</v>
      </c>
      <c r="F191" t="s">
        <v>598</v>
      </c>
      <c r="G191" t="s">
        <v>24</v>
      </c>
      <c r="H191">
        <v>46.46</v>
      </c>
      <c r="I191" t="s">
        <v>25</v>
      </c>
      <c r="J191" t="s">
        <v>26</v>
      </c>
      <c r="K191">
        <v>3</v>
      </c>
      <c r="L191">
        <v>15.48666667</v>
      </c>
      <c r="M191" t="s">
        <v>27</v>
      </c>
      <c r="N191" t="s">
        <v>27</v>
      </c>
    </row>
    <row r="192" spans="1:14" x14ac:dyDescent="0.2">
      <c r="A192" t="s">
        <v>53</v>
      </c>
      <c r="B192" t="s">
        <v>599</v>
      </c>
      <c r="C192" t="s">
        <v>600</v>
      </c>
      <c r="D192" t="s">
        <v>601</v>
      </c>
      <c r="E192" t="s">
        <v>602</v>
      </c>
      <c r="F192" t="s">
        <v>603</v>
      </c>
      <c r="G192" t="s">
        <v>24</v>
      </c>
      <c r="H192">
        <v>46.32</v>
      </c>
      <c r="I192" t="s">
        <v>47</v>
      </c>
      <c r="J192" t="s">
        <v>26</v>
      </c>
      <c r="K192">
        <v>1</v>
      </c>
      <c r="L192">
        <v>46.32</v>
      </c>
      <c r="M192" t="s">
        <v>27</v>
      </c>
      <c r="N192" t="s">
        <v>27</v>
      </c>
    </row>
    <row r="193" spans="1:14" x14ac:dyDescent="0.2">
      <c r="A193" t="s">
        <v>49</v>
      </c>
      <c r="B193" t="s">
        <v>243</v>
      </c>
      <c r="C193" t="s">
        <v>604</v>
      </c>
      <c r="D193" t="s">
        <v>245</v>
      </c>
      <c r="E193" t="s">
        <v>246</v>
      </c>
      <c r="F193" t="s">
        <v>247</v>
      </c>
      <c r="G193" t="s">
        <v>24</v>
      </c>
      <c r="H193">
        <v>45.72</v>
      </c>
      <c r="I193" t="s">
        <v>47</v>
      </c>
      <c r="J193" t="s">
        <v>26</v>
      </c>
      <c r="K193">
        <v>1</v>
      </c>
      <c r="L193">
        <v>45.72</v>
      </c>
      <c r="M193" t="s">
        <v>27</v>
      </c>
      <c r="N193" t="s">
        <v>27</v>
      </c>
    </row>
    <row r="194" spans="1:14" x14ac:dyDescent="0.2">
      <c r="A194" t="s">
        <v>18</v>
      </c>
      <c r="B194" t="s">
        <v>605</v>
      </c>
      <c r="C194" t="s">
        <v>606</v>
      </c>
      <c r="D194" t="s">
        <v>607</v>
      </c>
      <c r="E194" t="s">
        <v>608</v>
      </c>
      <c r="F194" t="s">
        <v>609</v>
      </c>
      <c r="G194" t="s">
        <v>24</v>
      </c>
      <c r="H194">
        <v>45.55</v>
      </c>
      <c r="I194" t="s">
        <v>25</v>
      </c>
      <c r="J194" t="s">
        <v>26</v>
      </c>
      <c r="K194">
        <v>3</v>
      </c>
      <c r="L194">
        <v>15.18333333</v>
      </c>
      <c r="M194" t="s">
        <v>27</v>
      </c>
      <c r="N194" t="s">
        <v>27</v>
      </c>
    </row>
    <row r="195" spans="1:14" x14ac:dyDescent="0.2">
      <c r="A195" t="s">
        <v>18</v>
      </c>
      <c r="B195" t="s">
        <v>610</v>
      </c>
      <c r="C195" t="s">
        <v>611</v>
      </c>
      <c r="D195" t="s">
        <v>612</v>
      </c>
      <c r="E195" t="s">
        <v>613</v>
      </c>
      <c r="F195" t="s">
        <v>614</v>
      </c>
      <c r="G195" t="s">
        <v>24</v>
      </c>
      <c r="H195">
        <v>44.78</v>
      </c>
      <c r="I195" t="s">
        <v>25</v>
      </c>
      <c r="J195" t="s">
        <v>26</v>
      </c>
      <c r="K195">
        <v>1</v>
      </c>
      <c r="L195">
        <v>44.78</v>
      </c>
      <c r="M195" t="s">
        <v>27</v>
      </c>
      <c r="N195" t="s">
        <v>27</v>
      </c>
    </row>
    <row r="196" spans="1:14" x14ac:dyDescent="0.2">
      <c r="A196" t="s">
        <v>41</v>
      </c>
      <c r="B196" t="s">
        <v>615</v>
      </c>
      <c r="C196" t="s">
        <v>616</v>
      </c>
      <c r="D196" t="s">
        <v>617</v>
      </c>
      <c r="E196" t="s">
        <v>618</v>
      </c>
      <c r="F196" t="s">
        <v>619</v>
      </c>
      <c r="G196" t="s">
        <v>24</v>
      </c>
      <c r="H196">
        <v>42</v>
      </c>
      <c r="I196" t="s">
        <v>47</v>
      </c>
      <c r="J196" t="s">
        <v>26</v>
      </c>
      <c r="M196" t="s">
        <v>27</v>
      </c>
      <c r="N196" t="s">
        <v>27</v>
      </c>
    </row>
    <row r="197" spans="1:14" x14ac:dyDescent="0.2">
      <c r="A197" t="s">
        <v>144</v>
      </c>
      <c r="B197" t="s">
        <v>620</v>
      </c>
      <c r="C197" t="s">
        <v>621</v>
      </c>
      <c r="D197" t="s">
        <v>74</v>
      </c>
      <c r="E197" t="s">
        <v>622</v>
      </c>
      <c r="F197" t="s">
        <v>76</v>
      </c>
      <c r="G197" t="s">
        <v>24</v>
      </c>
      <c r="H197">
        <v>40.67</v>
      </c>
      <c r="I197" t="s">
        <v>25</v>
      </c>
      <c r="J197" t="s">
        <v>26</v>
      </c>
      <c r="K197">
        <v>3</v>
      </c>
      <c r="L197">
        <v>13.55666667</v>
      </c>
      <c r="M197" t="s">
        <v>27</v>
      </c>
      <c r="N197" t="s">
        <v>27</v>
      </c>
    </row>
    <row r="198" spans="1:14" x14ac:dyDescent="0.2">
      <c r="A198" t="s">
        <v>41</v>
      </c>
      <c r="B198" t="s">
        <v>42</v>
      </c>
      <c r="C198" t="s">
        <v>623</v>
      </c>
      <c r="D198" t="s">
        <v>44</v>
      </c>
      <c r="E198" t="s">
        <v>45</v>
      </c>
      <c r="F198" t="s">
        <v>46</v>
      </c>
      <c r="G198" t="s">
        <v>24</v>
      </c>
      <c r="H198">
        <v>40.450000000000003</v>
      </c>
      <c r="I198" t="s">
        <v>47</v>
      </c>
      <c r="J198" t="s">
        <v>26</v>
      </c>
      <c r="K198">
        <v>1</v>
      </c>
      <c r="L198">
        <v>40.450000000000003</v>
      </c>
      <c r="M198" t="s">
        <v>27</v>
      </c>
      <c r="N198" t="s">
        <v>27</v>
      </c>
    </row>
    <row r="199" spans="1:14" x14ac:dyDescent="0.2">
      <c r="A199" t="s">
        <v>18</v>
      </c>
      <c r="B199" t="s">
        <v>624</v>
      </c>
      <c r="C199" t="s">
        <v>625</v>
      </c>
      <c r="D199" t="s">
        <v>626</v>
      </c>
      <c r="E199" t="s">
        <v>627</v>
      </c>
      <c r="F199" t="s">
        <v>628</v>
      </c>
      <c r="G199" t="s">
        <v>24</v>
      </c>
      <c r="H199">
        <v>40.229999999999997</v>
      </c>
      <c r="I199" t="s">
        <v>25</v>
      </c>
      <c r="J199" t="s">
        <v>26</v>
      </c>
      <c r="K199">
        <v>1</v>
      </c>
      <c r="L199">
        <v>40.229999999999997</v>
      </c>
      <c r="M199" t="s">
        <v>27</v>
      </c>
      <c r="N199" t="s">
        <v>27</v>
      </c>
    </row>
    <row r="200" spans="1:14" x14ac:dyDescent="0.2">
      <c r="A200" t="s">
        <v>53</v>
      </c>
      <c r="B200" t="s">
        <v>365</v>
      </c>
      <c r="C200" t="s">
        <v>629</v>
      </c>
      <c r="D200" t="s">
        <v>367</v>
      </c>
      <c r="E200" t="s">
        <v>368</v>
      </c>
      <c r="F200" t="s">
        <v>369</v>
      </c>
      <c r="G200" t="s">
        <v>24</v>
      </c>
      <c r="H200">
        <v>39.99</v>
      </c>
      <c r="I200" t="s">
        <v>47</v>
      </c>
      <c r="J200" t="s">
        <v>26</v>
      </c>
      <c r="K200">
        <v>1</v>
      </c>
      <c r="L200">
        <v>39.99</v>
      </c>
      <c r="M200" t="s">
        <v>27</v>
      </c>
      <c r="N200" t="s">
        <v>27</v>
      </c>
    </row>
    <row r="201" spans="1:14" x14ac:dyDescent="0.2">
      <c r="A201" t="s">
        <v>49</v>
      </c>
      <c r="B201" t="s">
        <v>630</v>
      </c>
      <c r="C201" t="s">
        <v>631</v>
      </c>
      <c r="D201" t="s">
        <v>632</v>
      </c>
      <c r="E201" t="s">
        <v>633</v>
      </c>
      <c r="F201" t="s">
        <v>634</v>
      </c>
      <c r="G201" t="s">
        <v>24</v>
      </c>
      <c r="H201">
        <v>39.65</v>
      </c>
      <c r="I201" t="s">
        <v>47</v>
      </c>
      <c r="J201" t="s">
        <v>26</v>
      </c>
      <c r="K201">
        <v>2</v>
      </c>
      <c r="L201">
        <v>19.824999999999999</v>
      </c>
      <c r="M201" t="s">
        <v>27</v>
      </c>
      <c r="N201" t="s">
        <v>27</v>
      </c>
    </row>
    <row r="202" spans="1:14" x14ac:dyDescent="0.2">
      <c r="A202" t="s">
        <v>18</v>
      </c>
      <c r="B202" t="s">
        <v>635</v>
      </c>
      <c r="C202" t="s">
        <v>636</v>
      </c>
      <c r="D202" t="s">
        <v>637</v>
      </c>
      <c r="E202" t="s">
        <v>638</v>
      </c>
      <c r="F202" t="s">
        <v>639</v>
      </c>
      <c r="G202" t="s">
        <v>24</v>
      </c>
      <c r="H202">
        <v>39.82</v>
      </c>
      <c r="I202" t="s">
        <v>25</v>
      </c>
      <c r="J202" t="s">
        <v>26</v>
      </c>
      <c r="K202">
        <v>2</v>
      </c>
      <c r="L202">
        <v>19.91</v>
      </c>
      <c r="M202" t="s">
        <v>27</v>
      </c>
      <c r="N202" t="s">
        <v>27</v>
      </c>
    </row>
    <row r="203" spans="1:14" x14ac:dyDescent="0.2">
      <c r="A203" t="s">
        <v>18</v>
      </c>
      <c r="B203" t="s">
        <v>640</v>
      </c>
      <c r="C203" t="s">
        <v>641</v>
      </c>
      <c r="D203" t="s">
        <v>642</v>
      </c>
      <c r="E203" t="s">
        <v>643</v>
      </c>
      <c r="F203" t="s">
        <v>644</v>
      </c>
      <c r="G203" t="s">
        <v>24</v>
      </c>
      <c r="H203">
        <v>39.58</v>
      </c>
      <c r="I203" t="s">
        <v>25</v>
      </c>
      <c r="J203" t="s">
        <v>26</v>
      </c>
      <c r="K203">
        <v>2</v>
      </c>
      <c r="L203">
        <v>19.79</v>
      </c>
      <c r="M203" t="s">
        <v>27</v>
      </c>
      <c r="N203" t="s">
        <v>27</v>
      </c>
    </row>
    <row r="204" spans="1:14" x14ac:dyDescent="0.2">
      <c r="A204" t="s">
        <v>144</v>
      </c>
      <c r="B204" t="s">
        <v>645</v>
      </c>
      <c r="C204" t="s">
        <v>646</v>
      </c>
      <c r="D204" t="s">
        <v>647</v>
      </c>
      <c r="E204" t="s">
        <v>648</v>
      </c>
      <c r="F204" t="s">
        <v>649</v>
      </c>
      <c r="G204" t="s">
        <v>24</v>
      </c>
      <c r="H204">
        <v>39.380000000000003</v>
      </c>
      <c r="I204" t="s">
        <v>25</v>
      </c>
      <c r="J204" t="s">
        <v>26</v>
      </c>
      <c r="K204">
        <v>2</v>
      </c>
      <c r="L204">
        <v>19.690000000000001</v>
      </c>
      <c r="M204" t="s">
        <v>27</v>
      </c>
      <c r="N204" t="s">
        <v>27</v>
      </c>
    </row>
    <row r="205" spans="1:14" x14ac:dyDescent="0.2">
      <c r="A205" t="s">
        <v>144</v>
      </c>
      <c r="B205" t="s">
        <v>620</v>
      </c>
      <c r="C205" t="s">
        <v>650</v>
      </c>
      <c r="D205" t="s">
        <v>74</v>
      </c>
      <c r="E205" t="s">
        <v>622</v>
      </c>
      <c r="F205" t="s">
        <v>76</v>
      </c>
      <c r="G205" t="s">
        <v>24</v>
      </c>
      <c r="H205">
        <v>39.08</v>
      </c>
      <c r="I205" t="s">
        <v>25</v>
      </c>
      <c r="J205" t="s">
        <v>26</v>
      </c>
      <c r="K205">
        <v>1</v>
      </c>
      <c r="L205">
        <v>39.08</v>
      </c>
      <c r="M205" t="s">
        <v>27</v>
      </c>
      <c r="N205" t="s">
        <v>27</v>
      </c>
    </row>
    <row r="206" spans="1:14" x14ac:dyDescent="0.2">
      <c r="A206" t="s">
        <v>41</v>
      </c>
      <c r="B206" t="s">
        <v>219</v>
      </c>
      <c r="C206" t="s">
        <v>651</v>
      </c>
      <c r="D206" t="s">
        <v>68</v>
      </c>
      <c r="E206" t="s">
        <v>221</v>
      </c>
      <c r="F206" t="s">
        <v>70</v>
      </c>
      <c r="G206" t="s">
        <v>24</v>
      </c>
      <c r="H206">
        <v>39.07</v>
      </c>
      <c r="I206" t="s">
        <v>47</v>
      </c>
      <c r="J206" t="s">
        <v>26</v>
      </c>
      <c r="M206" t="s">
        <v>27</v>
      </c>
      <c r="N206" t="s">
        <v>27</v>
      </c>
    </row>
    <row r="207" spans="1:14" x14ac:dyDescent="0.2">
      <c r="A207" t="s">
        <v>144</v>
      </c>
      <c r="B207" t="s">
        <v>652</v>
      </c>
      <c r="C207" t="s">
        <v>653</v>
      </c>
      <c r="D207" t="s">
        <v>208</v>
      </c>
      <c r="E207" t="s">
        <v>654</v>
      </c>
      <c r="F207" t="s">
        <v>210</v>
      </c>
      <c r="G207" t="s">
        <v>24</v>
      </c>
      <c r="H207">
        <v>38.9</v>
      </c>
      <c r="I207" t="s">
        <v>25</v>
      </c>
      <c r="J207" t="s">
        <v>26</v>
      </c>
      <c r="K207">
        <v>1</v>
      </c>
      <c r="L207">
        <v>38.9</v>
      </c>
      <c r="M207" t="s">
        <v>27</v>
      </c>
      <c r="N207" t="s">
        <v>27</v>
      </c>
    </row>
    <row r="208" spans="1:14" x14ac:dyDescent="0.2">
      <c r="A208" t="s">
        <v>18</v>
      </c>
      <c r="B208" t="s">
        <v>655</v>
      </c>
      <c r="C208" t="s">
        <v>656</v>
      </c>
      <c r="D208" t="s">
        <v>657</v>
      </c>
      <c r="E208" t="s">
        <v>658</v>
      </c>
      <c r="F208" t="s">
        <v>659</v>
      </c>
      <c r="G208" t="s">
        <v>24</v>
      </c>
      <c r="H208">
        <v>38.83</v>
      </c>
      <c r="I208" t="s">
        <v>25</v>
      </c>
      <c r="J208" t="s">
        <v>26</v>
      </c>
      <c r="K208">
        <v>4</v>
      </c>
      <c r="L208">
        <v>9.7074999999999996</v>
      </c>
      <c r="M208" t="s">
        <v>27</v>
      </c>
      <c r="N208" t="s">
        <v>27</v>
      </c>
    </row>
    <row r="209" spans="1:14" x14ac:dyDescent="0.2">
      <c r="A209" t="s">
        <v>53</v>
      </c>
      <c r="B209" t="s">
        <v>195</v>
      </c>
      <c r="C209" t="s">
        <v>449</v>
      </c>
      <c r="D209" t="s">
        <v>197</v>
      </c>
      <c r="E209" t="s">
        <v>198</v>
      </c>
      <c r="F209" t="s">
        <v>199</v>
      </c>
      <c r="G209" t="s">
        <v>24</v>
      </c>
      <c r="H209">
        <v>38.619999999999997</v>
      </c>
      <c r="I209" t="s">
        <v>47</v>
      </c>
      <c r="J209" t="s">
        <v>26</v>
      </c>
      <c r="M209" t="s">
        <v>27</v>
      </c>
      <c r="N209" t="s">
        <v>27</v>
      </c>
    </row>
    <row r="210" spans="1:14" x14ac:dyDescent="0.2">
      <c r="A210" t="s">
        <v>41</v>
      </c>
      <c r="B210" t="s">
        <v>219</v>
      </c>
      <c r="C210" t="s">
        <v>660</v>
      </c>
      <c r="D210" t="s">
        <v>68</v>
      </c>
      <c r="E210" t="s">
        <v>221</v>
      </c>
      <c r="F210" t="s">
        <v>70</v>
      </c>
      <c r="G210" t="s">
        <v>24</v>
      </c>
      <c r="H210">
        <v>38.07</v>
      </c>
      <c r="I210" t="s">
        <v>47</v>
      </c>
      <c r="J210" t="s">
        <v>26</v>
      </c>
      <c r="M210" t="s">
        <v>27</v>
      </c>
      <c r="N210" t="s">
        <v>27</v>
      </c>
    </row>
    <row r="211" spans="1:14" x14ac:dyDescent="0.2">
      <c r="A211" t="s">
        <v>18</v>
      </c>
      <c r="B211" t="s">
        <v>138</v>
      </c>
      <c r="C211" t="s">
        <v>661</v>
      </c>
      <c r="D211" t="s">
        <v>140</v>
      </c>
      <c r="E211" t="s">
        <v>141</v>
      </c>
      <c r="F211" t="s">
        <v>142</v>
      </c>
      <c r="G211" t="s">
        <v>24</v>
      </c>
      <c r="H211">
        <v>37.94</v>
      </c>
      <c r="I211" t="s">
        <v>25</v>
      </c>
      <c r="J211" t="s">
        <v>26</v>
      </c>
      <c r="K211">
        <v>2</v>
      </c>
      <c r="L211">
        <v>18.97</v>
      </c>
      <c r="M211" t="s">
        <v>27</v>
      </c>
      <c r="N211" t="s">
        <v>27</v>
      </c>
    </row>
    <row r="212" spans="1:14" x14ac:dyDescent="0.2">
      <c r="A212" t="s">
        <v>53</v>
      </c>
      <c r="B212" t="s">
        <v>662</v>
      </c>
      <c r="C212" t="s">
        <v>663</v>
      </c>
      <c r="D212" t="s">
        <v>317</v>
      </c>
      <c r="E212" t="s">
        <v>664</v>
      </c>
      <c r="F212" t="s">
        <v>319</v>
      </c>
      <c r="G212" t="s">
        <v>24</v>
      </c>
      <c r="H212">
        <v>37.69</v>
      </c>
      <c r="I212" t="s">
        <v>47</v>
      </c>
      <c r="J212" t="s">
        <v>26</v>
      </c>
      <c r="K212">
        <v>5</v>
      </c>
      <c r="L212">
        <v>7.5380000000000003</v>
      </c>
      <c r="M212" t="s">
        <v>27</v>
      </c>
      <c r="N212" t="s">
        <v>27</v>
      </c>
    </row>
    <row r="213" spans="1:14" x14ac:dyDescent="0.2">
      <c r="A213" t="s">
        <v>49</v>
      </c>
      <c r="B213" t="s">
        <v>665</v>
      </c>
      <c r="C213" t="s">
        <v>666</v>
      </c>
      <c r="D213" t="s">
        <v>667</v>
      </c>
      <c r="E213" t="s">
        <v>668</v>
      </c>
      <c r="F213" t="s">
        <v>669</v>
      </c>
      <c r="G213" t="s">
        <v>24</v>
      </c>
      <c r="H213">
        <v>37.590000000000003</v>
      </c>
      <c r="I213" t="s">
        <v>47</v>
      </c>
      <c r="J213" t="s">
        <v>26</v>
      </c>
      <c r="K213">
        <v>1</v>
      </c>
      <c r="L213">
        <v>37.590000000000003</v>
      </c>
      <c r="M213" t="s">
        <v>27</v>
      </c>
      <c r="N213" t="s">
        <v>27</v>
      </c>
    </row>
    <row r="214" spans="1:14" x14ac:dyDescent="0.2">
      <c r="A214" t="s">
        <v>18</v>
      </c>
      <c r="B214" t="s">
        <v>670</v>
      </c>
      <c r="C214" t="s">
        <v>671</v>
      </c>
      <c r="D214" t="s">
        <v>672</v>
      </c>
      <c r="E214" t="s">
        <v>673</v>
      </c>
      <c r="F214" t="s">
        <v>674</v>
      </c>
      <c r="G214" t="s">
        <v>24</v>
      </c>
      <c r="H214">
        <v>37.1</v>
      </c>
      <c r="I214" t="s">
        <v>25</v>
      </c>
      <c r="J214" t="s">
        <v>26</v>
      </c>
      <c r="K214">
        <v>4</v>
      </c>
      <c r="L214">
        <v>9.2750000000000004</v>
      </c>
      <c r="M214" t="s">
        <v>27</v>
      </c>
      <c r="N214" t="s">
        <v>27</v>
      </c>
    </row>
    <row r="215" spans="1:14" x14ac:dyDescent="0.2">
      <c r="A215" t="s">
        <v>41</v>
      </c>
      <c r="B215" t="s">
        <v>675</v>
      </c>
      <c r="C215" t="s">
        <v>676</v>
      </c>
      <c r="D215" t="s">
        <v>677</v>
      </c>
      <c r="E215" t="s">
        <v>678</v>
      </c>
      <c r="F215" t="s">
        <v>679</v>
      </c>
      <c r="G215" t="s">
        <v>24</v>
      </c>
      <c r="H215">
        <v>34.979999999999997</v>
      </c>
      <c r="I215" t="s">
        <v>47</v>
      </c>
      <c r="J215" t="s">
        <v>26</v>
      </c>
      <c r="K215">
        <v>1</v>
      </c>
      <c r="L215">
        <v>34.979999999999997</v>
      </c>
      <c r="M215" t="s">
        <v>27</v>
      </c>
      <c r="N215" t="s">
        <v>27</v>
      </c>
    </row>
    <row r="216" spans="1:14" x14ac:dyDescent="0.2">
      <c r="A216" t="s">
        <v>18</v>
      </c>
      <c r="B216" t="s">
        <v>680</v>
      </c>
      <c r="C216" t="s">
        <v>681</v>
      </c>
      <c r="D216" t="s">
        <v>682</v>
      </c>
      <c r="E216" t="s">
        <v>683</v>
      </c>
      <c r="F216" t="s">
        <v>684</v>
      </c>
      <c r="G216" t="s">
        <v>24</v>
      </c>
      <c r="H216">
        <v>34.6</v>
      </c>
      <c r="I216" t="s">
        <v>25</v>
      </c>
      <c r="J216" t="s">
        <v>26</v>
      </c>
      <c r="K216">
        <v>1</v>
      </c>
      <c r="L216">
        <v>34.6</v>
      </c>
      <c r="M216" t="s">
        <v>27</v>
      </c>
      <c r="N216" t="s">
        <v>27</v>
      </c>
    </row>
    <row r="217" spans="1:14" x14ac:dyDescent="0.2">
      <c r="A217" t="s">
        <v>49</v>
      </c>
      <c r="B217" t="s">
        <v>685</v>
      </c>
      <c r="C217" t="s">
        <v>686</v>
      </c>
      <c r="D217" t="s">
        <v>687</v>
      </c>
      <c r="E217" t="s">
        <v>688</v>
      </c>
      <c r="F217" t="s">
        <v>689</v>
      </c>
      <c r="G217" t="s">
        <v>24</v>
      </c>
      <c r="H217">
        <v>34.36</v>
      </c>
      <c r="I217" t="s">
        <v>47</v>
      </c>
      <c r="J217" t="s">
        <v>26</v>
      </c>
      <c r="K217">
        <v>2</v>
      </c>
      <c r="L217">
        <v>17.18</v>
      </c>
      <c r="M217" t="s">
        <v>27</v>
      </c>
      <c r="N217" t="s">
        <v>27</v>
      </c>
    </row>
    <row r="218" spans="1:14" x14ac:dyDescent="0.2">
      <c r="A218" t="s">
        <v>49</v>
      </c>
      <c r="B218" t="s">
        <v>225</v>
      </c>
      <c r="C218" t="s">
        <v>690</v>
      </c>
      <c r="D218" t="s">
        <v>227</v>
      </c>
      <c r="E218" t="s">
        <v>228</v>
      </c>
      <c r="F218" t="s">
        <v>229</v>
      </c>
      <c r="G218" t="s">
        <v>24</v>
      </c>
      <c r="H218">
        <v>34.25</v>
      </c>
      <c r="I218" t="s">
        <v>47</v>
      </c>
      <c r="J218" t="s">
        <v>26</v>
      </c>
      <c r="K218">
        <v>1</v>
      </c>
      <c r="L218">
        <v>34.25</v>
      </c>
      <c r="M218" t="s">
        <v>27</v>
      </c>
      <c r="N218" t="s">
        <v>27</v>
      </c>
    </row>
    <row r="219" spans="1:14" x14ac:dyDescent="0.2">
      <c r="A219" t="s">
        <v>18</v>
      </c>
      <c r="B219" t="s">
        <v>680</v>
      </c>
      <c r="C219" t="s">
        <v>691</v>
      </c>
      <c r="D219" t="s">
        <v>682</v>
      </c>
      <c r="E219" t="s">
        <v>683</v>
      </c>
      <c r="F219" t="s">
        <v>684</v>
      </c>
      <c r="G219" t="s">
        <v>24</v>
      </c>
      <c r="H219">
        <v>34.26</v>
      </c>
      <c r="I219" t="s">
        <v>25</v>
      </c>
      <c r="J219" t="s">
        <v>26</v>
      </c>
      <c r="K219">
        <v>2</v>
      </c>
      <c r="L219">
        <v>17.13</v>
      </c>
      <c r="M219" t="s">
        <v>27</v>
      </c>
      <c r="N219" t="s">
        <v>27</v>
      </c>
    </row>
    <row r="220" spans="1:14" x14ac:dyDescent="0.2">
      <c r="A220" t="s">
        <v>41</v>
      </c>
      <c r="B220" t="s">
        <v>219</v>
      </c>
      <c r="C220" t="s">
        <v>692</v>
      </c>
      <c r="D220" t="s">
        <v>68</v>
      </c>
      <c r="E220" t="s">
        <v>221</v>
      </c>
      <c r="F220" t="s">
        <v>70</v>
      </c>
      <c r="G220" t="s">
        <v>24</v>
      </c>
      <c r="H220">
        <v>34.119999999999997</v>
      </c>
      <c r="I220" t="s">
        <v>47</v>
      </c>
      <c r="J220" t="s">
        <v>26</v>
      </c>
      <c r="M220" t="s">
        <v>27</v>
      </c>
      <c r="N220" t="s">
        <v>27</v>
      </c>
    </row>
    <row r="221" spans="1:14" x14ac:dyDescent="0.2">
      <c r="A221" t="s">
        <v>144</v>
      </c>
      <c r="B221" t="s">
        <v>693</v>
      </c>
      <c r="C221" t="s">
        <v>694</v>
      </c>
      <c r="D221" t="s">
        <v>695</v>
      </c>
      <c r="E221" t="s">
        <v>696</v>
      </c>
      <c r="F221" t="s">
        <v>697</v>
      </c>
      <c r="G221" t="s">
        <v>24</v>
      </c>
      <c r="H221">
        <v>33.47</v>
      </c>
      <c r="I221" t="s">
        <v>25</v>
      </c>
      <c r="J221" t="s">
        <v>26</v>
      </c>
      <c r="K221">
        <v>1</v>
      </c>
      <c r="L221">
        <v>33.47</v>
      </c>
      <c r="M221" t="s">
        <v>27</v>
      </c>
      <c r="N221" t="s">
        <v>27</v>
      </c>
    </row>
    <row r="222" spans="1:14" x14ac:dyDescent="0.2">
      <c r="A222" t="s">
        <v>144</v>
      </c>
      <c r="B222" t="s">
        <v>698</v>
      </c>
      <c r="C222" t="s">
        <v>699</v>
      </c>
      <c r="D222" t="s">
        <v>700</v>
      </c>
      <c r="E222" t="s">
        <v>701</v>
      </c>
      <c r="F222" t="s">
        <v>702</v>
      </c>
      <c r="G222" t="s">
        <v>24</v>
      </c>
      <c r="H222">
        <v>33.03</v>
      </c>
      <c r="I222" t="s">
        <v>25</v>
      </c>
      <c r="J222" t="s">
        <v>26</v>
      </c>
      <c r="M222" t="s">
        <v>27</v>
      </c>
      <c r="N222" t="s">
        <v>27</v>
      </c>
    </row>
    <row r="223" spans="1:14" x14ac:dyDescent="0.2">
      <c r="A223" t="s">
        <v>49</v>
      </c>
      <c r="B223" t="s">
        <v>438</v>
      </c>
      <c r="C223" t="s">
        <v>703</v>
      </c>
      <c r="D223" t="s">
        <v>440</v>
      </c>
      <c r="E223" t="s">
        <v>441</v>
      </c>
      <c r="F223" t="s">
        <v>442</v>
      </c>
      <c r="G223" t="s">
        <v>24</v>
      </c>
      <c r="H223">
        <v>30.46</v>
      </c>
      <c r="I223" t="s">
        <v>47</v>
      </c>
      <c r="J223" t="s">
        <v>26</v>
      </c>
      <c r="M223" t="s">
        <v>27</v>
      </c>
      <c r="N223" t="s">
        <v>27</v>
      </c>
    </row>
    <row r="224" spans="1:14" x14ac:dyDescent="0.2">
      <c r="A224" t="s">
        <v>18</v>
      </c>
      <c r="B224" t="s">
        <v>680</v>
      </c>
      <c r="C224" t="s">
        <v>704</v>
      </c>
      <c r="D224" t="s">
        <v>682</v>
      </c>
      <c r="E224" t="s">
        <v>683</v>
      </c>
      <c r="F224" t="s">
        <v>684</v>
      </c>
      <c r="G224" t="s">
        <v>24</v>
      </c>
      <c r="H224">
        <v>30.39</v>
      </c>
      <c r="I224" t="s">
        <v>25</v>
      </c>
      <c r="J224" t="s">
        <v>26</v>
      </c>
      <c r="K224">
        <v>1</v>
      </c>
      <c r="L224">
        <v>30.39</v>
      </c>
      <c r="M224" t="s">
        <v>27</v>
      </c>
      <c r="N224" t="s">
        <v>27</v>
      </c>
    </row>
    <row r="225" spans="1:14" x14ac:dyDescent="0.2">
      <c r="A225" t="s">
        <v>53</v>
      </c>
      <c r="B225" t="s">
        <v>334</v>
      </c>
      <c r="C225" t="s">
        <v>546</v>
      </c>
      <c r="D225" t="s">
        <v>336</v>
      </c>
      <c r="E225" t="s">
        <v>337</v>
      </c>
      <c r="F225" t="s">
        <v>338</v>
      </c>
      <c r="G225" t="s">
        <v>24</v>
      </c>
      <c r="H225">
        <v>30.22</v>
      </c>
      <c r="I225" t="s">
        <v>47</v>
      </c>
      <c r="J225" t="s">
        <v>26</v>
      </c>
      <c r="K225">
        <v>2</v>
      </c>
      <c r="L225">
        <v>15.11</v>
      </c>
      <c r="M225" t="s">
        <v>27</v>
      </c>
      <c r="N225" t="s">
        <v>27</v>
      </c>
    </row>
    <row r="226" spans="1:14" x14ac:dyDescent="0.2">
      <c r="A226" t="s">
        <v>53</v>
      </c>
      <c r="B226" t="s">
        <v>705</v>
      </c>
      <c r="C226" t="s">
        <v>706</v>
      </c>
      <c r="D226" t="s">
        <v>707</v>
      </c>
      <c r="E226" t="s">
        <v>708</v>
      </c>
      <c r="F226" t="s">
        <v>709</v>
      </c>
      <c r="G226" t="s">
        <v>24</v>
      </c>
      <c r="H226">
        <v>29.93</v>
      </c>
      <c r="I226" t="s">
        <v>47</v>
      </c>
      <c r="J226" t="s">
        <v>26</v>
      </c>
      <c r="K226">
        <v>2</v>
      </c>
      <c r="L226">
        <v>14.965</v>
      </c>
      <c r="M226" t="s">
        <v>27</v>
      </c>
      <c r="N226" t="s">
        <v>27</v>
      </c>
    </row>
    <row r="227" spans="1:14" x14ac:dyDescent="0.2">
      <c r="A227" t="s">
        <v>18</v>
      </c>
      <c r="B227" t="s">
        <v>710</v>
      </c>
      <c r="C227" t="s">
        <v>711</v>
      </c>
      <c r="D227" t="s">
        <v>712</v>
      </c>
      <c r="E227" t="s">
        <v>713</v>
      </c>
      <c r="F227" t="s">
        <v>714</v>
      </c>
      <c r="G227" t="s">
        <v>24</v>
      </c>
      <c r="H227">
        <v>29.83</v>
      </c>
      <c r="I227" t="s">
        <v>25</v>
      </c>
      <c r="J227" t="s">
        <v>26</v>
      </c>
      <c r="K227">
        <v>1</v>
      </c>
      <c r="L227">
        <v>29.83</v>
      </c>
      <c r="M227" t="s">
        <v>27</v>
      </c>
      <c r="N227" t="s">
        <v>27</v>
      </c>
    </row>
    <row r="228" spans="1:14" x14ac:dyDescent="0.2">
      <c r="A228" t="s">
        <v>144</v>
      </c>
      <c r="B228" t="s">
        <v>145</v>
      </c>
      <c r="C228" t="s">
        <v>715</v>
      </c>
      <c r="D228" t="s">
        <v>147</v>
      </c>
      <c r="E228" t="s">
        <v>148</v>
      </c>
      <c r="F228" t="s">
        <v>149</v>
      </c>
      <c r="G228" t="s">
        <v>24</v>
      </c>
      <c r="H228">
        <v>29.8</v>
      </c>
      <c r="I228" t="s">
        <v>25</v>
      </c>
      <c r="J228" t="s">
        <v>26</v>
      </c>
      <c r="K228">
        <v>2</v>
      </c>
      <c r="L228">
        <v>14.9</v>
      </c>
      <c r="M228" t="s">
        <v>27</v>
      </c>
      <c r="N228" t="s">
        <v>27</v>
      </c>
    </row>
    <row r="229" spans="1:14" x14ac:dyDescent="0.2">
      <c r="A229" t="s">
        <v>18</v>
      </c>
      <c r="B229" t="s">
        <v>716</v>
      </c>
      <c r="C229" t="s">
        <v>717</v>
      </c>
      <c r="D229" t="s">
        <v>718</v>
      </c>
      <c r="E229" t="s">
        <v>719</v>
      </c>
      <c r="F229" t="s">
        <v>720</v>
      </c>
      <c r="G229" t="s">
        <v>24</v>
      </c>
      <c r="H229">
        <v>29.59</v>
      </c>
      <c r="I229" t="s">
        <v>25</v>
      </c>
      <c r="J229" t="s">
        <v>26</v>
      </c>
      <c r="K229">
        <v>1</v>
      </c>
      <c r="L229">
        <v>29.59</v>
      </c>
      <c r="M229" t="s">
        <v>27</v>
      </c>
      <c r="N229" t="s">
        <v>27</v>
      </c>
    </row>
    <row r="230" spans="1:14" x14ac:dyDescent="0.2">
      <c r="A230" t="s">
        <v>49</v>
      </c>
      <c r="B230" t="s">
        <v>721</v>
      </c>
      <c r="C230" t="s">
        <v>722</v>
      </c>
      <c r="D230" t="s">
        <v>723</v>
      </c>
      <c r="E230" t="s">
        <v>724</v>
      </c>
      <c r="F230" t="s">
        <v>725</v>
      </c>
      <c r="G230" t="s">
        <v>24</v>
      </c>
      <c r="H230">
        <v>29.54</v>
      </c>
      <c r="I230" t="s">
        <v>47</v>
      </c>
      <c r="J230" t="s">
        <v>26</v>
      </c>
      <c r="K230">
        <v>5</v>
      </c>
      <c r="L230">
        <v>5.9080000000000004</v>
      </c>
      <c r="M230" t="s">
        <v>27</v>
      </c>
      <c r="N230" t="s">
        <v>27</v>
      </c>
    </row>
    <row r="231" spans="1:14" x14ac:dyDescent="0.2">
      <c r="A231" t="s">
        <v>49</v>
      </c>
      <c r="B231" t="s">
        <v>726</v>
      </c>
      <c r="C231" t="s">
        <v>727</v>
      </c>
      <c r="D231" t="s">
        <v>728</v>
      </c>
      <c r="E231" t="s">
        <v>729</v>
      </c>
      <c r="F231" t="s">
        <v>730</v>
      </c>
      <c r="G231" t="s">
        <v>24</v>
      </c>
      <c r="H231">
        <v>29.46</v>
      </c>
      <c r="I231" t="s">
        <v>47</v>
      </c>
      <c r="J231" t="s">
        <v>26</v>
      </c>
      <c r="K231">
        <v>1</v>
      </c>
      <c r="L231">
        <v>29.46</v>
      </c>
      <c r="M231" t="s">
        <v>27</v>
      </c>
      <c r="N231" t="s">
        <v>27</v>
      </c>
    </row>
    <row r="232" spans="1:14" x14ac:dyDescent="0.2">
      <c r="A232" t="s">
        <v>49</v>
      </c>
      <c r="B232" t="s">
        <v>731</v>
      </c>
      <c r="C232" t="s">
        <v>732</v>
      </c>
      <c r="D232" t="s">
        <v>733</v>
      </c>
      <c r="E232" t="s">
        <v>734</v>
      </c>
      <c r="F232" t="s">
        <v>735</v>
      </c>
      <c r="G232" t="s">
        <v>24</v>
      </c>
      <c r="H232">
        <v>29.47</v>
      </c>
      <c r="I232" t="s">
        <v>47</v>
      </c>
      <c r="J232" t="s">
        <v>26</v>
      </c>
      <c r="K232">
        <v>1</v>
      </c>
      <c r="L232">
        <v>29.47</v>
      </c>
      <c r="M232" t="s">
        <v>27</v>
      </c>
      <c r="N232" t="s">
        <v>27</v>
      </c>
    </row>
    <row r="233" spans="1:14" x14ac:dyDescent="0.2">
      <c r="A233" t="s">
        <v>18</v>
      </c>
      <c r="B233" t="s">
        <v>736</v>
      </c>
      <c r="C233" t="s">
        <v>737</v>
      </c>
      <c r="D233" t="s">
        <v>738</v>
      </c>
      <c r="E233" t="s">
        <v>739</v>
      </c>
      <c r="F233" t="s">
        <v>740</v>
      </c>
      <c r="G233" t="s">
        <v>24</v>
      </c>
      <c r="H233">
        <v>29.42</v>
      </c>
      <c r="I233" t="s">
        <v>25</v>
      </c>
      <c r="J233" t="s">
        <v>26</v>
      </c>
      <c r="K233">
        <v>2</v>
      </c>
      <c r="L233">
        <v>14.71</v>
      </c>
      <c r="M233" t="s">
        <v>27</v>
      </c>
      <c r="N233" t="s">
        <v>27</v>
      </c>
    </row>
    <row r="234" spans="1:14" x14ac:dyDescent="0.2">
      <c r="A234" t="s">
        <v>18</v>
      </c>
      <c r="B234" t="s">
        <v>157</v>
      </c>
      <c r="C234" t="s">
        <v>741</v>
      </c>
      <c r="D234" t="s">
        <v>159</v>
      </c>
      <c r="E234" t="s">
        <v>160</v>
      </c>
      <c r="F234" t="s">
        <v>161</v>
      </c>
      <c r="G234" t="s">
        <v>24</v>
      </c>
      <c r="H234">
        <v>29.37</v>
      </c>
      <c r="I234" t="s">
        <v>25</v>
      </c>
      <c r="J234" t="s">
        <v>26</v>
      </c>
      <c r="K234">
        <v>3</v>
      </c>
      <c r="L234">
        <v>9.7899999999999991</v>
      </c>
      <c r="M234" t="s">
        <v>27</v>
      </c>
      <c r="N234" t="s">
        <v>27</v>
      </c>
    </row>
    <row r="235" spans="1:14" x14ac:dyDescent="0.2">
      <c r="A235" t="s">
        <v>53</v>
      </c>
      <c r="B235" t="s">
        <v>742</v>
      </c>
      <c r="C235" t="s">
        <v>743</v>
      </c>
      <c r="D235" t="s">
        <v>744</v>
      </c>
      <c r="E235" t="s">
        <v>745</v>
      </c>
      <c r="F235" t="s">
        <v>746</v>
      </c>
      <c r="G235" t="s">
        <v>24</v>
      </c>
      <c r="H235">
        <v>29.18</v>
      </c>
      <c r="I235" t="s">
        <v>47</v>
      </c>
      <c r="J235" t="s">
        <v>26</v>
      </c>
      <c r="K235">
        <v>1</v>
      </c>
      <c r="L235">
        <v>29.18</v>
      </c>
      <c r="M235" t="s">
        <v>27</v>
      </c>
      <c r="N235" t="s">
        <v>27</v>
      </c>
    </row>
    <row r="236" spans="1:14" x14ac:dyDescent="0.2">
      <c r="A236" t="s">
        <v>49</v>
      </c>
      <c r="B236" t="s">
        <v>123</v>
      </c>
      <c r="C236" t="s">
        <v>747</v>
      </c>
      <c r="D236" t="s">
        <v>125</v>
      </c>
      <c r="E236" t="s">
        <v>126</v>
      </c>
      <c r="F236" t="s">
        <v>127</v>
      </c>
      <c r="G236" t="s">
        <v>24</v>
      </c>
      <c r="H236">
        <v>29.13</v>
      </c>
      <c r="I236" t="s">
        <v>47</v>
      </c>
      <c r="J236" t="s">
        <v>26</v>
      </c>
      <c r="K236">
        <v>1</v>
      </c>
      <c r="L236">
        <v>29.13</v>
      </c>
      <c r="M236" t="s">
        <v>27</v>
      </c>
      <c r="N236" t="s">
        <v>27</v>
      </c>
    </row>
    <row r="237" spans="1:14" x14ac:dyDescent="0.2">
      <c r="A237" t="s">
        <v>144</v>
      </c>
      <c r="B237" t="s">
        <v>748</v>
      </c>
      <c r="C237" t="s">
        <v>749</v>
      </c>
      <c r="D237" t="s">
        <v>750</v>
      </c>
      <c r="E237" t="s">
        <v>751</v>
      </c>
      <c r="F237" t="s">
        <v>752</v>
      </c>
      <c r="G237" t="s">
        <v>24</v>
      </c>
      <c r="H237">
        <v>29</v>
      </c>
      <c r="I237" t="s">
        <v>25</v>
      </c>
      <c r="J237" t="s">
        <v>26</v>
      </c>
      <c r="K237">
        <v>4</v>
      </c>
      <c r="L237">
        <v>7.25</v>
      </c>
      <c r="M237" t="s">
        <v>27</v>
      </c>
      <c r="N237" t="s">
        <v>27</v>
      </c>
    </row>
    <row r="238" spans="1:14" x14ac:dyDescent="0.2">
      <c r="A238" t="s">
        <v>144</v>
      </c>
      <c r="B238" t="s">
        <v>753</v>
      </c>
      <c r="C238" t="s">
        <v>754</v>
      </c>
      <c r="D238" t="s">
        <v>268</v>
      </c>
      <c r="E238" t="s">
        <v>755</v>
      </c>
      <c r="F238" t="s">
        <v>270</v>
      </c>
      <c r="G238" t="s">
        <v>24</v>
      </c>
      <c r="H238">
        <v>29</v>
      </c>
      <c r="I238" t="s">
        <v>25</v>
      </c>
      <c r="J238" t="s">
        <v>26</v>
      </c>
      <c r="K238">
        <v>2</v>
      </c>
      <c r="L238">
        <v>14.5</v>
      </c>
      <c r="M238" t="s">
        <v>27</v>
      </c>
      <c r="N238" t="s">
        <v>27</v>
      </c>
    </row>
    <row r="239" spans="1:14" x14ac:dyDescent="0.2">
      <c r="A239" t="s">
        <v>18</v>
      </c>
      <c r="B239" t="s">
        <v>545</v>
      </c>
      <c r="C239" t="s">
        <v>756</v>
      </c>
      <c r="D239" t="s">
        <v>336</v>
      </c>
      <c r="E239" t="s">
        <v>547</v>
      </c>
      <c r="F239" t="s">
        <v>338</v>
      </c>
      <c r="G239" t="s">
        <v>24</v>
      </c>
      <c r="H239">
        <v>28.94</v>
      </c>
      <c r="I239" t="s">
        <v>25</v>
      </c>
      <c r="J239" t="s">
        <v>26</v>
      </c>
      <c r="K239">
        <v>2</v>
      </c>
      <c r="L239">
        <v>14.47</v>
      </c>
      <c r="M239" t="s">
        <v>27</v>
      </c>
      <c r="N239" t="s">
        <v>27</v>
      </c>
    </row>
    <row r="240" spans="1:14" x14ac:dyDescent="0.2">
      <c r="A240" t="s">
        <v>18</v>
      </c>
      <c r="B240" t="s">
        <v>640</v>
      </c>
      <c r="C240" t="s">
        <v>757</v>
      </c>
      <c r="D240" t="s">
        <v>642</v>
      </c>
      <c r="E240" t="s">
        <v>643</v>
      </c>
      <c r="F240" t="s">
        <v>644</v>
      </c>
      <c r="G240" t="s">
        <v>24</v>
      </c>
      <c r="H240">
        <v>28.96</v>
      </c>
      <c r="I240" t="s">
        <v>25</v>
      </c>
      <c r="J240" t="s">
        <v>26</v>
      </c>
      <c r="K240">
        <v>1</v>
      </c>
      <c r="L240">
        <v>28.96</v>
      </c>
      <c r="M240" t="s">
        <v>27</v>
      </c>
      <c r="N240" t="s">
        <v>27</v>
      </c>
    </row>
    <row r="241" spans="1:14" x14ac:dyDescent="0.2">
      <c r="A241" t="s">
        <v>49</v>
      </c>
      <c r="B241" t="s">
        <v>758</v>
      </c>
      <c r="C241" t="s">
        <v>759</v>
      </c>
      <c r="D241" t="s">
        <v>760</v>
      </c>
      <c r="E241" t="s">
        <v>761</v>
      </c>
      <c r="F241" t="s">
        <v>762</v>
      </c>
      <c r="G241" t="s">
        <v>24</v>
      </c>
      <c r="H241">
        <v>28.68</v>
      </c>
      <c r="I241" t="s">
        <v>47</v>
      </c>
      <c r="J241" t="s">
        <v>26</v>
      </c>
      <c r="K241">
        <v>2</v>
      </c>
      <c r="L241">
        <v>14.34</v>
      </c>
      <c r="M241" t="s">
        <v>27</v>
      </c>
      <c r="N241" t="s">
        <v>27</v>
      </c>
    </row>
    <row r="242" spans="1:14" x14ac:dyDescent="0.2">
      <c r="A242" t="s">
        <v>49</v>
      </c>
      <c r="B242" t="s">
        <v>108</v>
      </c>
      <c r="C242" t="s">
        <v>763</v>
      </c>
      <c r="D242" t="s">
        <v>110</v>
      </c>
      <c r="E242" t="s">
        <v>111</v>
      </c>
      <c r="F242" t="s">
        <v>112</v>
      </c>
      <c r="G242" t="s">
        <v>24</v>
      </c>
      <c r="H242">
        <v>28.77</v>
      </c>
      <c r="I242" t="s">
        <v>47</v>
      </c>
      <c r="J242" t="s">
        <v>26</v>
      </c>
      <c r="K242">
        <v>1</v>
      </c>
      <c r="L242">
        <v>28.77</v>
      </c>
      <c r="M242" t="s">
        <v>27</v>
      </c>
      <c r="N242" t="s">
        <v>27</v>
      </c>
    </row>
    <row r="243" spans="1:14" x14ac:dyDescent="0.2">
      <c r="A243" t="s">
        <v>49</v>
      </c>
      <c r="B243" t="s">
        <v>764</v>
      </c>
      <c r="C243" t="s">
        <v>556</v>
      </c>
      <c r="D243" t="s">
        <v>557</v>
      </c>
      <c r="E243" t="s">
        <v>765</v>
      </c>
      <c r="F243" t="s">
        <v>559</v>
      </c>
      <c r="G243" t="s">
        <v>24</v>
      </c>
      <c r="H243">
        <v>28.66</v>
      </c>
      <c r="I243" t="s">
        <v>47</v>
      </c>
      <c r="J243" t="s">
        <v>26</v>
      </c>
      <c r="K243">
        <v>2</v>
      </c>
      <c r="L243">
        <v>14.33</v>
      </c>
      <c r="M243" t="s">
        <v>27</v>
      </c>
      <c r="N243" t="s">
        <v>27</v>
      </c>
    </row>
    <row r="244" spans="1:14" x14ac:dyDescent="0.2">
      <c r="A244" t="s">
        <v>49</v>
      </c>
      <c r="B244" t="s">
        <v>766</v>
      </c>
      <c r="C244" t="s">
        <v>767</v>
      </c>
      <c r="D244" t="s">
        <v>768</v>
      </c>
      <c r="E244" t="s">
        <v>769</v>
      </c>
      <c r="F244" t="s">
        <v>770</v>
      </c>
      <c r="G244" t="s">
        <v>24</v>
      </c>
      <c r="H244">
        <v>28.69</v>
      </c>
      <c r="I244" t="s">
        <v>47</v>
      </c>
      <c r="J244" t="s">
        <v>26</v>
      </c>
      <c r="M244" t="s">
        <v>27</v>
      </c>
      <c r="N244" t="s">
        <v>27</v>
      </c>
    </row>
    <row r="245" spans="1:14" x14ac:dyDescent="0.2">
      <c r="A245" t="s">
        <v>53</v>
      </c>
      <c r="B245" t="s">
        <v>771</v>
      </c>
      <c r="C245" t="s">
        <v>772</v>
      </c>
      <c r="D245" t="s">
        <v>773</v>
      </c>
      <c r="E245" t="s">
        <v>774</v>
      </c>
      <c r="F245" t="s">
        <v>775</v>
      </c>
      <c r="G245" t="s">
        <v>24</v>
      </c>
      <c r="H245">
        <v>28.7</v>
      </c>
      <c r="I245" t="s">
        <v>47</v>
      </c>
      <c r="J245" t="s">
        <v>26</v>
      </c>
      <c r="K245">
        <v>1</v>
      </c>
      <c r="L245">
        <v>28.7</v>
      </c>
      <c r="M245" t="s">
        <v>27</v>
      </c>
      <c r="N245" t="s">
        <v>27</v>
      </c>
    </row>
    <row r="246" spans="1:14" x14ac:dyDescent="0.2">
      <c r="A246" t="s">
        <v>53</v>
      </c>
      <c r="B246" t="s">
        <v>101</v>
      </c>
      <c r="C246" t="s">
        <v>776</v>
      </c>
      <c r="D246" t="s">
        <v>56</v>
      </c>
      <c r="E246" t="s">
        <v>103</v>
      </c>
      <c r="F246" t="s">
        <v>58</v>
      </c>
      <c r="G246" t="s">
        <v>24</v>
      </c>
      <c r="H246">
        <v>28.71</v>
      </c>
      <c r="I246" t="s">
        <v>47</v>
      </c>
      <c r="J246" t="s">
        <v>26</v>
      </c>
      <c r="M246" t="s">
        <v>27</v>
      </c>
      <c r="N246" t="s">
        <v>27</v>
      </c>
    </row>
    <row r="247" spans="1:14" x14ac:dyDescent="0.2">
      <c r="A247" t="s">
        <v>49</v>
      </c>
      <c r="B247" t="s">
        <v>777</v>
      </c>
      <c r="C247" t="s">
        <v>778</v>
      </c>
      <c r="D247" t="s">
        <v>779</v>
      </c>
      <c r="E247" t="s">
        <v>780</v>
      </c>
      <c r="F247" t="s">
        <v>781</v>
      </c>
      <c r="G247" t="s">
        <v>24</v>
      </c>
      <c r="H247">
        <v>28.69</v>
      </c>
      <c r="I247" t="s">
        <v>47</v>
      </c>
      <c r="J247" t="s">
        <v>26</v>
      </c>
      <c r="K247">
        <v>1</v>
      </c>
      <c r="L247">
        <v>28.69</v>
      </c>
      <c r="M247" t="s">
        <v>27</v>
      </c>
      <c r="N247" t="s">
        <v>27</v>
      </c>
    </row>
    <row r="248" spans="1:14" x14ac:dyDescent="0.2">
      <c r="A248" t="s">
        <v>41</v>
      </c>
      <c r="B248" t="s">
        <v>615</v>
      </c>
      <c r="C248" t="s">
        <v>782</v>
      </c>
      <c r="D248" t="s">
        <v>617</v>
      </c>
      <c r="E248" t="s">
        <v>618</v>
      </c>
      <c r="F248" t="s">
        <v>619</v>
      </c>
      <c r="G248" t="s">
        <v>24</v>
      </c>
      <c r="H248">
        <v>28.49</v>
      </c>
      <c r="I248" t="s">
        <v>47</v>
      </c>
      <c r="J248" t="s">
        <v>26</v>
      </c>
      <c r="K248">
        <v>2</v>
      </c>
      <c r="L248">
        <v>14.244999999999999</v>
      </c>
      <c r="M248" t="s">
        <v>27</v>
      </c>
      <c r="N248" t="s">
        <v>27</v>
      </c>
    </row>
    <row r="249" spans="1:14" x14ac:dyDescent="0.2">
      <c r="A249" t="s">
        <v>18</v>
      </c>
      <c r="B249" t="s">
        <v>59</v>
      </c>
      <c r="C249" t="s">
        <v>783</v>
      </c>
      <c r="D249" t="s">
        <v>61</v>
      </c>
      <c r="E249" t="s">
        <v>62</v>
      </c>
      <c r="F249" t="s">
        <v>63</v>
      </c>
      <c r="G249" t="s">
        <v>24</v>
      </c>
      <c r="H249">
        <v>28.29</v>
      </c>
      <c r="I249" t="s">
        <v>25</v>
      </c>
      <c r="J249" t="s">
        <v>26</v>
      </c>
      <c r="K249">
        <v>1</v>
      </c>
      <c r="L249">
        <v>28.29</v>
      </c>
      <c r="M249" t="s">
        <v>27</v>
      </c>
      <c r="N249" t="s">
        <v>27</v>
      </c>
    </row>
    <row r="250" spans="1:14" x14ac:dyDescent="0.2">
      <c r="A250" t="s">
        <v>144</v>
      </c>
      <c r="B250" t="s">
        <v>784</v>
      </c>
      <c r="C250" t="s">
        <v>785</v>
      </c>
      <c r="D250" t="s">
        <v>97</v>
      </c>
      <c r="E250" t="s">
        <v>786</v>
      </c>
      <c r="F250" t="s">
        <v>99</v>
      </c>
      <c r="G250" t="s">
        <v>24</v>
      </c>
      <c r="H250">
        <v>28.12</v>
      </c>
      <c r="I250" t="s">
        <v>25</v>
      </c>
      <c r="J250" t="s">
        <v>26</v>
      </c>
      <c r="K250">
        <v>1</v>
      </c>
      <c r="L250">
        <v>28.12</v>
      </c>
      <c r="M250" t="s">
        <v>27</v>
      </c>
      <c r="N250" t="s">
        <v>27</v>
      </c>
    </row>
    <row r="251" spans="1:14" x14ac:dyDescent="0.2">
      <c r="A251" t="s">
        <v>18</v>
      </c>
      <c r="B251" t="s">
        <v>787</v>
      </c>
      <c r="C251" t="s">
        <v>788</v>
      </c>
      <c r="D251" t="s">
        <v>317</v>
      </c>
      <c r="E251" t="s">
        <v>318</v>
      </c>
      <c r="F251" t="s">
        <v>319</v>
      </c>
      <c r="G251" t="s">
        <v>24</v>
      </c>
      <c r="H251">
        <v>27.78</v>
      </c>
      <c r="I251" t="s">
        <v>25</v>
      </c>
      <c r="J251" t="s">
        <v>26</v>
      </c>
      <c r="M251" t="s">
        <v>27</v>
      </c>
      <c r="N251" t="s">
        <v>27</v>
      </c>
    </row>
    <row r="252" spans="1:14" x14ac:dyDescent="0.2">
      <c r="A252" t="s">
        <v>49</v>
      </c>
      <c r="B252" t="s">
        <v>117</v>
      </c>
      <c r="C252" t="s">
        <v>789</v>
      </c>
      <c r="D252" t="s">
        <v>119</v>
      </c>
      <c r="E252" t="s">
        <v>120</v>
      </c>
      <c r="F252" t="s">
        <v>121</v>
      </c>
      <c r="G252" t="s">
        <v>24</v>
      </c>
      <c r="H252">
        <v>27.47</v>
      </c>
      <c r="I252" t="s">
        <v>47</v>
      </c>
      <c r="J252" t="s">
        <v>26</v>
      </c>
      <c r="K252">
        <v>2</v>
      </c>
      <c r="L252">
        <v>13.734999999999999</v>
      </c>
      <c r="M252" t="s">
        <v>27</v>
      </c>
      <c r="N252" t="s">
        <v>27</v>
      </c>
    </row>
    <row r="253" spans="1:14" x14ac:dyDescent="0.2">
      <c r="A253" t="s">
        <v>49</v>
      </c>
      <c r="B253" t="s">
        <v>173</v>
      </c>
      <c r="C253" t="s">
        <v>790</v>
      </c>
      <c r="D253" t="s">
        <v>175</v>
      </c>
      <c r="E253" t="s">
        <v>176</v>
      </c>
      <c r="F253" t="s">
        <v>177</v>
      </c>
      <c r="G253" t="s">
        <v>24</v>
      </c>
      <c r="H253">
        <v>27.31</v>
      </c>
      <c r="I253" t="s">
        <v>47</v>
      </c>
      <c r="J253" t="s">
        <v>26</v>
      </c>
      <c r="K253">
        <v>1</v>
      </c>
      <c r="L253">
        <v>27.31</v>
      </c>
      <c r="M253" t="s">
        <v>27</v>
      </c>
      <c r="N253" t="s">
        <v>27</v>
      </c>
    </row>
    <row r="254" spans="1:14" x14ac:dyDescent="0.2">
      <c r="A254" t="s">
        <v>18</v>
      </c>
      <c r="B254" t="s">
        <v>791</v>
      </c>
      <c r="C254" t="s">
        <v>792</v>
      </c>
      <c r="D254" t="s">
        <v>202</v>
      </c>
      <c r="E254" t="s">
        <v>793</v>
      </c>
      <c r="F254" t="s">
        <v>204</v>
      </c>
      <c r="G254" t="s">
        <v>24</v>
      </c>
      <c r="H254">
        <v>27.26</v>
      </c>
      <c r="I254" t="s">
        <v>25</v>
      </c>
      <c r="J254" t="s">
        <v>205</v>
      </c>
      <c r="M254" t="s">
        <v>27</v>
      </c>
      <c r="N254" t="s">
        <v>27</v>
      </c>
    </row>
    <row r="255" spans="1:14" x14ac:dyDescent="0.2">
      <c r="A255" t="s">
        <v>18</v>
      </c>
      <c r="B255" t="s">
        <v>794</v>
      </c>
      <c r="C255" t="s">
        <v>795</v>
      </c>
      <c r="D255" t="s">
        <v>796</v>
      </c>
      <c r="E255" t="s">
        <v>797</v>
      </c>
      <c r="F255" t="s">
        <v>798</v>
      </c>
      <c r="G255" t="s">
        <v>24</v>
      </c>
      <c r="H255">
        <v>27.21</v>
      </c>
      <c r="I255" t="s">
        <v>25</v>
      </c>
      <c r="J255" t="s">
        <v>26</v>
      </c>
      <c r="M255" t="s">
        <v>27</v>
      </c>
      <c r="N255" t="s">
        <v>27</v>
      </c>
    </row>
    <row r="256" spans="1:14" x14ac:dyDescent="0.2">
      <c r="A256" t="s">
        <v>144</v>
      </c>
      <c r="B256" t="s">
        <v>799</v>
      </c>
      <c r="C256" t="s">
        <v>800</v>
      </c>
      <c r="D256" t="s">
        <v>292</v>
      </c>
      <c r="E256" t="s">
        <v>801</v>
      </c>
      <c r="F256" t="s">
        <v>294</v>
      </c>
      <c r="G256" t="s">
        <v>24</v>
      </c>
      <c r="H256">
        <v>27</v>
      </c>
      <c r="I256" t="s">
        <v>25</v>
      </c>
      <c r="J256" t="s">
        <v>26</v>
      </c>
      <c r="K256">
        <v>2</v>
      </c>
      <c r="L256">
        <v>13.5</v>
      </c>
      <c r="M256" t="s">
        <v>27</v>
      </c>
      <c r="N256" t="s">
        <v>27</v>
      </c>
    </row>
    <row r="257" spans="1:14" x14ac:dyDescent="0.2">
      <c r="A257" t="s">
        <v>49</v>
      </c>
      <c r="B257" t="s">
        <v>225</v>
      </c>
      <c r="C257" t="s">
        <v>802</v>
      </c>
      <c r="D257" t="s">
        <v>227</v>
      </c>
      <c r="E257" t="s">
        <v>228</v>
      </c>
      <c r="F257" t="s">
        <v>229</v>
      </c>
      <c r="G257" t="s">
        <v>24</v>
      </c>
      <c r="H257">
        <v>27</v>
      </c>
      <c r="I257" t="s">
        <v>47</v>
      </c>
      <c r="J257" t="s">
        <v>26</v>
      </c>
      <c r="M257" t="s">
        <v>27</v>
      </c>
      <c r="N257" t="s">
        <v>27</v>
      </c>
    </row>
    <row r="258" spans="1:14" x14ac:dyDescent="0.2">
      <c r="A258" t="s">
        <v>49</v>
      </c>
      <c r="B258" t="s">
        <v>225</v>
      </c>
      <c r="C258" t="s">
        <v>803</v>
      </c>
      <c r="D258" t="s">
        <v>227</v>
      </c>
      <c r="E258" t="s">
        <v>228</v>
      </c>
      <c r="F258" t="s">
        <v>229</v>
      </c>
      <c r="G258" t="s">
        <v>24</v>
      </c>
      <c r="H258">
        <v>25.57</v>
      </c>
      <c r="I258" t="s">
        <v>47</v>
      </c>
      <c r="J258" t="s">
        <v>26</v>
      </c>
      <c r="M258" t="s">
        <v>27</v>
      </c>
      <c r="N258" t="s">
        <v>27</v>
      </c>
    </row>
    <row r="259" spans="1:14" x14ac:dyDescent="0.2">
      <c r="A259" t="s">
        <v>53</v>
      </c>
      <c r="B259" t="s">
        <v>804</v>
      </c>
      <c r="C259" t="s">
        <v>805</v>
      </c>
      <c r="D259" t="s">
        <v>806</v>
      </c>
      <c r="E259" t="s">
        <v>807</v>
      </c>
      <c r="F259" t="s">
        <v>808</v>
      </c>
      <c r="G259" t="s">
        <v>24</v>
      </c>
      <c r="H259">
        <v>25.21</v>
      </c>
      <c r="I259" t="s">
        <v>47</v>
      </c>
      <c r="J259" t="s">
        <v>26</v>
      </c>
      <c r="K259">
        <v>1</v>
      </c>
      <c r="L259">
        <v>25.21</v>
      </c>
      <c r="M259" t="s">
        <v>27</v>
      </c>
      <c r="N259" t="s">
        <v>27</v>
      </c>
    </row>
    <row r="260" spans="1:14" x14ac:dyDescent="0.2">
      <c r="A260" t="s">
        <v>18</v>
      </c>
      <c r="B260" t="s">
        <v>809</v>
      </c>
      <c r="C260" t="s">
        <v>810</v>
      </c>
      <c r="D260" t="s">
        <v>811</v>
      </c>
      <c r="E260" t="s">
        <v>812</v>
      </c>
      <c r="F260" t="s">
        <v>813</v>
      </c>
      <c r="G260" t="s">
        <v>24</v>
      </c>
      <c r="H260">
        <v>25.09</v>
      </c>
      <c r="I260" t="s">
        <v>25</v>
      </c>
      <c r="J260" t="s">
        <v>26</v>
      </c>
      <c r="K260">
        <v>2</v>
      </c>
      <c r="L260">
        <v>12.545</v>
      </c>
      <c r="M260" t="s">
        <v>27</v>
      </c>
      <c r="N260" t="s">
        <v>27</v>
      </c>
    </row>
    <row r="261" spans="1:14" x14ac:dyDescent="0.2">
      <c r="A261" t="s">
        <v>18</v>
      </c>
      <c r="B261" t="s">
        <v>469</v>
      </c>
      <c r="C261" t="s">
        <v>814</v>
      </c>
      <c r="D261" t="s">
        <v>440</v>
      </c>
      <c r="E261" t="s">
        <v>471</v>
      </c>
      <c r="F261" t="s">
        <v>442</v>
      </c>
      <c r="G261" t="s">
        <v>24</v>
      </c>
      <c r="H261">
        <v>24.78</v>
      </c>
      <c r="I261" t="s">
        <v>25</v>
      </c>
      <c r="J261" t="s">
        <v>26</v>
      </c>
      <c r="M261" t="s">
        <v>27</v>
      </c>
      <c r="N261" t="s">
        <v>27</v>
      </c>
    </row>
    <row r="262" spans="1:14" x14ac:dyDescent="0.2">
      <c r="A262" t="s">
        <v>18</v>
      </c>
      <c r="B262" t="s">
        <v>815</v>
      </c>
      <c r="C262" t="s">
        <v>816</v>
      </c>
      <c r="D262" t="s">
        <v>202</v>
      </c>
      <c r="E262" t="s">
        <v>793</v>
      </c>
      <c r="F262" t="s">
        <v>204</v>
      </c>
      <c r="G262" t="s">
        <v>24</v>
      </c>
      <c r="H262">
        <v>24.78</v>
      </c>
      <c r="I262" t="s">
        <v>25</v>
      </c>
      <c r="J262" t="s">
        <v>205</v>
      </c>
      <c r="K262">
        <v>1</v>
      </c>
      <c r="L262">
        <v>24.78</v>
      </c>
      <c r="M262" t="s">
        <v>27</v>
      </c>
      <c r="N262" t="s">
        <v>27</v>
      </c>
    </row>
    <row r="263" spans="1:14" x14ac:dyDescent="0.2">
      <c r="A263" t="s">
        <v>49</v>
      </c>
      <c r="B263" t="s">
        <v>236</v>
      </c>
      <c r="C263" t="s">
        <v>817</v>
      </c>
      <c r="D263" t="s">
        <v>238</v>
      </c>
      <c r="E263" t="s">
        <v>239</v>
      </c>
      <c r="F263" t="s">
        <v>240</v>
      </c>
      <c r="G263" t="s">
        <v>24</v>
      </c>
      <c r="H263">
        <v>24.76</v>
      </c>
      <c r="I263" t="s">
        <v>47</v>
      </c>
      <c r="J263" t="s">
        <v>26</v>
      </c>
      <c r="K263">
        <v>1</v>
      </c>
      <c r="L263">
        <v>24.76</v>
      </c>
      <c r="M263" t="s">
        <v>27</v>
      </c>
      <c r="N263" t="s">
        <v>27</v>
      </c>
    </row>
    <row r="264" spans="1:14" x14ac:dyDescent="0.2">
      <c r="A264" t="s">
        <v>53</v>
      </c>
      <c r="B264" t="s">
        <v>195</v>
      </c>
      <c r="C264" t="s">
        <v>818</v>
      </c>
      <c r="D264" t="s">
        <v>197</v>
      </c>
      <c r="E264" t="s">
        <v>198</v>
      </c>
      <c r="F264" t="s">
        <v>199</v>
      </c>
      <c r="G264" t="s">
        <v>24</v>
      </c>
      <c r="H264">
        <v>24.61</v>
      </c>
      <c r="I264" t="s">
        <v>47</v>
      </c>
      <c r="J264" t="s">
        <v>26</v>
      </c>
      <c r="K264">
        <v>1</v>
      </c>
      <c r="L264">
        <v>24.61</v>
      </c>
      <c r="M264" t="s">
        <v>27</v>
      </c>
      <c r="N264" t="s">
        <v>27</v>
      </c>
    </row>
    <row r="265" spans="1:14" x14ac:dyDescent="0.2">
      <c r="A265" t="s">
        <v>18</v>
      </c>
      <c r="B265" t="s">
        <v>819</v>
      </c>
      <c r="C265" t="s">
        <v>820</v>
      </c>
      <c r="D265" t="s">
        <v>821</v>
      </c>
      <c r="E265" t="s">
        <v>822</v>
      </c>
      <c r="F265" t="s">
        <v>823</v>
      </c>
      <c r="G265" t="s">
        <v>24</v>
      </c>
      <c r="H265">
        <v>24.57</v>
      </c>
      <c r="I265" t="s">
        <v>25</v>
      </c>
      <c r="J265" t="s">
        <v>26</v>
      </c>
      <c r="K265">
        <v>1</v>
      </c>
      <c r="L265">
        <v>24.57</v>
      </c>
      <c r="M265" t="s">
        <v>27</v>
      </c>
      <c r="N265" t="s">
        <v>27</v>
      </c>
    </row>
    <row r="266" spans="1:14" x14ac:dyDescent="0.2">
      <c r="A266" t="s">
        <v>41</v>
      </c>
      <c r="B266" t="s">
        <v>219</v>
      </c>
      <c r="C266" t="s">
        <v>651</v>
      </c>
      <c r="D266" t="s">
        <v>68</v>
      </c>
      <c r="E266" t="s">
        <v>221</v>
      </c>
      <c r="F266" t="s">
        <v>70</v>
      </c>
      <c r="G266" t="s">
        <v>24</v>
      </c>
      <c r="H266">
        <v>24.52</v>
      </c>
      <c r="I266" t="s">
        <v>47</v>
      </c>
      <c r="J266" t="s">
        <v>26</v>
      </c>
      <c r="K266">
        <v>1</v>
      </c>
      <c r="L266">
        <v>24.52</v>
      </c>
      <c r="M266" t="s">
        <v>27</v>
      </c>
      <c r="N266" t="s">
        <v>27</v>
      </c>
    </row>
    <row r="267" spans="1:14" x14ac:dyDescent="0.2">
      <c r="A267" t="s">
        <v>53</v>
      </c>
      <c r="B267" t="s">
        <v>152</v>
      </c>
      <c r="C267" t="s">
        <v>824</v>
      </c>
      <c r="D267" t="s">
        <v>154</v>
      </c>
      <c r="E267" t="s">
        <v>155</v>
      </c>
      <c r="F267" t="s">
        <v>156</v>
      </c>
      <c r="G267" t="s">
        <v>24</v>
      </c>
      <c r="H267">
        <v>24.44</v>
      </c>
      <c r="I267" t="s">
        <v>47</v>
      </c>
      <c r="J267" t="s">
        <v>26</v>
      </c>
      <c r="M267" t="s">
        <v>27</v>
      </c>
      <c r="N267" t="s">
        <v>27</v>
      </c>
    </row>
    <row r="268" spans="1:14" x14ac:dyDescent="0.2">
      <c r="A268" t="s">
        <v>41</v>
      </c>
      <c r="B268" t="s">
        <v>42</v>
      </c>
      <c r="C268" t="s">
        <v>825</v>
      </c>
      <c r="D268" t="s">
        <v>44</v>
      </c>
      <c r="E268" t="s">
        <v>45</v>
      </c>
      <c r="F268" t="s">
        <v>46</v>
      </c>
      <c r="G268" t="s">
        <v>24</v>
      </c>
      <c r="H268">
        <v>24.42</v>
      </c>
      <c r="I268" t="s">
        <v>47</v>
      </c>
      <c r="J268" t="s">
        <v>26</v>
      </c>
      <c r="K268">
        <v>1</v>
      </c>
      <c r="L268">
        <v>24.42</v>
      </c>
      <c r="M268" t="s">
        <v>27</v>
      </c>
      <c r="N268" t="s">
        <v>27</v>
      </c>
    </row>
    <row r="269" spans="1:14" x14ac:dyDescent="0.2">
      <c r="A269" t="s">
        <v>53</v>
      </c>
      <c r="B269" t="s">
        <v>826</v>
      </c>
      <c r="C269" t="s">
        <v>827</v>
      </c>
      <c r="D269" t="s">
        <v>828</v>
      </c>
      <c r="E269" t="s">
        <v>829</v>
      </c>
      <c r="F269" t="s">
        <v>830</v>
      </c>
      <c r="G269" t="s">
        <v>24</v>
      </c>
      <c r="H269">
        <v>24.36</v>
      </c>
      <c r="I269" t="s">
        <v>47</v>
      </c>
      <c r="J269" t="s">
        <v>26</v>
      </c>
      <c r="M269" t="s">
        <v>27</v>
      </c>
      <c r="N269" t="s">
        <v>27</v>
      </c>
    </row>
    <row r="270" spans="1:14" x14ac:dyDescent="0.2">
      <c r="A270" t="s">
        <v>53</v>
      </c>
      <c r="B270" t="s">
        <v>831</v>
      </c>
      <c r="C270" t="s">
        <v>832</v>
      </c>
      <c r="D270" t="s">
        <v>833</v>
      </c>
      <c r="E270" t="s">
        <v>834</v>
      </c>
      <c r="F270" t="s">
        <v>835</v>
      </c>
      <c r="G270" t="s">
        <v>24</v>
      </c>
      <c r="H270">
        <v>24.33</v>
      </c>
      <c r="I270" t="s">
        <v>47</v>
      </c>
      <c r="J270" t="s">
        <v>26</v>
      </c>
      <c r="K270">
        <v>1</v>
      </c>
      <c r="L270">
        <v>24.33</v>
      </c>
      <c r="M270" t="s">
        <v>27</v>
      </c>
      <c r="N270" t="s">
        <v>27</v>
      </c>
    </row>
    <row r="271" spans="1:14" x14ac:dyDescent="0.2">
      <c r="A271" t="s">
        <v>49</v>
      </c>
      <c r="B271" t="s">
        <v>731</v>
      </c>
      <c r="C271" t="s">
        <v>836</v>
      </c>
      <c r="D271" t="s">
        <v>733</v>
      </c>
      <c r="E271" t="s">
        <v>734</v>
      </c>
      <c r="F271" t="s">
        <v>735</v>
      </c>
      <c r="G271" t="s">
        <v>24</v>
      </c>
      <c r="H271">
        <v>24.24</v>
      </c>
      <c r="I271" t="s">
        <v>47</v>
      </c>
      <c r="J271" t="s">
        <v>26</v>
      </c>
      <c r="K271">
        <v>1</v>
      </c>
      <c r="L271">
        <v>24.24</v>
      </c>
      <c r="M271" t="s">
        <v>27</v>
      </c>
      <c r="N271" t="s">
        <v>27</v>
      </c>
    </row>
    <row r="272" spans="1:14" x14ac:dyDescent="0.2">
      <c r="A272" t="s">
        <v>41</v>
      </c>
      <c r="B272" t="s">
        <v>219</v>
      </c>
      <c r="C272" t="s">
        <v>837</v>
      </c>
      <c r="D272" t="s">
        <v>68</v>
      </c>
      <c r="E272" t="s">
        <v>221</v>
      </c>
      <c r="F272" t="s">
        <v>70</v>
      </c>
      <c r="G272" t="s">
        <v>24</v>
      </c>
      <c r="H272">
        <v>24.05</v>
      </c>
      <c r="I272" t="s">
        <v>47</v>
      </c>
      <c r="J272" t="s">
        <v>26</v>
      </c>
      <c r="M272" t="s">
        <v>27</v>
      </c>
      <c r="N272" t="s">
        <v>27</v>
      </c>
    </row>
    <row r="273" spans="1:14" x14ac:dyDescent="0.2">
      <c r="A273" t="s">
        <v>18</v>
      </c>
      <c r="B273" t="s">
        <v>138</v>
      </c>
      <c r="C273" t="s">
        <v>838</v>
      </c>
      <c r="D273" t="s">
        <v>140</v>
      </c>
      <c r="E273" t="s">
        <v>141</v>
      </c>
      <c r="F273" t="s">
        <v>142</v>
      </c>
      <c r="G273" t="s">
        <v>24</v>
      </c>
      <c r="H273">
        <v>23.78</v>
      </c>
      <c r="I273" t="s">
        <v>25</v>
      </c>
      <c r="J273" t="s">
        <v>26</v>
      </c>
      <c r="K273">
        <v>3</v>
      </c>
      <c r="L273">
        <v>7.9266666700000004</v>
      </c>
      <c r="M273" t="s">
        <v>27</v>
      </c>
      <c r="N273" t="s">
        <v>27</v>
      </c>
    </row>
    <row r="274" spans="1:14" x14ac:dyDescent="0.2">
      <c r="A274" t="s">
        <v>41</v>
      </c>
      <c r="B274" t="s">
        <v>219</v>
      </c>
      <c r="C274" t="s">
        <v>839</v>
      </c>
      <c r="D274" t="s">
        <v>68</v>
      </c>
      <c r="E274" t="s">
        <v>221</v>
      </c>
      <c r="F274" t="s">
        <v>70</v>
      </c>
      <c r="G274" t="s">
        <v>24</v>
      </c>
      <c r="H274">
        <v>23.72</v>
      </c>
      <c r="I274" t="s">
        <v>47</v>
      </c>
      <c r="J274" t="s">
        <v>26</v>
      </c>
      <c r="M274" t="s">
        <v>27</v>
      </c>
      <c r="N274" t="s">
        <v>27</v>
      </c>
    </row>
    <row r="275" spans="1:14" x14ac:dyDescent="0.2">
      <c r="A275" t="s">
        <v>49</v>
      </c>
      <c r="B275" t="s">
        <v>372</v>
      </c>
      <c r="C275" t="s">
        <v>840</v>
      </c>
      <c r="D275" t="s">
        <v>374</v>
      </c>
      <c r="E275" t="s">
        <v>375</v>
      </c>
      <c r="F275" t="s">
        <v>376</v>
      </c>
      <c r="G275" t="s">
        <v>24</v>
      </c>
      <c r="H275">
        <v>22.97</v>
      </c>
      <c r="I275" t="s">
        <v>47</v>
      </c>
      <c r="J275" t="s">
        <v>26</v>
      </c>
      <c r="M275" t="s">
        <v>27</v>
      </c>
      <c r="N275" t="s">
        <v>27</v>
      </c>
    </row>
    <row r="276" spans="1:14" x14ac:dyDescent="0.2">
      <c r="A276" t="s">
        <v>144</v>
      </c>
      <c r="B276" t="s">
        <v>841</v>
      </c>
      <c r="C276" t="s">
        <v>842</v>
      </c>
      <c r="D276" t="s">
        <v>843</v>
      </c>
      <c r="E276" t="s">
        <v>844</v>
      </c>
      <c r="F276" t="s">
        <v>845</v>
      </c>
      <c r="G276" t="s">
        <v>24</v>
      </c>
      <c r="H276">
        <v>22.84</v>
      </c>
      <c r="I276" t="s">
        <v>25</v>
      </c>
      <c r="J276" t="s">
        <v>26</v>
      </c>
      <c r="M276" t="s">
        <v>27</v>
      </c>
      <c r="N276" t="s">
        <v>27</v>
      </c>
    </row>
    <row r="277" spans="1:14" x14ac:dyDescent="0.2">
      <c r="A277" t="s">
        <v>41</v>
      </c>
      <c r="B277" t="s">
        <v>133</v>
      </c>
      <c r="C277" t="s">
        <v>846</v>
      </c>
      <c r="D277" t="s">
        <v>135</v>
      </c>
      <c r="E277" t="s">
        <v>136</v>
      </c>
      <c r="F277" t="s">
        <v>137</v>
      </c>
      <c r="G277" t="s">
        <v>24</v>
      </c>
      <c r="H277">
        <v>22.77</v>
      </c>
      <c r="I277" t="s">
        <v>47</v>
      </c>
      <c r="J277" t="s">
        <v>26</v>
      </c>
      <c r="M277" t="s">
        <v>27</v>
      </c>
      <c r="N277" t="s">
        <v>27</v>
      </c>
    </row>
    <row r="278" spans="1:14" x14ac:dyDescent="0.2">
      <c r="A278" t="s">
        <v>49</v>
      </c>
      <c r="B278" t="s">
        <v>354</v>
      </c>
      <c r="C278" t="s">
        <v>847</v>
      </c>
      <c r="D278" t="s">
        <v>356</v>
      </c>
      <c r="E278" t="s">
        <v>357</v>
      </c>
      <c r="F278" t="s">
        <v>358</v>
      </c>
      <c r="G278" t="s">
        <v>24</v>
      </c>
      <c r="H278">
        <v>22.52</v>
      </c>
      <c r="I278" t="s">
        <v>47</v>
      </c>
      <c r="J278" t="s">
        <v>26</v>
      </c>
      <c r="M278" t="s">
        <v>27</v>
      </c>
      <c r="N278" t="s">
        <v>27</v>
      </c>
    </row>
    <row r="279" spans="1:14" x14ac:dyDescent="0.2">
      <c r="A279" t="s">
        <v>144</v>
      </c>
      <c r="B279" t="s">
        <v>848</v>
      </c>
      <c r="C279" t="s">
        <v>849</v>
      </c>
      <c r="D279" t="s">
        <v>850</v>
      </c>
      <c r="E279" t="s">
        <v>851</v>
      </c>
      <c r="F279" t="s">
        <v>852</v>
      </c>
      <c r="G279" t="s">
        <v>24</v>
      </c>
      <c r="H279">
        <v>22.26</v>
      </c>
      <c r="I279" t="s">
        <v>25</v>
      </c>
      <c r="J279" t="s">
        <v>26</v>
      </c>
      <c r="M279" t="s">
        <v>27</v>
      </c>
      <c r="N279" t="s">
        <v>27</v>
      </c>
    </row>
    <row r="280" spans="1:14" x14ac:dyDescent="0.2">
      <c r="A280" t="s">
        <v>53</v>
      </c>
      <c r="B280" t="s">
        <v>190</v>
      </c>
      <c r="C280" t="s">
        <v>853</v>
      </c>
      <c r="D280" t="s">
        <v>192</v>
      </c>
      <c r="E280" t="s">
        <v>193</v>
      </c>
      <c r="F280" t="s">
        <v>194</v>
      </c>
      <c r="G280" t="s">
        <v>24</v>
      </c>
      <c r="H280">
        <v>20.41</v>
      </c>
      <c r="I280" t="s">
        <v>47</v>
      </c>
      <c r="J280" t="s">
        <v>26</v>
      </c>
      <c r="K280">
        <v>1</v>
      </c>
      <c r="L280">
        <v>20.41</v>
      </c>
      <c r="M280" t="s">
        <v>27</v>
      </c>
      <c r="N280" t="s">
        <v>27</v>
      </c>
    </row>
    <row r="281" spans="1:14" x14ac:dyDescent="0.2">
      <c r="A281" t="s">
        <v>144</v>
      </c>
      <c r="B281" t="s">
        <v>854</v>
      </c>
      <c r="C281" t="s">
        <v>855</v>
      </c>
      <c r="D281" t="s">
        <v>856</v>
      </c>
      <c r="E281" t="s">
        <v>857</v>
      </c>
      <c r="F281" t="s">
        <v>858</v>
      </c>
      <c r="G281" t="s">
        <v>24</v>
      </c>
      <c r="H281">
        <v>20.22</v>
      </c>
      <c r="I281" t="s">
        <v>25</v>
      </c>
      <c r="J281" t="s">
        <v>26</v>
      </c>
      <c r="M281" t="s">
        <v>27</v>
      </c>
      <c r="N281" t="s">
        <v>27</v>
      </c>
    </row>
    <row r="282" spans="1:14" x14ac:dyDescent="0.2">
      <c r="A282" t="s">
        <v>144</v>
      </c>
      <c r="B282" t="s">
        <v>859</v>
      </c>
      <c r="C282" t="s">
        <v>860</v>
      </c>
      <c r="D282" t="s">
        <v>861</v>
      </c>
      <c r="E282" t="s">
        <v>862</v>
      </c>
      <c r="F282" t="s">
        <v>863</v>
      </c>
      <c r="G282" t="s">
        <v>24</v>
      </c>
      <c r="H282">
        <v>20.170000000000002</v>
      </c>
      <c r="I282" t="s">
        <v>25</v>
      </c>
      <c r="J282" t="s">
        <v>26</v>
      </c>
      <c r="K282">
        <v>1</v>
      </c>
      <c r="L282">
        <v>20.170000000000002</v>
      </c>
      <c r="M282" t="s">
        <v>27</v>
      </c>
      <c r="N282" t="s">
        <v>27</v>
      </c>
    </row>
    <row r="283" spans="1:14" x14ac:dyDescent="0.2">
      <c r="A283" t="s">
        <v>49</v>
      </c>
      <c r="B283" t="s">
        <v>864</v>
      </c>
      <c r="C283" t="s">
        <v>865</v>
      </c>
      <c r="D283" t="s">
        <v>866</v>
      </c>
      <c r="E283" t="s">
        <v>867</v>
      </c>
      <c r="F283" t="s">
        <v>868</v>
      </c>
      <c r="G283" t="s">
        <v>24</v>
      </c>
      <c r="H283">
        <v>20.100000000000001</v>
      </c>
      <c r="I283" t="s">
        <v>47</v>
      </c>
      <c r="J283" t="s">
        <v>26</v>
      </c>
      <c r="M283" t="s">
        <v>27</v>
      </c>
      <c r="N283" t="s">
        <v>27</v>
      </c>
    </row>
    <row r="284" spans="1:14" x14ac:dyDescent="0.2">
      <c r="A284" t="s">
        <v>49</v>
      </c>
      <c r="B284" t="s">
        <v>303</v>
      </c>
      <c r="C284" t="s">
        <v>869</v>
      </c>
      <c r="D284" t="s">
        <v>305</v>
      </c>
      <c r="E284" t="s">
        <v>306</v>
      </c>
      <c r="F284" t="s">
        <v>307</v>
      </c>
      <c r="G284" t="s">
        <v>24</v>
      </c>
      <c r="H284">
        <v>20.07</v>
      </c>
      <c r="I284" t="s">
        <v>47</v>
      </c>
      <c r="J284" t="s">
        <v>26</v>
      </c>
      <c r="K284">
        <v>1</v>
      </c>
      <c r="L284">
        <v>20.07</v>
      </c>
      <c r="M284" t="s">
        <v>27</v>
      </c>
      <c r="N284" t="s">
        <v>27</v>
      </c>
    </row>
    <row r="285" spans="1:14" x14ac:dyDescent="0.2">
      <c r="A285" t="s">
        <v>18</v>
      </c>
      <c r="B285" t="s">
        <v>870</v>
      </c>
      <c r="C285" t="s">
        <v>871</v>
      </c>
      <c r="D285" t="s">
        <v>872</v>
      </c>
      <c r="E285" t="s">
        <v>873</v>
      </c>
      <c r="F285" t="s">
        <v>874</v>
      </c>
      <c r="G285" t="s">
        <v>24</v>
      </c>
      <c r="H285">
        <v>20.07</v>
      </c>
      <c r="I285" t="s">
        <v>25</v>
      </c>
      <c r="J285" t="s">
        <v>26</v>
      </c>
      <c r="M285" t="s">
        <v>27</v>
      </c>
      <c r="N285" t="s">
        <v>27</v>
      </c>
    </row>
    <row r="286" spans="1:14" x14ac:dyDescent="0.2">
      <c r="A286" t="s">
        <v>53</v>
      </c>
      <c r="B286" t="s">
        <v>875</v>
      </c>
      <c r="C286" t="s">
        <v>876</v>
      </c>
      <c r="D286" t="s">
        <v>506</v>
      </c>
      <c r="E286" t="s">
        <v>877</v>
      </c>
      <c r="F286" t="s">
        <v>508</v>
      </c>
      <c r="G286" t="s">
        <v>24</v>
      </c>
      <c r="H286">
        <v>20.02</v>
      </c>
      <c r="I286" t="s">
        <v>47</v>
      </c>
      <c r="J286" t="s">
        <v>26</v>
      </c>
      <c r="K286">
        <v>1</v>
      </c>
      <c r="L286">
        <v>20.02</v>
      </c>
      <c r="M286" t="s">
        <v>27</v>
      </c>
      <c r="N286" t="s">
        <v>27</v>
      </c>
    </row>
    <row r="287" spans="1:14" x14ac:dyDescent="0.2">
      <c r="A287" t="s">
        <v>49</v>
      </c>
      <c r="B287" t="s">
        <v>411</v>
      </c>
      <c r="C287" t="s">
        <v>878</v>
      </c>
      <c r="D287" t="s">
        <v>216</v>
      </c>
      <c r="E287" t="s">
        <v>413</v>
      </c>
      <c r="F287" t="s">
        <v>218</v>
      </c>
      <c r="G287" t="s">
        <v>24</v>
      </c>
      <c r="H287">
        <v>19.940000000000001</v>
      </c>
      <c r="I287" t="s">
        <v>47</v>
      </c>
      <c r="J287" t="s">
        <v>26</v>
      </c>
      <c r="M287" t="s">
        <v>27</v>
      </c>
      <c r="N287" t="s">
        <v>27</v>
      </c>
    </row>
    <row r="288" spans="1:14" x14ac:dyDescent="0.2">
      <c r="A288" t="s">
        <v>49</v>
      </c>
      <c r="B288" t="s">
        <v>879</v>
      </c>
      <c r="C288" t="s">
        <v>880</v>
      </c>
      <c r="D288" t="s">
        <v>881</v>
      </c>
      <c r="E288" t="s">
        <v>882</v>
      </c>
      <c r="F288" t="s">
        <v>883</v>
      </c>
      <c r="G288" t="s">
        <v>24</v>
      </c>
      <c r="H288">
        <v>19.93</v>
      </c>
      <c r="I288" t="s">
        <v>47</v>
      </c>
      <c r="J288" t="s">
        <v>26</v>
      </c>
      <c r="M288" t="s">
        <v>27</v>
      </c>
      <c r="N288" t="s">
        <v>27</v>
      </c>
    </row>
    <row r="289" spans="1:14" x14ac:dyDescent="0.2">
      <c r="A289" t="s">
        <v>41</v>
      </c>
      <c r="B289" t="s">
        <v>884</v>
      </c>
      <c r="C289" t="s">
        <v>885</v>
      </c>
      <c r="D289" t="s">
        <v>886</v>
      </c>
      <c r="E289" t="s">
        <v>887</v>
      </c>
      <c r="F289" t="s">
        <v>888</v>
      </c>
      <c r="G289" t="s">
        <v>24</v>
      </c>
      <c r="H289">
        <v>19.93</v>
      </c>
      <c r="I289" t="s">
        <v>47</v>
      </c>
      <c r="J289" t="s">
        <v>26</v>
      </c>
      <c r="M289" t="s">
        <v>27</v>
      </c>
      <c r="N289" t="s">
        <v>27</v>
      </c>
    </row>
    <row r="290" spans="1:14" x14ac:dyDescent="0.2">
      <c r="A290" t="s">
        <v>41</v>
      </c>
      <c r="B290" t="s">
        <v>219</v>
      </c>
      <c r="C290" t="s">
        <v>889</v>
      </c>
      <c r="D290" t="s">
        <v>68</v>
      </c>
      <c r="E290" t="s">
        <v>221</v>
      </c>
      <c r="F290" t="s">
        <v>70</v>
      </c>
      <c r="G290" t="s">
        <v>24</v>
      </c>
      <c r="H290">
        <v>19.88</v>
      </c>
      <c r="I290" t="s">
        <v>47</v>
      </c>
      <c r="J290" t="s">
        <v>26</v>
      </c>
      <c r="M290" t="s">
        <v>27</v>
      </c>
      <c r="N290" t="s">
        <v>27</v>
      </c>
    </row>
    <row r="291" spans="1:14" x14ac:dyDescent="0.2">
      <c r="A291" t="s">
        <v>49</v>
      </c>
      <c r="B291" t="s">
        <v>184</v>
      </c>
      <c r="C291" t="s">
        <v>890</v>
      </c>
      <c r="D291" t="s">
        <v>186</v>
      </c>
      <c r="E291" t="s">
        <v>187</v>
      </c>
      <c r="F291" t="s">
        <v>188</v>
      </c>
      <c r="G291" t="s">
        <v>24</v>
      </c>
      <c r="H291">
        <v>19.89</v>
      </c>
      <c r="I291" t="s">
        <v>47</v>
      </c>
      <c r="J291" t="s">
        <v>26</v>
      </c>
      <c r="M291" t="s">
        <v>27</v>
      </c>
      <c r="N291" t="s">
        <v>27</v>
      </c>
    </row>
    <row r="292" spans="1:14" x14ac:dyDescent="0.2">
      <c r="A292" t="s">
        <v>53</v>
      </c>
      <c r="B292" t="s">
        <v>190</v>
      </c>
      <c r="C292" t="s">
        <v>891</v>
      </c>
      <c r="D292" t="s">
        <v>192</v>
      </c>
      <c r="E292" t="s">
        <v>193</v>
      </c>
      <c r="F292" t="s">
        <v>194</v>
      </c>
      <c r="G292" t="s">
        <v>24</v>
      </c>
      <c r="H292">
        <v>19.89</v>
      </c>
      <c r="I292" t="s">
        <v>47</v>
      </c>
      <c r="J292" t="s">
        <v>26</v>
      </c>
      <c r="K292">
        <v>1</v>
      </c>
      <c r="L292">
        <v>19.89</v>
      </c>
      <c r="M292" t="s">
        <v>27</v>
      </c>
      <c r="N292" t="s">
        <v>27</v>
      </c>
    </row>
    <row r="293" spans="1:14" x14ac:dyDescent="0.2">
      <c r="A293" t="s">
        <v>53</v>
      </c>
      <c r="B293" t="s">
        <v>892</v>
      </c>
      <c r="C293" t="s">
        <v>893</v>
      </c>
      <c r="D293" t="s">
        <v>894</v>
      </c>
      <c r="E293" t="s">
        <v>895</v>
      </c>
      <c r="F293" t="s">
        <v>896</v>
      </c>
      <c r="G293" t="s">
        <v>24</v>
      </c>
      <c r="H293">
        <v>19.87</v>
      </c>
      <c r="I293" t="s">
        <v>47</v>
      </c>
      <c r="J293" t="s">
        <v>26</v>
      </c>
      <c r="K293">
        <v>1</v>
      </c>
      <c r="L293">
        <v>19.87</v>
      </c>
      <c r="M293" t="s">
        <v>27</v>
      </c>
      <c r="N293" t="s">
        <v>27</v>
      </c>
    </row>
    <row r="294" spans="1:14" x14ac:dyDescent="0.2">
      <c r="A294" t="s">
        <v>41</v>
      </c>
      <c r="B294" t="s">
        <v>897</v>
      </c>
      <c r="C294" t="s">
        <v>898</v>
      </c>
      <c r="D294" t="s">
        <v>899</v>
      </c>
      <c r="E294" t="s">
        <v>900</v>
      </c>
      <c r="F294" t="s">
        <v>901</v>
      </c>
      <c r="G294" t="s">
        <v>24</v>
      </c>
      <c r="H294">
        <v>19.72</v>
      </c>
      <c r="I294" t="s">
        <v>47</v>
      </c>
      <c r="J294" t="s">
        <v>26</v>
      </c>
      <c r="M294" t="s">
        <v>27</v>
      </c>
      <c r="N294" t="s">
        <v>27</v>
      </c>
    </row>
    <row r="295" spans="1:14" x14ac:dyDescent="0.2">
      <c r="A295" t="s">
        <v>53</v>
      </c>
      <c r="B295" t="s">
        <v>64</v>
      </c>
      <c r="C295" t="s">
        <v>902</v>
      </c>
      <c r="D295" t="s">
        <v>30</v>
      </c>
      <c r="E295" t="s">
        <v>65</v>
      </c>
      <c r="F295" t="s">
        <v>32</v>
      </c>
      <c r="G295" t="s">
        <v>24</v>
      </c>
      <c r="H295">
        <v>19.72</v>
      </c>
      <c r="I295" t="s">
        <v>47</v>
      </c>
      <c r="J295" t="s">
        <v>26</v>
      </c>
      <c r="K295">
        <v>1</v>
      </c>
      <c r="L295">
        <v>19.72</v>
      </c>
      <c r="M295" t="s">
        <v>27</v>
      </c>
      <c r="N295" t="s">
        <v>27</v>
      </c>
    </row>
    <row r="296" spans="1:14" x14ac:dyDescent="0.2">
      <c r="A296" t="s">
        <v>49</v>
      </c>
      <c r="B296" t="s">
        <v>184</v>
      </c>
      <c r="C296" t="s">
        <v>903</v>
      </c>
      <c r="D296" t="s">
        <v>186</v>
      </c>
      <c r="E296" t="s">
        <v>187</v>
      </c>
      <c r="F296" t="s">
        <v>188</v>
      </c>
      <c r="G296" t="s">
        <v>24</v>
      </c>
      <c r="H296">
        <v>19.7</v>
      </c>
      <c r="I296" t="s">
        <v>47</v>
      </c>
      <c r="J296" t="s">
        <v>26</v>
      </c>
      <c r="M296" t="s">
        <v>27</v>
      </c>
      <c r="N296" t="s">
        <v>27</v>
      </c>
    </row>
    <row r="297" spans="1:14" x14ac:dyDescent="0.2">
      <c r="A297" t="s">
        <v>49</v>
      </c>
      <c r="B297" t="s">
        <v>764</v>
      </c>
      <c r="C297" t="s">
        <v>904</v>
      </c>
      <c r="D297" t="s">
        <v>557</v>
      </c>
      <c r="E297" t="s">
        <v>765</v>
      </c>
      <c r="F297" t="s">
        <v>559</v>
      </c>
      <c r="G297" t="s">
        <v>24</v>
      </c>
      <c r="H297">
        <v>19.600000000000001</v>
      </c>
      <c r="I297" t="s">
        <v>47</v>
      </c>
      <c r="J297" t="s">
        <v>26</v>
      </c>
      <c r="M297" t="s">
        <v>27</v>
      </c>
      <c r="N297" t="s">
        <v>27</v>
      </c>
    </row>
    <row r="298" spans="1:14" x14ac:dyDescent="0.2">
      <c r="A298" t="s">
        <v>49</v>
      </c>
      <c r="B298" t="s">
        <v>905</v>
      </c>
      <c r="C298" t="s">
        <v>906</v>
      </c>
      <c r="D298" t="s">
        <v>907</v>
      </c>
      <c r="E298" t="s">
        <v>908</v>
      </c>
      <c r="F298" t="s">
        <v>909</v>
      </c>
      <c r="G298" t="s">
        <v>24</v>
      </c>
      <c r="H298">
        <v>19.62</v>
      </c>
      <c r="I298" t="s">
        <v>47</v>
      </c>
      <c r="J298" t="s">
        <v>26</v>
      </c>
      <c r="M298" t="s">
        <v>27</v>
      </c>
      <c r="N298" t="s">
        <v>27</v>
      </c>
    </row>
    <row r="299" spans="1:14" x14ac:dyDescent="0.2">
      <c r="A299" t="s">
        <v>49</v>
      </c>
      <c r="B299" t="s">
        <v>630</v>
      </c>
      <c r="C299" t="s">
        <v>910</v>
      </c>
      <c r="D299" t="s">
        <v>632</v>
      </c>
      <c r="E299" t="s">
        <v>633</v>
      </c>
      <c r="F299" t="s">
        <v>634</v>
      </c>
      <c r="G299" t="s">
        <v>24</v>
      </c>
      <c r="H299">
        <v>19.53</v>
      </c>
      <c r="I299" t="s">
        <v>47</v>
      </c>
      <c r="J299" t="s">
        <v>26</v>
      </c>
      <c r="K299">
        <v>1</v>
      </c>
      <c r="L299">
        <v>19.53</v>
      </c>
      <c r="M299" t="s">
        <v>27</v>
      </c>
      <c r="N299" t="s">
        <v>27</v>
      </c>
    </row>
    <row r="300" spans="1:14" x14ac:dyDescent="0.2">
      <c r="A300" t="s">
        <v>49</v>
      </c>
      <c r="B300" t="s">
        <v>911</v>
      </c>
      <c r="C300" t="s">
        <v>912</v>
      </c>
      <c r="D300" t="s">
        <v>913</v>
      </c>
      <c r="E300" t="s">
        <v>914</v>
      </c>
      <c r="F300" t="s">
        <v>915</v>
      </c>
      <c r="G300" t="s">
        <v>24</v>
      </c>
      <c r="H300">
        <v>19.5</v>
      </c>
      <c r="I300" t="s">
        <v>47</v>
      </c>
      <c r="J300" t="s">
        <v>26</v>
      </c>
      <c r="M300" t="s">
        <v>27</v>
      </c>
      <c r="N300" t="s">
        <v>27</v>
      </c>
    </row>
    <row r="301" spans="1:14" x14ac:dyDescent="0.2">
      <c r="A301" t="s">
        <v>144</v>
      </c>
      <c r="B301" t="s">
        <v>652</v>
      </c>
      <c r="C301" t="s">
        <v>314</v>
      </c>
      <c r="D301" t="s">
        <v>208</v>
      </c>
      <c r="E301" t="s">
        <v>654</v>
      </c>
      <c r="F301" t="s">
        <v>210</v>
      </c>
      <c r="G301" t="s">
        <v>24</v>
      </c>
      <c r="H301">
        <v>19.510000000000002</v>
      </c>
      <c r="I301" t="s">
        <v>25</v>
      </c>
      <c r="J301" t="s">
        <v>26</v>
      </c>
      <c r="K301">
        <v>2</v>
      </c>
      <c r="L301">
        <v>9.7550000000000008</v>
      </c>
      <c r="M301" t="s">
        <v>27</v>
      </c>
      <c r="N301" t="s">
        <v>27</v>
      </c>
    </row>
    <row r="302" spans="1:14" x14ac:dyDescent="0.2">
      <c r="A302" t="s">
        <v>49</v>
      </c>
      <c r="B302" t="s">
        <v>916</v>
      </c>
      <c r="C302" t="s">
        <v>917</v>
      </c>
      <c r="D302" t="s">
        <v>918</v>
      </c>
      <c r="E302" t="s">
        <v>919</v>
      </c>
      <c r="F302" t="s">
        <v>920</v>
      </c>
      <c r="G302" t="s">
        <v>24</v>
      </c>
      <c r="H302">
        <v>19.5</v>
      </c>
      <c r="I302" t="s">
        <v>47</v>
      </c>
      <c r="J302" t="s">
        <v>26</v>
      </c>
      <c r="M302" t="s">
        <v>27</v>
      </c>
      <c r="N302" t="s">
        <v>27</v>
      </c>
    </row>
    <row r="303" spans="1:14" x14ac:dyDescent="0.2">
      <c r="A303" t="s">
        <v>18</v>
      </c>
      <c r="B303" t="s">
        <v>921</v>
      </c>
      <c r="C303" t="s">
        <v>922</v>
      </c>
      <c r="D303" t="s">
        <v>923</v>
      </c>
      <c r="E303" t="s">
        <v>924</v>
      </c>
      <c r="F303" t="s">
        <v>925</v>
      </c>
      <c r="G303" t="s">
        <v>24</v>
      </c>
      <c r="H303">
        <v>19.47</v>
      </c>
      <c r="I303" t="s">
        <v>25</v>
      </c>
      <c r="J303" t="s">
        <v>26</v>
      </c>
      <c r="K303">
        <v>2</v>
      </c>
      <c r="L303">
        <v>9.7349999999999994</v>
      </c>
      <c r="M303" t="s">
        <v>27</v>
      </c>
      <c r="N303" t="s">
        <v>27</v>
      </c>
    </row>
    <row r="304" spans="1:14" x14ac:dyDescent="0.2">
      <c r="A304" t="s">
        <v>144</v>
      </c>
      <c r="B304" t="s">
        <v>748</v>
      </c>
      <c r="C304" t="s">
        <v>926</v>
      </c>
      <c r="D304" t="s">
        <v>750</v>
      </c>
      <c r="E304" t="s">
        <v>751</v>
      </c>
      <c r="F304" t="s">
        <v>752</v>
      </c>
      <c r="G304" t="s">
        <v>24</v>
      </c>
      <c r="H304">
        <v>19.45</v>
      </c>
      <c r="I304" t="s">
        <v>25</v>
      </c>
      <c r="J304" t="s">
        <v>26</v>
      </c>
      <c r="K304">
        <v>2</v>
      </c>
      <c r="L304">
        <v>9.7249999999999996</v>
      </c>
      <c r="M304" t="s">
        <v>27</v>
      </c>
      <c r="N304" t="s">
        <v>27</v>
      </c>
    </row>
    <row r="305" spans="1:14" x14ac:dyDescent="0.2">
      <c r="A305" t="s">
        <v>49</v>
      </c>
      <c r="B305" t="s">
        <v>927</v>
      </c>
      <c r="C305" t="s">
        <v>928</v>
      </c>
      <c r="D305" t="s">
        <v>929</v>
      </c>
      <c r="E305" t="s">
        <v>930</v>
      </c>
      <c r="F305" t="s">
        <v>931</v>
      </c>
      <c r="G305" t="s">
        <v>24</v>
      </c>
      <c r="H305">
        <v>19.440000000000001</v>
      </c>
      <c r="I305" t="s">
        <v>47</v>
      </c>
      <c r="J305" t="s">
        <v>26</v>
      </c>
      <c r="K305">
        <v>1</v>
      </c>
      <c r="L305">
        <v>19.440000000000001</v>
      </c>
      <c r="M305" t="s">
        <v>27</v>
      </c>
      <c r="N305" t="s">
        <v>27</v>
      </c>
    </row>
    <row r="306" spans="1:14" x14ac:dyDescent="0.2">
      <c r="A306" t="s">
        <v>18</v>
      </c>
      <c r="B306" t="s">
        <v>932</v>
      </c>
      <c r="C306" t="s">
        <v>933</v>
      </c>
      <c r="D306" t="s">
        <v>934</v>
      </c>
      <c r="E306" t="s">
        <v>935</v>
      </c>
      <c r="F306" t="s">
        <v>936</v>
      </c>
      <c r="G306" t="s">
        <v>24</v>
      </c>
      <c r="H306">
        <v>19.38</v>
      </c>
      <c r="I306" t="s">
        <v>25</v>
      </c>
      <c r="J306" t="s">
        <v>26</v>
      </c>
      <c r="K306">
        <v>3</v>
      </c>
      <c r="L306">
        <v>6.46</v>
      </c>
      <c r="M306" t="s">
        <v>27</v>
      </c>
      <c r="N306" t="s">
        <v>27</v>
      </c>
    </row>
    <row r="307" spans="1:14" x14ac:dyDescent="0.2">
      <c r="A307" t="s">
        <v>53</v>
      </c>
      <c r="B307" t="s">
        <v>85</v>
      </c>
      <c r="C307" t="s">
        <v>937</v>
      </c>
      <c r="D307" t="s">
        <v>87</v>
      </c>
      <c r="E307" t="s">
        <v>88</v>
      </c>
      <c r="F307" t="s">
        <v>89</v>
      </c>
      <c r="G307" t="s">
        <v>24</v>
      </c>
      <c r="H307">
        <v>19.39</v>
      </c>
      <c r="I307" t="s">
        <v>47</v>
      </c>
      <c r="J307" t="s">
        <v>26</v>
      </c>
      <c r="M307" t="s">
        <v>27</v>
      </c>
      <c r="N307" t="s">
        <v>27</v>
      </c>
    </row>
    <row r="308" spans="1:14" x14ac:dyDescent="0.2">
      <c r="A308" t="s">
        <v>53</v>
      </c>
      <c r="B308" t="s">
        <v>938</v>
      </c>
      <c r="C308" t="s">
        <v>939</v>
      </c>
      <c r="D308" t="s">
        <v>940</v>
      </c>
      <c r="E308" t="s">
        <v>941</v>
      </c>
      <c r="F308" t="s">
        <v>942</v>
      </c>
      <c r="G308" t="s">
        <v>24</v>
      </c>
      <c r="H308">
        <v>19.25</v>
      </c>
      <c r="I308" t="s">
        <v>47</v>
      </c>
      <c r="J308" t="s">
        <v>26</v>
      </c>
      <c r="M308" t="s">
        <v>27</v>
      </c>
      <c r="N308" t="s">
        <v>27</v>
      </c>
    </row>
    <row r="309" spans="1:14" x14ac:dyDescent="0.2">
      <c r="A309" t="s">
        <v>144</v>
      </c>
      <c r="B309" t="s">
        <v>943</v>
      </c>
      <c r="C309" t="s">
        <v>944</v>
      </c>
      <c r="D309" t="s">
        <v>110</v>
      </c>
      <c r="E309" t="s">
        <v>945</v>
      </c>
      <c r="F309" t="s">
        <v>112</v>
      </c>
      <c r="G309" t="s">
        <v>24</v>
      </c>
      <c r="H309">
        <v>19.29</v>
      </c>
      <c r="I309" t="s">
        <v>25</v>
      </c>
      <c r="J309" t="s">
        <v>26</v>
      </c>
      <c r="M309" t="s">
        <v>27</v>
      </c>
      <c r="N309" t="s">
        <v>27</v>
      </c>
    </row>
    <row r="310" spans="1:14" x14ac:dyDescent="0.2">
      <c r="A310" t="s">
        <v>144</v>
      </c>
      <c r="B310" t="s">
        <v>946</v>
      </c>
      <c r="C310" t="s">
        <v>947</v>
      </c>
      <c r="D310" t="s">
        <v>948</v>
      </c>
      <c r="E310" t="s">
        <v>949</v>
      </c>
      <c r="F310" t="s">
        <v>950</v>
      </c>
      <c r="G310" t="s">
        <v>24</v>
      </c>
      <c r="H310">
        <v>19.29</v>
      </c>
      <c r="I310" t="s">
        <v>25</v>
      </c>
      <c r="J310" t="s">
        <v>26</v>
      </c>
      <c r="K310">
        <v>4</v>
      </c>
      <c r="L310">
        <v>4.8224999999999998</v>
      </c>
      <c r="M310" t="s">
        <v>27</v>
      </c>
      <c r="N310" t="s">
        <v>27</v>
      </c>
    </row>
    <row r="311" spans="1:14" x14ac:dyDescent="0.2">
      <c r="A311" t="s">
        <v>49</v>
      </c>
      <c r="B311" t="s">
        <v>951</v>
      </c>
      <c r="C311" t="s">
        <v>952</v>
      </c>
      <c r="D311" t="s">
        <v>953</v>
      </c>
      <c r="E311" t="s">
        <v>954</v>
      </c>
      <c r="F311" t="s">
        <v>955</v>
      </c>
      <c r="G311" t="s">
        <v>24</v>
      </c>
      <c r="H311">
        <v>18.87</v>
      </c>
      <c r="I311" t="s">
        <v>47</v>
      </c>
      <c r="J311" t="s">
        <v>26</v>
      </c>
      <c r="K311">
        <v>1</v>
      </c>
      <c r="L311">
        <v>18.87</v>
      </c>
      <c r="M311" t="s">
        <v>27</v>
      </c>
      <c r="N311" t="s">
        <v>27</v>
      </c>
    </row>
    <row r="312" spans="1:14" x14ac:dyDescent="0.2">
      <c r="A312" t="s">
        <v>41</v>
      </c>
      <c r="B312" t="s">
        <v>219</v>
      </c>
      <c r="C312" t="s">
        <v>956</v>
      </c>
      <c r="D312" t="s">
        <v>68</v>
      </c>
      <c r="E312" t="s">
        <v>221</v>
      </c>
      <c r="F312" t="s">
        <v>70</v>
      </c>
      <c r="G312" t="s">
        <v>24</v>
      </c>
      <c r="H312">
        <v>19.100000000000001</v>
      </c>
      <c r="I312" t="s">
        <v>47</v>
      </c>
      <c r="J312" t="s">
        <v>26</v>
      </c>
      <c r="M312" t="s">
        <v>27</v>
      </c>
      <c r="N312" t="s">
        <v>27</v>
      </c>
    </row>
    <row r="313" spans="1:14" x14ac:dyDescent="0.2">
      <c r="A313" t="s">
        <v>49</v>
      </c>
      <c r="B313" t="s">
        <v>108</v>
      </c>
      <c r="C313" t="s">
        <v>957</v>
      </c>
      <c r="D313" t="s">
        <v>110</v>
      </c>
      <c r="E313" t="s">
        <v>111</v>
      </c>
      <c r="F313" t="s">
        <v>112</v>
      </c>
      <c r="G313" t="s">
        <v>24</v>
      </c>
      <c r="H313">
        <v>18.98</v>
      </c>
      <c r="I313" t="s">
        <v>47</v>
      </c>
      <c r="J313" t="s">
        <v>26</v>
      </c>
      <c r="K313">
        <v>1</v>
      </c>
      <c r="L313">
        <v>18.98</v>
      </c>
      <c r="M313" t="s">
        <v>27</v>
      </c>
      <c r="N313" t="s">
        <v>27</v>
      </c>
    </row>
    <row r="314" spans="1:14" x14ac:dyDescent="0.2">
      <c r="A314" t="s">
        <v>53</v>
      </c>
      <c r="B314" t="s">
        <v>958</v>
      </c>
      <c r="C314" t="s">
        <v>959</v>
      </c>
      <c r="D314" t="s">
        <v>960</v>
      </c>
      <c r="E314" t="s">
        <v>961</v>
      </c>
      <c r="F314" t="s">
        <v>962</v>
      </c>
      <c r="G314" t="s">
        <v>24</v>
      </c>
      <c r="H314">
        <v>18.95</v>
      </c>
      <c r="I314" t="s">
        <v>47</v>
      </c>
      <c r="J314" t="s">
        <v>26</v>
      </c>
      <c r="M314" t="s">
        <v>27</v>
      </c>
      <c r="N314" t="s">
        <v>27</v>
      </c>
    </row>
    <row r="315" spans="1:14" x14ac:dyDescent="0.2">
      <c r="A315" t="s">
        <v>18</v>
      </c>
      <c r="B315" t="s">
        <v>963</v>
      </c>
      <c r="C315" t="s">
        <v>964</v>
      </c>
      <c r="D315" t="s">
        <v>154</v>
      </c>
      <c r="E315" t="s">
        <v>965</v>
      </c>
      <c r="F315" t="s">
        <v>156</v>
      </c>
      <c r="G315" t="s">
        <v>24</v>
      </c>
      <c r="H315">
        <v>18.87</v>
      </c>
      <c r="I315" t="s">
        <v>25</v>
      </c>
      <c r="J315" t="s">
        <v>26</v>
      </c>
      <c r="K315">
        <v>1</v>
      </c>
      <c r="L315">
        <v>18.87</v>
      </c>
      <c r="M315" t="s">
        <v>27</v>
      </c>
      <c r="N315" t="s">
        <v>27</v>
      </c>
    </row>
    <row r="316" spans="1:14" x14ac:dyDescent="0.2">
      <c r="A316" t="s">
        <v>41</v>
      </c>
      <c r="B316" t="s">
        <v>219</v>
      </c>
      <c r="C316" t="s">
        <v>966</v>
      </c>
      <c r="D316" t="s">
        <v>68</v>
      </c>
      <c r="E316" t="s">
        <v>221</v>
      </c>
      <c r="F316" t="s">
        <v>70</v>
      </c>
      <c r="G316" t="s">
        <v>24</v>
      </c>
      <c r="H316">
        <v>18.8</v>
      </c>
      <c r="I316" t="s">
        <v>47</v>
      </c>
      <c r="J316" t="s">
        <v>26</v>
      </c>
      <c r="M316" t="s">
        <v>27</v>
      </c>
      <c r="N316" t="s">
        <v>27</v>
      </c>
    </row>
    <row r="317" spans="1:14" x14ac:dyDescent="0.2">
      <c r="A317" t="s">
        <v>49</v>
      </c>
      <c r="B317" t="s">
        <v>354</v>
      </c>
      <c r="C317" t="s">
        <v>967</v>
      </c>
      <c r="D317" t="s">
        <v>356</v>
      </c>
      <c r="E317" t="s">
        <v>357</v>
      </c>
      <c r="F317" t="s">
        <v>358</v>
      </c>
      <c r="G317" t="s">
        <v>24</v>
      </c>
      <c r="H317">
        <v>18.78</v>
      </c>
      <c r="I317" t="s">
        <v>47</v>
      </c>
      <c r="J317" t="s">
        <v>26</v>
      </c>
      <c r="M317" t="s">
        <v>27</v>
      </c>
      <c r="N317" t="s">
        <v>27</v>
      </c>
    </row>
    <row r="318" spans="1:14" x14ac:dyDescent="0.2">
      <c r="A318" t="s">
        <v>49</v>
      </c>
      <c r="B318" t="s">
        <v>968</v>
      </c>
      <c r="C318" t="s">
        <v>969</v>
      </c>
      <c r="D318" t="s">
        <v>970</v>
      </c>
      <c r="E318" t="s">
        <v>971</v>
      </c>
      <c r="F318" t="s">
        <v>972</v>
      </c>
      <c r="G318" t="s">
        <v>24</v>
      </c>
      <c r="H318">
        <v>18.760000000000002</v>
      </c>
      <c r="I318" t="s">
        <v>47</v>
      </c>
      <c r="J318" t="s">
        <v>26</v>
      </c>
      <c r="M318" t="s">
        <v>27</v>
      </c>
      <c r="N318" t="s">
        <v>27</v>
      </c>
    </row>
    <row r="319" spans="1:14" x14ac:dyDescent="0.2">
      <c r="A319" t="s">
        <v>49</v>
      </c>
      <c r="B319" t="s">
        <v>973</v>
      </c>
      <c r="C319" t="s">
        <v>974</v>
      </c>
      <c r="D319" t="s">
        <v>975</v>
      </c>
      <c r="E319" t="s">
        <v>976</v>
      </c>
      <c r="F319" t="s">
        <v>977</v>
      </c>
      <c r="G319" t="s">
        <v>24</v>
      </c>
      <c r="H319">
        <v>18.66</v>
      </c>
      <c r="I319" t="s">
        <v>47</v>
      </c>
      <c r="J319" t="s">
        <v>26</v>
      </c>
      <c r="M319" t="s">
        <v>27</v>
      </c>
      <c r="N319" t="s">
        <v>27</v>
      </c>
    </row>
    <row r="320" spans="1:14" x14ac:dyDescent="0.2">
      <c r="A320" t="s">
        <v>49</v>
      </c>
      <c r="B320" t="s">
        <v>123</v>
      </c>
      <c r="C320" t="s">
        <v>978</v>
      </c>
      <c r="D320" t="s">
        <v>125</v>
      </c>
      <c r="E320" t="s">
        <v>126</v>
      </c>
      <c r="F320" t="s">
        <v>127</v>
      </c>
      <c r="G320" t="s">
        <v>24</v>
      </c>
      <c r="H320">
        <v>18.57</v>
      </c>
      <c r="I320" t="s">
        <v>47</v>
      </c>
      <c r="J320" t="s">
        <v>26</v>
      </c>
      <c r="K320">
        <v>1</v>
      </c>
      <c r="L320">
        <v>18.57</v>
      </c>
      <c r="M320" t="s">
        <v>27</v>
      </c>
      <c r="N320" t="s">
        <v>27</v>
      </c>
    </row>
    <row r="321" spans="1:14" x14ac:dyDescent="0.2">
      <c r="A321" t="s">
        <v>41</v>
      </c>
      <c r="B321" t="s">
        <v>283</v>
      </c>
      <c r="C321" t="s">
        <v>979</v>
      </c>
      <c r="D321" t="s">
        <v>285</v>
      </c>
      <c r="E321" t="s">
        <v>286</v>
      </c>
      <c r="F321" t="s">
        <v>287</v>
      </c>
      <c r="G321" t="s">
        <v>24</v>
      </c>
      <c r="H321">
        <v>18.57</v>
      </c>
      <c r="I321" t="s">
        <v>47</v>
      </c>
      <c r="J321" t="s">
        <v>26</v>
      </c>
      <c r="M321" t="s">
        <v>27</v>
      </c>
      <c r="N321" t="s">
        <v>27</v>
      </c>
    </row>
    <row r="322" spans="1:14" x14ac:dyDescent="0.2">
      <c r="A322" t="s">
        <v>18</v>
      </c>
      <c r="B322" t="s">
        <v>222</v>
      </c>
      <c r="C322" t="s">
        <v>980</v>
      </c>
      <c r="D322" t="s">
        <v>87</v>
      </c>
      <c r="E322" t="s">
        <v>224</v>
      </c>
      <c r="F322" t="s">
        <v>89</v>
      </c>
      <c r="G322" t="s">
        <v>24</v>
      </c>
      <c r="H322">
        <v>18.52</v>
      </c>
      <c r="I322" t="s">
        <v>25</v>
      </c>
      <c r="J322" t="s">
        <v>26</v>
      </c>
      <c r="K322">
        <v>1</v>
      </c>
      <c r="L322">
        <v>18.52</v>
      </c>
      <c r="M322" t="s">
        <v>27</v>
      </c>
      <c r="N322" t="s">
        <v>27</v>
      </c>
    </row>
    <row r="323" spans="1:14" x14ac:dyDescent="0.2">
      <c r="A323" t="s">
        <v>53</v>
      </c>
      <c r="B323" t="s">
        <v>85</v>
      </c>
      <c r="C323" t="s">
        <v>981</v>
      </c>
      <c r="D323" t="s">
        <v>87</v>
      </c>
      <c r="E323" t="s">
        <v>88</v>
      </c>
      <c r="F323" t="s">
        <v>89</v>
      </c>
      <c r="G323" t="s">
        <v>24</v>
      </c>
      <c r="H323">
        <v>18.48</v>
      </c>
      <c r="I323" t="s">
        <v>47</v>
      </c>
      <c r="J323" t="s">
        <v>26</v>
      </c>
      <c r="M323" t="s">
        <v>27</v>
      </c>
      <c r="N323" t="s">
        <v>27</v>
      </c>
    </row>
    <row r="324" spans="1:14" x14ac:dyDescent="0.2">
      <c r="A324" t="s">
        <v>53</v>
      </c>
      <c r="B324" t="s">
        <v>128</v>
      </c>
      <c r="C324" t="s">
        <v>982</v>
      </c>
      <c r="D324" t="s">
        <v>130</v>
      </c>
      <c r="E324" t="s">
        <v>131</v>
      </c>
      <c r="F324" t="s">
        <v>132</v>
      </c>
      <c r="G324" t="s">
        <v>24</v>
      </c>
      <c r="H324">
        <v>18.41</v>
      </c>
      <c r="I324" t="s">
        <v>47</v>
      </c>
      <c r="J324" t="s">
        <v>26</v>
      </c>
      <c r="K324">
        <v>2</v>
      </c>
      <c r="L324">
        <v>9.2050000000000001</v>
      </c>
      <c r="M324" t="s">
        <v>27</v>
      </c>
      <c r="N324" t="s">
        <v>27</v>
      </c>
    </row>
    <row r="325" spans="1:14" x14ac:dyDescent="0.2">
      <c r="A325" t="s">
        <v>49</v>
      </c>
      <c r="B325" t="s">
        <v>123</v>
      </c>
      <c r="C325" t="s">
        <v>983</v>
      </c>
      <c r="D325" t="s">
        <v>125</v>
      </c>
      <c r="E325" t="s">
        <v>126</v>
      </c>
      <c r="F325" t="s">
        <v>127</v>
      </c>
      <c r="G325" t="s">
        <v>24</v>
      </c>
      <c r="H325">
        <v>18.399999999999999</v>
      </c>
      <c r="I325" t="s">
        <v>47</v>
      </c>
      <c r="J325" t="s">
        <v>26</v>
      </c>
      <c r="M325" t="s">
        <v>27</v>
      </c>
      <c r="N325" t="s">
        <v>27</v>
      </c>
    </row>
    <row r="326" spans="1:14" x14ac:dyDescent="0.2">
      <c r="A326" t="s">
        <v>49</v>
      </c>
      <c r="B326" t="s">
        <v>984</v>
      </c>
      <c r="C326" t="s">
        <v>985</v>
      </c>
      <c r="D326" t="s">
        <v>986</v>
      </c>
      <c r="E326" t="s">
        <v>987</v>
      </c>
      <c r="F326" t="s">
        <v>988</v>
      </c>
      <c r="G326" t="s">
        <v>24</v>
      </c>
      <c r="H326">
        <v>18.37</v>
      </c>
      <c r="I326" t="s">
        <v>47</v>
      </c>
      <c r="J326" t="s">
        <v>26</v>
      </c>
      <c r="K326">
        <v>1</v>
      </c>
      <c r="L326">
        <v>18.37</v>
      </c>
      <c r="M326" t="s">
        <v>27</v>
      </c>
      <c r="N326" t="s">
        <v>27</v>
      </c>
    </row>
    <row r="327" spans="1:14" x14ac:dyDescent="0.2">
      <c r="A327" t="s">
        <v>49</v>
      </c>
      <c r="B327" t="s">
        <v>206</v>
      </c>
      <c r="C327" t="s">
        <v>989</v>
      </c>
      <c r="D327" t="s">
        <v>208</v>
      </c>
      <c r="E327" t="s">
        <v>209</v>
      </c>
      <c r="F327" t="s">
        <v>210</v>
      </c>
      <c r="G327" t="s">
        <v>24</v>
      </c>
      <c r="H327">
        <v>18.32</v>
      </c>
      <c r="I327" t="s">
        <v>47</v>
      </c>
      <c r="J327" t="s">
        <v>26</v>
      </c>
      <c r="M327" t="s">
        <v>27</v>
      </c>
      <c r="N327" t="s">
        <v>27</v>
      </c>
    </row>
    <row r="328" spans="1:14" x14ac:dyDescent="0.2">
      <c r="A328" t="s">
        <v>18</v>
      </c>
      <c r="B328" t="s">
        <v>990</v>
      </c>
      <c r="C328" t="s">
        <v>991</v>
      </c>
      <c r="D328" t="s">
        <v>992</v>
      </c>
      <c r="E328" t="s">
        <v>993</v>
      </c>
      <c r="F328" t="s">
        <v>994</v>
      </c>
      <c r="G328" t="s">
        <v>24</v>
      </c>
      <c r="H328">
        <v>18.14</v>
      </c>
      <c r="I328" t="s">
        <v>25</v>
      </c>
      <c r="J328" t="s">
        <v>26</v>
      </c>
      <c r="K328">
        <v>1</v>
      </c>
      <c r="L328">
        <v>18.14</v>
      </c>
      <c r="M328" t="s">
        <v>27</v>
      </c>
      <c r="N328" t="s">
        <v>27</v>
      </c>
    </row>
    <row r="329" spans="1:14" x14ac:dyDescent="0.2">
      <c r="A329" t="s">
        <v>144</v>
      </c>
      <c r="B329" t="s">
        <v>995</v>
      </c>
      <c r="C329" t="s">
        <v>996</v>
      </c>
      <c r="D329" t="s">
        <v>997</v>
      </c>
      <c r="E329" t="s">
        <v>998</v>
      </c>
      <c r="F329" t="s">
        <v>999</v>
      </c>
      <c r="G329" t="s">
        <v>24</v>
      </c>
      <c r="H329">
        <v>18.079999999999998</v>
      </c>
      <c r="I329" t="s">
        <v>25</v>
      </c>
      <c r="J329" t="s">
        <v>26</v>
      </c>
      <c r="M329" t="s">
        <v>27</v>
      </c>
      <c r="N329" t="s">
        <v>27</v>
      </c>
    </row>
    <row r="330" spans="1:14" x14ac:dyDescent="0.2">
      <c r="A330" t="s">
        <v>144</v>
      </c>
      <c r="B330" t="s">
        <v>1000</v>
      </c>
      <c r="C330" t="s">
        <v>1001</v>
      </c>
      <c r="D330" t="s">
        <v>1002</v>
      </c>
      <c r="E330" t="s">
        <v>1003</v>
      </c>
      <c r="F330" t="s">
        <v>1004</v>
      </c>
      <c r="G330" t="s">
        <v>24</v>
      </c>
      <c r="H330">
        <v>18.03</v>
      </c>
      <c r="I330" t="s">
        <v>25</v>
      </c>
      <c r="J330" t="s">
        <v>26</v>
      </c>
      <c r="M330" t="s">
        <v>27</v>
      </c>
      <c r="N330" t="s">
        <v>27</v>
      </c>
    </row>
    <row r="331" spans="1:14" x14ac:dyDescent="0.2">
      <c r="A331" t="s">
        <v>49</v>
      </c>
      <c r="B331" t="s">
        <v>1005</v>
      </c>
      <c r="C331" t="s">
        <v>1006</v>
      </c>
      <c r="D331" t="s">
        <v>1007</v>
      </c>
      <c r="E331" t="s">
        <v>1008</v>
      </c>
      <c r="F331" t="s">
        <v>1009</v>
      </c>
      <c r="G331" t="s">
        <v>24</v>
      </c>
      <c r="H331">
        <v>18</v>
      </c>
      <c r="I331" t="s">
        <v>47</v>
      </c>
      <c r="J331" t="s">
        <v>26</v>
      </c>
      <c r="M331" t="s">
        <v>27</v>
      </c>
      <c r="N331" t="s">
        <v>27</v>
      </c>
    </row>
    <row r="332" spans="1:14" x14ac:dyDescent="0.2">
      <c r="A332" t="s">
        <v>53</v>
      </c>
      <c r="B332" t="s">
        <v>1010</v>
      </c>
      <c r="C332" t="s">
        <v>1011</v>
      </c>
      <c r="D332" t="s">
        <v>1012</v>
      </c>
      <c r="E332" t="s">
        <v>1013</v>
      </c>
      <c r="F332" t="s">
        <v>1014</v>
      </c>
      <c r="G332" t="s">
        <v>24</v>
      </c>
      <c r="H332">
        <v>17.940000000000001</v>
      </c>
      <c r="I332" t="s">
        <v>47</v>
      </c>
      <c r="J332" t="s">
        <v>26</v>
      </c>
      <c r="K332">
        <v>1</v>
      </c>
      <c r="L332">
        <v>17.940000000000001</v>
      </c>
      <c r="M332" t="s">
        <v>27</v>
      </c>
      <c r="N332" t="s">
        <v>27</v>
      </c>
    </row>
    <row r="333" spans="1:14" x14ac:dyDescent="0.2">
      <c r="A333" t="s">
        <v>144</v>
      </c>
      <c r="B333" t="s">
        <v>1015</v>
      </c>
      <c r="C333" t="s">
        <v>1016</v>
      </c>
      <c r="D333" t="s">
        <v>74</v>
      </c>
      <c r="E333" t="s">
        <v>622</v>
      </c>
      <c r="F333" t="s">
        <v>76</v>
      </c>
      <c r="G333" t="s">
        <v>24</v>
      </c>
      <c r="H333">
        <v>17.95</v>
      </c>
      <c r="I333" t="s">
        <v>25</v>
      </c>
      <c r="J333" t="s">
        <v>26</v>
      </c>
      <c r="M333" t="s">
        <v>27</v>
      </c>
      <c r="N333" t="s">
        <v>27</v>
      </c>
    </row>
    <row r="334" spans="1:14" x14ac:dyDescent="0.2">
      <c r="A334" t="s">
        <v>18</v>
      </c>
      <c r="B334" t="s">
        <v>1017</v>
      </c>
      <c r="C334" t="s">
        <v>1018</v>
      </c>
      <c r="D334" t="s">
        <v>374</v>
      </c>
      <c r="E334" t="s">
        <v>1019</v>
      </c>
      <c r="F334" t="s">
        <v>376</v>
      </c>
      <c r="G334" t="s">
        <v>24</v>
      </c>
      <c r="H334">
        <v>17.899999999999999</v>
      </c>
      <c r="I334" t="s">
        <v>25</v>
      </c>
      <c r="J334" t="s">
        <v>26</v>
      </c>
      <c r="M334" t="s">
        <v>27</v>
      </c>
      <c r="N334" t="s">
        <v>27</v>
      </c>
    </row>
    <row r="335" spans="1:14" x14ac:dyDescent="0.2">
      <c r="A335" t="s">
        <v>41</v>
      </c>
      <c r="B335" t="s">
        <v>1020</v>
      </c>
      <c r="C335" t="s">
        <v>1021</v>
      </c>
      <c r="D335" t="s">
        <v>1022</v>
      </c>
      <c r="E335" t="s">
        <v>1023</v>
      </c>
      <c r="F335" t="s">
        <v>1024</v>
      </c>
      <c r="G335" t="s">
        <v>24</v>
      </c>
      <c r="H335">
        <v>17.86</v>
      </c>
      <c r="I335" t="s">
        <v>47</v>
      </c>
      <c r="J335" t="s">
        <v>26</v>
      </c>
      <c r="K335">
        <v>1</v>
      </c>
      <c r="L335">
        <v>17.86</v>
      </c>
      <c r="M335" t="s">
        <v>27</v>
      </c>
      <c r="N335" t="s">
        <v>27</v>
      </c>
    </row>
    <row r="336" spans="1:14" x14ac:dyDescent="0.2">
      <c r="A336" t="s">
        <v>18</v>
      </c>
      <c r="B336" t="s">
        <v>1025</v>
      </c>
      <c r="C336" t="s">
        <v>1026</v>
      </c>
      <c r="D336" t="s">
        <v>1027</v>
      </c>
      <c r="E336" t="s">
        <v>1028</v>
      </c>
      <c r="F336" t="s">
        <v>1029</v>
      </c>
      <c r="G336" t="s">
        <v>24</v>
      </c>
      <c r="H336">
        <v>17.72</v>
      </c>
      <c r="I336" t="s">
        <v>47</v>
      </c>
      <c r="J336" t="s">
        <v>26</v>
      </c>
      <c r="K336">
        <v>1</v>
      </c>
      <c r="L336">
        <v>17.72</v>
      </c>
      <c r="M336" t="s">
        <v>27</v>
      </c>
      <c r="N336" t="s">
        <v>27</v>
      </c>
    </row>
    <row r="337" spans="1:14" x14ac:dyDescent="0.2">
      <c r="A337" t="s">
        <v>18</v>
      </c>
      <c r="B337" t="s">
        <v>1030</v>
      </c>
      <c r="C337" t="s">
        <v>1031</v>
      </c>
      <c r="D337" t="s">
        <v>1032</v>
      </c>
      <c r="E337" t="s">
        <v>1033</v>
      </c>
      <c r="F337" t="s">
        <v>1034</v>
      </c>
      <c r="G337" t="s">
        <v>24</v>
      </c>
      <c r="H337">
        <v>17.670000000000002</v>
      </c>
      <c r="I337" t="s">
        <v>25</v>
      </c>
      <c r="J337" t="s">
        <v>26</v>
      </c>
      <c r="M337" t="s">
        <v>27</v>
      </c>
      <c r="N337" t="s">
        <v>27</v>
      </c>
    </row>
    <row r="338" spans="1:14" x14ac:dyDescent="0.2">
      <c r="A338" t="s">
        <v>53</v>
      </c>
      <c r="B338" t="s">
        <v>1035</v>
      </c>
      <c r="C338" t="s">
        <v>1036</v>
      </c>
      <c r="D338" t="s">
        <v>1037</v>
      </c>
      <c r="E338" t="s">
        <v>1038</v>
      </c>
      <c r="F338" t="s">
        <v>1039</v>
      </c>
      <c r="G338" t="s">
        <v>24</v>
      </c>
      <c r="H338">
        <v>17.600000000000001</v>
      </c>
      <c r="I338" t="s">
        <v>47</v>
      </c>
      <c r="J338" t="s">
        <v>26</v>
      </c>
      <c r="M338" t="s">
        <v>27</v>
      </c>
      <c r="N338" t="s">
        <v>27</v>
      </c>
    </row>
    <row r="339" spans="1:14" x14ac:dyDescent="0.2">
      <c r="A339" t="s">
        <v>144</v>
      </c>
      <c r="B339" t="s">
        <v>1040</v>
      </c>
      <c r="C339" t="s">
        <v>1041</v>
      </c>
      <c r="D339" t="s">
        <v>1042</v>
      </c>
      <c r="E339" t="s">
        <v>1043</v>
      </c>
      <c r="F339" t="s">
        <v>1044</v>
      </c>
      <c r="G339" t="s">
        <v>24</v>
      </c>
      <c r="H339">
        <v>17.559999999999999</v>
      </c>
      <c r="I339" t="s">
        <v>25</v>
      </c>
      <c r="J339" t="s">
        <v>26</v>
      </c>
      <c r="M339" t="s">
        <v>27</v>
      </c>
      <c r="N339" t="s">
        <v>27</v>
      </c>
    </row>
    <row r="340" spans="1:14" x14ac:dyDescent="0.2">
      <c r="A340" t="s">
        <v>18</v>
      </c>
      <c r="B340" t="s">
        <v>1045</v>
      </c>
      <c r="C340" t="s">
        <v>1046</v>
      </c>
      <c r="D340" t="s">
        <v>1047</v>
      </c>
      <c r="E340" t="s">
        <v>1048</v>
      </c>
      <c r="F340" t="s">
        <v>1049</v>
      </c>
      <c r="G340" t="s">
        <v>24</v>
      </c>
      <c r="H340">
        <v>17.510000000000002</v>
      </c>
      <c r="I340" t="s">
        <v>25</v>
      </c>
      <c r="J340" t="s">
        <v>26</v>
      </c>
      <c r="M340" t="s">
        <v>27</v>
      </c>
      <c r="N340" t="s">
        <v>27</v>
      </c>
    </row>
    <row r="341" spans="1:14" x14ac:dyDescent="0.2">
      <c r="A341" t="s">
        <v>49</v>
      </c>
      <c r="B341" t="s">
        <v>173</v>
      </c>
      <c r="C341" t="s">
        <v>1050</v>
      </c>
      <c r="D341" t="s">
        <v>175</v>
      </c>
      <c r="E341" t="s">
        <v>176</v>
      </c>
      <c r="F341" t="s">
        <v>177</v>
      </c>
      <c r="G341" t="s">
        <v>24</v>
      </c>
      <c r="H341">
        <v>17.47</v>
      </c>
      <c r="I341" t="s">
        <v>47</v>
      </c>
      <c r="J341" t="s">
        <v>26</v>
      </c>
      <c r="M341" t="s">
        <v>27</v>
      </c>
      <c r="N341" t="s">
        <v>27</v>
      </c>
    </row>
    <row r="342" spans="1:14" x14ac:dyDescent="0.2">
      <c r="A342" t="s">
        <v>49</v>
      </c>
      <c r="B342" t="s">
        <v>1051</v>
      </c>
      <c r="C342" t="s">
        <v>1052</v>
      </c>
      <c r="D342" t="s">
        <v>1053</v>
      </c>
      <c r="E342" t="s">
        <v>1054</v>
      </c>
      <c r="F342" t="s">
        <v>1055</v>
      </c>
      <c r="G342" t="s">
        <v>24</v>
      </c>
      <c r="H342">
        <v>17.43</v>
      </c>
      <c r="I342" t="s">
        <v>47</v>
      </c>
      <c r="J342" t="s">
        <v>26</v>
      </c>
      <c r="K342">
        <v>1</v>
      </c>
      <c r="L342">
        <v>17.43</v>
      </c>
      <c r="M342" t="s">
        <v>27</v>
      </c>
      <c r="N342" t="s">
        <v>27</v>
      </c>
    </row>
    <row r="343" spans="1:14" x14ac:dyDescent="0.2">
      <c r="A343" t="s">
        <v>18</v>
      </c>
      <c r="B343" t="s">
        <v>1056</v>
      </c>
      <c r="C343" t="s">
        <v>1057</v>
      </c>
      <c r="D343" t="s">
        <v>1058</v>
      </c>
      <c r="E343" t="s">
        <v>1059</v>
      </c>
      <c r="F343" t="s">
        <v>1060</v>
      </c>
      <c r="G343" t="s">
        <v>24</v>
      </c>
      <c r="H343">
        <v>17.37</v>
      </c>
      <c r="I343" t="s">
        <v>25</v>
      </c>
      <c r="J343" t="s">
        <v>26</v>
      </c>
      <c r="K343">
        <v>2</v>
      </c>
      <c r="L343">
        <v>8.6850000000000005</v>
      </c>
      <c r="M343" t="s">
        <v>27</v>
      </c>
      <c r="N343" t="s">
        <v>27</v>
      </c>
    </row>
    <row r="344" spans="1:14" x14ac:dyDescent="0.2">
      <c r="A344" t="s">
        <v>18</v>
      </c>
      <c r="B344" t="s">
        <v>1061</v>
      </c>
      <c r="C344" t="s">
        <v>1062</v>
      </c>
      <c r="D344" t="s">
        <v>1063</v>
      </c>
      <c r="E344" t="s">
        <v>1064</v>
      </c>
      <c r="F344" t="s">
        <v>1065</v>
      </c>
      <c r="G344" t="s">
        <v>24</v>
      </c>
      <c r="H344">
        <v>17.29</v>
      </c>
      <c r="I344" t="s">
        <v>25</v>
      </c>
      <c r="J344" t="s">
        <v>26</v>
      </c>
      <c r="K344">
        <v>3</v>
      </c>
      <c r="L344">
        <v>5.76333333</v>
      </c>
      <c r="M344" t="s">
        <v>27</v>
      </c>
      <c r="N344" t="s">
        <v>27</v>
      </c>
    </row>
    <row r="345" spans="1:14" x14ac:dyDescent="0.2">
      <c r="A345" t="s">
        <v>18</v>
      </c>
      <c r="B345" t="s">
        <v>670</v>
      </c>
      <c r="C345" t="s">
        <v>1066</v>
      </c>
      <c r="D345" t="s">
        <v>672</v>
      </c>
      <c r="E345" t="s">
        <v>673</v>
      </c>
      <c r="F345" t="s">
        <v>674</v>
      </c>
      <c r="G345" t="s">
        <v>24</v>
      </c>
      <c r="H345">
        <v>16.920000000000002</v>
      </c>
      <c r="I345" t="s">
        <v>25</v>
      </c>
      <c r="J345" t="s">
        <v>26</v>
      </c>
      <c r="K345">
        <v>1</v>
      </c>
      <c r="L345">
        <v>16.920000000000002</v>
      </c>
      <c r="M345" t="s">
        <v>27</v>
      </c>
      <c r="N345" t="s">
        <v>27</v>
      </c>
    </row>
    <row r="346" spans="1:14" x14ac:dyDescent="0.2">
      <c r="A346" t="s">
        <v>18</v>
      </c>
      <c r="B346" t="s">
        <v>451</v>
      </c>
      <c r="C346" t="s">
        <v>1067</v>
      </c>
      <c r="D346" t="s">
        <v>453</v>
      </c>
      <c r="E346" t="s">
        <v>454</v>
      </c>
      <c r="F346" t="s">
        <v>455</v>
      </c>
      <c r="G346" t="s">
        <v>24</v>
      </c>
      <c r="H346">
        <v>16.850000000000001</v>
      </c>
      <c r="I346" t="s">
        <v>25</v>
      </c>
      <c r="J346" t="s">
        <v>26</v>
      </c>
      <c r="K346">
        <v>1</v>
      </c>
      <c r="L346">
        <v>16.850000000000001</v>
      </c>
      <c r="M346" t="s">
        <v>27</v>
      </c>
      <c r="N346" t="s">
        <v>27</v>
      </c>
    </row>
    <row r="347" spans="1:14" x14ac:dyDescent="0.2">
      <c r="A347" t="s">
        <v>41</v>
      </c>
      <c r="B347" t="s">
        <v>283</v>
      </c>
      <c r="C347" t="s">
        <v>1068</v>
      </c>
      <c r="D347" t="s">
        <v>285</v>
      </c>
      <c r="E347" t="s">
        <v>286</v>
      </c>
      <c r="F347" t="s">
        <v>287</v>
      </c>
      <c r="G347" t="s">
        <v>24</v>
      </c>
      <c r="H347">
        <v>16.46</v>
      </c>
      <c r="I347" t="s">
        <v>47</v>
      </c>
      <c r="J347" t="s">
        <v>26</v>
      </c>
      <c r="M347" t="s">
        <v>27</v>
      </c>
      <c r="N347" t="s">
        <v>27</v>
      </c>
    </row>
    <row r="348" spans="1:14" x14ac:dyDescent="0.2">
      <c r="A348" t="s">
        <v>18</v>
      </c>
      <c r="B348" t="s">
        <v>1069</v>
      </c>
      <c r="C348" t="s">
        <v>1070</v>
      </c>
      <c r="D348" t="s">
        <v>216</v>
      </c>
      <c r="E348" t="s">
        <v>593</v>
      </c>
      <c r="F348" t="s">
        <v>218</v>
      </c>
      <c r="G348" t="s">
        <v>24</v>
      </c>
      <c r="H348">
        <v>16.149999999999999</v>
      </c>
      <c r="I348" t="s">
        <v>25</v>
      </c>
      <c r="J348" t="s">
        <v>26</v>
      </c>
      <c r="M348" t="s">
        <v>27</v>
      </c>
      <c r="N348" t="s">
        <v>27</v>
      </c>
    </row>
    <row r="349" spans="1:14" x14ac:dyDescent="0.2">
      <c r="A349" t="s">
        <v>53</v>
      </c>
      <c r="B349" t="s">
        <v>1071</v>
      </c>
      <c r="C349" t="s">
        <v>1072</v>
      </c>
      <c r="D349" t="s">
        <v>1073</v>
      </c>
      <c r="E349" t="s">
        <v>1074</v>
      </c>
      <c r="F349" t="s">
        <v>1075</v>
      </c>
      <c r="G349" t="s">
        <v>24</v>
      </c>
      <c r="H349">
        <v>15.54</v>
      </c>
      <c r="I349" t="s">
        <v>47</v>
      </c>
      <c r="J349" t="s">
        <v>26</v>
      </c>
      <c r="M349" t="s">
        <v>27</v>
      </c>
      <c r="N349" t="s">
        <v>27</v>
      </c>
    </row>
    <row r="350" spans="1:14" x14ac:dyDescent="0.2">
      <c r="A350" t="s">
        <v>53</v>
      </c>
      <c r="B350" t="s">
        <v>342</v>
      </c>
      <c r="C350" t="s">
        <v>1076</v>
      </c>
      <c r="D350" t="s">
        <v>344</v>
      </c>
      <c r="E350" t="s">
        <v>345</v>
      </c>
      <c r="F350" t="s">
        <v>346</v>
      </c>
      <c r="G350" t="s">
        <v>24</v>
      </c>
      <c r="H350">
        <v>15.37</v>
      </c>
      <c r="I350" t="s">
        <v>47</v>
      </c>
      <c r="J350" t="s">
        <v>26</v>
      </c>
      <c r="M350" t="s">
        <v>27</v>
      </c>
      <c r="N350" t="s">
        <v>27</v>
      </c>
    </row>
    <row r="351" spans="1:14" x14ac:dyDescent="0.2">
      <c r="A351" t="s">
        <v>53</v>
      </c>
      <c r="B351" t="s">
        <v>195</v>
      </c>
      <c r="C351" t="s">
        <v>1077</v>
      </c>
      <c r="D351" t="s">
        <v>197</v>
      </c>
      <c r="E351" t="s">
        <v>198</v>
      </c>
      <c r="F351" t="s">
        <v>199</v>
      </c>
      <c r="G351" t="s">
        <v>24</v>
      </c>
      <c r="H351">
        <v>15.36</v>
      </c>
      <c r="I351" t="s">
        <v>47</v>
      </c>
      <c r="J351" t="s">
        <v>26</v>
      </c>
      <c r="K351">
        <v>1</v>
      </c>
      <c r="L351">
        <v>15.36</v>
      </c>
      <c r="M351" t="s">
        <v>27</v>
      </c>
      <c r="N351" t="s">
        <v>27</v>
      </c>
    </row>
    <row r="352" spans="1:14" x14ac:dyDescent="0.2">
      <c r="A352" t="s">
        <v>18</v>
      </c>
      <c r="B352" t="s">
        <v>1078</v>
      </c>
      <c r="C352" t="s">
        <v>1079</v>
      </c>
      <c r="D352" t="s">
        <v>1080</v>
      </c>
      <c r="E352" t="s">
        <v>1081</v>
      </c>
      <c r="F352" t="s">
        <v>1082</v>
      </c>
      <c r="G352" t="s">
        <v>24</v>
      </c>
      <c r="H352">
        <v>15.29</v>
      </c>
      <c r="I352" t="s">
        <v>25</v>
      </c>
      <c r="J352" t="s">
        <v>26</v>
      </c>
      <c r="M352" t="s">
        <v>27</v>
      </c>
      <c r="N352" t="s">
        <v>27</v>
      </c>
    </row>
    <row r="353" spans="1:14" x14ac:dyDescent="0.2">
      <c r="A353" t="s">
        <v>18</v>
      </c>
      <c r="B353" t="s">
        <v>1083</v>
      </c>
      <c r="C353" t="s">
        <v>1084</v>
      </c>
      <c r="D353" t="s">
        <v>1085</v>
      </c>
      <c r="E353" t="s">
        <v>1086</v>
      </c>
      <c r="F353" t="s">
        <v>1087</v>
      </c>
      <c r="G353" t="s">
        <v>24</v>
      </c>
      <c r="H353">
        <v>15.22</v>
      </c>
      <c r="I353" t="s">
        <v>25</v>
      </c>
      <c r="J353" t="s">
        <v>26</v>
      </c>
      <c r="M353" t="s">
        <v>27</v>
      </c>
      <c r="N353" t="s">
        <v>27</v>
      </c>
    </row>
    <row r="354" spans="1:14" x14ac:dyDescent="0.2">
      <c r="A354" t="s">
        <v>144</v>
      </c>
      <c r="B354" t="s">
        <v>1088</v>
      </c>
      <c r="C354" t="s">
        <v>1089</v>
      </c>
      <c r="D354" t="s">
        <v>1090</v>
      </c>
      <c r="E354" t="s">
        <v>1091</v>
      </c>
      <c r="F354" t="s">
        <v>1092</v>
      </c>
      <c r="G354" t="s">
        <v>24</v>
      </c>
      <c r="H354">
        <v>15.17</v>
      </c>
      <c r="I354" t="s">
        <v>25</v>
      </c>
      <c r="J354" t="s">
        <v>26</v>
      </c>
      <c r="M354" t="s">
        <v>27</v>
      </c>
      <c r="N354" t="s">
        <v>27</v>
      </c>
    </row>
    <row r="355" spans="1:14" x14ac:dyDescent="0.2">
      <c r="A355" t="s">
        <v>49</v>
      </c>
      <c r="B355" t="s">
        <v>1093</v>
      </c>
      <c r="C355" t="s">
        <v>1094</v>
      </c>
      <c r="D355" t="s">
        <v>1095</v>
      </c>
      <c r="E355" t="s">
        <v>1096</v>
      </c>
      <c r="F355" t="s">
        <v>1097</v>
      </c>
      <c r="G355" t="s">
        <v>24</v>
      </c>
      <c r="H355">
        <v>15.08</v>
      </c>
      <c r="I355" t="s">
        <v>47</v>
      </c>
      <c r="J355" t="s">
        <v>26</v>
      </c>
      <c r="M355" t="s">
        <v>27</v>
      </c>
      <c r="N355" t="s">
        <v>27</v>
      </c>
    </row>
    <row r="356" spans="1:14" x14ac:dyDescent="0.2">
      <c r="A356" t="s">
        <v>18</v>
      </c>
      <c r="B356" t="s">
        <v>1098</v>
      </c>
      <c r="C356" t="s">
        <v>1099</v>
      </c>
      <c r="D356" t="s">
        <v>1100</v>
      </c>
      <c r="E356" t="s">
        <v>1101</v>
      </c>
      <c r="F356" t="s">
        <v>1102</v>
      </c>
      <c r="G356" t="s">
        <v>24</v>
      </c>
      <c r="H356">
        <v>15.04</v>
      </c>
      <c r="I356" t="s">
        <v>47</v>
      </c>
      <c r="J356" t="s">
        <v>26</v>
      </c>
      <c r="M356" t="s">
        <v>27</v>
      </c>
      <c r="N356" t="s">
        <v>27</v>
      </c>
    </row>
    <row r="357" spans="1:14" x14ac:dyDescent="0.2">
      <c r="A357" t="s">
        <v>144</v>
      </c>
      <c r="B357" t="s">
        <v>1103</v>
      </c>
      <c r="C357" t="s">
        <v>1104</v>
      </c>
      <c r="D357" t="s">
        <v>56</v>
      </c>
      <c r="E357" t="s">
        <v>1105</v>
      </c>
      <c r="F357" t="s">
        <v>58</v>
      </c>
      <c r="G357" t="s">
        <v>24</v>
      </c>
      <c r="H357">
        <v>15.07</v>
      </c>
      <c r="I357" t="s">
        <v>25</v>
      </c>
      <c r="J357" t="s">
        <v>26</v>
      </c>
      <c r="M357" t="s">
        <v>27</v>
      </c>
      <c r="N357" t="s">
        <v>27</v>
      </c>
    </row>
    <row r="358" spans="1:14" x14ac:dyDescent="0.2">
      <c r="A358" t="s">
        <v>18</v>
      </c>
      <c r="B358" t="s">
        <v>819</v>
      </c>
      <c r="C358" t="s">
        <v>1106</v>
      </c>
      <c r="D358" t="s">
        <v>821</v>
      </c>
      <c r="E358" t="s">
        <v>822</v>
      </c>
      <c r="F358" t="s">
        <v>823</v>
      </c>
      <c r="G358" t="s">
        <v>24</v>
      </c>
      <c r="H358">
        <v>15.06</v>
      </c>
      <c r="I358" t="s">
        <v>25</v>
      </c>
      <c r="J358" t="s">
        <v>26</v>
      </c>
      <c r="K358">
        <v>1</v>
      </c>
      <c r="L358">
        <v>15.06</v>
      </c>
      <c r="M358" t="s">
        <v>27</v>
      </c>
      <c r="N358" t="s">
        <v>27</v>
      </c>
    </row>
    <row r="359" spans="1:14" x14ac:dyDescent="0.2">
      <c r="A359" t="s">
        <v>53</v>
      </c>
      <c r="B359" t="s">
        <v>95</v>
      </c>
      <c r="C359" t="s">
        <v>1107</v>
      </c>
      <c r="D359" t="s">
        <v>97</v>
      </c>
      <c r="E359" t="s">
        <v>98</v>
      </c>
      <c r="F359" t="s">
        <v>99</v>
      </c>
      <c r="G359" t="s">
        <v>24</v>
      </c>
      <c r="H359">
        <v>15.04</v>
      </c>
      <c r="I359" t="s">
        <v>47</v>
      </c>
      <c r="J359" t="s">
        <v>26</v>
      </c>
      <c r="K359">
        <v>1</v>
      </c>
      <c r="L359">
        <v>15.04</v>
      </c>
      <c r="M359" t="s">
        <v>27</v>
      </c>
      <c r="N359" t="s">
        <v>27</v>
      </c>
    </row>
    <row r="360" spans="1:14" x14ac:dyDescent="0.2">
      <c r="A360" t="s">
        <v>18</v>
      </c>
      <c r="B360" t="s">
        <v>1108</v>
      </c>
      <c r="C360" t="s">
        <v>1109</v>
      </c>
      <c r="D360" t="s">
        <v>1110</v>
      </c>
      <c r="E360" t="s">
        <v>1111</v>
      </c>
      <c r="F360" t="s">
        <v>1112</v>
      </c>
      <c r="G360" t="s">
        <v>24</v>
      </c>
      <c r="H360">
        <v>15.03</v>
      </c>
      <c r="I360" t="s">
        <v>25</v>
      </c>
      <c r="J360" t="s">
        <v>26</v>
      </c>
      <c r="M360" t="s">
        <v>27</v>
      </c>
      <c r="N360" t="s">
        <v>27</v>
      </c>
    </row>
    <row r="361" spans="1:14" x14ac:dyDescent="0.2">
      <c r="A361" t="s">
        <v>41</v>
      </c>
      <c r="B361" t="s">
        <v>884</v>
      </c>
      <c r="C361" t="s">
        <v>1113</v>
      </c>
      <c r="D361" t="s">
        <v>886</v>
      </c>
      <c r="E361" t="s">
        <v>887</v>
      </c>
      <c r="F361" t="s">
        <v>888</v>
      </c>
      <c r="G361" t="s">
        <v>24</v>
      </c>
      <c r="H361">
        <v>15.04</v>
      </c>
      <c r="I361" t="s">
        <v>47</v>
      </c>
      <c r="J361" t="s">
        <v>26</v>
      </c>
      <c r="M361" t="s">
        <v>27</v>
      </c>
      <c r="N361" t="s">
        <v>27</v>
      </c>
    </row>
    <row r="362" spans="1:14" x14ac:dyDescent="0.2">
      <c r="A362" t="s">
        <v>144</v>
      </c>
      <c r="B362" t="s">
        <v>392</v>
      </c>
      <c r="C362" t="s">
        <v>80</v>
      </c>
      <c r="D362" t="s">
        <v>81</v>
      </c>
      <c r="E362" t="s">
        <v>320</v>
      </c>
      <c r="F362" t="s">
        <v>83</v>
      </c>
      <c r="G362" t="s">
        <v>24</v>
      </c>
      <c r="H362">
        <v>14.96</v>
      </c>
      <c r="I362" t="s">
        <v>25</v>
      </c>
      <c r="J362" t="s">
        <v>26</v>
      </c>
      <c r="K362">
        <v>1</v>
      </c>
      <c r="L362">
        <v>14.96</v>
      </c>
      <c r="M362" t="s">
        <v>27</v>
      </c>
      <c r="N362" t="s">
        <v>27</v>
      </c>
    </row>
    <row r="363" spans="1:14" x14ac:dyDescent="0.2">
      <c r="A363" t="s">
        <v>144</v>
      </c>
      <c r="B363" t="s">
        <v>1114</v>
      </c>
      <c r="C363" t="s">
        <v>1115</v>
      </c>
      <c r="D363" t="s">
        <v>1116</v>
      </c>
      <c r="E363" t="s">
        <v>1117</v>
      </c>
      <c r="F363" t="s">
        <v>1118</v>
      </c>
      <c r="G363" t="s">
        <v>24</v>
      </c>
      <c r="H363">
        <v>14.94</v>
      </c>
      <c r="I363" t="s">
        <v>25</v>
      </c>
      <c r="J363" t="s">
        <v>26</v>
      </c>
      <c r="K363">
        <v>3</v>
      </c>
      <c r="L363">
        <v>4.9800000000000004</v>
      </c>
      <c r="M363" t="s">
        <v>27</v>
      </c>
      <c r="N363" t="s">
        <v>27</v>
      </c>
    </row>
    <row r="364" spans="1:14" x14ac:dyDescent="0.2">
      <c r="A364" t="s">
        <v>18</v>
      </c>
      <c r="B364" t="s">
        <v>1119</v>
      </c>
      <c r="C364" t="s">
        <v>1120</v>
      </c>
      <c r="D364" t="s">
        <v>1121</v>
      </c>
      <c r="E364" t="s">
        <v>1122</v>
      </c>
      <c r="F364" t="s">
        <v>1123</v>
      </c>
      <c r="G364" t="s">
        <v>24</v>
      </c>
      <c r="H364">
        <v>14.92</v>
      </c>
      <c r="I364" t="s">
        <v>25</v>
      </c>
      <c r="J364" t="s">
        <v>26</v>
      </c>
      <c r="M364" t="s">
        <v>27</v>
      </c>
      <c r="N364" t="s">
        <v>27</v>
      </c>
    </row>
    <row r="365" spans="1:14" x14ac:dyDescent="0.2">
      <c r="A365" t="s">
        <v>18</v>
      </c>
      <c r="B365" t="s">
        <v>414</v>
      </c>
      <c r="C365" t="s">
        <v>1124</v>
      </c>
      <c r="D365" t="s">
        <v>416</v>
      </c>
      <c r="E365" t="s">
        <v>417</v>
      </c>
      <c r="F365" t="s">
        <v>418</v>
      </c>
      <c r="G365" t="s">
        <v>24</v>
      </c>
      <c r="H365">
        <v>14.91</v>
      </c>
      <c r="I365" t="s">
        <v>25</v>
      </c>
      <c r="J365" t="s">
        <v>26</v>
      </c>
      <c r="M365" t="s">
        <v>27</v>
      </c>
      <c r="N365" t="s">
        <v>27</v>
      </c>
    </row>
    <row r="366" spans="1:14" x14ac:dyDescent="0.2">
      <c r="A366" t="s">
        <v>144</v>
      </c>
      <c r="B366" t="s">
        <v>1125</v>
      </c>
      <c r="C366" t="s">
        <v>1126</v>
      </c>
      <c r="D366" t="s">
        <v>1127</v>
      </c>
      <c r="E366" t="s">
        <v>1128</v>
      </c>
      <c r="F366" t="s">
        <v>1129</v>
      </c>
      <c r="G366" t="s">
        <v>24</v>
      </c>
      <c r="H366">
        <v>14.89</v>
      </c>
      <c r="I366" t="s">
        <v>25</v>
      </c>
      <c r="J366" t="s">
        <v>26</v>
      </c>
      <c r="M366" t="s">
        <v>27</v>
      </c>
      <c r="N366" t="s">
        <v>27</v>
      </c>
    </row>
    <row r="367" spans="1:14" x14ac:dyDescent="0.2">
      <c r="A367" t="s">
        <v>144</v>
      </c>
      <c r="B367" t="s">
        <v>1130</v>
      </c>
      <c r="C367" t="s">
        <v>1131</v>
      </c>
      <c r="D367" t="s">
        <v>1132</v>
      </c>
      <c r="E367" t="s">
        <v>1133</v>
      </c>
      <c r="F367" t="s">
        <v>1134</v>
      </c>
      <c r="G367" t="s">
        <v>24</v>
      </c>
      <c r="H367">
        <v>14.88</v>
      </c>
      <c r="I367" t="s">
        <v>25</v>
      </c>
      <c r="J367" t="s">
        <v>26</v>
      </c>
      <c r="K367">
        <v>1</v>
      </c>
      <c r="L367">
        <v>14.88</v>
      </c>
      <c r="M367" t="s">
        <v>27</v>
      </c>
      <c r="N367" t="s">
        <v>27</v>
      </c>
    </row>
    <row r="368" spans="1:14" x14ac:dyDescent="0.2">
      <c r="A368" t="s">
        <v>41</v>
      </c>
      <c r="B368" t="s">
        <v>615</v>
      </c>
      <c r="C368" t="s">
        <v>1135</v>
      </c>
      <c r="D368" t="s">
        <v>617</v>
      </c>
      <c r="E368" t="s">
        <v>618</v>
      </c>
      <c r="F368" t="s">
        <v>619</v>
      </c>
      <c r="G368" t="s">
        <v>24</v>
      </c>
      <c r="H368">
        <v>14.84</v>
      </c>
      <c r="I368" t="s">
        <v>47</v>
      </c>
      <c r="J368" t="s">
        <v>26</v>
      </c>
      <c r="M368" t="s">
        <v>27</v>
      </c>
      <c r="N368" t="s">
        <v>27</v>
      </c>
    </row>
    <row r="369" spans="1:14" x14ac:dyDescent="0.2">
      <c r="A369" t="s">
        <v>53</v>
      </c>
      <c r="B369" t="s">
        <v>599</v>
      </c>
      <c r="C369" t="s">
        <v>1136</v>
      </c>
      <c r="D369" t="s">
        <v>601</v>
      </c>
      <c r="E369" t="s">
        <v>602</v>
      </c>
      <c r="F369" t="s">
        <v>603</v>
      </c>
      <c r="G369" t="s">
        <v>24</v>
      </c>
      <c r="H369">
        <v>14.83</v>
      </c>
      <c r="I369" t="s">
        <v>47</v>
      </c>
      <c r="J369" t="s">
        <v>26</v>
      </c>
      <c r="M369" t="s">
        <v>27</v>
      </c>
      <c r="N369" t="s">
        <v>27</v>
      </c>
    </row>
    <row r="370" spans="1:14" x14ac:dyDescent="0.2">
      <c r="A370" t="s">
        <v>144</v>
      </c>
      <c r="B370" t="s">
        <v>943</v>
      </c>
      <c r="C370" t="s">
        <v>1137</v>
      </c>
      <c r="D370" t="s">
        <v>110</v>
      </c>
      <c r="E370" t="s">
        <v>945</v>
      </c>
      <c r="F370" t="s">
        <v>112</v>
      </c>
      <c r="G370" t="s">
        <v>24</v>
      </c>
      <c r="H370">
        <v>14.79</v>
      </c>
      <c r="I370" t="s">
        <v>25</v>
      </c>
      <c r="J370" t="s">
        <v>26</v>
      </c>
      <c r="M370" t="s">
        <v>27</v>
      </c>
      <c r="N370" t="s">
        <v>27</v>
      </c>
    </row>
    <row r="371" spans="1:14" x14ac:dyDescent="0.2">
      <c r="A371" t="s">
        <v>144</v>
      </c>
      <c r="B371" t="s">
        <v>1125</v>
      </c>
      <c r="C371" t="s">
        <v>1138</v>
      </c>
      <c r="D371" t="s">
        <v>1127</v>
      </c>
      <c r="E371" t="s">
        <v>1128</v>
      </c>
      <c r="F371" t="s">
        <v>1129</v>
      </c>
      <c r="G371" t="s">
        <v>24</v>
      </c>
      <c r="H371">
        <v>14.78</v>
      </c>
      <c r="I371" t="s">
        <v>25</v>
      </c>
      <c r="J371" t="s">
        <v>26</v>
      </c>
      <c r="M371" t="s">
        <v>27</v>
      </c>
      <c r="N371" t="s">
        <v>27</v>
      </c>
    </row>
    <row r="372" spans="1:14" x14ac:dyDescent="0.2">
      <c r="A372" t="s">
        <v>18</v>
      </c>
      <c r="B372" t="s">
        <v>1139</v>
      </c>
      <c r="C372" t="s">
        <v>1140</v>
      </c>
      <c r="D372" t="s">
        <v>1141</v>
      </c>
      <c r="E372" t="s">
        <v>1142</v>
      </c>
      <c r="F372" t="s">
        <v>1143</v>
      </c>
      <c r="G372" t="s">
        <v>24</v>
      </c>
      <c r="H372">
        <v>14.77</v>
      </c>
      <c r="I372" t="s">
        <v>25</v>
      </c>
      <c r="J372" t="s">
        <v>26</v>
      </c>
      <c r="K372">
        <v>2</v>
      </c>
      <c r="L372">
        <v>7.3849999999999998</v>
      </c>
      <c r="M372" t="s">
        <v>27</v>
      </c>
      <c r="N372" t="s">
        <v>27</v>
      </c>
    </row>
    <row r="373" spans="1:14" x14ac:dyDescent="0.2">
      <c r="A373" t="s">
        <v>41</v>
      </c>
      <c r="B373" t="s">
        <v>219</v>
      </c>
      <c r="C373" t="s">
        <v>1144</v>
      </c>
      <c r="D373" t="s">
        <v>68</v>
      </c>
      <c r="E373" t="s">
        <v>221</v>
      </c>
      <c r="F373" t="s">
        <v>70</v>
      </c>
      <c r="G373" t="s">
        <v>24</v>
      </c>
      <c r="H373">
        <v>14.77</v>
      </c>
      <c r="I373" t="s">
        <v>47</v>
      </c>
      <c r="J373" t="s">
        <v>26</v>
      </c>
      <c r="M373" t="s">
        <v>27</v>
      </c>
      <c r="N373" t="s">
        <v>27</v>
      </c>
    </row>
    <row r="374" spans="1:14" x14ac:dyDescent="0.2">
      <c r="A374" t="s">
        <v>53</v>
      </c>
      <c r="B374" t="s">
        <v>1145</v>
      </c>
      <c r="C374" t="s">
        <v>1146</v>
      </c>
      <c r="D374" t="s">
        <v>1147</v>
      </c>
      <c r="E374" t="s">
        <v>1148</v>
      </c>
      <c r="F374" t="s">
        <v>1149</v>
      </c>
      <c r="G374" t="s">
        <v>24</v>
      </c>
      <c r="H374">
        <v>14.75</v>
      </c>
      <c r="I374" t="s">
        <v>47</v>
      </c>
      <c r="J374" t="s">
        <v>26</v>
      </c>
      <c r="K374">
        <v>2</v>
      </c>
      <c r="L374">
        <v>7.375</v>
      </c>
      <c r="M374" t="s">
        <v>27</v>
      </c>
      <c r="N374" t="s">
        <v>27</v>
      </c>
    </row>
    <row r="375" spans="1:14" x14ac:dyDescent="0.2">
      <c r="A375" t="s">
        <v>53</v>
      </c>
      <c r="B375" t="s">
        <v>1150</v>
      </c>
      <c r="C375" t="s">
        <v>1151</v>
      </c>
      <c r="D375" t="s">
        <v>1152</v>
      </c>
      <c r="E375" t="s">
        <v>1153</v>
      </c>
      <c r="F375" t="s">
        <v>1154</v>
      </c>
      <c r="G375" t="s">
        <v>24</v>
      </c>
      <c r="H375">
        <v>14.69</v>
      </c>
      <c r="I375" t="s">
        <v>47</v>
      </c>
      <c r="J375" t="s">
        <v>26</v>
      </c>
      <c r="K375">
        <v>1</v>
      </c>
      <c r="L375">
        <v>14.69</v>
      </c>
      <c r="M375" t="s">
        <v>27</v>
      </c>
      <c r="N375" t="s">
        <v>27</v>
      </c>
    </row>
    <row r="376" spans="1:14" x14ac:dyDescent="0.2">
      <c r="A376" t="s">
        <v>144</v>
      </c>
      <c r="B376" t="s">
        <v>1155</v>
      </c>
      <c r="C376" t="s">
        <v>1156</v>
      </c>
      <c r="D376" t="s">
        <v>1157</v>
      </c>
      <c r="E376" t="s">
        <v>1158</v>
      </c>
      <c r="F376" t="s">
        <v>1159</v>
      </c>
      <c r="G376" t="s">
        <v>24</v>
      </c>
      <c r="H376">
        <v>14.61</v>
      </c>
      <c r="I376" t="s">
        <v>25</v>
      </c>
      <c r="J376" t="s">
        <v>26</v>
      </c>
      <c r="M376" t="s">
        <v>27</v>
      </c>
      <c r="N376" t="s">
        <v>27</v>
      </c>
    </row>
    <row r="377" spans="1:14" x14ac:dyDescent="0.2">
      <c r="A377" t="s">
        <v>49</v>
      </c>
      <c r="B377" t="s">
        <v>123</v>
      </c>
      <c r="C377" t="s">
        <v>1160</v>
      </c>
      <c r="D377" t="s">
        <v>125</v>
      </c>
      <c r="E377" t="s">
        <v>126</v>
      </c>
      <c r="F377" t="s">
        <v>127</v>
      </c>
      <c r="G377" t="s">
        <v>24</v>
      </c>
      <c r="H377">
        <v>14.58</v>
      </c>
      <c r="I377" t="s">
        <v>47</v>
      </c>
      <c r="J377" t="s">
        <v>26</v>
      </c>
      <c r="M377" t="s">
        <v>27</v>
      </c>
      <c r="N377" t="s">
        <v>27</v>
      </c>
    </row>
    <row r="378" spans="1:14" x14ac:dyDescent="0.2">
      <c r="A378" t="s">
        <v>18</v>
      </c>
      <c r="B378" t="s">
        <v>1161</v>
      </c>
      <c r="C378" t="s">
        <v>1162</v>
      </c>
      <c r="D378" t="s">
        <v>1163</v>
      </c>
      <c r="E378" t="s">
        <v>1164</v>
      </c>
      <c r="F378" t="s">
        <v>1165</v>
      </c>
      <c r="G378" t="s">
        <v>24</v>
      </c>
      <c r="H378">
        <v>14.51</v>
      </c>
      <c r="I378" t="s">
        <v>47</v>
      </c>
      <c r="J378" t="s">
        <v>26</v>
      </c>
      <c r="M378" t="s">
        <v>27</v>
      </c>
      <c r="N378" t="s">
        <v>27</v>
      </c>
    </row>
    <row r="379" spans="1:14" x14ac:dyDescent="0.2">
      <c r="A379" t="s">
        <v>144</v>
      </c>
      <c r="B379" t="s">
        <v>145</v>
      </c>
      <c r="C379" t="s">
        <v>1166</v>
      </c>
      <c r="D379" t="s">
        <v>147</v>
      </c>
      <c r="E379" t="s">
        <v>148</v>
      </c>
      <c r="F379" t="s">
        <v>149</v>
      </c>
      <c r="G379" t="s">
        <v>24</v>
      </c>
      <c r="H379">
        <v>14.5</v>
      </c>
      <c r="I379" t="s">
        <v>25</v>
      </c>
      <c r="J379" t="s">
        <v>26</v>
      </c>
      <c r="M379" t="s">
        <v>27</v>
      </c>
      <c r="N379" t="s">
        <v>27</v>
      </c>
    </row>
    <row r="380" spans="1:14" x14ac:dyDescent="0.2">
      <c r="A380" t="s">
        <v>53</v>
      </c>
      <c r="B380" t="s">
        <v>101</v>
      </c>
      <c r="C380" t="s">
        <v>1167</v>
      </c>
      <c r="D380" t="s">
        <v>56</v>
      </c>
      <c r="E380" t="s">
        <v>103</v>
      </c>
      <c r="F380" t="s">
        <v>58</v>
      </c>
      <c r="G380" t="s">
        <v>24</v>
      </c>
      <c r="H380">
        <v>14.51</v>
      </c>
      <c r="I380" t="s">
        <v>47</v>
      </c>
      <c r="J380" t="s">
        <v>26</v>
      </c>
      <c r="M380" t="s">
        <v>27</v>
      </c>
      <c r="N380" t="s">
        <v>27</v>
      </c>
    </row>
    <row r="381" spans="1:14" x14ac:dyDescent="0.2">
      <c r="A381" t="s">
        <v>18</v>
      </c>
      <c r="B381" t="s">
        <v>1168</v>
      </c>
      <c r="C381" t="s">
        <v>1169</v>
      </c>
      <c r="D381" t="s">
        <v>1170</v>
      </c>
      <c r="E381" t="s">
        <v>1171</v>
      </c>
      <c r="F381" t="s">
        <v>1172</v>
      </c>
      <c r="G381" t="s">
        <v>24</v>
      </c>
      <c r="H381">
        <v>14.48</v>
      </c>
      <c r="I381" t="s">
        <v>25</v>
      </c>
      <c r="J381" t="s">
        <v>26</v>
      </c>
      <c r="K381">
        <v>1</v>
      </c>
      <c r="L381">
        <v>14.48</v>
      </c>
      <c r="M381" t="s">
        <v>27</v>
      </c>
      <c r="N381" t="s">
        <v>27</v>
      </c>
    </row>
    <row r="382" spans="1:14" x14ac:dyDescent="0.2">
      <c r="A382" t="s">
        <v>53</v>
      </c>
      <c r="B382" t="s">
        <v>334</v>
      </c>
      <c r="C382" t="s">
        <v>756</v>
      </c>
      <c r="D382" t="s">
        <v>336</v>
      </c>
      <c r="E382" t="s">
        <v>337</v>
      </c>
      <c r="F382" t="s">
        <v>338</v>
      </c>
      <c r="G382" t="s">
        <v>24</v>
      </c>
      <c r="H382">
        <v>14.48</v>
      </c>
      <c r="I382" t="s">
        <v>47</v>
      </c>
      <c r="J382" t="s">
        <v>26</v>
      </c>
      <c r="K382">
        <v>2</v>
      </c>
      <c r="L382">
        <v>7.24</v>
      </c>
      <c r="M382" t="s">
        <v>27</v>
      </c>
      <c r="N382" t="s">
        <v>27</v>
      </c>
    </row>
    <row r="383" spans="1:14" x14ac:dyDescent="0.2">
      <c r="A383" t="s">
        <v>49</v>
      </c>
      <c r="B383" t="s">
        <v>1173</v>
      </c>
      <c r="C383" t="s">
        <v>1174</v>
      </c>
      <c r="D383" t="s">
        <v>1175</v>
      </c>
      <c r="E383" t="s">
        <v>1176</v>
      </c>
      <c r="F383" t="s">
        <v>1177</v>
      </c>
      <c r="G383" t="s">
        <v>24</v>
      </c>
      <c r="H383">
        <v>14.41</v>
      </c>
      <c r="I383" t="s">
        <v>47</v>
      </c>
      <c r="J383" t="s">
        <v>26</v>
      </c>
      <c r="M383" t="s">
        <v>27</v>
      </c>
      <c r="N383" t="s">
        <v>27</v>
      </c>
    </row>
    <row r="384" spans="1:14" x14ac:dyDescent="0.2">
      <c r="A384" t="s">
        <v>53</v>
      </c>
      <c r="B384" t="s">
        <v>1178</v>
      </c>
      <c r="C384" t="s">
        <v>1179</v>
      </c>
      <c r="D384" t="s">
        <v>1180</v>
      </c>
      <c r="E384" t="s">
        <v>1181</v>
      </c>
      <c r="F384" t="s">
        <v>1182</v>
      </c>
      <c r="G384" t="s">
        <v>24</v>
      </c>
      <c r="H384">
        <v>14.44</v>
      </c>
      <c r="I384" t="s">
        <v>47</v>
      </c>
      <c r="J384" t="s">
        <v>26</v>
      </c>
      <c r="M384" t="s">
        <v>27</v>
      </c>
      <c r="N384" t="s">
        <v>27</v>
      </c>
    </row>
    <row r="385" spans="1:14" x14ac:dyDescent="0.2">
      <c r="A385" t="s">
        <v>18</v>
      </c>
      <c r="B385" t="s">
        <v>1183</v>
      </c>
      <c r="C385" t="s">
        <v>1184</v>
      </c>
      <c r="D385" t="s">
        <v>1185</v>
      </c>
      <c r="E385" t="s">
        <v>1186</v>
      </c>
      <c r="F385" t="s">
        <v>1187</v>
      </c>
      <c r="G385" t="s">
        <v>24</v>
      </c>
      <c r="H385">
        <v>14.41</v>
      </c>
      <c r="I385" t="s">
        <v>25</v>
      </c>
      <c r="J385" t="s">
        <v>26</v>
      </c>
      <c r="M385" t="s">
        <v>27</v>
      </c>
      <c r="N385" t="s">
        <v>27</v>
      </c>
    </row>
    <row r="386" spans="1:14" x14ac:dyDescent="0.2">
      <c r="A386" t="s">
        <v>144</v>
      </c>
      <c r="B386" t="s">
        <v>1188</v>
      </c>
      <c r="C386" t="s">
        <v>1189</v>
      </c>
      <c r="D386" t="s">
        <v>56</v>
      </c>
      <c r="E386" t="s">
        <v>1105</v>
      </c>
      <c r="F386" t="s">
        <v>58</v>
      </c>
      <c r="G386" t="s">
        <v>24</v>
      </c>
      <c r="H386">
        <v>14.36</v>
      </c>
      <c r="I386" t="s">
        <v>25</v>
      </c>
      <c r="J386" t="s">
        <v>26</v>
      </c>
      <c r="M386" t="s">
        <v>27</v>
      </c>
      <c r="N386" t="s">
        <v>27</v>
      </c>
    </row>
    <row r="387" spans="1:14" x14ac:dyDescent="0.2">
      <c r="A387" t="s">
        <v>49</v>
      </c>
      <c r="B387" t="s">
        <v>1190</v>
      </c>
      <c r="C387" t="s">
        <v>1191</v>
      </c>
      <c r="D387" t="s">
        <v>1192</v>
      </c>
      <c r="E387" t="s">
        <v>1193</v>
      </c>
      <c r="F387" t="s">
        <v>1194</v>
      </c>
      <c r="G387" t="s">
        <v>24</v>
      </c>
      <c r="H387">
        <v>14.34</v>
      </c>
      <c r="I387" t="s">
        <v>47</v>
      </c>
      <c r="J387" t="s">
        <v>26</v>
      </c>
      <c r="K387">
        <v>1</v>
      </c>
      <c r="L387">
        <v>14.34</v>
      </c>
      <c r="M387" t="s">
        <v>27</v>
      </c>
      <c r="N387" t="s">
        <v>27</v>
      </c>
    </row>
    <row r="388" spans="1:14" x14ac:dyDescent="0.2">
      <c r="A388" t="s">
        <v>53</v>
      </c>
      <c r="B388" t="s">
        <v>1195</v>
      </c>
      <c r="C388" t="s">
        <v>1196</v>
      </c>
      <c r="D388" t="s">
        <v>1197</v>
      </c>
      <c r="E388" t="s">
        <v>1198</v>
      </c>
      <c r="F388" t="s">
        <v>1199</v>
      </c>
      <c r="G388" t="s">
        <v>24</v>
      </c>
      <c r="H388">
        <v>14.31</v>
      </c>
      <c r="I388" t="s">
        <v>47</v>
      </c>
      <c r="J388" t="s">
        <v>26</v>
      </c>
      <c r="M388" t="s">
        <v>27</v>
      </c>
      <c r="N388" t="s">
        <v>27</v>
      </c>
    </row>
    <row r="389" spans="1:14" x14ac:dyDescent="0.2">
      <c r="A389" t="s">
        <v>53</v>
      </c>
      <c r="B389" t="s">
        <v>1200</v>
      </c>
      <c r="C389" t="s">
        <v>1201</v>
      </c>
      <c r="D389" t="s">
        <v>1202</v>
      </c>
      <c r="E389" t="s">
        <v>1203</v>
      </c>
      <c r="F389" t="s">
        <v>1204</v>
      </c>
      <c r="G389" t="s">
        <v>24</v>
      </c>
      <c r="H389">
        <v>14.2</v>
      </c>
      <c r="I389" t="s">
        <v>47</v>
      </c>
      <c r="J389" t="s">
        <v>26</v>
      </c>
      <c r="M389" t="s">
        <v>27</v>
      </c>
      <c r="N389" t="s">
        <v>27</v>
      </c>
    </row>
    <row r="390" spans="1:14" x14ac:dyDescent="0.2">
      <c r="A390" t="s">
        <v>53</v>
      </c>
      <c r="B390" t="s">
        <v>190</v>
      </c>
      <c r="C390" t="s">
        <v>1205</v>
      </c>
      <c r="D390" t="s">
        <v>192</v>
      </c>
      <c r="E390" t="s">
        <v>193</v>
      </c>
      <c r="F390" t="s">
        <v>194</v>
      </c>
      <c r="G390" t="s">
        <v>24</v>
      </c>
      <c r="H390">
        <v>14.04</v>
      </c>
      <c r="I390" t="s">
        <v>47</v>
      </c>
      <c r="J390" t="s">
        <v>26</v>
      </c>
      <c r="K390">
        <v>2</v>
      </c>
      <c r="L390">
        <v>7.02</v>
      </c>
      <c r="M390" t="s">
        <v>27</v>
      </c>
      <c r="N390" t="s">
        <v>27</v>
      </c>
    </row>
    <row r="391" spans="1:14" x14ac:dyDescent="0.2">
      <c r="A391" t="s">
        <v>41</v>
      </c>
      <c r="B391" t="s">
        <v>283</v>
      </c>
      <c r="C391" t="s">
        <v>1206</v>
      </c>
      <c r="D391" t="s">
        <v>285</v>
      </c>
      <c r="E391" t="s">
        <v>286</v>
      </c>
      <c r="F391" t="s">
        <v>287</v>
      </c>
      <c r="G391" t="s">
        <v>24</v>
      </c>
      <c r="H391">
        <v>14.03</v>
      </c>
      <c r="I391" t="s">
        <v>47</v>
      </c>
      <c r="J391" t="s">
        <v>26</v>
      </c>
      <c r="K391">
        <v>2</v>
      </c>
      <c r="L391">
        <v>7.0149999999999997</v>
      </c>
      <c r="M391" t="s">
        <v>27</v>
      </c>
      <c r="N391" t="s">
        <v>27</v>
      </c>
    </row>
    <row r="392" spans="1:14" x14ac:dyDescent="0.2">
      <c r="A392" t="s">
        <v>53</v>
      </c>
      <c r="B392" t="s">
        <v>85</v>
      </c>
      <c r="C392" t="s">
        <v>1207</v>
      </c>
      <c r="D392" t="s">
        <v>87</v>
      </c>
      <c r="E392" t="s">
        <v>88</v>
      </c>
      <c r="F392" t="s">
        <v>89</v>
      </c>
      <c r="G392" t="s">
        <v>24</v>
      </c>
      <c r="H392">
        <v>13.95</v>
      </c>
      <c r="I392" t="s">
        <v>47</v>
      </c>
      <c r="J392" t="s">
        <v>26</v>
      </c>
      <c r="M392" t="s">
        <v>27</v>
      </c>
      <c r="N392" t="s">
        <v>27</v>
      </c>
    </row>
    <row r="393" spans="1:14" x14ac:dyDescent="0.2">
      <c r="A393" t="s">
        <v>144</v>
      </c>
      <c r="B393" t="s">
        <v>652</v>
      </c>
      <c r="C393" t="s">
        <v>1208</v>
      </c>
      <c r="D393" t="s">
        <v>208</v>
      </c>
      <c r="E393" t="s">
        <v>654</v>
      </c>
      <c r="F393" t="s">
        <v>210</v>
      </c>
      <c r="G393" t="s">
        <v>24</v>
      </c>
      <c r="H393">
        <v>13.97</v>
      </c>
      <c r="I393" t="s">
        <v>25</v>
      </c>
      <c r="J393" t="s">
        <v>26</v>
      </c>
      <c r="K393">
        <v>1</v>
      </c>
      <c r="L393">
        <v>13.97</v>
      </c>
      <c r="M393" t="s">
        <v>27</v>
      </c>
      <c r="N393" t="s">
        <v>27</v>
      </c>
    </row>
    <row r="394" spans="1:14" x14ac:dyDescent="0.2">
      <c r="A394" t="s">
        <v>49</v>
      </c>
      <c r="B394" t="s">
        <v>1209</v>
      </c>
      <c r="C394" t="s">
        <v>1210</v>
      </c>
      <c r="D394" t="s">
        <v>1211</v>
      </c>
      <c r="E394" t="s">
        <v>1212</v>
      </c>
      <c r="F394" t="s">
        <v>1213</v>
      </c>
      <c r="G394" t="s">
        <v>24</v>
      </c>
      <c r="H394">
        <v>13.96</v>
      </c>
      <c r="I394" t="s">
        <v>47</v>
      </c>
      <c r="J394" t="s">
        <v>26</v>
      </c>
      <c r="M394" t="s">
        <v>27</v>
      </c>
      <c r="N394" t="s">
        <v>27</v>
      </c>
    </row>
    <row r="395" spans="1:14" x14ac:dyDescent="0.2">
      <c r="A395" t="s">
        <v>18</v>
      </c>
      <c r="B395" t="s">
        <v>211</v>
      </c>
      <c r="C395" t="s">
        <v>1214</v>
      </c>
      <c r="D395" t="s">
        <v>197</v>
      </c>
      <c r="E395" t="s">
        <v>213</v>
      </c>
      <c r="F395" t="s">
        <v>199</v>
      </c>
      <c r="G395" t="s">
        <v>24</v>
      </c>
      <c r="H395">
        <v>13.92</v>
      </c>
      <c r="I395" t="s">
        <v>25</v>
      </c>
      <c r="J395" t="s">
        <v>26</v>
      </c>
      <c r="K395">
        <v>1</v>
      </c>
      <c r="L395">
        <v>13.92</v>
      </c>
      <c r="M395" t="s">
        <v>27</v>
      </c>
      <c r="N395" t="s">
        <v>27</v>
      </c>
    </row>
    <row r="396" spans="1:14" x14ac:dyDescent="0.2">
      <c r="A396" t="s">
        <v>41</v>
      </c>
      <c r="B396" t="s">
        <v>1215</v>
      </c>
      <c r="C396" t="s">
        <v>1216</v>
      </c>
      <c r="D396" t="s">
        <v>1217</v>
      </c>
      <c r="E396" t="s">
        <v>1218</v>
      </c>
      <c r="F396" t="s">
        <v>1219</v>
      </c>
      <c r="G396" t="s">
        <v>24</v>
      </c>
      <c r="H396">
        <v>13.87</v>
      </c>
      <c r="I396" t="s">
        <v>47</v>
      </c>
      <c r="J396" t="s">
        <v>26</v>
      </c>
      <c r="M396" t="s">
        <v>27</v>
      </c>
      <c r="N396" t="s">
        <v>27</v>
      </c>
    </row>
    <row r="397" spans="1:14" x14ac:dyDescent="0.2">
      <c r="A397" t="s">
        <v>18</v>
      </c>
      <c r="B397" t="s">
        <v>582</v>
      </c>
      <c r="C397" t="s">
        <v>1220</v>
      </c>
      <c r="D397" t="s">
        <v>44</v>
      </c>
      <c r="E397" t="s">
        <v>583</v>
      </c>
      <c r="F397" t="s">
        <v>46</v>
      </c>
      <c r="G397" t="s">
        <v>24</v>
      </c>
      <c r="H397">
        <v>13.85</v>
      </c>
      <c r="I397" t="s">
        <v>25</v>
      </c>
      <c r="J397" t="s">
        <v>26</v>
      </c>
      <c r="M397" t="s">
        <v>27</v>
      </c>
      <c r="N397" t="s">
        <v>27</v>
      </c>
    </row>
    <row r="398" spans="1:14" x14ac:dyDescent="0.2">
      <c r="A398" t="s">
        <v>53</v>
      </c>
      <c r="B398" t="s">
        <v>1221</v>
      </c>
      <c r="C398" t="s">
        <v>1222</v>
      </c>
      <c r="D398" t="s">
        <v>1223</v>
      </c>
      <c r="E398" t="s">
        <v>1224</v>
      </c>
      <c r="F398" t="s">
        <v>1225</v>
      </c>
      <c r="G398" t="s">
        <v>24</v>
      </c>
      <c r="H398">
        <v>13.82</v>
      </c>
      <c r="I398" t="s">
        <v>47</v>
      </c>
      <c r="J398" t="s">
        <v>26</v>
      </c>
      <c r="K398">
        <v>1</v>
      </c>
      <c r="L398">
        <v>13.82</v>
      </c>
      <c r="M398" t="s">
        <v>27</v>
      </c>
      <c r="N398" t="s">
        <v>27</v>
      </c>
    </row>
    <row r="399" spans="1:14" x14ac:dyDescent="0.2">
      <c r="A399" t="s">
        <v>18</v>
      </c>
      <c r="B399" t="s">
        <v>1226</v>
      </c>
      <c r="C399" t="s">
        <v>1227</v>
      </c>
      <c r="D399" t="s">
        <v>159</v>
      </c>
      <c r="E399" t="s">
        <v>1228</v>
      </c>
      <c r="F399" t="s">
        <v>161</v>
      </c>
      <c r="G399" t="s">
        <v>24</v>
      </c>
      <c r="H399">
        <v>13.8</v>
      </c>
      <c r="I399" t="s">
        <v>25</v>
      </c>
      <c r="J399" t="s">
        <v>26</v>
      </c>
      <c r="M399" t="s">
        <v>27</v>
      </c>
      <c r="N399" t="s">
        <v>27</v>
      </c>
    </row>
    <row r="400" spans="1:14" x14ac:dyDescent="0.2">
      <c r="A400" t="s">
        <v>49</v>
      </c>
      <c r="B400" t="s">
        <v>1229</v>
      </c>
      <c r="C400" t="s">
        <v>1230</v>
      </c>
      <c r="D400" t="s">
        <v>1231</v>
      </c>
      <c r="E400" t="s">
        <v>1232</v>
      </c>
      <c r="F400" t="s">
        <v>1233</v>
      </c>
      <c r="G400" t="s">
        <v>24</v>
      </c>
      <c r="H400">
        <v>13.7</v>
      </c>
      <c r="I400" t="s">
        <v>47</v>
      </c>
      <c r="J400" t="s">
        <v>26</v>
      </c>
      <c r="M400" t="s">
        <v>27</v>
      </c>
      <c r="N400" t="s">
        <v>27</v>
      </c>
    </row>
    <row r="401" spans="1:14" x14ac:dyDescent="0.2">
      <c r="A401" t="s">
        <v>41</v>
      </c>
      <c r="B401" t="s">
        <v>219</v>
      </c>
      <c r="C401" t="s">
        <v>889</v>
      </c>
      <c r="D401" t="s">
        <v>68</v>
      </c>
      <c r="E401" t="s">
        <v>221</v>
      </c>
      <c r="F401" t="s">
        <v>70</v>
      </c>
      <c r="G401" t="s">
        <v>24</v>
      </c>
      <c r="H401">
        <v>13.35</v>
      </c>
      <c r="I401" t="s">
        <v>47</v>
      </c>
      <c r="J401" t="s">
        <v>26</v>
      </c>
      <c r="M401" t="s">
        <v>27</v>
      </c>
      <c r="N401" t="s">
        <v>27</v>
      </c>
    </row>
    <row r="402" spans="1:14" x14ac:dyDescent="0.2">
      <c r="A402" t="s">
        <v>53</v>
      </c>
      <c r="B402" t="s">
        <v>1234</v>
      </c>
      <c r="C402" t="s">
        <v>1235</v>
      </c>
      <c r="D402" t="s">
        <v>1236</v>
      </c>
      <c r="E402" t="s">
        <v>1237</v>
      </c>
      <c r="F402" t="s">
        <v>1238</v>
      </c>
      <c r="G402" t="s">
        <v>24</v>
      </c>
      <c r="H402">
        <v>13.26</v>
      </c>
      <c r="I402" t="s">
        <v>47</v>
      </c>
      <c r="J402" t="s">
        <v>26</v>
      </c>
      <c r="M402" t="s">
        <v>27</v>
      </c>
      <c r="N402" t="s">
        <v>27</v>
      </c>
    </row>
    <row r="403" spans="1:14" x14ac:dyDescent="0.2">
      <c r="A403" t="s">
        <v>49</v>
      </c>
      <c r="B403" t="s">
        <v>1239</v>
      </c>
      <c r="C403" t="s">
        <v>1240</v>
      </c>
      <c r="D403" t="s">
        <v>948</v>
      </c>
      <c r="E403" t="s">
        <v>1241</v>
      </c>
      <c r="F403" t="s">
        <v>950</v>
      </c>
      <c r="G403" t="s">
        <v>24</v>
      </c>
      <c r="H403">
        <v>13.09</v>
      </c>
      <c r="I403" t="s">
        <v>47</v>
      </c>
      <c r="J403" t="s">
        <v>26</v>
      </c>
      <c r="M403" t="s">
        <v>27</v>
      </c>
      <c r="N403" t="s">
        <v>27</v>
      </c>
    </row>
    <row r="404" spans="1:14" x14ac:dyDescent="0.2">
      <c r="A404" t="s">
        <v>18</v>
      </c>
      <c r="B404" t="s">
        <v>1161</v>
      </c>
      <c r="C404" t="s">
        <v>1242</v>
      </c>
      <c r="D404" t="s">
        <v>1163</v>
      </c>
      <c r="E404" t="s">
        <v>1164</v>
      </c>
      <c r="F404" t="s">
        <v>1165</v>
      </c>
      <c r="G404" t="s">
        <v>24</v>
      </c>
      <c r="H404">
        <v>12.88</v>
      </c>
      <c r="I404" t="s">
        <v>47</v>
      </c>
      <c r="J404" t="s">
        <v>26</v>
      </c>
      <c r="K404">
        <v>1</v>
      </c>
      <c r="L404">
        <v>12.88</v>
      </c>
      <c r="M404" t="s">
        <v>27</v>
      </c>
      <c r="N404" t="s">
        <v>27</v>
      </c>
    </row>
    <row r="405" spans="1:14" x14ac:dyDescent="0.2">
      <c r="A405" t="s">
        <v>18</v>
      </c>
      <c r="B405" t="s">
        <v>1243</v>
      </c>
      <c r="C405" t="s">
        <v>1244</v>
      </c>
      <c r="D405" t="s">
        <v>1163</v>
      </c>
      <c r="E405" t="s">
        <v>1164</v>
      </c>
      <c r="F405" t="s">
        <v>1165</v>
      </c>
      <c r="G405" t="s">
        <v>24</v>
      </c>
      <c r="H405">
        <v>12.68</v>
      </c>
      <c r="I405" t="s">
        <v>25</v>
      </c>
      <c r="J405" t="s">
        <v>26</v>
      </c>
      <c r="K405">
        <v>1</v>
      </c>
      <c r="L405">
        <v>12.68</v>
      </c>
      <c r="M405" t="s">
        <v>27</v>
      </c>
      <c r="N405" t="s">
        <v>27</v>
      </c>
    </row>
    <row r="406" spans="1:14" x14ac:dyDescent="0.2">
      <c r="A406" t="s">
        <v>18</v>
      </c>
      <c r="B406" t="s">
        <v>1017</v>
      </c>
      <c r="C406" t="s">
        <v>1245</v>
      </c>
      <c r="D406" t="s">
        <v>374</v>
      </c>
      <c r="E406" t="s">
        <v>1019</v>
      </c>
      <c r="F406" t="s">
        <v>376</v>
      </c>
      <c r="G406" t="s">
        <v>24</v>
      </c>
      <c r="H406">
        <v>12.5</v>
      </c>
      <c r="I406" t="s">
        <v>25</v>
      </c>
      <c r="J406" t="s">
        <v>26</v>
      </c>
      <c r="K406">
        <v>2</v>
      </c>
      <c r="L406">
        <v>6.25</v>
      </c>
      <c r="M406" t="s">
        <v>27</v>
      </c>
      <c r="N406" t="s">
        <v>27</v>
      </c>
    </row>
    <row r="407" spans="1:14" x14ac:dyDescent="0.2">
      <c r="A407" t="s">
        <v>53</v>
      </c>
      <c r="B407" t="s">
        <v>1246</v>
      </c>
      <c r="C407" t="s">
        <v>1247</v>
      </c>
      <c r="D407" t="s">
        <v>1248</v>
      </c>
      <c r="E407" t="s">
        <v>1249</v>
      </c>
      <c r="F407" t="s">
        <v>1250</v>
      </c>
      <c r="G407" t="s">
        <v>24</v>
      </c>
      <c r="H407">
        <v>12.33</v>
      </c>
      <c r="I407" t="s">
        <v>47</v>
      </c>
      <c r="J407" t="s">
        <v>26</v>
      </c>
      <c r="M407" t="s">
        <v>27</v>
      </c>
      <c r="N407" t="s">
        <v>27</v>
      </c>
    </row>
    <row r="408" spans="1:14" x14ac:dyDescent="0.2">
      <c r="A408" t="s">
        <v>49</v>
      </c>
      <c r="B408" t="s">
        <v>236</v>
      </c>
      <c r="C408" t="s">
        <v>1251</v>
      </c>
      <c r="D408" t="s">
        <v>238</v>
      </c>
      <c r="E408" t="s">
        <v>239</v>
      </c>
      <c r="F408" t="s">
        <v>240</v>
      </c>
      <c r="G408" t="s">
        <v>24</v>
      </c>
      <c r="H408">
        <v>12.31</v>
      </c>
      <c r="I408" t="s">
        <v>47</v>
      </c>
      <c r="J408" t="s">
        <v>26</v>
      </c>
      <c r="M408" t="s">
        <v>27</v>
      </c>
      <c r="N408" t="s">
        <v>27</v>
      </c>
    </row>
    <row r="409" spans="1:14" x14ac:dyDescent="0.2">
      <c r="A409" t="s">
        <v>18</v>
      </c>
      <c r="B409" t="s">
        <v>1252</v>
      </c>
      <c r="C409" t="s">
        <v>1253</v>
      </c>
      <c r="D409" t="s">
        <v>135</v>
      </c>
      <c r="E409" t="s">
        <v>1254</v>
      </c>
      <c r="F409" t="s">
        <v>137</v>
      </c>
      <c r="G409" t="s">
        <v>24</v>
      </c>
      <c r="H409">
        <v>12.26</v>
      </c>
      <c r="I409" t="s">
        <v>25</v>
      </c>
      <c r="J409" t="s">
        <v>26</v>
      </c>
      <c r="M409" t="s">
        <v>27</v>
      </c>
      <c r="N409" t="s">
        <v>27</v>
      </c>
    </row>
    <row r="410" spans="1:14" x14ac:dyDescent="0.2">
      <c r="A410" t="s">
        <v>41</v>
      </c>
      <c r="B410" t="s">
        <v>1255</v>
      </c>
      <c r="C410" t="s">
        <v>1256</v>
      </c>
      <c r="D410" t="s">
        <v>1257</v>
      </c>
      <c r="E410" t="s">
        <v>1258</v>
      </c>
      <c r="F410" t="s">
        <v>1259</v>
      </c>
      <c r="G410" t="s">
        <v>24</v>
      </c>
      <c r="H410">
        <v>12.27</v>
      </c>
      <c r="I410" t="s">
        <v>47</v>
      </c>
      <c r="J410" t="s">
        <v>26</v>
      </c>
      <c r="M410" t="s">
        <v>27</v>
      </c>
      <c r="N410" t="s">
        <v>27</v>
      </c>
    </row>
    <row r="411" spans="1:14" x14ac:dyDescent="0.2">
      <c r="A411" t="s">
        <v>18</v>
      </c>
      <c r="B411" t="s">
        <v>640</v>
      </c>
      <c r="C411" t="s">
        <v>1260</v>
      </c>
      <c r="D411" t="s">
        <v>642</v>
      </c>
      <c r="E411" t="s">
        <v>643</v>
      </c>
      <c r="F411" t="s">
        <v>644</v>
      </c>
      <c r="G411" t="s">
        <v>24</v>
      </c>
      <c r="H411">
        <v>12.16</v>
      </c>
      <c r="I411" t="s">
        <v>25</v>
      </c>
      <c r="J411" t="s">
        <v>26</v>
      </c>
      <c r="K411">
        <v>1</v>
      </c>
      <c r="L411">
        <v>12.16</v>
      </c>
      <c r="M411" t="s">
        <v>27</v>
      </c>
      <c r="N411" t="s">
        <v>27</v>
      </c>
    </row>
    <row r="412" spans="1:14" x14ac:dyDescent="0.2">
      <c r="A412" t="s">
        <v>49</v>
      </c>
      <c r="B412" t="s">
        <v>1261</v>
      </c>
      <c r="C412" t="s">
        <v>1262</v>
      </c>
      <c r="D412" t="s">
        <v>1263</v>
      </c>
      <c r="E412" t="s">
        <v>1264</v>
      </c>
      <c r="F412" t="s">
        <v>1265</v>
      </c>
      <c r="G412" t="s">
        <v>24</v>
      </c>
      <c r="H412">
        <v>12.07</v>
      </c>
      <c r="I412" t="s">
        <v>47</v>
      </c>
      <c r="J412" t="s">
        <v>26</v>
      </c>
      <c r="M412" t="s">
        <v>27</v>
      </c>
      <c r="N412" t="s">
        <v>27</v>
      </c>
    </row>
    <row r="413" spans="1:14" x14ac:dyDescent="0.2">
      <c r="A413" t="s">
        <v>49</v>
      </c>
      <c r="B413" t="s">
        <v>1005</v>
      </c>
      <c r="C413" t="s">
        <v>1266</v>
      </c>
      <c r="D413" t="s">
        <v>1007</v>
      </c>
      <c r="E413" t="s">
        <v>1008</v>
      </c>
      <c r="F413" t="s">
        <v>1009</v>
      </c>
      <c r="G413" t="s">
        <v>24</v>
      </c>
      <c r="H413">
        <v>12.02</v>
      </c>
      <c r="I413" t="s">
        <v>47</v>
      </c>
      <c r="J413" t="s">
        <v>26</v>
      </c>
      <c r="K413">
        <v>1</v>
      </c>
      <c r="L413">
        <v>12.02</v>
      </c>
      <c r="M413" t="s">
        <v>27</v>
      </c>
      <c r="N413" t="s">
        <v>27</v>
      </c>
    </row>
    <row r="414" spans="1:14" x14ac:dyDescent="0.2">
      <c r="A414" t="s">
        <v>49</v>
      </c>
      <c r="B414" t="s">
        <v>108</v>
      </c>
      <c r="C414" t="s">
        <v>1267</v>
      </c>
      <c r="D414" t="s">
        <v>110</v>
      </c>
      <c r="E414" t="s">
        <v>111</v>
      </c>
      <c r="F414" t="s">
        <v>112</v>
      </c>
      <c r="G414" t="s">
        <v>24</v>
      </c>
      <c r="H414">
        <v>12</v>
      </c>
      <c r="I414" t="s">
        <v>47</v>
      </c>
      <c r="J414" t="s">
        <v>26</v>
      </c>
      <c r="M414" t="s">
        <v>27</v>
      </c>
      <c r="N414" t="s">
        <v>27</v>
      </c>
    </row>
    <row r="415" spans="1:14" x14ac:dyDescent="0.2">
      <c r="A415" t="s">
        <v>49</v>
      </c>
      <c r="B415" t="s">
        <v>1268</v>
      </c>
      <c r="C415" t="s">
        <v>1269</v>
      </c>
      <c r="D415" t="s">
        <v>1270</v>
      </c>
      <c r="E415" t="s">
        <v>1271</v>
      </c>
      <c r="F415" t="s">
        <v>1272</v>
      </c>
      <c r="G415" t="s">
        <v>24</v>
      </c>
      <c r="H415">
        <v>12.01</v>
      </c>
      <c r="I415" t="s">
        <v>47</v>
      </c>
      <c r="J415" t="s">
        <v>26</v>
      </c>
      <c r="K415">
        <v>2</v>
      </c>
      <c r="L415">
        <v>6.0049999999999999</v>
      </c>
      <c r="M415" t="s">
        <v>27</v>
      </c>
      <c r="N415" t="s">
        <v>27</v>
      </c>
    </row>
    <row r="416" spans="1:14" x14ac:dyDescent="0.2">
      <c r="A416" t="s">
        <v>18</v>
      </c>
      <c r="B416" t="s">
        <v>1273</v>
      </c>
      <c r="C416" t="s">
        <v>1274</v>
      </c>
      <c r="D416" t="s">
        <v>1275</v>
      </c>
      <c r="E416" t="s">
        <v>1276</v>
      </c>
      <c r="F416" t="s">
        <v>1277</v>
      </c>
      <c r="G416" t="s">
        <v>24</v>
      </c>
      <c r="H416">
        <v>12</v>
      </c>
      <c r="I416" t="s">
        <v>25</v>
      </c>
      <c r="J416" t="s">
        <v>26</v>
      </c>
      <c r="K416">
        <v>1</v>
      </c>
      <c r="L416">
        <v>12</v>
      </c>
      <c r="M416" t="s">
        <v>27</v>
      </c>
      <c r="N416" t="s">
        <v>27</v>
      </c>
    </row>
    <row r="417" spans="1:14" x14ac:dyDescent="0.2">
      <c r="A417" t="s">
        <v>144</v>
      </c>
      <c r="B417" t="s">
        <v>1278</v>
      </c>
      <c r="C417" t="s">
        <v>1279</v>
      </c>
      <c r="D417" t="s">
        <v>806</v>
      </c>
      <c r="E417" t="s">
        <v>1280</v>
      </c>
      <c r="F417" t="s">
        <v>808</v>
      </c>
      <c r="G417" t="s">
        <v>24</v>
      </c>
      <c r="H417">
        <v>11.96</v>
      </c>
      <c r="I417" t="s">
        <v>25</v>
      </c>
      <c r="J417" t="s">
        <v>26</v>
      </c>
      <c r="M417" t="s">
        <v>27</v>
      </c>
      <c r="N417" t="s">
        <v>27</v>
      </c>
    </row>
    <row r="418" spans="1:14" x14ac:dyDescent="0.2">
      <c r="A418" t="s">
        <v>49</v>
      </c>
      <c r="B418" t="s">
        <v>323</v>
      </c>
      <c r="C418" t="s">
        <v>1281</v>
      </c>
      <c r="D418" t="s">
        <v>325</v>
      </c>
      <c r="E418" t="s">
        <v>326</v>
      </c>
      <c r="F418" t="s">
        <v>327</v>
      </c>
      <c r="G418" t="s">
        <v>24</v>
      </c>
      <c r="H418">
        <v>11.89</v>
      </c>
      <c r="I418" t="s">
        <v>47</v>
      </c>
      <c r="J418" t="s">
        <v>26</v>
      </c>
      <c r="M418" t="s">
        <v>27</v>
      </c>
      <c r="N418" t="s">
        <v>27</v>
      </c>
    </row>
    <row r="419" spans="1:14" x14ac:dyDescent="0.2">
      <c r="A419" t="s">
        <v>53</v>
      </c>
      <c r="B419" t="s">
        <v>128</v>
      </c>
      <c r="C419" t="s">
        <v>1282</v>
      </c>
      <c r="D419" t="s">
        <v>130</v>
      </c>
      <c r="E419" t="s">
        <v>131</v>
      </c>
      <c r="F419" t="s">
        <v>132</v>
      </c>
      <c r="G419" t="s">
        <v>24</v>
      </c>
      <c r="H419">
        <v>11.95</v>
      </c>
      <c r="I419" t="s">
        <v>47</v>
      </c>
      <c r="J419" t="s">
        <v>26</v>
      </c>
      <c r="K419">
        <v>2</v>
      </c>
      <c r="L419">
        <v>5.9749999999999996</v>
      </c>
      <c r="M419" t="s">
        <v>27</v>
      </c>
      <c r="N419" t="s">
        <v>27</v>
      </c>
    </row>
    <row r="420" spans="1:14" x14ac:dyDescent="0.2">
      <c r="A420" t="s">
        <v>49</v>
      </c>
      <c r="B420" t="s">
        <v>266</v>
      </c>
      <c r="C420" t="s">
        <v>1283</v>
      </c>
      <c r="D420" t="s">
        <v>268</v>
      </c>
      <c r="E420" t="s">
        <v>269</v>
      </c>
      <c r="F420" t="s">
        <v>270</v>
      </c>
      <c r="G420" t="s">
        <v>24</v>
      </c>
      <c r="H420">
        <v>11.88</v>
      </c>
      <c r="I420" t="s">
        <v>47</v>
      </c>
      <c r="J420" t="s">
        <v>26</v>
      </c>
      <c r="M420" t="s">
        <v>27</v>
      </c>
      <c r="N420" t="s">
        <v>27</v>
      </c>
    </row>
    <row r="421" spans="1:14" x14ac:dyDescent="0.2">
      <c r="A421" t="s">
        <v>49</v>
      </c>
      <c r="B421" t="s">
        <v>1284</v>
      </c>
      <c r="C421" t="s">
        <v>1285</v>
      </c>
      <c r="D421" t="s">
        <v>1286</v>
      </c>
      <c r="E421" t="s">
        <v>1287</v>
      </c>
      <c r="F421" t="s">
        <v>1288</v>
      </c>
      <c r="G421" t="s">
        <v>24</v>
      </c>
      <c r="H421">
        <v>11.9</v>
      </c>
      <c r="I421" t="s">
        <v>47</v>
      </c>
      <c r="J421" t="s">
        <v>26</v>
      </c>
      <c r="M421" t="s">
        <v>27</v>
      </c>
      <c r="N421" t="s">
        <v>27</v>
      </c>
    </row>
    <row r="422" spans="1:14" x14ac:dyDescent="0.2">
      <c r="A422" t="s">
        <v>144</v>
      </c>
      <c r="B422" t="s">
        <v>1289</v>
      </c>
      <c r="C422" t="s">
        <v>1290</v>
      </c>
      <c r="D422" t="s">
        <v>1291</v>
      </c>
      <c r="E422" t="s">
        <v>1292</v>
      </c>
      <c r="F422" t="s">
        <v>1293</v>
      </c>
      <c r="G422" t="s">
        <v>24</v>
      </c>
      <c r="H422">
        <v>11.77</v>
      </c>
      <c r="I422" t="s">
        <v>25</v>
      </c>
      <c r="J422" t="s">
        <v>26</v>
      </c>
      <c r="M422" t="s">
        <v>27</v>
      </c>
      <c r="N422" t="s">
        <v>27</v>
      </c>
    </row>
    <row r="423" spans="1:14" x14ac:dyDescent="0.2">
      <c r="A423" t="s">
        <v>53</v>
      </c>
      <c r="B423" t="s">
        <v>1246</v>
      </c>
      <c r="C423" t="s">
        <v>1294</v>
      </c>
      <c r="D423" t="s">
        <v>1248</v>
      </c>
      <c r="E423" t="s">
        <v>1249</v>
      </c>
      <c r="F423" t="s">
        <v>1250</v>
      </c>
      <c r="G423" t="s">
        <v>24</v>
      </c>
      <c r="H423">
        <v>11.76</v>
      </c>
      <c r="I423" t="s">
        <v>47</v>
      </c>
      <c r="J423" t="s">
        <v>26</v>
      </c>
      <c r="K423">
        <v>1</v>
      </c>
      <c r="L423">
        <v>11.76</v>
      </c>
      <c r="M423" t="s">
        <v>27</v>
      </c>
      <c r="N423" t="s">
        <v>27</v>
      </c>
    </row>
    <row r="424" spans="1:14" x14ac:dyDescent="0.2">
      <c r="A424" t="s">
        <v>41</v>
      </c>
      <c r="B424" t="s">
        <v>219</v>
      </c>
      <c r="C424" t="s">
        <v>1295</v>
      </c>
      <c r="D424" t="s">
        <v>68</v>
      </c>
      <c r="E424" t="s">
        <v>221</v>
      </c>
      <c r="F424" t="s">
        <v>70</v>
      </c>
      <c r="G424" t="s">
        <v>24</v>
      </c>
      <c r="H424">
        <v>11.75</v>
      </c>
      <c r="I424" t="s">
        <v>47</v>
      </c>
      <c r="J424" t="s">
        <v>26</v>
      </c>
      <c r="M424" t="s">
        <v>27</v>
      </c>
      <c r="N424" t="s">
        <v>27</v>
      </c>
    </row>
    <row r="425" spans="1:14" x14ac:dyDescent="0.2">
      <c r="A425" t="s">
        <v>53</v>
      </c>
      <c r="B425" t="s">
        <v>90</v>
      </c>
      <c r="C425" t="s">
        <v>1296</v>
      </c>
      <c r="D425" t="s">
        <v>92</v>
      </c>
      <c r="E425" t="s">
        <v>93</v>
      </c>
      <c r="F425" t="s">
        <v>94</v>
      </c>
      <c r="G425" t="s">
        <v>24</v>
      </c>
      <c r="H425">
        <v>11.73</v>
      </c>
      <c r="I425" t="s">
        <v>47</v>
      </c>
      <c r="J425" t="s">
        <v>26</v>
      </c>
      <c r="K425">
        <v>1</v>
      </c>
      <c r="L425">
        <v>11.73</v>
      </c>
      <c r="M425" t="s">
        <v>27</v>
      </c>
      <c r="N425" t="s">
        <v>27</v>
      </c>
    </row>
    <row r="426" spans="1:14" x14ac:dyDescent="0.2">
      <c r="A426" t="s">
        <v>49</v>
      </c>
      <c r="B426" t="s">
        <v>1297</v>
      </c>
      <c r="C426" t="s">
        <v>1298</v>
      </c>
      <c r="D426" t="s">
        <v>1299</v>
      </c>
      <c r="E426" t="s">
        <v>1300</v>
      </c>
      <c r="F426" t="s">
        <v>1301</v>
      </c>
      <c r="G426" t="s">
        <v>24</v>
      </c>
      <c r="H426">
        <v>11.72</v>
      </c>
      <c r="I426" t="s">
        <v>47</v>
      </c>
      <c r="J426" t="s">
        <v>26</v>
      </c>
      <c r="K426">
        <v>2</v>
      </c>
      <c r="L426">
        <v>5.86</v>
      </c>
      <c r="M426" t="s">
        <v>27</v>
      </c>
      <c r="N426" t="s">
        <v>27</v>
      </c>
    </row>
    <row r="427" spans="1:14" x14ac:dyDescent="0.2">
      <c r="A427" t="s">
        <v>18</v>
      </c>
      <c r="B427" t="s">
        <v>1226</v>
      </c>
      <c r="C427" t="s">
        <v>158</v>
      </c>
      <c r="D427" t="s">
        <v>159</v>
      </c>
      <c r="E427" t="s">
        <v>1228</v>
      </c>
      <c r="F427" t="s">
        <v>161</v>
      </c>
      <c r="G427" t="s">
        <v>24</v>
      </c>
      <c r="H427">
        <v>11.71</v>
      </c>
      <c r="I427" t="s">
        <v>25</v>
      </c>
      <c r="J427" t="s">
        <v>26</v>
      </c>
      <c r="M427" t="s">
        <v>27</v>
      </c>
      <c r="N427" t="s">
        <v>27</v>
      </c>
    </row>
    <row r="428" spans="1:14" x14ac:dyDescent="0.2">
      <c r="A428" t="s">
        <v>41</v>
      </c>
      <c r="B428" t="s">
        <v>219</v>
      </c>
      <c r="C428" t="s">
        <v>554</v>
      </c>
      <c r="D428" t="s">
        <v>68</v>
      </c>
      <c r="E428" t="s">
        <v>221</v>
      </c>
      <c r="F428" t="s">
        <v>70</v>
      </c>
      <c r="G428" t="s">
        <v>24</v>
      </c>
      <c r="H428">
        <v>11.66</v>
      </c>
      <c r="I428" t="s">
        <v>47</v>
      </c>
      <c r="J428" t="s">
        <v>26</v>
      </c>
      <c r="M428" t="s">
        <v>27</v>
      </c>
      <c r="N428" t="s">
        <v>27</v>
      </c>
    </row>
    <row r="429" spans="1:14" x14ac:dyDescent="0.2">
      <c r="A429" t="s">
        <v>144</v>
      </c>
      <c r="B429" t="s">
        <v>1302</v>
      </c>
      <c r="C429" t="s">
        <v>174</v>
      </c>
      <c r="D429" t="s">
        <v>175</v>
      </c>
      <c r="E429" t="s">
        <v>1303</v>
      </c>
      <c r="F429" t="s">
        <v>177</v>
      </c>
      <c r="G429" t="s">
        <v>24</v>
      </c>
      <c r="H429">
        <v>11.67</v>
      </c>
      <c r="I429" t="s">
        <v>25</v>
      </c>
      <c r="J429" t="s">
        <v>26</v>
      </c>
      <c r="M429" t="s">
        <v>27</v>
      </c>
      <c r="N429" t="s">
        <v>27</v>
      </c>
    </row>
    <row r="430" spans="1:14" x14ac:dyDescent="0.2">
      <c r="A430" t="s">
        <v>41</v>
      </c>
      <c r="B430" t="s">
        <v>219</v>
      </c>
      <c r="C430" t="s">
        <v>581</v>
      </c>
      <c r="D430" t="s">
        <v>68</v>
      </c>
      <c r="E430" t="s">
        <v>221</v>
      </c>
      <c r="F430" t="s">
        <v>70</v>
      </c>
      <c r="G430" t="s">
        <v>24</v>
      </c>
      <c r="H430">
        <v>11.66</v>
      </c>
      <c r="I430" t="s">
        <v>47</v>
      </c>
      <c r="J430" t="s">
        <v>26</v>
      </c>
      <c r="M430" t="s">
        <v>27</v>
      </c>
      <c r="N430" t="s">
        <v>27</v>
      </c>
    </row>
    <row r="431" spans="1:14" x14ac:dyDescent="0.2">
      <c r="A431" t="s">
        <v>49</v>
      </c>
      <c r="B431" t="s">
        <v>1304</v>
      </c>
      <c r="C431" t="s">
        <v>1305</v>
      </c>
      <c r="D431" t="s">
        <v>1306</v>
      </c>
      <c r="E431" t="s">
        <v>1307</v>
      </c>
      <c r="F431" t="s">
        <v>1308</v>
      </c>
      <c r="G431" t="s">
        <v>24</v>
      </c>
      <c r="H431">
        <v>11.61</v>
      </c>
      <c r="I431" t="s">
        <v>47</v>
      </c>
      <c r="J431" t="s">
        <v>26</v>
      </c>
      <c r="M431" t="s">
        <v>27</v>
      </c>
      <c r="N431" t="s">
        <v>27</v>
      </c>
    </row>
    <row r="432" spans="1:14" x14ac:dyDescent="0.2">
      <c r="A432" t="s">
        <v>18</v>
      </c>
      <c r="B432" t="s">
        <v>297</v>
      </c>
      <c r="C432" t="s">
        <v>1309</v>
      </c>
      <c r="D432" t="s">
        <v>299</v>
      </c>
      <c r="E432" t="s">
        <v>300</v>
      </c>
      <c r="F432" t="s">
        <v>301</v>
      </c>
      <c r="G432" t="s">
        <v>24</v>
      </c>
      <c r="H432">
        <v>11.58</v>
      </c>
      <c r="I432" t="s">
        <v>25</v>
      </c>
      <c r="J432" t="s">
        <v>26</v>
      </c>
      <c r="M432" t="s">
        <v>27</v>
      </c>
      <c r="N432" t="s">
        <v>27</v>
      </c>
    </row>
    <row r="433" spans="1:14" x14ac:dyDescent="0.2">
      <c r="A433" t="s">
        <v>144</v>
      </c>
      <c r="B433" t="s">
        <v>1310</v>
      </c>
      <c r="C433" t="s">
        <v>1311</v>
      </c>
      <c r="D433" t="s">
        <v>147</v>
      </c>
      <c r="E433" t="s">
        <v>1312</v>
      </c>
      <c r="F433" t="s">
        <v>149</v>
      </c>
      <c r="G433" t="s">
        <v>24</v>
      </c>
      <c r="H433">
        <v>11.48</v>
      </c>
      <c r="I433" t="s">
        <v>25</v>
      </c>
      <c r="J433" t="s">
        <v>26</v>
      </c>
      <c r="M433" t="s">
        <v>27</v>
      </c>
      <c r="N433" t="s">
        <v>27</v>
      </c>
    </row>
    <row r="434" spans="1:14" x14ac:dyDescent="0.2">
      <c r="A434" t="s">
        <v>53</v>
      </c>
      <c r="B434" t="s">
        <v>1313</v>
      </c>
      <c r="C434" t="s">
        <v>699</v>
      </c>
      <c r="D434" t="s">
        <v>700</v>
      </c>
      <c r="E434" t="s">
        <v>1314</v>
      </c>
      <c r="F434" t="s">
        <v>702</v>
      </c>
      <c r="G434" t="s">
        <v>24</v>
      </c>
      <c r="H434">
        <v>11.32</v>
      </c>
      <c r="I434" t="s">
        <v>47</v>
      </c>
      <c r="J434" t="s">
        <v>26</v>
      </c>
      <c r="M434" t="s">
        <v>27</v>
      </c>
      <c r="N434" t="s">
        <v>27</v>
      </c>
    </row>
    <row r="435" spans="1:14" x14ac:dyDescent="0.2">
      <c r="A435" t="s">
        <v>49</v>
      </c>
      <c r="B435" t="s">
        <v>1315</v>
      </c>
      <c r="C435" t="s">
        <v>1316</v>
      </c>
      <c r="D435" t="s">
        <v>1317</v>
      </c>
      <c r="E435" t="s">
        <v>1318</v>
      </c>
      <c r="F435" t="s">
        <v>1319</v>
      </c>
      <c r="G435" t="s">
        <v>24</v>
      </c>
      <c r="H435">
        <v>11.3</v>
      </c>
      <c r="I435" t="s">
        <v>47</v>
      </c>
      <c r="J435" t="s">
        <v>26</v>
      </c>
      <c r="M435" t="s">
        <v>27</v>
      </c>
      <c r="N435" t="s">
        <v>27</v>
      </c>
    </row>
    <row r="436" spans="1:14" x14ac:dyDescent="0.2">
      <c r="A436" t="s">
        <v>53</v>
      </c>
      <c r="B436" t="s">
        <v>1320</v>
      </c>
      <c r="C436" t="s">
        <v>1321</v>
      </c>
      <c r="D436" t="s">
        <v>1322</v>
      </c>
      <c r="E436" t="s">
        <v>1323</v>
      </c>
      <c r="F436" t="s">
        <v>1324</v>
      </c>
      <c r="G436" t="s">
        <v>24</v>
      </c>
      <c r="H436">
        <v>11.16</v>
      </c>
      <c r="I436" t="s">
        <v>47</v>
      </c>
      <c r="J436" t="s">
        <v>26</v>
      </c>
      <c r="M436" t="s">
        <v>27</v>
      </c>
      <c r="N436" t="s">
        <v>27</v>
      </c>
    </row>
    <row r="437" spans="1:14" x14ac:dyDescent="0.2">
      <c r="A437" t="s">
        <v>53</v>
      </c>
      <c r="B437" t="s">
        <v>1325</v>
      </c>
      <c r="C437" t="s">
        <v>1326</v>
      </c>
      <c r="D437" t="s">
        <v>1327</v>
      </c>
      <c r="E437" t="s">
        <v>1328</v>
      </c>
      <c r="F437" t="s">
        <v>1329</v>
      </c>
      <c r="G437" t="s">
        <v>24</v>
      </c>
      <c r="H437">
        <v>11.04</v>
      </c>
      <c r="I437" t="s">
        <v>47</v>
      </c>
      <c r="J437" t="s">
        <v>26</v>
      </c>
      <c r="M437" t="s">
        <v>27</v>
      </c>
      <c r="N437" t="s">
        <v>27</v>
      </c>
    </row>
    <row r="438" spans="1:14" x14ac:dyDescent="0.2">
      <c r="A438" t="s">
        <v>144</v>
      </c>
      <c r="B438" t="s">
        <v>841</v>
      </c>
      <c r="C438" t="s">
        <v>1330</v>
      </c>
      <c r="D438" t="s">
        <v>843</v>
      </c>
      <c r="E438" t="s">
        <v>844</v>
      </c>
      <c r="F438" t="s">
        <v>845</v>
      </c>
      <c r="G438" t="s">
        <v>24</v>
      </c>
      <c r="H438">
        <v>11.01</v>
      </c>
      <c r="I438" t="s">
        <v>25</v>
      </c>
      <c r="J438" t="s">
        <v>26</v>
      </c>
      <c r="M438" t="s">
        <v>27</v>
      </c>
      <c r="N438" t="s">
        <v>27</v>
      </c>
    </row>
    <row r="439" spans="1:14" x14ac:dyDescent="0.2">
      <c r="A439" t="s">
        <v>144</v>
      </c>
      <c r="B439" t="s">
        <v>1331</v>
      </c>
      <c r="C439" t="s">
        <v>1332</v>
      </c>
      <c r="D439" t="s">
        <v>1333</v>
      </c>
      <c r="E439" t="s">
        <v>1334</v>
      </c>
      <c r="F439" t="s">
        <v>1335</v>
      </c>
      <c r="G439" t="s">
        <v>24</v>
      </c>
      <c r="H439">
        <v>10.86</v>
      </c>
      <c r="I439" t="s">
        <v>25</v>
      </c>
      <c r="J439" t="s">
        <v>26</v>
      </c>
      <c r="M439" t="s">
        <v>27</v>
      </c>
      <c r="N439" t="s">
        <v>27</v>
      </c>
    </row>
    <row r="440" spans="1:14" x14ac:dyDescent="0.2">
      <c r="A440" t="s">
        <v>144</v>
      </c>
      <c r="B440" t="s">
        <v>841</v>
      </c>
      <c r="C440" t="s">
        <v>1336</v>
      </c>
      <c r="D440" t="s">
        <v>843</v>
      </c>
      <c r="E440" t="s">
        <v>844</v>
      </c>
      <c r="F440" t="s">
        <v>845</v>
      </c>
      <c r="G440" t="s">
        <v>24</v>
      </c>
      <c r="H440">
        <v>10.9</v>
      </c>
      <c r="I440" t="s">
        <v>25</v>
      </c>
      <c r="J440" t="s">
        <v>26</v>
      </c>
      <c r="M440" t="s">
        <v>27</v>
      </c>
      <c r="N440" t="s">
        <v>27</v>
      </c>
    </row>
    <row r="441" spans="1:14" x14ac:dyDescent="0.2">
      <c r="A441" t="s">
        <v>53</v>
      </c>
      <c r="B441" t="s">
        <v>1337</v>
      </c>
      <c r="C441" t="s">
        <v>1338</v>
      </c>
      <c r="D441" t="s">
        <v>1339</v>
      </c>
      <c r="E441" t="s">
        <v>1340</v>
      </c>
      <c r="F441" t="s">
        <v>1341</v>
      </c>
      <c r="G441" t="s">
        <v>24</v>
      </c>
      <c r="H441">
        <v>10.86</v>
      </c>
      <c r="I441" t="s">
        <v>47</v>
      </c>
      <c r="J441" t="s">
        <v>26</v>
      </c>
      <c r="K441">
        <v>1</v>
      </c>
      <c r="L441">
        <v>10.86</v>
      </c>
      <c r="M441" t="s">
        <v>27</v>
      </c>
      <c r="N441" t="s">
        <v>27</v>
      </c>
    </row>
    <row r="442" spans="1:14" x14ac:dyDescent="0.2">
      <c r="A442" t="s">
        <v>144</v>
      </c>
      <c r="B442" t="s">
        <v>1342</v>
      </c>
      <c r="C442" t="s">
        <v>1343</v>
      </c>
      <c r="D442" t="s">
        <v>1344</v>
      </c>
      <c r="E442" t="s">
        <v>1345</v>
      </c>
      <c r="F442" t="s">
        <v>1346</v>
      </c>
      <c r="G442" t="s">
        <v>24</v>
      </c>
      <c r="H442">
        <v>10.86</v>
      </c>
      <c r="I442" t="s">
        <v>25</v>
      </c>
      <c r="J442" t="s">
        <v>26</v>
      </c>
      <c r="M442" t="s">
        <v>27</v>
      </c>
      <c r="N442" t="s">
        <v>27</v>
      </c>
    </row>
    <row r="443" spans="1:14" x14ac:dyDescent="0.2">
      <c r="A443" t="s">
        <v>144</v>
      </c>
      <c r="B443" t="s">
        <v>1347</v>
      </c>
      <c r="C443" t="s">
        <v>1348</v>
      </c>
      <c r="D443" t="s">
        <v>92</v>
      </c>
      <c r="E443" t="s">
        <v>1349</v>
      </c>
      <c r="F443" t="s">
        <v>94</v>
      </c>
      <c r="G443" t="s">
        <v>24</v>
      </c>
      <c r="H443">
        <v>10.85</v>
      </c>
      <c r="I443" t="s">
        <v>25</v>
      </c>
      <c r="J443" t="s">
        <v>26</v>
      </c>
      <c r="M443" t="s">
        <v>27</v>
      </c>
      <c r="N443" t="s">
        <v>27</v>
      </c>
    </row>
    <row r="444" spans="1:14" x14ac:dyDescent="0.2">
      <c r="A444" t="s">
        <v>49</v>
      </c>
      <c r="B444" t="s">
        <v>303</v>
      </c>
      <c r="C444" t="s">
        <v>1350</v>
      </c>
      <c r="D444" t="s">
        <v>305</v>
      </c>
      <c r="E444" t="s">
        <v>306</v>
      </c>
      <c r="F444" t="s">
        <v>307</v>
      </c>
      <c r="G444" t="s">
        <v>24</v>
      </c>
      <c r="H444">
        <v>10.83</v>
      </c>
      <c r="I444" t="s">
        <v>47</v>
      </c>
      <c r="J444" t="s">
        <v>26</v>
      </c>
      <c r="K444">
        <v>2</v>
      </c>
      <c r="L444">
        <v>5.415</v>
      </c>
      <c r="M444" t="s">
        <v>27</v>
      </c>
      <c r="N444" t="s">
        <v>27</v>
      </c>
    </row>
    <row r="445" spans="1:14" x14ac:dyDescent="0.2">
      <c r="A445" t="s">
        <v>49</v>
      </c>
      <c r="B445" t="s">
        <v>1351</v>
      </c>
      <c r="C445" t="s">
        <v>1352</v>
      </c>
      <c r="D445" t="s">
        <v>1353</v>
      </c>
      <c r="E445" t="s">
        <v>1354</v>
      </c>
      <c r="F445" t="s">
        <v>1355</v>
      </c>
      <c r="G445" t="s">
        <v>24</v>
      </c>
      <c r="H445">
        <v>10.83</v>
      </c>
      <c r="I445" t="s">
        <v>47</v>
      </c>
      <c r="J445" t="s">
        <v>26</v>
      </c>
      <c r="M445" t="s">
        <v>27</v>
      </c>
      <c r="N445" t="s">
        <v>27</v>
      </c>
    </row>
    <row r="446" spans="1:14" x14ac:dyDescent="0.2">
      <c r="A446" t="s">
        <v>49</v>
      </c>
      <c r="B446" t="s">
        <v>1356</v>
      </c>
      <c r="C446" t="s">
        <v>1357</v>
      </c>
      <c r="D446" t="s">
        <v>1358</v>
      </c>
      <c r="E446" t="s">
        <v>1359</v>
      </c>
      <c r="F446" t="s">
        <v>1360</v>
      </c>
      <c r="G446" t="s">
        <v>24</v>
      </c>
      <c r="H446">
        <v>10.77</v>
      </c>
      <c r="I446" t="s">
        <v>47</v>
      </c>
      <c r="J446" t="s">
        <v>26</v>
      </c>
      <c r="K446">
        <v>1</v>
      </c>
      <c r="L446">
        <v>10.77</v>
      </c>
      <c r="M446" t="s">
        <v>27</v>
      </c>
      <c r="N446" t="s">
        <v>27</v>
      </c>
    </row>
    <row r="447" spans="1:14" x14ac:dyDescent="0.2">
      <c r="A447" t="s">
        <v>144</v>
      </c>
      <c r="B447" t="s">
        <v>1361</v>
      </c>
      <c r="C447" t="s">
        <v>1362</v>
      </c>
      <c r="D447" t="s">
        <v>1363</v>
      </c>
      <c r="E447" t="s">
        <v>1364</v>
      </c>
      <c r="F447" t="s">
        <v>1365</v>
      </c>
      <c r="G447" t="s">
        <v>24</v>
      </c>
      <c r="H447">
        <v>10.77</v>
      </c>
      <c r="I447" t="s">
        <v>25</v>
      </c>
      <c r="J447" t="s">
        <v>26</v>
      </c>
      <c r="M447" t="s">
        <v>27</v>
      </c>
      <c r="N447" t="s">
        <v>27</v>
      </c>
    </row>
    <row r="448" spans="1:14" x14ac:dyDescent="0.2">
      <c r="A448" t="s">
        <v>144</v>
      </c>
      <c r="B448" t="s">
        <v>1366</v>
      </c>
      <c r="C448" t="s">
        <v>1367</v>
      </c>
      <c r="D448" t="s">
        <v>1368</v>
      </c>
      <c r="E448" t="s">
        <v>1369</v>
      </c>
      <c r="F448" t="s">
        <v>1370</v>
      </c>
      <c r="G448" t="s">
        <v>24</v>
      </c>
      <c r="H448">
        <v>10.77</v>
      </c>
      <c r="I448" t="s">
        <v>25</v>
      </c>
      <c r="J448" t="s">
        <v>26</v>
      </c>
      <c r="M448" t="s">
        <v>27</v>
      </c>
      <c r="N448" t="s">
        <v>27</v>
      </c>
    </row>
    <row r="449" spans="1:14" x14ac:dyDescent="0.2">
      <c r="A449" t="s">
        <v>53</v>
      </c>
      <c r="B449" t="s">
        <v>1371</v>
      </c>
      <c r="C449" t="s">
        <v>1372</v>
      </c>
      <c r="D449" t="s">
        <v>1373</v>
      </c>
      <c r="E449" t="s">
        <v>1374</v>
      </c>
      <c r="F449" t="s">
        <v>1375</v>
      </c>
      <c r="G449" t="s">
        <v>24</v>
      </c>
      <c r="H449">
        <v>10.73</v>
      </c>
      <c r="I449" t="s">
        <v>47</v>
      </c>
      <c r="J449" t="s">
        <v>26</v>
      </c>
      <c r="M449" t="s">
        <v>27</v>
      </c>
      <c r="N449" t="s">
        <v>27</v>
      </c>
    </row>
    <row r="450" spans="1:14" x14ac:dyDescent="0.2">
      <c r="A450" t="s">
        <v>144</v>
      </c>
      <c r="B450" t="s">
        <v>1376</v>
      </c>
      <c r="C450" t="s">
        <v>1377</v>
      </c>
      <c r="D450" t="s">
        <v>1378</v>
      </c>
      <c r="E450" t="s">
        <v>1379</v>
      </c>
      <c r="F450" t="s">
        <v>1380</v>
      </c>
      <c r="G450" t="s">
        <v>24</v>
      </c>
      <c r="H450">
        <v>10.68</v>
      </c>
      <c r="I450" t="s">
        <v>25</v>
      </c>
      <c r="J450" t="s">
        <v>26</v>
      </c>
      <c r="M450" t="s">
        <v>27</v>
      </c>
      <c r="N450" t="s">
        <v>27</v>
      </c>
    </row>
    <row r="451" spans="1:14" x14ac:dyDescent="0.2">
      <c r="A451" t="s">
        <v>41</v>
      </c>
      <c r="B451" t="s">
        <v>1381</v>
      </c>
      <c r="C451" t="s">
        <v>1382</v>
      </c>
      <c r="D451" t="s">
        <v>1383</v>
      </c>
      <c r="E451" t="s">
        <v>1384</v>
      </c>
      <c r="F451" t="s">
        <v>1385</v>
      </c>
      <c r="G451" t="s">
        <v>24</v>
      </c>
      <c r="H451">
        <v>10.7</v>
      </c>
      <c r="I451" t="s">
        <v>47</v>
      </c>
      <c r="J451" t="s">
        <v>26</v>
      </c>
      <c r="M451" t="s">
        <v>27</v>
      </c>
      <c r="N451" t="s">
        <v>27</v>
      </c>
    </row>
    <row r="452" spans="1:14" x14ac:dyDescent="0.2">
      <c r="A452" t="s">
        <v>144</v>
      </c>
      <c r="B452" t="s">
        <v>1015</v>
      </c>
      <c r="C452" t="s">
        <v>189</v>
      </c>
      <c r="D452" t="s">
        <v>74</v>
      </c>
      <c r="E452" t="s">
        <v>622</v>
      </c>
      <c r="F452" t="s">
        <v>76</v>
      </c>
      <c r="G452" t="s">
        <v>24</v>
      </c>
      <c r="H452">
        <v>10.7</v>
      </c>
      <c r="I452" t="s">
        <v>25</v>
      </c>
      <c r="J452" t="s">
        <v>26</v>
      </c>
      <c r="M452" t="s">
        <v>27</v>
      </c>
      <c r="N452" t="s">
        <v>27</v>
      </c>
    </row>
    <row r="453" spans="1:14" x14ac:dyDescent="0.2">
      <c r="A453" t="s">
        <v>18</v>
      </c>
      <c r="B453" t="s">
        <v>1386</v>
      </c>
      <c r="C453" t="s">
        <v>1387</v>
      </c>
      <c r="D453" t="s">
        <v>1388</v>
      </c>
      <c r="E453" t="s">
        <v>1389</v>
      </c>
      <c r="F453" t="s">
        <v>1390</v>
      </c>
      <c r="G453" t="s">
        <v>24</v>
      </c>
      <c r="H453">
        <v>10.69</v>
      </c>
      <c r="I453" t="s">
        <v>25</v>
      </c>
      <c r="J453" t="s">
        <v>26</v>
      </c>
      <c r="M453" t="s">
        <v>27</v>
      </c>
      <c r="N453" t="s">
        <v>27</v>
      </c>
    </row>
    <row r="454" spans="1:14" x14ac:dyDescent="0.2">
      <c r="A454" t="s">
        <v>53</v>
      </c>
      <c r="B454" t="s">
        <v>1391</v>
      </c>
      <c r="C454" t="s">
        <v>1392</v>
      </c>
      <c r="D454" t="s">
        <v>1393</v>
      </c>
      <c r="E454" t="s">
        <v>1394</v>
      </c>
      <c r="F454" t="s">
        <v>1395</v>
      </c>
      <c r="G454" t="s">
        <v>24</v>
      </c>
      <c r="H454">
        <v>10.69</v>
      </c>
      <c r="I454" t="s">
        <v>47</v>
      </c>
      <c r="J454" t="s">
        <v>26</v>
      </c>
      <c r="M454" t="s">
        <v>27</v>
      </c>
      <c r="N454" t="s">
        <v>27</v>
      </c>
    </row>
    <row r="455" spans="1:14" x14ac:dyDescent="0.2">
      <c r="A455" t="s">
        <v>53</v>
      </c>
      <c r="B455" t="s">
        <v>1396</v>
      </c>
      <c r="C455" t="s">
        <v>1397</v>
      </c>
      <c r="D455" t="s">
        <v>1398</v>
      </c>
      <c r="E455" t="s">
        <v>1399</v>
      </c>
      <c r="F455" t="s">
        <v>1400</v>
      </c>
      <c r="G455" t="s">
        <v>24</v>
      </c>
      <c r="H455">
        <v>10.66</v>
      </c>
      <c r="I455" t="s">
        <v>47</v>
      </c>
      <c r="J455" t="s">
        <v>26</v>
      </c>
      <c r="M455" t="s">
        <v>27</v>
      </c>
      <c r="N455" t="s">
        <v>27</v>
      </c>
    </row>
    <row r="456" spans="1:14" x14ac:dyDescent="0.2">
      <c r="A456" t="s">
        <v>49</v>
      </c>
      <c r="B456" t="s">
        <v>411</v>
      </c>
      <c r="C456" t="s">
        <v>1401</v>
      </c>
      <c r="D456" t="s">
        <v>216</v>
      </c>
      <c r="E456" t="s">
        <v>413</v>
      </c>
      <c r="F456" t="s">
        <v>218</v>
      </c>
      <c r="G456" t="s">
        <v>24</v>
      </c>
      <c r="H456">
        <v>10.65</v>
      </c>
      <c r="I456" t="s">
        <v>47</v>
      </c>
      <c r="J456" t="s">
        <v>26</v>
      </c>
      <c r="K456">
        <v>1</v>
      </c>
      <c r="L456">
        <v>10.65</v>
      </c>
      <c r="M456" t="s">
        <v>27</v>
      </c>
      <c r="N456" t="s">
        <v>27</v>
      </c>
    </row>
    <row r="457" spans="1:14" x14ac:dyDescent="0.2">
      <c r="A457" t="s">
        <v>49</v>
      </c>
      <c r="B457" t="s">
        <v>1402</v>
      </c>
      <c r="C457" t="s">
        <v>1403</v>
      </c>
      <c r="D457" t="s">
        <v>1404</v>
      </c>
      <c r="E457" t="s">
        <v>1405</v>
      </c>
      <c r="F457" t="s">
        <v>1406</v>
      </c>
      <c r="G457" t="s">
        <v>24</v>
      </c>
      <c r="H457">
        <v>10.64</v>
      </c>
      <c r="I457" t="s">
        <v>47</v>
      </c>
      <c r="J457" t="s">
        <v>26</v>
      </c>
      <c r="M457" t="s">
        <v>27</v>
      </c>
      <c r="N457" t="s">
        <v>27</v>
      </c>
    </row>
    <row r="458" spans="1:14" x14ac:dyDescent="0.2">
      <c r="A458" t="s">
        <v>144</v>
      </c>
      <c r="B458" t="s">
        <v>1407</v>
      </c>
      <c r="C458" t="s">
        <v>1408</v>
      </c>
      <c r="D458" t="s">
        <v>1409</v>
      </c>
      <c r="E458" t="s">
        <v>1410</v>
      </c>
      <c r="F458" t="s">
        <v>1411</v>
      </c>
      <c r="G458" t="s">
        <v>24</v>
      </c>
      <c r="H458">
        <v>10.63</v>
      </c>
      <c r="I458" t="s">
        <v>25</v>
      </c>
      <c r="J458" t="s">
        <v>26</v>
      </c>
      <c r="M458" t="s">
        <v>27</v>
      </c>
      <c r="N458" t="s">
        <v>27</v>
      </c>
    </row>
    <row r="459" spans="1:14" x14ac:dyDescent="0.2">
      <c r="A459" t="s">
        <v>53</v>
      </c>
      <c r="B459" t="s">
        <v>1412</v>
      </c>
      <c r="C459" t="s">
        <v>1413</v>
      </c>
      <c r="D459" t="s">
        <v>1414</v>
      </c>
      <c r="E459" t="s">
        <v>1415</v>
      </c>
      <c r="F459" t="s">
        <v>1416</v>
      </c>
      <c r="G459" t="s">
        <v>24</v>
      </c>
      <c r="H459">
        <v>10.6</v>
      </c>
      <c r="I459" t="s">
        <v>47</v>
      </c>
      <c r="J459" t="s">
        <v>26</v>
      </c>
      <c r="M459" t="s">
        <v>27</v>
      </c>
      <c r="N459" t="s">
        <v>27</v>
      </c>
    </row>
    <row r="460" spans="1:14" x14ac:dyDescent="0.2">
      <c r="A460" t="s">
        <v>144</v>
      </c>
      <c r="B460" t="s">
        <v>943</v>
      </c>
      <c r="C460" t="s">
        <v>1417</v>
      </c>
      <c r="D460" t="s">
        <v>110</v>
      </c>
      <c r="E460" t="s">
        <v>945</v>
      </c>
      <c r="F460" t="s">
        <v>112</v>
      </c>
      <c r="G460" t="s">
        <v>24</v>
      </c>
      <c r="H460">
        <v>10.6</v>
      </c>
      <c r="I460" t="s">
        <v>25</v>
      </c>
      <c r="J460" t="s">
        <v>26</v>
      </c>
      <c r="M460" t="s">
        <v>27</v>
      </c>
      <c r="N460" t="s">
        <v>27</v>
      </c>
    </row>
    <row r="461" spans="1:14" x14ac:dyDescent="0.2">
      <c r="A461" t="s">
        <v>18</v>
      </c>
      <c r="B461" t="s">
        <v>113</v>
      </c>
      <c r="C461" t="s">
        <v>1418</v>
      </c>
      <c r="D461" t="s">
        <v>35</v>
      </c>
      <c r="E461" t="s">
        <v>115</v>
      </c>
      <c r="F461" t="s">
        <v>37</v>
      </c>
      <c r="G461" t="s">
        <v>24</v>
      </c>
      <c r="H461">
        <v>10.55</v>
      </c>
      <c r="I461" t="s">
        <v>25</v>
      </c>
      <c r="J461" t="s">
        <v>26</v>
      </c>
      <c r="K461">
        <v>1</v>
      </c>
      <c r="L461">
        <v>10.55</v>
      </c>
      <c r="M461" t="s">
        <v>27</v>
      </c>
      <c r="N461" t="s">
        <v>27</v>
      </c>
    </row>
    <row r="462" spans="1:14" x14ac:dyDescent="0.2">
      <c r="A462" t="s">
        <v>53</v>
      </c>
      <c r="B462" t="s">
        <v>1419</v>
      </c>
      <c r="C462" t="s">
        <v>1420</v>
      </c>
      <c r="D462" t="s">
        <v>1421</v>
      </c>
      <c r="E462" t="s">
        <v>1422</v>
      </c>
      <c r="F462" t="s">
        <v>1423</v>
      </c>
      <c r="G462" t="s">
        <v>24</v>
      </c>
      <c r="H462">
        <v>10.54</v>
      </c>
      <c r="I462" t="s">
        <v>47</v>
      </c>
      <c r="J462" t="s">
        <v>26</v>
      </c>
      <c r="M462" t="s">
        <v>27</v>
      </c>
      <c r="N462" t="s">
        <v>27</v>
      </c>
    </row>
    <row r="463" spans="1:14" x14ac:dyDescent="0.2">
      <c r="A463" t="s">
        <v>49</v>
      </c>
      <c r="B463" t="s">
        <v>1424</v>
      </c>
      <c r="C463" t="s">
        <v>1425</v>
      </c>
      <c r="D463" t="s">
        <v>1426</v>
      </c>
      <c r="E463" t="s">
        <v>1427</v>
      </c>
      <c r="F463" t="s">
        <v>1428</v>
      </c>
      <c r="G463" t="s">
        <v>24</v>
      </c>
      <c r="H463">
        <v>10.52</v>
      </c>
      <c r="I463" t="s">
        <v>47</v>
      </c>
      <c r="J463" t="s">
        <v>26</v>
      </c>
      <c r="M463" t="s">
        <v>27</v>
      </c>
      <c r="N463" t="s">
        <v>27</v>
      </c>
    </row>
    <row r="464" spans="1:14" x14ac:dyDescent="0.2">
      <c r="A464" t="s">
        <v>144</v>
      </c>
      <c r="B464" t="s">
        <v>1429</v>
      </c>
      <c r="C464" t="s">
        <v>1430</v>
      </c>
      <c r="D464" t="s">
        <v>1431</v>
      </c>
      <c r="E464" t="s">
        <v>1432</v>
      </c>
      <c r="F464" t="s">
        <v>1433</v>
      </c>
      <c r="G464" t="s">
        <v>24</v>
      </c>
      <c r="H464">
        <v>10.51</v>
      </c>
      <c r="I464" t="s">
        <v>25</v>
      </c>
      <c r="J464" t="s">
        <v>26</v>
      </c>
      <c r="M464" t="s">
        <v>27</v>
      </c>
      <c r="N464" t="s">
        <v>27</v>
      </c>
    </row>
    <row r="465" spans="1:14" x14ac:dyDescent="0.2">
      <c r="A465" t="s">
        <v>144</v>
      </c>
      <c r="B465" t="s">
        <v>1434</v>
      </c>
      <c r="C465" t="s">
        <v>1435</v>
      </c>
      <c r="D465" t="s">
        <v>1436</v>
      </c>
      <c r="E465" t="s">
        <v>1437</v>
      </c>
      <c r="F465" t="s">
        <v>1438</v>
      </c>
      <c r="G465" t="s">
        <v>24</v>
      </c>
      <c r="H465">
        <v>10.51</v>
      </c>
      <c r="I465" t="s">
        <v>25</v>
      </c>
      <c r="J465" t="s">
        <v>26</v>
      </c>
      <c r="M465" t="s">
        <v>27</v>
      </c>
      <c r="N465" t="s">
        <v>27</v>
      </c>
    </row>
    <row r="466" spans="1:14" x14ac:dyDescent="0.2">
      <c r="A466" t="s">
        <v>18</v>
      </c>
      <c r="B466" t="s">
        <v>1439</v>
      </c>
      <c r="C466" t="s">
        <v>1440</v>
      </c>
      <c r="D466" t="s">
        <v>1441</v>
      </c>
      <c r="E466" t="s">
        <v>1442</v>
      </c>
      <c r="F466" t="s">
        <v>1443</v>
      </c>
      <c r="G466" t="s">
        <v>24</v>
      </c>
      <c r="H466">
        <v>10.49</v>
      </c>
      <c r="I466" t="s">
        <v>47</v>
      </c>
      <c r="J466" t="s">
        <v>26</v>
      </c>
      <c r="M466" t="s">
        <v>27</v>
      </c>
      <c r="N466" t="s">
        <v>27</v>
      </c>
    </row>
    <row r="467" spans="1:14" x14ac:dyDescent="0.2">
      <c r="A467" t="s">
        <v>49</v>
      </c>
      <c r="B467" t="s">
        <v>1444</v>
      </c>
      <c r="C467" t="s">
        <v>1445</v>
      </c>
      <c r="D467" t="s">
        <v>1446</v>
      </c>
      <c r="E467" t="s">
        <v>1447</v>
      </c>
      <c r="F467" t="s">
        <v>1448</v>
      </c>
      <c r="G467" t="s">
        <v>24</v>
      </c>
      <c r="H467">
        <v>10.48</v>
      </c>
      <c r="I467" t="s">
        <v>47</v>
      </c>
      <c r="J467" t="s">
        <v>26</v>
      </c>
      <c r="K467">
        <v>1</v>
      </c>
      <c r="L467">
        <v>10.48</v>
      </c>
      <c r="M467" t="s">
        <v>27</v>
      </c>
      <c r="N467" t="s">
        <v>27</v>
      </c>
    </row>
    <row r="468" spans="1:14" x14ac:dyDescent="0.2">
      <c r="A468" t="s">
        <v>49</v>
      </c>
      <c r="B468" t="s">
        <v>1449</v>
      </c>
      <c r="C468" t="s">
        <v>1450</v>
      </c>
      <c r="D468" t="s">
        <v>1451</v>
      </c>
      <c r="E468" t="s">
        <v>1452</v>
      </c>
      <c r="F468" t="s">
        <v>1453</v>
      </c>
      <c r="G468" t="s">
        <v>24</v>
      </c>
      <c r="H468">
        <v>10.46</v>
      </c>
      <c r="I468" t="s">
        <v>47</v>
      </c>
      <c r="J468" t="s">
        <v>26</v>
      </c>
      <c r="K468">
        <v>1</v>
      </c>
      <c r="L468">
        <v>10.46</v>
      </c>
      <c r="M468" t="s">
        <v>27</v>
      </c>
      <c r="N468" t="s">
        <v>27</v>
      </c>
    </row>
    <row r="469" spans="1:14" x14ac:dyDescent="0.2">
      <c r="A469" t="s">
        <v>53</v>
      </c>
      <c r="B469" t="s">
        <v>1454</v>
      </c>
      <c r="C469" t="s">
        <v>1455</v>
      </c>
      <c r="D469" t="s">
        <v>1456</v>
      </c>
      <c r="E469" t="s">
        <v>1457</v>
      </c>
      <c r="F469" t="s">
        <v>1458</v>
      </c>
      <c r="G469" t="s">
        <v>24</v>
      </c>
      <c r="H469">
        <v>10.47</v>
      </c>
      <c r="I469" t="s">
        <v>47</v>
      </c>
      <c r="J469" t="s">
        <v>26</v>
      </c>
      <c r="M469" t="s">
        <v>27</v>
      </c>
      <c r="N469" t="s">
        <v>27</v>
      </c>
    </row>
    <row r="470" spans="1:14" x14ac:dyDescent="0.2">
      <c r="A470" t="s">
        <v>53</v>
      </c>
      <c r="B470" t="s">
        <v>1459</v>
      </c>
      <c r="C470" t="s">
        <v>1460</v>
      </c>
      <c r="D470" t="s">
        <v>1461</v>
      </c>
      <c r="E470" t="s">
        <v>1462</v>
      </c>
      <c r="F470" t="s">
        <v>1463</v>
      </c>
      <c r="G470" t="s">
        <v>24</v>
      </c>
      <c r="H470">
        <v>10.46</v>
      </c>
      <c r="I470" t="s">
        <v>47</v>
      </c>
      <c r="J470" t="s">
        <v>26</v>
      </c>
      <c r="M470" t="s">
        <v>27</v>
      </c>
      <c r="N470" t="s">
        <v>27</v>
      </c>
    </row>
    <row r="471" spans="1:14" x14ac:dyDescent="0.2">
      <c r="A471" t="s">
        <v>18</v>
      </c>
      <c r="B471" t="s">
        <v>1464</v>
      </c>
      <c r="C471" t="s">
        <v>966</v>
      </c>
      <c r="D471" t="s">
        <v>68</v>
      </c>
      <c r="E471" t="s">
        <v>107</v>
      </c>
      <c r="F471" t="s">
        <v>70</v>
      </c>
      <c r="G471" t="s">
        <v>24</v>
      </c>
      <c r="H471">
        <v>10.43</v>
      </c>
      <c r="I471" t="s">
        <v>25</v>
      </c>
      <c r="J471" t="s">
        <v>26</v>
      </c>
      <c r="K471">
        <v>1</v>
      </c>
      <c r="L471">
        <v>10.43</v>
      </c>
      <c r="M471" t="s">
        <v>27</v>
      </c>
      <c r="N471" t="s">
        <v>27</v>
      </c>
    </row>
    <row r="472" spans="1:14" x14ac:dyDescent="0.2">
      <c r="A472" t="s">
        <v>53</v>
      </c>
      <c r="B472" t="s">
        <v>1454</v>
      </c>
      <c r="C472" t="s">
        <v>1465</v>
      </c>
      <c r="D472" t="s">
        <v>1456</v>
      </c>
      <c r="E472" t="s">
        <v>1457</v>
      </c>
      <c r="F472" t="s">
        <v>1458</v>
      </c>
      <c r="G472" t="s">
        <v>24</v>
      </c>
      <c r="H472">
        <v>10.43</v>
      </c>
      <c r="I472" t="s">
        <v>47</v>
      </c>
      <c r="J472" t="s">
        <v>26</v>
      </c>
      <c r="M472" t="s">
        <v>27</v>
      </c>
      <c r="N472" t="s">
        <v>27</v>
      </c>
    </row>
    <row r="473" spans="1:14" x14ac:dyDescent="0.2">
      <c r="A473" t="s">
        <v>53</v>
      </c>
      <c r="B473" t="s">
        <v>1466</v>
      </c>
      <c r="C473" t="s">
        <v>1467</v>
      </c>
      <c r="D473" t="s">
        <v>1468</v>
      </c>
      <c r="E473" t="s">
        <v>1469</v>
      </c>
      <c r="F473" t="s">
        <v>1470</v>
      </c>
      <c r="G473" t="s">
        <v>24</v>
      </c>
      <c r="H473">
        <v>10.42</v>
      </c>
      <c r="I473" t="s">
        <v>47</v>
      </c>
      <c r="J473" t="s">
        <v>26</v>
      </c>
      <c r="M473" t="s">
        <v>27</v>
      </c>
      <c r="N473" t="s">
        <v>27</v>
      </c>
    </row>
    <row r="474" spans="1:14" x14ac:dyDescent="0.2">
      <c r="A474" t="s">
        <v>49</v>
      </c>
      <c r="B474" t="s">
        <v>1471</v>
      </c>
      <c r="C474" t="s">
        <v>1472</v>
      </c>
      <c r="D474" t="s">
        <v>1473</v>
      </c>
      <c r="E474" t="s">
        <v>1474</v>
      </c>
      <c r="F474" t="s">
        <v>1475</v>
      </c>
      <c r="G474" t="s">
        <v>24</v>
      </c>
      <c r="H474">
        <v>10.4</v>
      </c>
      <c r="I474" t="s">
        <v>47</v>
      </c>
      <c r="J474" t="s">
        <v>26</v>
      </c>
      <c r="M474" t="s">
        <v>27</v>
      </c>
      <c r="N474" t="s">
        <v>27</v>
      </c>
    </row>
    <row r="475" spans="1:14" x14ac:dyDescent="0.2">
      <c r="A475" t="s">
        <v>53</v>
      </c>
      <c r="B475" t="s">
        <v>1476</v>
      </c>
      <c r="C475" t="s">
        <v>1477</v>
      </c>
      <c r="D475" t="s">
        <v>1478</v>
      </c>
      <c r="E475" t="s">
        <v>1479</v>
      </c>
      <c r="F475" t="s">
        <v>1480</v>
      </c>
      <c r="G475" t="s">
        <v>24</v>
      </c>
      <c r="H475">
        <v>10.39</v>
      </c>
      <c r="I475" t="s">
        <v>47</v>
      </c>
      <c r="J475" t="s">
        <v>26</v>
      </c>
      <c r="M475" t="s">
        <v>27</v>
      </c>
      <c r="N475" t="s">
        <v>27</v>
      </c>
    </row>
    <row r="476" spans="1:14" x14ac:dyDescent="0.2">
      <c r="A476" t="s">
        <v>53</v>
      </c>
      <c r="B476" t="s">
        <v>1481</v>
      </c>
      <c r="C476" t="s">
        <v>1482</v>
      </c>
      <c r="D476" t="s">
        <v>1483</v>
      </c>
      <c r="E476" t="s">
        <v>1484</v>
      </c>
      <c r="F476" t="s">
        <v>1485</v>
      </c>
      <c r="G476" t="s">
        <v>24</v>
      </c>
      <c r="H476">
        <v>10.39</v>
      </c>
      <c r="I476" t="s">
        <v>47</v>
      </c>
      <c r="J476" t="s">
        <v>26</v>
      </c>
      <c r="M476" t="s">
        <v>27</v>
      </c>
      <c r="N476" t="s">
        <v>27</v>
      </c>
    </row>
    <row r="477" spans="1:14" x14ac:dyDescent="0.2">
      <c r="A477" t="s">
        <v>144</v>
      </c>
      <c r="B477" t="s">
        <v>1486</v>
      </c>
      <c r="C477" t="s">
        <v>1487</v>
      </c>
      <c r="D477" t="s">
        <v>760</v>
      </c>
      <c r="E477" t="s">
        <v>1488</v>
      </c>
      <c r="F477" t="s">
        <v>762</v>
      </c>
      <c r="G477" t="s">
        <v>24</v>
      </c>
      <c r="H477">
        <v>10.38</v>
      </c>
      <c r="I477" t="s">
        <v>25</v>
      </c>
      <c r="J477" t="s">
        <v>26</v>
      </c>
      <c r="M477" t="s">
        <v>27</v>
      </c>
      <c r="N477" t="s">
        <v>27</v>
      </c>
    </row>
    <row r="478" spans="1:14" x14ac:dyDescent="0.2">
      <c r="A478" t="s">
        <v>49</v>
      </c>
      <c r="B478" t="s">
        <v>1489</v>
      </c>
      <c r="C478" t="s">
        <v>1490</v>
      </c>
      <c r="D478" t="s">
        <v>1491</v>
      </c>
      <c r="E478" t="s">
        <v>1492</v>
      </c>
      <c r="F478" t="s">
        <v>1493</v>
      </c>
      <c r="G478" t="s">
        <v>24</v>
      </c>
      <c r="H478">
        <v>10.36</v>
      </c>
      <c r="I478" t="s">
        <v>47</v>
      </c>
      <c r="J478" t="s">
        <v>26</v>
      </c>
      <c r="M478" t="s">
        <v>27</v>
      </c>
      <c r="N478" t="s">
        <v>27</v>
      </c>
    </row>
    <row r="479" spans="1:14" x14ac:dyDescent="0.2">
      <c r="A479" t="s">
        <v>53</v>
      </c>
      <c r="B479" t="s">
        <v>1494</v>
      </c>
      <c r="C479" t="s">
        <v>1495</v>
      </c>
      <c r="D479" t="s">
        <v>1496</v>
      </c>
      <c r="E479" t="s">
        <v>1497</v>
      </c>
      <c r="F479" t="s">
        <v>1498</v>
      </c>
      <c r="G479" t="s">
        <v>24</v>
      </c>
      <c r="H479">
        <v>10.24</v>
      </c>
      <c r="I479" t="s">
        <v>47</v>
      </c>
      <c r="J479" t="s">
        <v>26</v>
      </c>
      <c r="M479" t="s">
        <v>27</v>
      </c>
      <c r="N479" t="s">
        <v>27</v>
      </c>
    </row>
    <row r="480" spans="1:14" x14ac:dyDescent="0.2">
      <c r="A480" t="s">
        <v>53</v>
      </c>
      <c r="B480" t="s">
        <v>1499</v>
      </c>
      <c r="C480" t="s">
        <v>1500</v>
      </c>
      <c r="D480" t="s">
        <v>1501</v>
      </c>
      <c r="E480" t="s">
        <v>1502</v>
      </c>
      <c r="F480" t="s">
        <v>1503</v>
      </c>
      <c r="G480" t="s">
        <v>24</v>
      </c>
      <c r="H480">
        <v>10.34</v>
      </c>
      <c r="I480" t="s">
        <v>47</v>
      </c>
      <c r="J480" t="s">
        <v>26</v>
      </c>
      <c r="M480" t="s">
        <v>27</v>
      </c>
      <c r="N480" t="s">
        <v>27</v>
      </c>
    </row>
    <row r="481" spans="1:14" x14ac:dyDescent="0.2">
      <c r="A481" t="s">
        <v>18</v>
      </c>
      <c r="B481" t="s">
        <v>1504</v>
      </c>
      <c r="C481" t="s">
        <v>1505</v>
      </c>
      <c r="D481" t="s">
        <v>1506</v>
      </c>
      <c r="E481" t="s">
        <v>1507</v>
      </c>
      <c r="F481" t="s">
        <v>1508</v>
      </c>
      <c r="G481" t="s">
        <v>24</v>
      </c>
      <c r="H481">
        <v>10.35</v>
      </c>
      <c r="I481" t="s">
        <v>47</v>
      </c>
      <c r="J481" t="s">
        <v>26</v>
      </c>
      <c r="M481" t="s">
        <v>27</v>
      </c>
      <c r="N481" t="s">
        <v>27</v>
      </c>
    </row>
    <row r="482" spans="1:14" x14ac:dyDescent="0.2">
      <c r="A482" t="s">
        <v>53</v>
      </c>
      <c r="B482" t="s">
        <v>1509</v>
      </c>
      <c r="C482" t="s">
        <v>1510</v>
      </c>
      <c r="D482" t="s">
        <v>1511</v>
      </c>
      <c r="E482" t="s">
        <v>1512</v>
      </c>
      <c r="F482" t="s">
        <v>1513</v>
      </c>
      <c r="G482" t="s">
        <v>24</v>
      </c>
      <c r="H482">
        <v>10.35</v>
      </c>
      <c r="I482" t="s">
        <v>47</v>
      </c>
      <c r="J482" t="s">
        <v>26</v>
      </c>
      <c r="M482" t="s">
        <v>27</v>
      </c>
      <c r="N482" t="s">
        <v>27</v>
      </c>
    </row>
    <row r="483" spans="1:14" x14ac:dyDescent="0.2">
      <c r="A483" t="s">
        <v>49</v>
      </c>
      <c r="B483" t="s">
        <v>1514</v>
      </c>
      <c r="C483" t="s">
        <v>1515</v>
      </c>
      <c r="D483" t="s">
        <v>1516</v>
      </c>
      <c r="E483" t="s">
        <v>1517</v>
      </c>
      <c r="F483" t="s">
        <v>1518</v>
      </c>
      <c r="G483" t="s">
        <v>24</v>
      </c>
      <c r="H483">
        <v>10.29</v>
      </c>
      <c r="I483" t="s">
        <v>47</v>
      </c>
      <c r="J483" t="s">
        <v>26</v>
      </c>
      <c r="M483" t="s">
        <v>27</v>
      </c>
      <c r="N483" t="s">
        <v>27</v>
      </c>
    </row>
    <row r="484" spans="1:14" x14ac:dyDescent="0.2">
      <c r="A484" t="s">
        <v>53</v>
      </c>
      <c r="B484" t="s">
        <v>1519</v>
      </c>
      <c r="C484" t="s">
        <v>1520</v>
      </c>
      <c r="D484" t="s">
        <v>1521</v>
      </c>
      <c r="E484" t="s">
        <v>1522</v>
      </c>
      <c r="F484" t="s">
        <v>1523</v>
      </c>
      <c r="G484" t="s">
        <v>24</v>
      </c>
      <c r="H484">
        <v>10.34</v>
      </c>
      <c r="I484" t="s">
        <v>47</v>
      </c>
      <c r="J484" t="s">
        <v>26</v>
      </c>
      <c r="K484">
        <v>1</v>
      </c>
      <c r="L484">
        <v>10.34</v>
      </c>
      <c r="M484" t="s">
        <v>27</v>
      </c>
      <c r="N484" t="s">
        <v>27</v>
      </c>
    </row>
    <row r="485" spans="1:14" x14ac:dyDescent="0.2">
      <c r="A485" t="s">
        <v>18</v>
      </c>
      <c r="B485" t="s">
        <v>1524</v>
      </c>
      <c r="C485" t="s">
        <v>1525</v>
      </c>
      <c r="D485" t="s">
        <v>1526</v>
      </c>
      <c r="E485" t="s">
        <v>1527</v>
      </c>
      <c r="F485" t="s">
        <v>1528</v>
      </c>
      <c r="G485" t="s">
        <v>24</v>
      </c>
      <c r="H485">
        <v>10.33</v>
      </c>
      <c r="I485" t="s">
        <v>25</v>
      </c>
      <c r="J485" t="s">
        <v>26</v>
      </c>
      <c r="M485" t="s">
        <v>27</v>
      </c>
      <c r="N485" t="s">
        <v>27</v>
      </c>
    </row>
    <row r="486" spans="1:14" x14ac:dyDescent="0.2">
      <c r="A486" t="s">
        <v>49</v>
      </c>
      <c r="B486" t="s">
        <v>1402</v>
      </c>
      <c r="C486" t="s">
        <v>1529</v>
      </c>
      <c r="D486" t="s">
        <v>1404</v>
      </c>
      <c r="E486" t="s">
        <v>1405</v>
      </c>
      <c r="F486" t="s">
        <v>1406</v>
      </c>
      <c r="G486" t="s">
        <v>24</v>
      </c>
      <c r="H486">
        <v>10.32</v>
      </c>
      <c r="I486" t="s">
        <v>47</v>
      </c>
      <c r="J486" t="s">
        <v>26</v>
      </c>
      <c r="K486">
        <v>1</v>
      </c>
      <c r="L486">
        <v>10.32</v>
      </c>
      <c r="M486" t="s">
        <v>27</v>
      </c>
      <c r="N486" t="s">
        <v>27</v>
      </c>
    </row>
    <row r="487" spans="1:14" x14ac:dyDescent="0.2">
      <c r="A487" t="s">
        <v>144</v>
      </c>
      <c r="B487" t="s">
        <v>1361</v>
      </c>
      <c r="C487" t="s">
        <v>1530</v>
      </c>
      <c r="D487" t="s">
        <v>1363</v>
      </c>
      <c r="E487" t="s">
        <v>1364</v>
      </c>
      <c r="F487" t="s">
        <v>1365</v>
      </c>
      <c r="G487" t="s">
        <v>24</v>
      </c>
      <c r="H487">
        <v>10.32</v>
      </c>
      <c r="I487" t="s">
        <v>25</v>
      </c>
      <c r="J487" t="s">
        <v>26</v>
      </c>
      <c r="K487">
        <v>1</v>
      </c>
      <c r="L487">
        <v>10.32</v>
      </c>
      <c r="M487" t="s">
        <v>27</v>
      </c>
      <c r="N487" t="s">
        <v>27</v>
      </c>
    </row>
    <row r="488" spans="1:14" x14ac:dyDescent="0.2">
      <c r="A488" t="s">
        <v>144</v>
      </c>
      <c r="B488" t="s">
        <v>1366</v>
      </c>
      <c r="C488" t="s">
        <v>1531</v>
      </c>
      <c r="D488" t="s">
        <v>1368</v>
      </c>
      <c r="E488" t="s">
        <v>1369</v>
      </c>
      <c r="F488" t="s">
        <v>1370</v>
      </c>
      <c r="G488" t="s">
        <v>24</v>
      </c>
      <c r="H488">
        <v>10.28</v>
      </c>
      <c r="I488" t="s">
        <v>25</v>
      </c>
      <c r="J488" t="s">
        <v>26</v>
      </c>
      <c r="K488">
        <v>1</v>
      </c>
      <c r="L488">
        <v>10.28</v>
      </c>
      <c r="M488" t="s">
        <v>27</v>
      </c>
      <c r="N488" t="s">
        <v>27</v>
      </c>
    </row>
    <row r="489" spans="1:14" x14ac:dyDescent="0.2">
      <c r="A489" t="s">
        <v>18</v>
      </c>
      <c r="B489" t="s">
        <v>1532</v>
      </c>
      <c r="C489" t="s">
        <v>1533</v>
      </c>
      <c r="D489" t="s">
        <v>723</v>
      </c>
      <c r="E489" t="s">
        <v>1534</v>
      </c>
      <c r="F489" t="s">
        <v>725</v>
      </c>
      <c r="G489" t="s">
        <v>24</v>
      </c>
      <c r="H489">
        <v>10.32</v>
      </c>
      <c r="I489" t="s">
        <v>25</v>
      </c>
      <c r="J489" t="s">
        <v>26</v>
      </c>
      <c r="M489" t="s">
        <v>27</v>
      </c>
      <c r="N489" t="s">
        <v>27</v>
      </c>
    </row>
    <row r="490" spans="1:14" x14ac:dyDescent="0.2">
      <c r="A490" t="s">
        <v>49</v>
      </c>
      <c r="B490" t="s">
        <v>1304</v>
      </c>
      <c r="C490" t="s">
        <v>1535</v>
      </c>
      <c r="D490" t="s">
        <v>1306</v>
      </c>
      <c r="E490" t="s">
        <v>1307</v>
      </c>
      <c r="F490" t="s">
        <v>1308</v>
      </c>
      <c r="G490" t="s">
        <v>24</v>
      </c>
      <c r="H490">
        <v>10.29</v>
      </c>
      <c r="I490" t="s">
        <v>47</v>
      </c>
      <c r="J490" t="s">
        <v>26</v>
      </c>
      <c r="M490" t="s">
        <v>27</v>
      </c>
      <c r="N490" t="s">
        <v>27</v>
      </c>
    </row>
    <row r="491" spans="1:14" x14ac:dyDescent="0.2">
      <c r="A491" t="s">
        <v>49</v>
      </c>
      <c r="B491" t="s">
        <v>1536</v>
      </c>
      <c r="C491" t="s">
        <v>1537</v>
      </c>
      <c r="D491" t="s">
        <v>1538</v>
      </c>
      <c r="E491" t="s">
        <v>1539</v>
      </c>
      <c r="F491" t="s">
        <v>1540</v>
      </c>
      <c r="G491" t="s">
        <v>24</v>
      </c>
      <c r="H491">
        <v>10.3</v>
      </c>
      <c r="I491" t="s">
        <v>47</v>
      </c>
      <c r="J491" t="s">
        <v>26</v>
      </c>
      <c r="M491" t="s">
        <v>27</v>
      </c>
      <c r="N491" t="s">
        <v>27</v>
      </c>
    </row>
    <row r="492" spans="1:14" x14ac:dyDescent="0.2">
      <c r="A492" t="s">
        <v>18</v>
      </c>
      <c r="B492" t="s">
        <v>1541</v>
      </c>
      <c r="C492" t="s">
        <v>1542</v>
      </c>
      <c r="D492" t="s">
        <v>1543</v>
      </c>
      <c r="E492" t="s">
        <v>1544</v>
      </c>
      <c r="F492" t="s">
        <v>1545</v>
      </c>
      <c r="G492" t="s">
        <v>24</v>
      </c>
      <c r="H492">
        <v>10.3</v>
      </c>
      <c r="I492" t="s">
        <v>47</v>
      </c>
      <c r="J492" t="s">
        <v>26</v>
      </c>
      <c r="M492" t="s">
        <v>27</v>
      </c>
      <c r="N492" t="s">
        <v>27</v>
      </c>
    </row>
    <row r="493" spans="1:14" x14ac:dyDescent="0.2">
      <c r="A493" t="s">
        <v>41</v>
      </c>
      <c r="B493" t="s">
        <v>1546</v>
      </c>
      <c r="C493" t="s">
        <v>1547</v>
      </c>
      <c r="D493" t="s">
        <v>1548</v>
      </c>
      <c r="E493" t="s">
        <v>1549</v>
      </c>
      <c r="F493" t="s">
        <v>1550</v>
      </c>
      <c r="G493" t="s">
        <v>24</v>
      </c>
      <c r="H493">
        <v>10.29</v>
      </c>
      <c r="I493" t="s">
        <v>47</v>
      </c>
      <c r="J493" t="s">
        <v>26</v>
      </c>
      <c r="M493" t="s">
        <v>27</v>
      </c>
      <c r="N493" t="s">
        <v>27</v>
      </c>
    </row>
    <row r="494" spans="1:14" x14ac:dyDescent="0.2">
      <c r="A494" t="s">
        <v>53</v>
      </c>
      <c r="B494" t="s">
        <v>1551</v>
      </c>
      <c r="C494" t="s">
        <v>1552</v>
      </c>
      <c r="D494" t="s">
        <v>1553</v>
      </c>
      <c r="E494" t="s">
        <v>1554</v>
      </c>
      <c r="F494" t="s">
        <v>1555</v>
      </c>
      <c r="G494" t="s">
        <v>24</v>
      </c>
      <c r="H494">
        <v>10.26</v>
      </c>
      <c r="I494" t="s">
        <v>47</v>
      </c>
      <c r="J494" t="s">
        <v>26</v>
      </c>
      <c r="M494" t="s">
        <v>27</v>
      </c>
      <c r="N494" t="s">
        <v>27</v>
      </c>
    </row>
    <row r="495" spans="1:14" x14ac:dyDescent="0.2">
      <c r="A495" t="s">
        <v>144</v>
      </c>
      <c r="B495" t="s">
        <v>1556</v>
      </c>
      <c r="C495" t="s">
        <v>1557</v>
      </c>
      <c r="D495" t="s">
        <v>1558</v>
      </c>
      <c r="E495" t="s">
        <v>1559</v>
      </c>
      <c r="F495" t="s">
        <v>1560</v>
      </c>
      <c r="G495" t="s">
        <v>24</v>
      </c>
      <c r="H495">
        <v>10.28</v>
      </c>
      <c r="I495" t="s">
        <v>25</v>
      </c>
      <c r="J495" t="s">
        <v>26</v>
      </c>
      <c r="M495" t="s">
        <v>27</v>
      </c>
      <c r="N495" t="s">
        <v>27</v>
      </c>
    </row>
    <row r="496" spans="1:14" x14ac:dyDescent="0.2">
      <c r="A496" t="s">
        <v>144</v>
      </c>
      <c r="B496" t="s">
        <v>1188</v>
      </c>
      <c r="C496" t="s">
        <v>1561</v>
      </c>
      <c r="D496" t="s">
        <v>56</v>
      </c>
      <c r="E496" t="s">
        <v>1105</v>
      </c>
      <c r="F496" t="s">
        <v>58</v>
      </c>
      <c r="G496" t="s">
        <v>24</v>
      </c>
      <c r="H496">
        <v>10.29</v>
      </c>
      <c r="I496" t="s">
        <v>25</v>
      </c>
      <c r="J496" t="s">
        <v>26</v>
      </c>
      <c r="M496" t="s">
        <v>27</v>
      </c>
      <c r="N496" t="s">
        <v>27</v>
      </c>
    </row>
    <row r="497" spans="1:14" x14ac:dyDescent="0.2">
      <c r="A497" t="s">
        <v>49</v>
      </c>
      <c r="B497" t="s">
        <v>411</v>
      </c>
      <c r="C497" t="s">
        <v>1562</v>
      </c>
      <c r="D497" t="s">
        <v>216</v>
      </c>
      <c r="E497" t="s">
        <v>413</v>
      </c>
      <c r="F497" t="s">
        <v>218</v>
      </c>
      <c r="G497" t="s">
        <v>24</v>
      </c>
      <c r="H497">
        <v>10.29</v>
      </c>
      <c r="I497" t="s">
        <v>47</v>
      </c>
      <c r="J497" t="s">
        <v>26</v>
      </c>
      <c r="K497">
        <v>2</v>
      </c>
      <c r="L497">
        <v>5.1449999999999996</v>
      </c>
      <c r="M497" t="s">
        <v>27</v>
      </c>
      <c r="N497" t="s">
        <v>27</v>
      </c>
    </row>
    <row r="498" spans="1:14" x14ac:dyDescent="0.2">
      <c r="A498" t="s">
        <v>144</v>
      </c>
      <c r="B498" t="s">
        <v>1563</v>
      </c>
      <c r="C498" t="s">
        <v>1564</v>
      </c>
      <c r="D498" t="s">
        <v>1565</v>
      </c>
      <c r="E498" t="s">
        <v>1566</v>
      </c>
      <c r="F498" t="s">
        <v>1567</v>
      </c>
      <c r="G498" t="s">
        <v>24</v>
      </c>
      <c r="H498">
        <v>10.28</v>
      </c>
      <c r="I498" t="s">
        <v>25</v>
      </c>
      <c r="J498" t="s">
        <v>26</v>
      </c>
      <c r="M498" t="s">
        <v>27</v>
      </c>
      <c r="N498" t="s">
        <v>27</v>
      </c>
    </row>
    <row r="499" spans="1:14" x14ac:dyDescent="0.2">
      <c r="A499" t="s">
        <v>18</v>
      </c>
      <c r="B499" t="s">
        <v>1568</v>
      </c>
      <c r="C499" t="s">
        <v>1569</v>
      </c>
      <c r="D499" t="s">
        <v>252</v>
      </c>
      <c r="E499" t="s">
        <v>1570</v>
      </c>
      <c r="F499" t="s">
        <v>254</v>
      </c>
      <c r="G499" t="s">
        <v>24</v>
      </c>
      <c r="H499">
        <v>10.27</v>
      </c>
      <c r="I499" t="s">
        <v>25</v>
      </c>
      <c r="J499" t="s">
        <v>26</v>
      </c>
      <c r="M499" t="s">
        <v>27</v>
      </c>
      <c r="N499" t="s">
        <v>27</v>
      </c>
    </row>
    <row r="500" spans="1:14" x14ac:dyDescent="0.2">
      <c r="A500" t="s">
        <v>41</v>
      </c>
      <c r="B500" t="s">
        <v>1571</v>
      </c>
      <c r="C500" t="s">
        <v>1572</v>
      </c>
      <c r="D500" t="s">
        <v>1573</v>
      </c>
      <c r="E500" t="s">
        <v>1574</v>
      </c>
      <c r="F500" t="s">
        <v>1575</v>
      </c>
      <c r="G500" t="s">
        <v>24</v>
      </c>
      <c r="H500">
        <v>10.26</v>
      </c>
      <c r="I500" t="s">
        <v>47</v>
      </c>
      <c r="J500" t="s">
        <v>26</v>
      </c>
      <c r="M500" t="s">
        <v>27</v>
      </c>
      <c r="N500" t="s">
        <v>27</v>
      </c>
    </row>
    <row r="501" spans="1:14" x14ac:dyDescent="0.2">
      <c r="A501" t="s">
        <v>49</v>
      </c>
      <c r="B501" t="s">
        <v>1576</v>
      </c>
      <c r="C501" t="s">
        <v>1577</v>
      </c>
      <c r="D501" t="s">
        <v>1578</v>
      </c>
      <c r="E501" t="s">
        <v>1579</v>
      </c>
      <c r="F501" t="s">
        <v>1580</v>
      </c>
      <c r="G501" t="s">
        <v>24</v>
      </c>
      <c r="H501">
        <v>10.25</v>
      </c>
      <c r="I501" t="s">
        <v>47</v>
      </c>
      <c r="J501" t="s">
        <v>26</v>
      </c>
      <c r="M501" t="s">
        <v>27</v>
      </c>
      <c r="N501" t="s">
        <v>27</v>
      </c>
    </row>
    <row r="502" spans="1:14" x14ac:dyDescent="0.2">
      <c r="A502" t="s">
        <v>41</v>
      </c>
      <c r="B502" t="s">
        <v>1581</v>
      </c>
      <c r="C502" t="s">
        <v>1582</v>
      </c>
      <c r="D502" t="s">
        <v>1583</v>
      </c>
      <c r="E502" t="s">
        <v>1584</v>
      </c>
      <c r="F502" t="s">
        <v>1585</v>
      </c>
      <c r="G502" t="s">
        <v>24</v>
      </c>
      <c r="H502">
        <v>10.25</v>
      </c>
      <c r="I502" t="s">
        <v>47</v>
      </c>
      <c r="J502" t="s">
        <v>26</v>
      </c>
      <c r="K502">
        <v>1</v>
      </c>
      <c r="L502">
        <v>10.25</v>
      </c>
      <c r="M502" t="s">
        <v>27</v>
      </c>
      <c r="N502" t="s">
        <v>27</v>
      </c>
    </row>
    <row r="503" spans="1:14" x14ac:dyDescent="0.2">
      <c r="A503" t="s">
        <v>53</v>
      </c>
      <c r="B503" t="s">
        <v>1586</v>
      </c>
      <c r="C503" t="s">
        <v>1587</v>
      </c>
      <c r="D503" t="s">
        <v>1588</v>
      </c>
      <c r="E503" t="s">
        <v>1589</v>
      </c>
      <c r="F503" t="s">
        <v>1590</v>
      </c>
      <c r="G503" t="s">
        <v>24</v>
      </c>
      <c r="H503">
        <v>10.25</v>
      </c>
      <c r="I503" t="s">
        <v>47</v>
      </c>
      <c r="J503" t="s">
        <v>26</v>
      </c>
      <c r="M503" t="s">
        <v>27</v>
      </c>
      <c r="N503" t="s">
        <v>27</v>
      </c>
    </row>
    <row r="504" spans="1:14" x14ac:dyDescent="0.2">
      <c r="A504" t="s">
        <v>41</v>
      </c>
      <c r="B504" t="s">
        <v>1591</v>
      </c>
      <c r="C504" t="s">
        <v>1592</v>
      </c>
      <c r="D504" t="s">
        <v>1593</v>
      </c>
      <c r="E504" t="s">
        <v>1594</v>
      </c>
      <c r="F504" t="s">
        <v>1595</v>
      </c>
      <c r="G504" t="s">
        <v>24</v>
      </c>
      <c r="H504">
        <v>10.24</v>
      </c>
      <c r="I504" t="s">
        <v>47</v>
      </c>
      <c r="J504" t="s">
        <v>26</v>
      </c>
      <c r="M504" t="s">
        <v>27</v>
      </c>
      <c r="N504" t="s">
        <v>27</v>
      </c>
    </row>
    <row r="505" spans="1:14" x14ac:dyDescent="0.2">
      <c r="A505" t="s">
        <v>18</v>
      </c>
      <c r="B505" t="s">
        <v>1596</v>
      </c>
      <c r="C505" t="s">
        <v>316</v>
      </c>
      <c r="D505" t="s">
        <v>317</v>
      </c>
      <c r="E505" t="s">
        <v>318</v>
      </c>
      <c r="F505" t="s">
        <v>319</v>
      </c>
      <c r="G505" t="s">
        <v>24</v>
      </c>
      <c r="H505">
        <v>10.220000000000001</v>
      </c>
      <c r="I505" t="s">
        <v>25</v>
      </c>
      <c r="J505" t="s">
        <v>26</v>
      </c>
      <c r="K505">
        <v>1</v>
      </c>
      <c r="L505">
        <v>10.220000000000001</v>
      </c>
      <c r="M505" t="s">
        <v>27</v>
      </c>
      <c r="N505" t="s">
        <v>27</v>
      </c>
    </row>
    <row r="506" spans="1:14" x14ac:dyDescent="0.2">
      <c r="A506" t="s">
        <v>53</v>
      </c>
      <c r="B506" t="s">
        <v>1597</v>
      </c>
      <c r="C506" t="s">
        <v>1598</v>
      </c>
      <c r="D506" t="s">
        <v>1599</v>
      </c>
      <c r="E506" t="s">
        <v>1600</v>
      </c>
      <c r="F506" t="s">
        <v>1601</v>
      </c>
      <c r="G506" t="s">
        <v>24</v>
      </c>
      <c r="H506">
        <v>10.23</v>
      </c>
      <c r="I506" t="s">
        <v>47</v>
      </c>
      <c r="J506" t="s">
        <v>26</v>
      </c>
      <c r="M506" t="s">
        <v>27</v>
      </c>
      <c r="N506" t="s">
        <v>27</v>
      </c>
    </row>
    <row r="507" spans="1:14" x14ac:dyDescent="0.2">
      <c r="A507" t="s">
        <v>49</v>
      </c>
      <c r="B507" t="s">
        <v>1356</v>
      </c>
      <c r="C507" t="s">
        <v>1602</v>
      </c>
      <c r="D507" t="s">
        <v>1358</v>
      </c>
      <c r="E507" t="s">
        <v>1359</v>
      </c>
      <c r="F507" t="s">
        <v>1360</v>
      </c>
      <c r="G507" t="s">
        <v>24</v>
      </c>
      <c r="H507">
        <v>10.220000000000001</v>
      </c>
      <c r="I507" t="s">
        <v>47</v>
      </c>
      <c r="J507" t="s">
        <v>26</v>
      </c>
      <c r="M507" t="s">
        <v>27</v>
      </c>
      <c r="N507" t="s">
        <v>27</v>
      </c>
    </row>
    <row r="508" spans="1:14" x14ac:dyDescent="0.2">
      <c r="A508" t="s">
        <v>18</v>
      </c>
      <c r="B508" t="s">
        <v>483</v>
      </c>
      <c r="C508" t="s">
        <v>1603</v>
      </c>
      <c r="D508" t="s">
        <v>485</v>
      </c>
      <c r="E508" t="s">
        <v>486</v>
      </c>
      <c r="F508" t="s">
        <v>487</v>
      </c>
      <c r="G508" t="s">
        <v>24</v>
      </c>
      <c r="H508">
        <v>10.199999999999999</v>
      </c>
      <c r="I508" t="s">
        <v>25</v>
      </c>
      <c r="J508" t="s">
        <v>26</v>
      </c>
      <c r="K508">
        <v>1</v>
      </c>
      <c r="L508">
        <v>10.199999999999999</v>
      </c>
      <c r="M508" t="s">
        <v>27</v>
      </c>
      <c r="N508" t="s">
        <v>27</v>
      </c>
    </row>
    <row r="509" spans="1:14" x14ac:dyDescent="0.2">
      <c r="A509" t="s">
        <v>53</v>
      </c>
      <c r="B509" t="s">
        <v>1604</v>
      </c>
      <c r="C509" t="s">
        <v>1605</v>
      </c>
      <c r="D509" t="s">
        <v>1606</v>
      </c>
      <c r="E509" t="s">
        <v>1607</v>
      </c>
      <c r="F509" t="s">
        <v>1608</v>
      </c>
      <c r="G509" t="s">
        <v>24</v>
      </c>
      <c r="H509">
        <v>10.220000000000001</v>
      </c>
      <c r="I509" t="s">
        <v>47</v>
      </c>
      <c r="J509" t="s">
        <v>26</v>
      </c>
      <c r="M509" t="s">
        <v>27</v>
      </c>
      <c r="N509" t="s">
        <v>27</v>
      </c>
    </row>
    <row r="510" spans="1:14" x14ac:dyDescent="0.2">
      <c r="A510" t="s">
        <v>53</v>
      </c>
      <c r="B510" t="s">
        <v>1609</v>
      </c>
      <c r="C510" t="s">
        <v>1610</v>
      </c>
      <c r="D510" t="s">
        <v>1611</v>
      </c>
      <c r="E510" t="s">
        <v>1612</v>
      </c>
      <c r="F510" t="s">
        <v>1613</v>
      </c>
      <c r="G510" t="s">
        <v>24</v>
      </c>
      <c r="H510">
        <v>10.220000000000001</v>
      </c>
      <c r="I510" t="s">
        <v>47</v>
      </c>
      <c r="J510" t="s">
        <v>26</v>
      </c>
      <c r="M510" t="s">
        <v>27</v>
      </c>
      <c r="N510" t="s">
        <v>27</v>
      </c>
    </row>
    <row r="511" spans="1:14" x14ac:dyDescent="0.2">
      <c r="A511" t="s">
        <v>53</v>
      </c>
      <c r="B511" t="s">
        <v>1614</v>
      </c>
      <c r="C511" t="s">
        <v>1615</v>
      </c>
      <c r="D511" t="s">
        <v>1616</v>
      </c>
      <c r="E511" t="s">
        <v>1617</v>
      </c>
      <c r="F511" t="s">
        <v>1618</v>
      </c>
      <c r="G511" t="s">
        <v>24</v>
      </c>
      <c r="H511">
        <v>10.220000000000001</v>
      </c>
      <c r="I511" t="s">
        <v>47</v>
      </c>
      <c r="J511" t="s">
        <v>26</v>
      </c>
      <c r="M511" t="s">
        <v>27</v>
      </c>
      <c r="N511" t="s">
        <v>27</v>
      </c>
    </row>
    <row r="512" spans="1:14" x14ac:dyDescent="0.2">
      <c r="A512" t="s">
        <v>144</v>
      </c>
      <c r="B512" t="s">
        <v>1619</v>
      </c>
      <c r="C512" t="s">
        <v>1620</v>
      </c>
      <c r="D512" t="s">
        <v>1621</v>
      </c>
      <c r="E512" t="s">
        <v>1622</v>
      </c>
      <c r="F512" t="s">
        <v>1623</v>
      </c>
      <c r="G512" t="s">
        <v>24</v>
      </c>
      <c r="H512">
        <v>10.220000000000001</v>
      </c>
      <c r="I512" t="s">
        <v>25</v>
      </c>
      <c r="J512" t="s">
        <v>26</v>
      </c>
      <c r="M512" t="s">
        <v>27</v>
      </c>
      <c r="N512" t="s">
        <v>27</v>
      </c>
    </row>
    <row r="513" spans="1:14" x14ac:dyDescent="0.2">
      <c r="A513" t="s">
        <v>49</v>
      </c>
      <c r="B513" t="s">
        <v>1051</v>
      </c>
      <c r="C513" t="s">
        <v>1624</v>
      </c>
      <c r="D513" t="s">
        <v>1053</v>
      </c>
      <c r="E513" t="s">
        <v>1054</v>
      </c>
      <c r="F513" t="s">
        <v>1055</v>
      </c>
      <c r="G513" t="s">
        <v>24</v>
      </c>
      <c r="H513">
        <v>10.199999999999999</v>
      </c>
      <c r="I513" t="s">
        <v>47</v>
      </c>
      <c r="J513" t="s">
        <v>26</v>
      </c>
      <c r="K513">
        <v>1</v>
      </c>
      <c r="L513">
        <v>10.199999999999999</v>
      </c>
      <c r="M513" t="s">
        <v>27</v>
      </c>
      <c r="N513" t="s">
        <v>27</v>
      </c>
    </row>
    <row r="514" spans="1:14" x14ac:dyDescent="0.2">
      <c r="A514" t="s">
        <v>53</v>
      </c>
      <c r="B514" t="s">
        <v>1412</v>
      </c>
      <c r="C514" t="s">
        <v>1625</v>
      </c>
      <c r="D514" t="s">
        <v>1414</v>
      </c>
      <c r="E514" t="s">
        <v>1415</v>
      </c>
      <c r="F514" t="s">
        <v>1416</v>
      </c>
      <c r="G514" t="s">
        <v>24</v>
      </c>
      <c r="H514">
        <v>10.199999999999999</v>
      </c>
      <c r="I514" t="s">
        <v>47</v>
      </c>
      <c r="J514" t="s">
        <v>26</v>
      </c>
      <c r="M514" t="s">
        <v>27</v>
      </c>
      <c r="N514" t="s">
        <v>27</v>
      </c>
    </row>
    <row r="515" spans="1:14" x14ac:dyDescent="0.2">
      <c r="A515" t="s">
        <v>53</v>
      </c>
      <c r="B515" t="s">
        <v>1626</v>
      </c>
      <c r="C515" t="s">
        <v>1627</v>
      </c>
      <c r="D515" t="s">
        <v>1628</v>
      </c>
      <c r="E515" t="s">
        <v>1629</v>
      </c>
      <c r="F515" t="s">
        <v>1630</v>
      </c>
      <c r="G515" t="s">
        <v>24</v>
      </c>
      <c r="H515">
        <v>10.17</v>
      </c>
      <c r="I515" t="s">
        <v>47</v>
      </c>
      <c r="J515" t="s">
        <v>26</v>
      </c>
      <c r="M515" t="s">
        <v>27</v>
      </c>
      <c r="N515" t="s">
        <v>27</v>
      </c>
    </row>
    <row r="516" spans="1:14" x14ac:dyDescent="0.2">
      <c r="A516" t="s">
        <v>144</v>
      </c>
      <c r="B516" t="s">
        <v>1631</v>
      </c>
      <c r="C516" t="s">
        <v>1632</v>
      </c>
      <c r="D516" t="s">
        <v>1633</v>
      </c>
      <c r="E516" t="s">
        <v>1634</v>
      </c>
      <c r="F516" t="s">
        <v>1635</v>
      </c>
      <c r="G516" t="s">
        <v>24</v>
      </c>
      <c r="H516">
        <v>10.19</v>
      </c>
      <c r="I516" t="s">
        <v>25</v>
      </c>
      <c r="J516" t="s">
        <v>26</v>
      </c>
      <c r="M516" t="s">
        <v>27</v>
      </c>
      <c r="N516" t="s">
        <v>27</v>
      </c>
    </row>
    <row r="517" spans="1:14" x14ac:dyDescent="0.2">
      <c r="A517" t="s">
        <v>144</v>
      </c>
      <c r="B517" t="s">
        <v>1619</v>
      </c>
      <c r="C517" t="s">
        <v>1636</v>
      </c>
      <c r="D517" t="s">
        <v>1621</v>
      </c>
      <c r="E517" t="s">
        <v>1622</v>
      </c>
      <c r="F517" t="s">
        <v>1623</v>
      </c>
      <c r="G517" t="s">
        <v>24</v>
      </c>
      <c r="H517">
        <v>10.19</v>
      </c>
      <c r="I517" t="s">
        <v>25</v>
      </c>
      <c r="J517" t="s">
        <v>26</v>
      </c>
      <c r="M517" t="s">
        <v>27</v>
      </c>
      <c r="N517" t="s">
        <v>27</v>
      </c>
    </row>
    <row r="518" spans="1:14" x14ac:dyDescent="0.2">
      <c r="A518" t="s">
        <v>18</v>
      </c>
      <c r="B518" t="s">
        <v>1637</v>
      </c>
      <c r="C518" t="s">
        <v>1638</v>
      </c>
      <c r="D518" t="s">
        <v>1639</v>
      </c>
      <c r="E518" t="s">
        <v>1640</v>
      </c>
      <c r="F518" t="s">
        <v>1641</v>
      </c>
      <c r="G518" t="s">
        <v>24</v>
      </c>
      <c r="H518">
        <v>10.18</v>
      </c>
      <c r="I518" t="s">
        <v>47</v>
      </c>
      <c r="J518" t="s">
        <v>26</v>
      </c>
      <c r="M518" t="s">
        <v>27</v>
      </c>
      <c r="N518" t="s">
        <v>27</v>
      </c>
    </row>
    <row r="519" spans="1:14" x14ac:dyDescent="0.2">
      <c r="A519" t="s">
        <v>18</v>
      </c>
      <c r="B519" t="s">
        <v>1439</v>
      </c>
      <c r="C519" t="s">
        <v>1642</v>
      </c>
      <c r="D519" t="s">
        <v>1441</v>
      </c>
      <c r="E519" t="s">
        <v>1442</v>
      </c>
      <c r="F519" t="s">
        <v>1443</v>
      </c>
      <c r="G519" t="s">
        <v>24</v>
      </c>
      <c r="H519">
        <v>10.18</v>
      </c>
      <c r="I519" t="s">
        <v>47</v>
      </c>
      <c r="J519" t="s">
        <v>26</v>
      </c>
      <c r="K519">
        <v>1</v>
      </c>
      <c r="L519">
        <v>10.18</v>
      </c>
      <c r="M519" t="s">
        <v>27</v>
      </c>
      <c r="N519" t="s">
        <v>27</v>
      </c>
    </row>
    <row r="520" spans="1:14" x14ac:dyDescent="0.2">
      <c r="A520" t="s">
        <v>53</v>
      </c>
      <c r="B520" t="s">
        <v>1643</v>
      </c>
      <c r="C520" t="s">
        <v>1644</v>
      </c>
      <c r="D520" t="s">
        <v>1645</v>
      </c>
      <c r="E520" t="s">
        <v>1646</v>
      </c>
      <c r="F520" t="s">
        <v>1647</v>
      </c>
      <c r="G520" t="s">
        <v>24</v>
      </c>
      <c r="H520">
        <v>10.18</v>
      </c>
      <c r="I520" t="s">
        <v>47</v>
      </c>
      <c r="J520" t="s">
        <v>26</v>
      </c>
      <c r="M520" t="s">
        <v>27</v>
      </c>
      <c r="N520" t="s">
        <v>27</v>
      </c>
    </row>
    <row r="521" spans="1:14" x14ac:dyDescent="0.2">
      <c r="A521" t="s">
        <v>18</v>
      </c>
      <c r="B521" t="s">
        <v>1648</v>
      </c>
      <c r="C521" t="s">
        <v>1649</v>
      </c>
      <c r="D521" t="s">
        <v>1650</v>
      </c>
      <c r="E521" t="s">
        <v>1651</v>
      </c>
      <c r="F521" t="s">
        <v>1652</v>
      </c>
      <c r="G521" t="s">
        <v>24</v>
      </c>
      <c r="H521">
        <v>10.17</v>
      </c>
      <c r="I521" t="s">
        <v>25</v>
      </c>
      <c r="J521" t="s">
        <v>26</v>
      </c>
      <c r="M521" t="s">
        <v>27</v>
      </c>
      <c r="N521" t="s">
        <v>27</v>
      </c>
    </row>
    <row r="522" spans="1:14" x14ac:dyDescent="0.2">
      <c r="A522" t="s">
        <v>18</v>
      </c>
      <c r="B522" t="s">
        <v>498</v>
      </c>
      <c r="C522" t="s">
        <v>1653</v>
      </c>
      <c r="D522" t="s">
        <v>500</v>
      </c>
      <c r="E522" t="s">
        <v>501</v>
      </c>
      <c r="F522" t="s">
        <v>502</v>
      </c>
      <c r="G522" t="s">
        <v>24</v>
      </c>
      <c r="H522">
        <v>10.17</v>
      </c>
      <c r="I522" t="s">
        <v>25</v>
      </c>
      <c r="J522" t="s">
        <v>26</v>
      </c>
      <c r="M522" t="s">
        <v>27</v>
      </c>
      <c r="N522" t="s">
        <v>27</v>
      </c>
    </row>
    <row r="523" spans="1:14" x14ac:dyDescent="0.2">
      <c r="A523" t="s">
        <v>18</v>
      </c>
      <c r="B523" t="s">
        <v>1654</v>
      </c>
      <c r="C523" t="s">
        <v>1655</v>
      </c>
      <c r="D523" t="s">
        <v>1656</v>
      </c>
      <c r="E523" t="s">
        <v>1657</v>
      </c>
      <c r="F523" t="s">
        <v>1658</v>
      </c>
      <c r="G523" t="s">
        <v>24</v>
      </c>
      <c r="H523">
        <v>10.16</v>
      </c>
      <c r="I523" t="s">
        <v>47</v>
      </c>
      <c r="J523" t="s">
        <v>26</v>
      </c>
      <c r="M523" t="s">
        <v>27</v>
      </c>
      <c r="N523" t="s">
        <v>27</v>
      </c>
    </row>
    <row r="524" spans="1:14" x14ac:dyDescent="0.2">
      <c r="A524" t="s">
        <v>53</v>
      </c>
      <c r="B524" t="s">
        <v>1659</v>
      </c>
      <c r="C524" t="s">
        <v>1660</v>
      </c>
      <c r="D524" t="s">
        <v>1661</v>
      </c>
      <c r="E524" t="s">
        <v>1662</v>
      </c>
      <c r="F524" t="s">
        <v>1663</v>
      </c>
      <c r="G524" t="s">
        <v>24</v>
      </c>
      <c r="H524">
        <v>10.16</v>
      </c>
      <c r="I524" t="s">
        <v>47</v>
      </c>
      <c r="J524" t="s">
        <v>26</v>
      </c>
      <c r="K524">
        <v>1</v>
      </c>
      <c r="L524">
        <v>10.16</v>
      </c>
      <c r="M524" t="s">
        <v>27</v>
      </c>
      <c r="N524" t="s">
        <v>27</v>
      </c>
    </row>
    <row r="525" spans="1:14" x14ac:dyDescent="0.2">
      <c r="A525" t="s">
        <v>18</v>
      </c>
      <c r="B525" t="s">
        <v>1664</v>
      </c>
      <c r="C525" t="s">
        <v>1665</v>
      </c>
      <c r="D525" t="s">
        <v>1666</v>
      </c>
      <c r="E525" t="s">
        <v>1667</v>
      </c>
      <c r="F525" t="s">
        <v>1668</v>
      </c>
      <c r="G525" t="s">
        <v>24</v>
      </c>
      <c r="H525">
        <v>10.15</v>
      </c>
      <c r="I525" t="s">
        <v>47</v>
      </c>
      <c r="J525" t="s">
        <v>26</v>
      </c>
      <c r="K525">
        <v>1</v>
      </c>
      <c r="L525">
        <v>10.15</v>
      </c>
      <c r="M525" t="s">
        <v>27</v>
      </c>
      <c r="N525" t="s">
        <v>27</v>
      </c>
    </row>
    <row r="526" spans="1:14" x14ac:dyDescent="0.2">
      <c r="A526" t="s">
        <v>53</v>
      </c>
      <c r="B526" t="s">
        <v>1669</v>
      </c>
      <c r="C526" t="s">
        <v>1670</v>
      </c>
      <c r="D526" t="s">
        <v>1671</v>
      </c>
      <c r="E526" t="s">
        <v>1672</v>
      </c>
      <c r="F526" t="s">
        <v>1673</v>
      </c>
      <c r="G526" t="s">
        <v>24</v>
      </c>
      <c r="H526">
        <v>10.15</v>
      </c>
      <c r="I526" t="s">
        <v>47</v>
      </c>
      <c r="J526" t="s">
        <v>26</v>
      </c>
      <c r="M526" t="s">
        <v>27</v>
      </c>
      <c r="N526" t="s">
        <v>27</v>
      </c>
    </row>
    <row r="527" spans="1:14" x14ac:dyDescent="0.2">
      <c r="A527" t="s">
        <v>53</v>
      </c>
      <c r="B527" t="s">
        <v>1391</v>
      </c>
      <c r="C527" t="s">
        <v>1674</v>
      </c>
      <c r="D527" t="s">
        <v>1393</v>
      </c>
      <c r="E527" t="s">
        <v>1394</v>
      </c>
      <c r="F527" t="s">
        <v>1395</v>
      </c>
      <c r="G527" t="s">
        <v>24</v>
      </c>
      <c r="H527">
        <v>10.15</v>
      </c>
      <c r="I527" t="s">
        <v>47</v>
      </c>
      <c r="J527" t="s">
        <v>26</v>
      </c>
      <c r="K527">
        <v>1</v>
      </c>
      <c r="L527">
        <v>10.15</v>
      </c>
      <c r="M527" t="s">
        <v>27</v>
      </c>
      <c r="N527" t="s">
        <v>27</v>
      </c>
    </row>
    <row r="528" spans="1:14" x14ac:dyDescent="0.2">
      <c r="A528" t="s">
        <v>18</v>
      </c>
      <c r="B528" t="s">
        <v>1675</v>
      </c>
      <c r="C528" t="s">
        <v>1676</v>
      </c>
      <c r="D528" t="s">
        <v>1677</v>
      </c>
      <c r="E528" t="s">
        <v>1678</v>
      </c>
      <c r="F528" t="s">
        <v>1679</v>
      </c>
      <c r="G528" t="s">
        <v>24</v>
      </c>
      <c r="H528">
        <v>10.14</v>
      </c>
      <c r="I528" t="s">
        <v>47</v>
      </c>
      <c r="J528" t="s">
        <v>26</v>
      </c>
      <c r="M528" t="s">
        <v>27</v>
      </c>
      <c r="N528" t="s">
        <v>27</v>
      </c>
    </row>
    <row r="529" spans="1:14" x14ac:dyDescent="0.2">
      <c r="A529" t="s">
        <v>53</v>
      </c>
      <c r="B529" t="s">
        <v>1499</v>
      </c>
      <c r="C529" t="s">
        <v>1680</v>
      </c>
      <c r="D529" t="s">
        <v>1501</v>
      </c>
      <c r="E529" t="s">
        <v>1502</v>
      </c>
      <c r="F529" t="s">
        <v>1503</v>
      </c>
      <c r="G529" t="s">
        <v>24</v>
      </c>
      <c r="H529">
        <v>10.14</v>
      </c>
      <c r="I529" t="s">
        <v>47</v>
      </c>
      <c r="J529" t="s">
        <v>26</v>
      </c>
      <c r="M529" t="s">
        <v>27</v>
      </c>
      <c r="N529" t="s">
        <v>27</v>
      </c>
    </row>
    <row r="530" spans="1:14" x14ac:dyDescent="0.2">
      <c r="A530" t="s">
        <v>53</v>
      </c>
      <c r="B530" t="s">
        <v>1597</v>
      </c>
      <c r="C530" t="s">
        <v>1681</v>
      </c>
      <c r="D530" t="s">
        <v>1599</v>
      </c>
      <c r="E530" t="s">
        <v>1600</v>
      </c>
      <c r="F530" t="s">
        <v>1601</v>
      </c>
      <c r="G530" t="s">
        <v>24</v>
      </c>
      <c r="H530">
        <v>10.14</v>
      </c>
      <c r="I530" t="s">
        <v>47</v>
      </c>
      <c r="J530" t="s">
        <v>26</v>
      </c>
      <c r="K530">
        <v>1</v>
      </c>
      <c r="L530">
        <v>10.14</v>
      </c>
      <c r="M530" t="s">
        <v>27</v>
      </c>
      <c r="N530" t="s">
        <v>27</v>
      </c>
    </row>
    <row r="531" spans="1:14" x14ac:dyDescent="0.2">
      <c r="A531" t="s">
        <v>53</v>
      </c>
      <c r="B531" t="s">
        <v>1682</v>
      </c>
      <c r="C531" t="s">
        <v>1683</v>
      </c>
      <c r="D531" t="s">
        <v>1684</v>
      </c>
      <c r="E531" t="s">
        <v>1685</v>
      </c>
      <c r="F531" t="s">
        <v>1686</v>
      </c>
      <c r="G531" t="s">
        <v>24</v>
      </c>
      <c r="H531">
        <v>10.14</v>
      </c>
      <c r="I531" t="s">
        <v>47</v>
      </c>
      <c r="J531" t="s">
        <v>26</v>
      </c>
      <c r="M531" t="s">
        <v>27</v>
      </c>
      <c r="N531" t="s">
        <v>27</v>
      </c>
    </row>
    <row r="532" spans="1:14" x14ac:dyDescent="0.2">
      <c r="A532" t="s">
        <v>144</v>
      </c>
      <c r="B532" t="s">
        <v>1563</v>
      </c>
      <c r="C532" t="s">
        <v>1687</v>
      </c>
      <c r="D532" t="s">
        <v>1565</v>
      </c>
      <c r="E532" t="s">
        <v>1566</v>
      </c>
      <c r="F532" t="s">
        <v>1567</v>
      </c>
      <c r="G532" t="s">
        <v>24</v>
      </c>
      <c r="H532">
        <v>10.14</v>
      </c>
      <c r="I532" t="s">
        <v>25</v>
      </c>
      <c r="J532" t="s">
        <v>26</v>
      </c>
      <c r="M532" t="s">
        <v>27</v>
      </c>
      <c r="N532" t="s">
        <v>27</v>
      </c>
    </row>
    <row r="533" spans="1:14" x14ac:dyDescent="0.2">
      <c r="A533" t="s">
        <v>49</v>
      </c>
      <c r="B533" t="s">
        <v>1489</v>
      </c>
      <c r="C533" t="s">
        <v>1688</v>
      </c>
      <c r="D533" t="s">
        <v>1491</v>
      </c>
      <c r="E533" t="s">
        <v>1492</v>
      </c>
      <c r="F533" t="s">
        <v>1493</v>
      </c>
      <c r="G533" t="s">
        <v>24</v>
      </c>
      <c r="H533">
        <v>10.130000000000001</v>
      </c>
      <c r="I533" t="s">
        <v>47</v>
      </c>
      <c r="J533" t="s">
        <v>26</v>
      </c>
      <c r="M533" t="s">
        <v>27</v>
      </c>
      <c r="N533" t="s">
        <v>27</v>
      </c>
    </row>
    <row r="534" spans="1:14" x14ac:dyDescent="0.2">
      <c r="A534" t="s">
        <v>18</v>
      </c>
      <c r="B534" t="s">
        <v>1664</v>
      </c>
      <c r="C534" t="s">
        <v>1689</v>
      </c>
      <c r="D534" t="s">
        <v>1666</v>
      </c>
      <c r="E534" t="s">
        <v>1667</v>
      </c>
      <c r="F534" t="s">
        <v>1668</v>
      </c>
      <c r="G534" t="s">
        <v>24</v>
      </c>
      <c r="H534">
        <v>10.130000000000001</v>
      </c>
      <c r="I534" t="s">
        <v>47</v>
      </c>
      <c r="J534" t="s">
        <v>26</v>
      </c>
      <c r="M534" t="s">
        <v>27</v>
      </c>
      <c r="N534" t="s">
        <v>27</v>
      </c>
    </row>
    <row r="535" spans="1:14" x14ac:dyDescent="0.2">
      <c r="A535" t="s">
        <v>53</v>
      </c>
      <c r="B535" t="s">
        <v>1690</v>
      </c>
      <c r="C535" t="s">
        <v>1691</v>
      </c>
      <c r="D535" t="s">
        <v>1692</v>
      </c>
      <c r="E535" t="s">
        <v>1693</v>
      </c>
      <c r="F535" t="s">
        <v>1694</v>
      </c>
      <c r="G535" t="s">
        <v>24</v>
      </c>
      <c r="H535">
        <v>10.130000000000001</v>
      </c>
      <c r="I535" t="s">
        <v>47</v>
      </c>
      <c r="J535" t="s">
        <v>26</v>
      </c>
      <c r="M535" t="s">
        <v>27</v>
      </c>
      <c r="N535" t="s">
        <v>27</v>
      </c>
    </row>
    <row r="536" spans="1:14" x14ac:dyDescent="0.2">
      <c r="A536" t="s">
        <v>53</v>
      </c>
      <c r="B536" t="s">
        <v>1481</v>
      </c>
      <c r="C536" t="s">
        <v>1695</v>
      </c>
      <c r="D536" t="s">
        <v>1483</v>
      </c>
      <c r="E536" t="s">
        <v>1484</v>
      </c>
      <c r="F536" t="s">
        <v>1485</v>
      </c>
      <c r="G536" t="s">
        <v>24</v>
      </c>
      <c r="H536">
        <v>10.130000000000001</v>
      </c>
      <c r="I536" t="s">
        <v>47</v>
      </c>
      <c r="J536" t="s">
        <v>26</v>
      </c>
      <c r="M536" t="s">
        <v>27</v>
      </c>
      <c r="N536" t="s">
        <v>27</v>
      </c>
    </row>
    <row r="537" spans="1:14" x14ac:dyDescent="0.2">
      <c r="A537" t="s">
        <v>53</v>
      </c>
      <c r="B537" t="s">
        <v>1696</v>
      </c>
      <c r="C537" t="s">
        <v>1697</v>
      </c>
      <c r="D537" t="s">
        <v>1698</v>
      </c>
      <c r="E537" t="s">
        <v>1699</v>
      </c>
      <c r="F537" t="s">
        <v>1700</v>
      </c>
      <c r="G537" t="s">
        <v>24</v>
      </c>
      <c r="H537">
        <v>10.130000000000001</v>
      </c>
      <c r="I537" t="s">
        <v>47</v>
      </c>
      <c r="J537" t="s">
        <v>26</v>
      </c>
      <c r="M537" t="s">
        <v>27</v>
      </c>
      <c r="N537" t="s">
        <v>27</v>
      </c>
    </row>
    <row r="538" spans="1:14" x14ac:dyDescent="0.2">
      <c r="A538" t="s">
        <v>49</v>
      </c>
      <c r="B538" t="s">
        <v>1701</v>
      </c>
      <c r="C538" t="s">
        <v>1702</v>
      </c>
      <c r="D538" t="s">
        <v>1703</v>
      </c>
      <c r="E538" t="s">
        <v>1704</v>
      </c>
      <c r="F538" t="s">
        <v>1705</v>
      </c>
      <c r="G538" t="s">
        <v>24</v>
      </c>
      <c r="H538">
        <v>10.08</v>
      </c>
      <c r="I538" t="s">
        <v>47</v>
      </c>
      <c r="J538" t="s">
        <v>26</v>
      </c>
      <c r="K538">
        <v>1</v>
      </c>
      <c r="L538">
        <v>10.08</v>
      </c>
      <c r="M538" t="s">
        <v>27</v>
      </c>
      <c r="N538" t="s">
        <v>27</v>
      </c>
    </row>
    <row r="539" spans="1:14" x14ac:dyDescent="0.2">
      <c r="A539" t="s">
        <v>53</v>
      </c>
      <c r="B539" t="s">
        <v>1706</v>
      </c>
      <c r="C539" t="s">
        <v>1707</v>
      </c>
      <c r="D539" t="s">
        <v>1708</v>
      </c>
      <c r="E539" t="s">
        <v>1709</v>
      </c>
      <c r="F539" t="s">
        <v>1710</v>
      </c>
      <c r="G539" t="s">
        <v>24</v>
      </c>
      <c r="H539">
        <v>10.119999999999999</v>
      </c>
      <c r="I539" t="s">
        <v>47</v>
      </c>
      <c r="J539" t="s">
        <v>26</v>
      </c>
      <c r="M539" t="s">
        <v>27</v>
      </c>
      <c r="N539" t="s">
        <v>27</v>
      </c>
    </row>
    <row r="540" spans="1:14" x14ac:dyDescent="0.2">
      <c r="A540" t="s">
        <v>144</v>
      </c>
      <c r="B540" t="s">
        <v>1711</v>
      </c>
      <c r="C540" t="s">
        <v>1712</v>
      </c>
      <c r="D540" t="s">
        <v>1713</v>
      </c>
      <c r="E540" t="s">
        <v>1714</v>
      </c>
      <c r="F540" t="s">
        <v>1715</v>
      </c>
      <c r="G540" t="s">
        <v>24</v>
      </c>
      <c r="H540">
        <v>10.1</v>
      </c>
      <c r="I540" t="s">
        <v>25</v>
      </c>
      <c r="J540" t="s">
        <v>26</v>
      </c>
      <c r="M540" t="s">
        <v>27</v>
      </c>
      <c r="N540" t="s">
        <v>27</v>
      </c>
    </row>
    <row r="541" spans="1:14" x14ac:dyDescent="0.2">
      <c r="A541" t="s">
        <v>49</v>
      </c>
      <c r="B541" t="s">
        <v>1716</v>
      </c>
      <c r="C541" t="s">
        <v>1717</v>
      </c>
      <c r="D541" t="s">
        <v>1718</v>
      </c>
      <c r="E541" t="s">
        <v>1719</v>
      </c>
      <c r="F541" t="s">
        <v>1720</v>
      </c>
      <c r="G541" t="s">
        <v>24</v>
      </c>
      <c r="H541">
        <v>10.11</v>
      </c>
      <c r="I541" t="s">
        <v>47</v>
      </c>
      <c r="J541" t="s">
        <v>26</v>
      </c>
      <c r="K541">
        <v>1</v>
      </c>
      <c r="L541">
        <v>10.11</v>
      </c>
      <c r="M541" t="s">
        <v>27</v>
      </c>
      <c r="N541" t="s">
        <v>27</v>
      </c>
    </row>
    <row r="542" spans="1:14" x14ac:dyDescent="0.2">
      <c r="A542" t="s">
        <v>144</v>
      </c>
      <c r="B542" t="s">
        <v>1721</v>
      </c>
      <c r="C542" t="s">
        <v>1722</v>
      </c>
      <c r="D542" t="s">
        <v>1723</v>
      </c>
      <c r="E542" t="s">
        <v>1724</v>
      </c>
      <c r="F542" t="s">
        <v>1725</v>
      </c>
      <c r="G542" t="s">
        <v>24</v>
      </c>
      <c r="H542">
        <v>10.11</v>
      </c>
      <c r="I542" t="s">
        <v>25</v>
      </c>
      <c r="J542" t="s">
        <v>26</v>
      </c>
      <c r="K542">
        <v>2</v>
      </c>
      <c r="L542">
        <v>5.0549999999999997</v>
      </c>
      <c r="M542" t="s">
        <v>27</v>
      </c>
      <c r="N542" t="s">
        <v>27</v>
      </c>
    </row>
    <row r="543" spans="1:14" x14ac:dyDescent="0.2">
      <c r="A543" t="s">
        <v>144</v>
      </c>
      <c r="B543" t="s">
        <v>1726</v>
      </c>
      <c r="C543" t="s">
        <v>1727</v>
      </c>
      <c r="D543" t="s">
        <v>1728</v>
      </c>
      <c r="E543" t="s">
        <v>1729</v>
      </c>
      <c r="F543" t="s">
        <v>1730</v>
      </c>
      <c r="G543" t="s">
        <v>24</v>
      </c>
      <c r="H543">
        <v>10.11</v>
      </c>
      <c r="I543" t="s">
        <v>25</v>
      </c>
      <c r="J543" t="s">
        <v>26</v>
      </c>
      <c r="M543" t="s">
        <v>27</v>
      </c>
      <c r="N543" t="s">
        <v>27</v>
      </c>
    </row>
    <row r="544" spans="1:14" x14ac:dyDescent="0.2">
      <c r="A544" t="s">
        <v>49</v>
      </c>
      <c r="B544" t="s">
        <v>117</v>
      </c>
      <c r="C544" t="s">
        <v>1731</v>
      </c>
      <c r="D544" t="s">
        <v>119</v>
      </c>
      <c r="E544" t="s">
        <v>120</v>
      </c>
      <c r="F544" t="s">
        <v>121</v>
      </c>
      <c r="G544" t="s">
        <v>24</v>
      </c>
      <c r="H544">
        <v>10.08</v>
      </c>
      <c r="I544" t="s">
        <v>47</v>
      </c>
      <c r="J544" t="s">
        <v>26</v>
      </c>
      <c r="M544" t="s">
        <v>27</v>
      </c>
      <c r="N544" t="s">
        <v>27</v>
      </c>
    </row>
    <row r="545" spans="1:14" x14ac:dyDescent="0.2">
      <c r="A545" t="s">
        <v>53</v>
      </c>
      <c r="B545" t="s">
        <v>1732</v>
      </c>
      <c r="C545" t="s">
        <v>1733</v>
      </c>
      <c r="D545" t="s">
        <v>1734</v>
      </c>
      <c r="E545" t="s">
        <v>1735</v>
      </c>
      <c r="F545" t="s">
        <v>1736</v>
      </c>
      <c r="G545" t="s">
        <v>24</v>
      </c>
      <c r="H545">
        <v>10.09</v>
      </c>
      <c r="I545" t="s">
        <v>47</v>
      </c>
      <c r="J545" t="s">
        <v>26</v>
      </c>
      <c r="M545" t="s">
        <v>27</v>
      </c>
      <c r="N545" t="s">
        <v>27</v>
      </c>
    </row>
    <row r="546" spans="1:14" x14ac:dyDescent="0.2">
      <c r="A546" t="s">
        <v>144</v>
      </c>
      <c r="B546" t="s">
        <v>1737</v>
      </c>
      <c r="C546" t="s">
        <v>1738</v>
      </c>
      <c r="D546" t="s">
        <v>1739</v>
      </c>
      <c r="E546" t="s">
        <v>1740</v>
      </c>
      <c r="F546" t="s">
        <v>1741</v>
      </c>
      <c r="G546" t="s">
        <v>24</v>
      </c>
      <c r="H546">
        <v>10.09</v>
      </c>
      <c r="I546" t="s">
        <v>25</v>
      </c>
      <c r="J546" t="s">
        <v>26</v>
      </c>
      <c r="M546" t="s">
        <v>27</v>
      </c>
      <c r="N546" t="s">
        <v>27</v>
      </c>
    </row>
    <row r="547" spans="1:14" x14ac:dyDescent="0.2">
      <c r="A547" t="s">
        <v>18</v>
      </c>
      <c r="B547" t="s">
        <v>230</v>
      </c>
      <c r="C547" t="s">
        <v>1742</v>
      </c>
      <c r="D547" t="s">
        <v>232</v>
      </c>
      <c r="E547" t="s">
        <v>233</v>
      </c>
      <c r="F547" t="s">
        <v>234</v>
      </c>
      <c r="G547" t="s">
        <v>24</v>
      </c>
      <c r="H547">
        <v>10.08</v>
      </c>
      <c r="I547" t="s">
        <v>25</v>
      </c>
      <c r="J547" t="s">
        <v>26</v>
      </c>
      <c r="M547" t="s">
        <v>27</v>
      </c>
      <c r="N547" t="s">
        <v>27</v>
      </c>
    </row>
    <row r="548" spans="1:14" x14ac:dyDescent="0.2">
      <c r="A548" t="s">
        <v>53</v>
      </c>
      <c r="B548" t="s">
        <v>1743</v>
      </c>
      <c r="C548" t="s">
        <v>1744</v>
      </c>
      <c r="D548" t="s">
        <v>1745</v>
      </c>
      <c r="E548" t="s">
        <v>1746</v>
      </c>
      <c r="F548" t="s">
        <v>1747</v>
      </c>
      <c r="G548" t="s">
        <v>24</v>
      </c>
      <c r="H548">
        <v>10.08</v>
      </c>
      <c r="I548" t="s">
        <v>47</v>
      </c>
      <c r="J548" t="s">
        <v>26</v>
      </c>
      <c r="M548" t="s">
        <v>27</v>
      </c>
      <c r="N548" t="s">
        <v>27</v>
      </c>
    </row>
    <row r="549" spans="1:14" x14ac:dyDescent="0.2">
      <c r="A549" t="s">
        <v>49</v>
      </c>
      <c r="B549" t="s">
        <v>354</v>
      </c>
      <c r="C549" t="s">
        <v>1748</v>
      </c>
      <c r="D549" t="s">
        <v>356</v>
      </c>
      <c r="E549" t="s">
        <v>357</v>
      </c>
      <c r="F549" t="s">
        <v>358</v>
      </c>
      <c r="G549" t="s">
        <v>24</v>
      </c>
      <c r="H549">
        <v>10.07</v>
      </c>
      <c r="I549" t="s">
        <v>47</v>
      </c>
      <c r="J549" t="s">
        <v>26</v>
      </c>
      <c r="K549">
        <v>1</v>
      </c>
      <c r="L549">
        <v>10.07</v>
      </c>
      <c r="M549" t="s">
        <v>27</v>
      </c>
      <c r="N549" t="s">
        <v>27</v>
      </c>
    </row>
    <row r="550" spans="1:14" x14ac:dyDescent="0.2">
      <c r="A550" t="s">
        <v>18</v>
      </c>
      <c r="B550" t="s">
        <v>522</v>
      </c>
      <c r="C550" t="s">
        <v>1749</v>
      </c>
      <c r="D550" t="s">
        <v>524</v>
      </c>
      <c r="E550" t="s">
        <v>525</v>
      </c>
      <c r="F550" t="s">
        <v>526</v>
      </c>
      <c r="G550" t="s">
        <v>24</v>
      </c>
      <c r="H550">
        <v>10.07</v>
      </c>
      <c r="I550" t="s">
        <v>25</v>
      </c>
      <c r="J550" t="s">
        <v>26</v>
      </c>
      <c r="M550" t="s">
        <v>27</v>
      </c>
      <c r="N550" t="s">
        <v>27</v>
      </c>
    </row>
    <row r="551" spans="1:14" x14ac:dyDescent="0.2">
      <c r="A551" t="s">
        <v>41</v>
      </c>
      <c r="B551" t="s">
        <v>1750</v>
      </c>
      <c r="C551" t="s">
        <v>1751</v>
      </c>
      <c r="D551" t="s">
        <v>1752</v>
      </c>
      <c r="E551" t="s">
        <v>1753</v>
      </c>
      <c r="F551" t="s">
        <v>1754</v>
      </c>
      <c r="G551" t="s">
        <v>24</v>
      </c>
      <c r="H551">
        <v>10.07</v>
      </c>
      <c r="I551" t="s">
        <v>47</v>
      </c>
      <c r="J551" t="s">
        <v>26</v>
      </c>
      <c r="M551" t="s">
        <v>27</v>
      </c>
      <c r="N551" t="s">
        <v>27</v>
      </c>
    </row>
    <row r="552" spans="1:14" x14ac:dyDescent="0.2">
      <c r="A552" t="s">
        <v>18</v>
      </c>
      <c r="B552" t="s">
        <v>483</v>
      </c>
      <c r="C552" t="s">
        <v>1755</v>
      </c>
      <c r="D552" t="s">
        <v>485</v>
      </c>
      <c r="E552" t="s">
        <v>486</v>
      </c>
      <c r="F552" t="s">
        <v>487</v>
      </c>
      <c r="G552" t="s">
        <v>24</v>
      </c>
      <c r="H552">
        <v>10.06</v>
      </c>
      <c r="I552" t="s">
        <v>25</v>
      </c>
      <c r="J552" t="s">
        <v>26</v>
      </c>
      <c r="K552">
        <v>1</v>
      </c>
      <c r="L552">
        <v>10.06</v>
      </c>
      <c r="M552" t="s">
        <v>27</v>
      </c>
      <c r="N552" t="s">
        <v>27</v>
      </c>
    </row>
    <row r="553" spans="1:14" x14ac:dyDescent="0.2">
      <c r="A553" t="s">
        <v>53</v>
      </c>
      <c r="B553" t="s">
        <v>1756</v>
      </c>
      <c r="C553" t="s">
        <v>1757</v>
      </c>
      <c r="D553" t="s">
        <v>1758</v>
      </c>
      <c r="E553" t="s">
        <v>1759</v>
      </c>
      <c r="F553" t="s">
        <v>1760</v>
      </c>
      <c r="G553" t="s">
        <v>24</v>
      </c>
      <c r="H553">
        <v>10.050000000000001</v>
      </c>
      <c r="I553" t="s">
        <v>47</v>
      </c>
      <c r="J553" t="s">
        <v>26</v>
      </c>
      <c r="M553" t="s">
        <v>27</v>
      </c>
      <c r="N553" t="s">
        <v>27</v>
      </c>
    </row>
    <row r="554" spans="1:14" x14ac:dyDescent="0.2">
      <c r="A554" t="s">
        <v>53</v>
      </c>
      <c r="B554" t="s">
        <v>152</v>
      </c>
      <c r="C554" t="s">
        <v>1761</v>
      </c>
      <c r="D554" t="s">
        <v>154</v>
      </c>
      <c r="E554" t="s">
        <v>155</v>
      </c>
      <c r="F554" t="s">
        <v>156</v>
      </c>
      <c r="G554" t="s">
        <v>24</v>
      </c>
      <c r="H554">
        <v>10.050000000000001</v>
      </c>
      <c r="I554" t="s">
        <v>47</v>
      </c>
      <c r="J554" t="s">
        <v>26</v>
      </c>
      <c r="M554" t="s">
        <v>27</v>
      </c>
      <c r="N554" t="s">
        <v>27</v>
      </c>
    </row>
    <row r="555" spans="1:14" x14ac:dyDescent="0.2">
      <c r="A555" t="s">
        <v>144</v>
      </c>
      <c r="B555" t="s">
        <v>1556</v>
      </c>
      <c r="C555" t="s">
        <v>1762</v>
      </c>
      <c r="D555" t="s">
        <v>1558</v>
      </c>
      <c r="E555" t="s">
        <v>1559</v>
      </c>
      <c r="F555" t="s">
        <v>1560</v>
      </c>
      <c r="G555" t="s">
        <v>24</v>
      </c>
      <c r="H555">
        <v>10.050000000000001</v>
      </c>
      <c r="I555" t="s">
        <v>25</v>
      </c>
      <c r="J555" t="s">
        <v>26</v>
      </c>
      <c r="M555" t="s">
        <v>27</v>
      </c>
      <c r="N555" t="s">
        <v>27</v>
      </c>
    </row>
    <row r="556" spans="1:14" x14ac:dyDescent="0.2">
      <c r="A556" t="s">
        <v>49</v>
      </c>
      <c r="B556" t="s">
        <v>290</v>
      </c>
      <c r="C556" t="s">
        <v>1763</v>
      </c>
      <c r="D556" t="s">
        <v>292</v>
      </c>
      <c r="E556" t="s">
        <v>293</v>
      </c>
      <c r="F556" t="s">
        <v>294</v>
      </c>
      <c r="G556" t="s">
        <v>24</v>
      </c>
      <c r="H556">
        <v>10.039999999999999</v>
      </c>
      <c r="I556" t="s">
        <v>47</v>
      </c>
      <c r="J556" t="s">
        <v>26</v>
      </c>
      <c r="M556" t="s">
        <v>27</v>
      </c>
      <c r="N556" t="s">
        <v>27</v>
      </c>
    </row>
    <row r="557" spans="1:14" x14ac:dyDescent="0.2">
      <c r="A557" t="s">
        <v>49</v>
      </c>
      <c r="B557" t="s">
        <v>1444</v>
      </c>
      <c r="C557" t="s">
        <v>1764</v>
      </c>
      <c r="D557" t="s">
        <v>1446</v>
      </c>
      <c r="E557" t="s">
        <v>1447</v>
      </c>
      <c r="F557" t="s">
        <v>1448</v>
      </c>
      <c r="G557" t="s">
        <v>24</v>
      </c>
      <c r="H557">
        <v>10.039999999999999</v>
      </c>
      <c r="I557" t="s">
        <v>47</v>
      </c>
      <c r="J557" t="s">
        <v>26</v>
      </c>
      <c r="M557" t="s">
        <v>27</v>
      </c>
      <c r="N557" t="s">
        <v>27</v>
      </c>
    </row>
    <row r="558" spans="1:14" x14ac:dyDescent="0.2">
      <c r="A558" t="s">
        <v>18</v>
      </c>
      <c r="B558" t="s">
        <v>1045</v>
      </c>
      <c r="C558" t="s">
        <v>1765</v>
      </c>
      <c r="D558" t="s">
        <v>1047</v>
      </c>
      <c r="E558" t="s">
        <v>1048</v>
      </c>
      <c r="F558" t="s">
        <v>1049</v>
      </c>
      <c r="G558" t="s">
        <v>24</v>
      </c>
      <c r="H558">
        <v>10.01</v>
      </c>
      <c r="I558" t="s">
        <v>25</v>
      </c>
      <c r="J558" t="s">
        <v>26</v>
      </c>
      <c r="M558" t="s">
        <v>27</v>
      </c>
      <c r="N558" t="s">
        <v>27</v>
      </c>
    </row>
    <row r="559" spans="1:14" x14ac:dyDescent="0.2">
      <c r="A559" t="s">
        <v>18</v>
      </c>
      <c r="B559" t="s">
        <v>1532</v>
      </c>
      <c r="C559" t="s">
        <v>1766</v>
      </c>
      <c r="D559" t="s">
        <v>723</v>
      </c>
      <c r="E559" t="s">
        <v>1534</v>
      </c>
      <c r="F559" t="s">
        <v>725</v>
      </c>
      <c r="G559" t="s">
        <v>24</v>
      </c>
      <c r="H559">
        <v>10.039999999999999</v>
      </c>
      <c r="I559" t="s">
        <v>25</v>
      </c>
      <c r="J559" t="s">
        <v>26</v>
      </c>
      <c r="M559" t="s">
        <v>27</v>
      </c>
      <c r="N559" t="s">
        <v>27</v>
      </c>
    </row>
    <row r="560" spans="1:14" x14ac:dyDescent="0.2">
      <c r="A560" t="s">
        <v>144</v>
      </c>
      <c r="B560" t="s">
        <v>1767</v>
      </c>
      <c r="C560" t="s">
        <v>1768</v>
      </c>
      <c r="D560" t="s">
        <v>1769</v>
      </c>
      <c r="E560" t="s">
        <v>1770</v>
      </c>
      <c r="F560" t="s">
        <v>1771</v>
      </c>
      <c r="G560" t="s">
        <v>24</v>
      </c>
      <c r="H560">
        <v>10.039999999999999</v>
      </c>
      <c r="I560" t="s">
        <v>25</v>
      </c>
      <c r="J560" t="s">
        <v>26</v>
      </c>
      <c r="M560" t="s">
        <v>27</v>
      </c>
      <c r="N560" t="s">
        <v>27</v>
      </c>
    </row>
    <row r="561" spans="1:14" x14ac:dyDescent="0.2">
      <c r="A561" t="s">
        <v>144</v>
      </c>
      <c r="B561" t="s">
        <v>1289</v>
      </c>
      <c r="C561" t="s">
        <v>1772</v>
      </c>
      <c r="D561" t="s">
        <v>1291</v>
      </c>
      <c r="E561" t="s">
        <v>1292</v>
      </c>
      <c r="F561" t="s">
        <v>1293</v>
      </c>
      <c r="G561" t="s">
        <v>24</v>
      </c>
      <c r="H561">
        <v>9.85</v>
      </c>
      <c r="I561" t="s">
        <v>25</v>
      </c>
      <c r="J561" t="s">
        <v>26</v>
      </c>
      <c r="M561" t="s">
        <v>27</v>
      </c>
      <c r="N561" t="s">
        <v>27</v>
      </c>
    </row>
    <row r="562" spans="1:14" x14ac:dyDescent="0.2">
      <c r="A562" t="s">
        <v>49</v>
      </c>
      <c r="B562" t="s">
        <v>864</v>
      </c>
      <c r="C562" t="s">
        <v>1773</v>
      </c>
      <c r="D562" t="s">
        <v>866</v>
      </c>
      <c r="E562" t="s">
        <v>867</v>
      </c>
      <c r="F562" t="s">
        <v>868</v>
      </c>
      <c r="G562" t="s">
        <v>24</v>
      </c>
      <c r="H562">
        <v>10.029999999999999</v>
      </c>
      <c r="I562" t="s">
        <v>47</v>
      </c>
      <c r="J562" t="s">
        <v>26</v>
      </c>
      <c r="K562">
        <v>1</v>
      </c>
      <c r="L562">
        <v>10.029999999999999</v>
      </c>
      <c r="M562" t="s">
        <v>27</v>
      </c>
      <c r="N562" t="s">
        <v>27</v>
      </c>
    </row>
    <row r="563" spans="1:14" x14ac:dyDescent="0.2">
      <c r="A563" t="s">
        <v>144</v>
      </c>
      <c r="B563" t="s">
        <v>1407</v>
      </c>
      <c r="C563" t="s">
        <v>1774</v>
      </c>
      <c r="D563" t="s">
        <v>1409</v>
      </c>
      <c r="E563" t="s">
        <v>1410</v>
      </c>
      <c r="F563" t="s">
        <v>1411</v>
      </c>
      <c r="G563" t="s">
        <v>24</v>
      </c>
      <c r="H563">
        <v>10.029999999999999</v>
      </c>
      <c r="I563" t="s">
        <v>25</v>
      </c>
      <c r="J563" t="s">
        <v>26</v>
      </c>
      <c r="M563" t="s">
        <v>27</v>
      </c>
      <c r="N563" t="s">
        <v>27</v>
      </c>
    </row>
    <row r="564" spans="1:14" x14ac:dyDescent="0.2">
      <c r="A564" t="s">
        <v>53</v>
      </c>
      <c r="B564" t="s">
        <v>128</v>
      </c>
      <c r="C564" t="s">
        <v>1775</v>
      </c>
      <c r="D564" t="s">
        <v>130</v>
      </c>
      <c r="E564" t="s">
        <v>131</v>
      </c>
      <c r="F564" t="s">
        <v>132</v>
      </c>
      <c r="G564" t="s">
        <v>24</v>
      </c>
      <c r="H564">
        <v>9.9600000000000009</v>
      </c>
      <c r="I564" t="s">
        <v>47</v>
      </c>
      <c r="J564" t="s">
        <v>26</v>
      </c>
      <c r="K564">
        <v>1</v>
      </c>
      <c r="L564">
        <v>9.9600000000000009</v>
      </c>
      <c r="M564" t="s">
        <v>27</v>
      </c>
      <c r="N564" t="s">
        <v>27</v>
      </c>
    </row>
    <row r="565" spans="1:14" x14ac:dyDescent="0.2">
      <c r="A565" t="s">
        <v>53</v>
      </c>
      <c r="B565" t="s">
        <v>1776</v>
      </c>
      <c r="C565" t="s">
        <v>1777</v>
      </c>
      <c r="D565" t="s">
        <v>1778</v>
      </c>
      <c r="E565" t="s">
        <v>1779</v>
      </c>
      <c r="F565" t="s">
        <v>1780</v>
      </c>
      <c r="G565" t="s">
        <v>24</v>
      </c>
      <c r="H565">
        <v>10.02</v>
      </c>
      <c r="I565" t="s">
        <v>47</v>
      </c>
      <c r="J565" t="s">
        <v>26</v>
      </c>
      <c r="M565" t="s">
        <v>27</v>
      </c>
      <c r="N565" t="s">
        <v>27</v>
      </c>
    </row>
    <row r="566" spans="1:14" x14ac:dyDescent="0.2">
      <c r="A566" t="s">
        <v>53</v>
      </c>
      <c r="B566" t="s">
        <v>1781</v>
      </c>
      <c r="C566" t="s">
        <v>1782</v>
      </c>
      <c r="D566" t="s">
        <v>1783</v>
      </c>
      <c r="E566" t="s">
        <v>1784</v>
      </c>
      <c r="F566" t="s">
        <v>1785</v>
      </c>
      <c r="G566" t="s">
        <v>24</v>
      </c>
      <c r="H566">
        <v>10.02</v>
      </c>
      <c r="I566" t="s">
        <v>47</v>
      </c>
      <c r="J566" t="s">
        <v>26</v>
      </c>
      <c r="M566" t="s">
        <v>27</v>
      </c>
      <c r="N566" t="s">
        <v>27</v>
      </c>
    </row>
    <row r="567" spans="1:14" x14ac:dyDescent="0.2">
      <c r="A567" t="s">
        <v>53</v>
      </c>
      <c r="B567" t="s">
        <v>1786</v>
      </c>
      <c r="C567" t="s">
        <v>1787</v>
      </c>
      <c r="D567" t="s">
        <v>1788</v>
      </c>
      <c r="E567" t="s">
        <v>1789</v>
      </c>
      <c r="F567" t="s">
        <v>1790</v>
      </c>
      <c r="G567" t="s">
        <v>24</v>
      </c>
      <c r="H567">
        <v>10.02</v>
      </c>
      <c r="I567" t="s">
        <v>47</v>
      </c>
      <c r="J567" t="s">
        <v>26</v>
      </c>
      <c r="K567">
        <v>1</v>
      </c>
      <c r="L567">
        <v>10.02</v>
      </c>
      <c r="M567" t="s">
        <v>27</v>
      </c>
      <c r="N567" t="s">
        <v>27</v>
      </c>
    </row>
    <row r="568" spans="1:14" x14ac:dyDescent="0.2">
      <c r="A568" t="s">
        <v>53</v>
      </c>
      <c r="B568" t="s">
        <v>1791</v>
      </c>
      <c r="C568" t="s">
        <v>1792</v>
      </c>
      <c r="D568" t="s">
        <v>1793</v>
      </c>
      <c r="E568" t="s">
        <v>1794</v>
      </c>
      <c r="F568" t="s">
        <v>1795</v>
      </c>
      <c r="G568" t="s">
        <v>24</v>
      </c>
      <c r="H568">
        <v>9.9600000000000009</v>
      </c>
      <c r="I568" t="s">
        <v>47</v>
      </c>
      <c r="J568" t="s">
        <v>26</v>
      </c>
      <c r="M568" t="s">
        <v>27</v>
      </c>
      <c r="N568" t="s">
        <v>27</v>
      </c>
    </row>
    <row r="569" spans="1:14" x14ac:dyDescent="0.2">
      <c r="A569" t="s">
        <v>53</v>
      </c>
      <c r="B569" t="s">
        <v>1796</v>
      </c>
      <c r="C569" t="s">
        <v>1797</v>
      </c>
      <c r="D569" t="s">
        <v>1798</v>
      </c>
      <c r="E569" t="s">
        <v>1799</v>
      </c>
      <c r="F569" t="s">
        <v>1800</v>
      </c>
      <c r="G569" t="s">
        <v>24</v>
      </c>
      <c r="H569">
        <v>10.02</v>
      </c>
      <c r="I569" t="s">
        <v>47</v>
      </c>
      <c r="J569" t="s">
        <v>26</v>
      </c>
      <c r="M569" t="s">
        <v>27</v>
      </c>
      <c r="N569" t="s">
        <v>27</v>
      </c>
    </row>
    <row r="570" spans="1:14" x14ac:dyDescent="0.2">
      <c r="A570" t="s">
        <v>144</v>
      </c>
      <c r="B570" t="s">
        <v>1801</v>
      </c>
      <c r="C570" t="s">
        <v>1802</v>
      </c>
      <c r="D570" t="s">
        <v>1803</v>
      </c>
      <c r="E570" t="s">
        <v>1804</v>
      </c>
      <c r="F570" t="s">
        <v>1805</v>
      </c>
      <c r="G570" t="s">
        <v>24</v>
      </c>
      <c r="H570">
        <v>10.02</v>
      </c>
      <c r="I570" t="s">
        <v>25</v>
      </c>
      <c r="J570" t="s">
        <v>26</v>
      </c>
      <c r="M570" t="s">
        <v>27</v>
      </c>
      <c r="N570" t="s">
        <v>27</v>
      </c>
    </row>
    <row r="571" spans="1:14" x14ac:dyDescent="0.2">
      <c r="A571" t="s">
        <v>18</v>
      </c>
      <c r="B571" t="s">
        <v>1806</v>
      </c>
      <c r="C571" t="s">
        <v>1807</v>
      </c>
      <c r="D571" t="s">
        <v>1808</v>
      </c>
      <c r="E571" t="s">
        <v>1809</v>
      </c>
      <c r="F571" t="s">
        <v>1810</v>
      </c>
      <c r="G571" t="s">
        <v>24</v>
      </c>
      <c r="H571">
        <v>10.01</v>
      </c>
      <c r="I571" t="s">
        <v>25</v>
      </c>
      <c r="J571" t="s">
        <v>26</v>
      </c>
      <c r="M571" t="s">
        <v>27</v>
      </c>
      <c r="N571" t="s">
        <v>27</v>
      </c>
    </row>
    <row r="572" spans="1:14" x14ac:dyDescent="0.2">
      <c r="A572" t="s">
        <v>18</v>
      </c>
      <c r="B572" t="s">
        <v>1811</v>
      </c>
      <c r="C572" t="s">
        <v>1812</v>
      </c>
      <c r="D572" t="s">
        <v>1813</v>
      </c>
      <c r="E572" t="s">
        <v>1814</v>
      </c>
      <c r="F572" t="s">
        <v>1815</v>
      </c>
      <c r="G572" t="s">
        <v>24</v>
      </c>
      <c r="H572">
        <v>10.01</v>
      </c>
      <c r="I572" t="s">
        <v>47</v>
      </c>
      <c r="J572" t="s">
        <v>26</v>
      </c>
      <c r="M572" t="s">
        <v>27</v>
      </c>
      <c r="N572" t="s">
        <v>27</v>
      </c>
    </row>
    <row r="573" spans="1:14" x14ac:dyDescent="0.2">
      <c r="A573" t="s">
        <v>53</v>
      </c>
      <c r="B573" t="s">
        <v>1816</v>
      </c>
      <c r="C573" t="s">
        <v>1817</v>
      </c>
      <c r="D573" t="s">
        <v>1818</v>
      </c>
      <c r="E573" t="s">
        <v>1819</v>
      </c>
      <c r="F573" t="s">
        <v>1820</v>
      </c>
      <c r="G573" t="s">
        <v>24</v>
      </c>
      <c r="H573">
        <v>10</v>
      </c>
      <c r="I573" t="s">
        <v>47</v>
      </c>
      <c r="J573" t="s">
        <v>26</v>
      </c>
      <c r="M573" t="s">
        <v>27</v>
      </c>
      <c r="N573" t="s">
        <v>27</v>
      </c>
    </row>
    <row r="574" spans="1:14" x14ac:dyDescent="0.2">
      <c r="A574" t="s">
        <v>53</v>
      </c>
      <c r="B574" t="s">
        <v>1614</v>
      </c>
      <c r="C574" t="s">
        <v>1821</v>
      </c>
      <c r="D574" t="s">
        <v>1616</v>
      </c>
      <c r="E574" t="s">
        <v>1617</v>
      </c>
      <c r="F574" t="s">
        <v>1618</v>
      </c>
      <c r="G574" t="s">
        <v>24</v>
      </c>
      <c r="H574">
        <v>10</v>
      </c>
      <c r="I574" t="s">
        <v>47</v>
      </c>
      <c r="J574" t="s">
        <v>26</v>
      </c>
      <c r="M574" t="s">
        <v>27</v>
      </c>
      <c r="N574" t="s">
        <v>27</v>
      </c>
    </row>
    <row r="575" spans="1:14" x14ac:dyDescent="0.2">
      <c r="A575" t="s">
        <v>49</v>
      </c>
      <c r="B575" t="s">
        <v>1822</v>
      </c>
      <c r="C575" t="s">
        <v>484</v>
      </c>
      <c r="D575" t="s">
        <v>485</v>
      </c>
      <c r="E575" t="s">
        <v>1823</v>
      </c>
      <c r="F575" t="s">
        <v>487</v>
      </c>
      <c r="G575" t="s">
        <v>24</v>
      </c>
      <c r="H575">
        <v>9.99</v>
      </c>
      <c r="I575" t="s">
        <v>47</v>
      </c>
      <c r="J575" t="s">
        <v>26</v>
      </c>
      <c r="M575" t="s">
        <v>27</v>
      </c>
      <c r="N575" t="s">
        <v>27</v>
      </c>
    </row>
    <row r="576" spans="1:14" x14ac:dyDescent="0.2">
      <c r="A576" t="s">
        <v>144</v>
      </c>
      <c r="B576" t="s">
        <v>1824</v>
      </c>
      <c r="C576" t="s">
        <v>1825</v>
      </c>
      <c r="D576" t="s">
        <v>1826</v>
      </c>
      <c r="E576" t="s">
        <v>1827</v>
      </c>
      <c r="F576" t="s">
        <v>1828</v>
      </c>
      <c r="G576" t="s">
        <v>24</v>
      </c>
      <c r="H576">
        <v>9.99</v>
      </c>
      <c r="I576" t="s">
        <v>25</v>
      </c>
      <c r="J576" t="s">
        <v>26</v>
      </c>
      <c r="M576" t="s">
        <v>27</v>
      </c>
      <c r="N576" t="s">
        <v>27</v>
      </c>
    </row>
    <row r="577" spans="1:14" x14ac:dyDescent="0.2">
      <c r="A577" t="s">
        <v>18</v>
      </c>
      <c r="B577" t="s">
        <v>1654</v>
      </c>
      <c r="C577" t="s">
        <v>1829</v>
      </c>
      <c r="D577" t="s">
        <v>1656</v>
      </c>
      <c r="E577" t="s">
        <v>1657</v>
      </c>
      <c r="F577" t="s">
        <v>1658</v>
      </c>
      <c r="G577" t="s">
        <v>24</v>
      </c>
      <c r="H577">
        <v>9.98</v>
      </c>
      <c r="I577" t="s">
        <v>47</v>
      </c>
      <c r="J577" t="s">
        <v>26</v>
      </c>
      <c r="M577" t="s">
        <v>27</v>
      </c>
      <c r="N577" t="s">
        <v>27</v>
      </c>
    </row>
    <row r="578" spans="1:14" x14ac:dyDescent="0.2">
      <c r="A578" t="s">
        <v>18</v>
      </c>
      <c r="B578" t="s">
        <v>1017</v>
      </c>
      <c r="C578" t="s">
        <v>373</v>
      </c>
      <c r="D578" t="s">
        <v>374</v>
      </c>
      <c r="E578" t="s">
        <v>1019</v>
      </c>
      <c r="F578" t="s">
        <v>376</v>
      </c>
      <c r="G578" t="s">
        <v>24</v>
      </c>
      <c r="H578">
        <v>9.9700000000000006</v>
      </c>
      <c r="I578" t="s">
        <v>25</v>
      </c>
      <c r="J578" t="s">
        <v>26</v>
      </c>
      <c r="M578" t="s">
        <v>27</v>
      </c>
      <c r="N578" t="s">
        <v>27</v>
      </c>
    </row>
    <row r="579" spans="1:14" x14ac:dyDescent="0.2">
      <c r="A579" t="s">
        <v>53</v>
      </c>
      <c r="B579" t="s">
        <v>1830</v>
      </c>
      <c r="C579" t="s">
        <v>1831</v>
      </c>
      <c r="D579" t="s">
        <v>1832</v>
      </c>
      <c r="E579" t="s">
        <v>1833</v>
      </c>
      <c r="F579" t="s">
        <v>1834</v>
      </c>
      <c r="G579" t="s">
        <v>24</v>
      </c>
      <c r="H579">
        <v>9.9700000000000006</v>
      </c>
      <c r="I579" t="s">
        <v>47</v>
      </c>
      <c r="J579" t="s">
        <v>26</v>
      </c>
      <c r="M579" t="s">
        <v>27</v>
      </c>
      <c r="N579" t="s">
        <v>27</v>
      </c>
    </row>
    <row r="580" spans="1:14" x14ac:dyDescent="0.2">
      <c r="A580" t="s">
        <v>144</v>
      </c>
      <c r="B580" t="s">
        <v>1835</v>
      </c>
      <c r="C580" t="s">
        <v>189</v>
      </c>
      <c r="D580" t="s">
        <v>74</v>
      </c>
      <c r="E580" t="s">
        <v>622</v>
      </c>
      <c r="F580" t="s">
        <v>76</v>
      </c>
      <c r="G580" t="s">
        <v>24</v>
      </c>
      <c r="H580">
        <v>9.9700000000000006</v>
      </c>
      <c r="I580" t="s">
        <v>25</v>
      </c>
      <c r="J580" t="s">
        <v>26</v>
      </c>
      <c r="M580" t="s">
        <v>27</v>
      </c>
      <c r="N580" t="s">
        <v>27</v>
      </c>
    </row>
    <row r="581" spans="1:14" x14ac:dyDescent="0.2">
      <c r="A581" t="s">
        <v>18</v>
      </c>
      <c r="B581" t="s">
        <v>1836</v>
      </c>
      <c r="C581" t="s">
        <v>1227</v>
      </c>
      <c r="D581" t="s">
        <v>159</v>
      </c>
      <c r="E581" t="s">
        <v>1228</v>
      </c>
      <c r="F581" t="s">
        <v>161</v>
      </c>
      <c r="G581" t="s">
        <v>24</v>
      </c>
      <c r="H581">
        <v>9.9600000000000009</v>
      </c>
      <c r="I581" t="s">
        <v>25</v>
      </c>
      <c r="J581" t="s">
        <v>26</v>
      </c>
      <c r="M581" t="s">
        <v>27</v>
      </c>
      <c r="N581" t="s">
        <v>27</v>
      </c>
    </row>
    <row r="582" spans="1:14" x14ac:dyDescent="0.2">
      <c r="A582" t="s">
        <v>53</v>
      </c>
      <c r="B582" t="s">
        <v>277</v>
      </c>
      <c r="C582" t="s">
        <v>1837</v>
      </c>
      <c r="D582" t="s">
        <v>279</v>
      </c>
      <c r="E582" t="s">
        <v>280</v>
      </c>
      <c r="F582" t="s">
        <v>281</v>
      </c>
      <c r="G582" t="s">
        <v>24</v>
      </c>
      <c r="H582">
        <v>9.9600000000000009</v>
      </c>
      <c r="I582" t="s">
        <v>47</v>
      </c>
      <c r="J582" t="s">
        <v>26</v>
      </c>
      <c r="M582" t="s">
        <v>27</v>
      </c>
      <c r="N582" t="s">
        <v>27</v>
      </c>
    </row>
    <row r="583" spans="1:14" x14ac:dyDescent="0.2">
      <c r="A583" t="s">
        <v>53</v>
      </c>
      <c r="B583" t="s">
        <v>1743</v>
      </c>
      <c r="C583" t="s">
        <v>1838</v>
      </c>
      <c r="D583" t="s">
        <v>1745</v>
      </c>
      <c r="E583" t="s">
        <v>1746</v>
      </c>
      <c r="F583" t="s">
        <v>1747</v>
      </c>
      <c r="G583" t="s">
        <v>24</v>
      </c>
      <c r="H583">
        <v>9.9600000000000009</v>
      </c>
      <c r="I583" t="s">
        <v>47</v>
      </c>
      <c r="J583" t="s">
        <v>26</v>
      </c>
      <c r="M583" t="s">
        <v>27</v>
      </c>
      <c r="N583" t="s">
        <v>27</v>
      </c>
    </row>
    <row r="584" spans="1:14" x14ac:dyDescent="0.2">
      <c r="A584" t="s">
        <v>144</v>
      </c>
      <c r="B584" t="s">
        <v>1839</v>
      </c>
      <c r="C584" t="s">
        <v>1687</v>
      </c>
      <c r="D584" t="s">
        <v>1840</v>
      </c>
      <c r="E584" t="s">
        <v>1841</v>
      </c>
      <c r="F584" t="s">
        <v>1842</v>
      </c>
      <c r="G584" t="s">
        <v>24</v>
      </c>
      <c r="H584">
        <v>9.9600000000000009</v>
      </c>
      <c r="I584" t="s">
        <v>25</v>
      </c>
      <c r="J584" t="s">
        <v>26</v>
      </c>
      <c r="M584" t="s">
        <v>27</v>
      </c>
      <c r="N584" t="s">
        <v>27</v>
      </c>
    </row>
    <row r="585" spans="1:14" x14ac:dyDescent="0.2">
      <c r="A585" t="s">
        <v>144</v>
      </c>
      <c r="B585" t="s">
        <v>1843</v>
      </c>
      <c r="C585" t="s">
        <v>1844</v>
      </c>
      <c r="D585" t="s">
        <v>1845</v>
      </c>
      <c r="E585" t="s">
        <v>1846</v>
      </c>
      <c r="F585" t="s">
        <v>1847</v>
      </c>
      <c r="G585" t="s">
        <v>24</v>
      </c>
      <c r="H585">
        <v>9.9600000000000009</v>
      </c>
      <c r="I585" t="s">
        <v>25</v>
      </c>
      <c r="J585" t="s">
        <v>26</v>
      </c>
      <c r="M585" t="s">
        <v>27</v>
      </c>
      <c r="N585" t="s">
        <v>27</v>
      </c>
    </row>
    <row r="586" spans="1:14" x14ac:dyDescent="0.2">
      <c r="A586" t="s">
        <v>49</v>
      </c>
      <c r="B586" t="s">
        <v>250</v>
      </c>
      <c r="C586" t="s">
        <v>1848</v>
      </c>
      <c r="D586" t="s">
        <v>252</v>
      </c>
      <c r="E586" t="s">
        <v>253</v>
      </c>
      <c r="F586" t="s">
        <v>254</v>
      </c>
      <c r="G586" t="s">
        <v>24</v>
      </c>
      <c r="H586">
        <v>9.9499999999999993</v>
      </c>
      <c r="I586" t="s">
        <v>47</v>
      </c>
      <c r="J586" t="s">
        <v>26</v>
      </c>
      <c r="K586">
        <v>2</v>
      </c>
      <c r="L586">
        <v>4.9749999999999996</v>
      </c>
      <c r="M586" t="s">
        <v>27</v>
      </c>
      <c r="N586" t="s">
        <v>27</v>
      </c>
    </row>
    <row r="587" spans="1:14" x14ac:dyDescent="0.2">
      <c r="A587" t="s">
        <v>18</v>
      </c>
      <c r="B587" t="s">
        <v>1849</v>
      </c>
      <c r="C587" t="s">
        <v>1850</v>
      </c>
      <c r="D587" t="s">
        <v>1851</v>
      </c>
      <c r="E587" t="s">
        <v>1852</v>
      </c>
      <c r="F587" t="s">
        <v>1853</v>
      </c>
      <c r="G587" t="s">
        <v>24</v>
      </c>
      <c r="H587">
        <v>9.9499999999999993</v>
      </c>
      <c r="I587" t="s">
        <v>47</v>
      </c>
      <c r="J587" t="s">
        <v>26</v>
      </c>
      <c r="M587" t="s">
        <v>27</v>
      </c>
      <c r="N587" t="s">
        <v>27</v>
      </c>
    </row>
    <row r="588" spans="1:14" x14ac:dyDescent="0.2">
      <c r="A588" t="s">
        <v>53</v>
      </c>
      <c r="B588" t="s">
        <v>1854</v>
      </c>
      <c r="C588" t="s">
        <v>1855</v>
      </c>
      <c r="D588" t="s">
        <v>1856</v>
      </c>
      <c r="E588" t="s">
        <v>1857</v>
      </c>
      <c r="F588" t="s">
        <v>1858</v>
      </c>
      <c r="G588" t="s">
        <v>24</v>
      </c>
      <c r="H588">
        <v>9.9499999999999993</v>
      </c>
      <c r="I588" t="s">
        <v>47</v>
      </c>
      <c r="J588" t="s">
        <v>26</v>
      </c>
      <c r="M588" t="s">
        <v>27</v>
      </c>
      <c r="N588" t="s">
        <v>27</v>
      </c>
    </row>
    <row r="589" spans="1:14" x14ac:dyDescent="0.2">
      <c r="A589" t="s">
        <v>53</v>
      </c>
      <c r="B589" t="s">
        <v>1859</v>
      </c>
      <c r="C589" t="s">
        <v>1860</v>
      </c>
      <c r="D589" t="s">
        <v>1861</v>
      </c>
      <c r="E589" t="s">
        <v>1862</v>
      </c>
      <c r="F589" t="s">
        <v>1863</v>
      </c>
      <c r="G589" t="s">
        <v>24</v>
      </c>
      <c r="H589">
        <v>9.9499999999999993</v>
      </c>
      <c r="I589" t="s">
        <v>47</v>
      </c>
      <c r="J589" t="s">
        <v>26</v>
      </c>
      <c r="M589" t="s">
        <v>27</v>
      </c>
      <c r="N589" t="s">
        <v>27</v>
      </c>
    </row>
    <row r="590" spans="1:14" x14ac:dyDescent="0.2">
      <c r="A590" t="s">
        <v>53</v>
      </c>
      <c r="B590" t="s">
        <v>1609</v>
      </c>
      <c r="C590" t="s">
        <v>1864</v>
      </c>
      <c r="D590" t="s">
        <v>1611</v>
      </c>
      <c r="E590" t="s">
        <v>1612</v>
      </c>
      <c r="F590" t="s">
        <v>1613</v>
      </c>
      <c r="G590" t="s">
        <v>24</v>
      </c>
      <c r="H590">
        <v>9.93</v>
      </c>
      <c r="I590" t="s">
        <v>47</v>
      </c>
      <c r="J590" t="s">
        <v>26</v>
      </c>
      <c r="M590" t="s">
        <v>27</v>
      </c>
      <c r="N590" t="s">
        <v>27</v>
      </c>
    </row>
    <row r="591" spans="1:14" x14ac:dyDescent="0.2">
      <c r="A591" t="s">
        <v>53</v>
      </c>
      <c r="B591" t="s">
        <v>826</v>
      </c>
      <c r="C591" t="s">
        <v>1865</v>
      </c>
      <c r="D591" t="s">
        <v>828</v>
      </c>
      <c r="E591" t="s">
        <v>829</v>
      </c>
      <c r="F591" t="s">
        <v>830</v>
      </c>
      <c r="G591" t="s">
        <v>24</v>
      </c>
      <c r="H591">
        <v>9.9499999999999993</v>
      </c>
      <c r="I591" t="s">
        <v>47</v>
      </c>
      <c r="J591" t="s">
        <v>26</v>
      </c>
      <c r="M591" t="s">
        <v>27</v>
      </c>
      <c r="N591" t="s">
        <v>27</v>
      </c>
    </row>
    <row r="592" spans="1:14" x14ac:dyDescent="0.2">
      <c r="A592" t="s">
        <v>18</v>
      </c>
      <c r="B592" t="s">
        <v>549</v>
      </c>
      <c r="C592" t="s">
        <v>1866</v>
      </c>
      <c r="D592" t="s">
        <v>551</v>
      </c>
      <c r="E592" t="s">
        <v>552</v>
      </c>
      <c r="F592" t="s">
        <v>553</v>
      </c>
      <c r="G592" t="s">
        <v>24</v>
      </c>
      <c r="H592">
        <v>9.94</v>
      </c>
      <c r="I592" t="s">
        <v>25</v>
      </c>
      <c r="J592" t="s">
        <v>26</v>
      </c>
      <c r="M592" t="s">
        <v>27</v>
      </c>
      <c r="N592" t="s">
        <v>27</v>
      </c>
    </row>
    <row r="593" spans="1:14" x14ac:dyDescent="0.2">
      <c r="A593" t="s">
        <v>18</v>
      </c>
      <c r="B593" t="s">
        <v>1849</v>
      </c>
      <c r="C593" t="s">
        <v>1867</v>
      </c>
      <c r="D593" t="s">
        <v>1851</v>
      </c>
      <c r="E593" t="s">
        <v>1852</v>
      </c>
      <c r="F593" t="s">
        <v>1853</v>
      </c>
      <c r="G593" t="s">
        <v>24</v>
      </c>
      <c r="H593">
        <v>9.94</v>
      </c>
      <c r="I593" t="s">
        <v>47</v>
      </c>
      <c r="J593" t="s">
        <v>26</v>
      </c>
      <c r="M593" t="s">
        <v>27</v>
      </c>
      <c r="N593" t="s">
        <v>27</v>
      </c>
    </row>
    <row r="594" spans="1:14" x14ac:dyDescent="0.2">
      <c r="A594" t="s">
        <v>53</v>
      </c>
      <c r="B594" t="s">
        <v>1868</v>
      </c>
      <c r="C594" t="s">
        <v>1869</v>
      </c>
      <c r="D594" t="s">
        <v>1870</v>
      </c>
      <c r="E594" t="s">
        <v>1871</v>
      </c>
      <c r="F594" t="s">
        <v>1872</v>
      </c>
      <c r="G594" t="s">
        <v>24</v>
      </c>
      <c r="H594">
        <v>9.94</v>
      </c>
      <c r="I594" t="s">
        <v>47</v>
      </c>
      <c r="J594" t="s">
        <v>26</v>
      </c>
      <c r="K594">
        <v>1</v>
      </c>
      <c r="L594">
        <v>9.94</v>
      </c>
      <c r="M594" t="s">
        <v>27</v>
      </c>
      <c r="N594" t="s">
        <v>27</v>
      </c>
    </row>
    <row r="595" spans="1:14" x14ac:dyDescent="0.2">
      <c r="A595" t="s">
        <v>53</v>
      </c>
      <c r="B595" t="s">
        <v>1396</v>
      </c>
      <c r="C595" t="s">
        <v>1873</v>
      </c>
      <c r="D595" t="s">
        <v>1398</v>
      </c>
      <c r="E595" t="s">
        <v>1399</v>
      </c>
      <c r="F595" t="s">
        <v>1400</v>
      </c>
      <c r="G595" t="s">
        <v>24</v>
      </c>
      <c r="H595">
        <v>9.94</v>
      </c>
      <c r="I595" t="s">
        <v>47</v>
      </c>
      <c r="J595" t="s">
        <v>26</v>
      </c>
      <c r="M595" t="s">
        <v>27</v>
      </c>
      <c r="N595" t="s">
        <v>27</v>
      </c>
    </row>
    <row r="596" spans="1:14" x14ac:dyDescent="0.2">
      <c r="A596" t="s">
        <v>144</v>
      </c>
      <c r="B596" t="s">
        <v>1874</v>
      </c>
      <c r="C596" t="s">
        <v>1875</v>
      </c>
      <c r="D596" t="s">
        <v>1876</v>
      </c>
      <c r="E596" t="s">
        <v>1877</v>
      </c>
      <c r="F596" t="s">
        <v>1878</v>
      </c>
      <c r="G596" t="s">
        <v>24</v>
      </c>
      <c r="H596">
        <v>9.94</v>
      </c>
      <c r="I596" t="s">
        <v>25</v>
      </c>
      <c r="J596" t="s">
        <v>26</v>
      </c>
      <c r="K596">
        <v>2</v>
      </c>
      <c r="L596">
        <v>4.97</v>
      </c>
      <c r="M596" t="s">
        <v>27</v>
      </c>
      <c r="N596" t="s">
        <v>27</v>
      </c>
    </row>
    <row r="597" spans="1:14" x14ac:dyDescent="0.2">
      <c r="A597" t="s">
        <v>53</v>
      </c>
      <c r="B597" t="s">
        <v>1879</v>
      </c>
      <c r="C597" t="s">
        <v>1880</v>
      </c>
      <c r="D597" t="s">
        <v>1881</v>
      </c>
      <c r="E597" t="s">
        <v>1882</v>
      </c>
      <c r="F597" t="s">
        <v>1883</v>
      </c>
      <c r="G597" t="s">
        <v>24</v>
      </c>
      <c r="H597">
        <v>9.93</v>
      </c>
      <c r="I597" t="s">
        <v>47</v>
      </c>
      <c r="J597" t="s">
        <v>26</v>
      </c>
      <c r="M597" t="s">
        <v>27</v>
      </c>
      <c r="N597" t="s">
        <v>27</v>
      </c>
    </row>
    <row r="598" spans="1:14" x14ac:dyDescent="0.2">
      <c r="A598" t="s">
        <v>144</v>
      </c>
      <c r="B598" t="s">
        <v>1721</v>
      </c>
      <c r="C598" t="s">
        <v>1884</v>
      </c>
      <c r="D598" t="s">
        <v>1723</v>
      </c>
      <c r="E598" t="s">
        <v>1724</v>
      </c>
      <c r="F598" t="s">
        <v>1725</v>
      </c>
      <c r="G598" t="s">
        <v>24</v>
      </c>
      <c r="H598">
        <v>9.93</v>
      </c>
      <c r="I598" t="s">
        <v>25</v>
      </c>
      <c r="J598" t="s">
        <v>26</v>
      </c>
      <c r="M598" t="s">
        <v>27</v>
      </c>
      <c r="N598" t="s">
        <v>27</v>
      </c>
    </row>
    <row r="599" spans="1:14" x14ac:dyDescent="0.2">
      <c r="A599" t="s">
        <v>144</v>
      </c>
      <c r="B599" t="s">
        <v>1885</v>
      </c>
      <c r="C599" t="s">
        <v>1886</v>
      </c>
      <c r="D599" t="s">
        <v>1887</v>
      </c>
      <c r="E599" t="s">
        <v>1888</v>
      </c>
      <c r="F599" t="s">
        <v>1889</v>
      </c>
      <c r="G599" t="s">
        <v>24</v>
      </c>
      <c r="H599">
        <v>9.93</v>
      </c>
      <c r="I599" t="s">
        <v>25</v>
      </c>
      <c r="J599" t="s">
        <v>26</v>
      </c>
      <c r="M599" t="s">
        <v>27</v>
      </c>
      <c r="N599" t="s">
        <v>27</v>
      </c>
    </row>
    <row r="600" spans="1:14" x14ac:dyDescent="0.2">
      <c r="A600" t="s">
        <v>144</v>
      </c>
      <c r="B600" t="s">
        <v>1331</v>
      </c>
      <c r="C600" t="s">
        <v>1890</v>
      </c>
      <c r="D600" t="s">
        <v>1333</v>
      </c>
      <c r="E600" t="s">
        <v>1334</v>
      </c>
      <c r="F600" t="s">
        <v>1335</v>
      </c>
      <c r="G600" t="s">
        <v>24</v>
      </c>
      <c r="H600">
        <v>9.93</v>
      </c>
      <c r="I600" t="s">
        <v>25</v>
      </c>
      <c r="J600" t="s">
        <v>26</v>
      </c>
      <c r="M600" t="s">
        <v>27</v>
      </c>
      <c r="N600" t="s">
        <v>27</v>
      </c>
    </row>
    <row r="601" spans="1:14" x14ac:dyDescent="0.2">
      <c r="A601" t="s">
        <v>18</v>
      </c>
      <c r="B601" t="s">
        <v>1891</v>
      </c>
      <c r="C601" t="s">
        <v>1892</v>
      </c>
      <c r="D601" t="s">
        <v>1893</v>
      </c>
      <c r="E601" t="s">
        <v>1894</v>
      </c>
      <c r="F601" t="s">
        <v>1895</v>
      </c>
      <c r="G601" t="s">
        <v>24</v>
      </c>
      <c r="H601">
        <v>9.92</v>
      </c>
      <c r="I601" t="s">
        <v>25</v>
      </c>
      <c r="J601" t="s">
        <v>26</v>
      </c>
      <c r="K601">
        <v>1</v>
      </c>
      <c r="L601">
        <v>9.92</v>
      </c>
      <c r="M601" t="s">
        <v>27</v>
      </c>
      <c r="N601" t="s">
        <v>27</v>
      </c>
    </row>
    <row r="602" spans="1:14" x14ac:dyDescent="0.2">
      <c r="A602" t="s">
        <v>41</v>
      </c>
      <c r="B602" t="s">
        <v>1381</v>
      </c>
      <c r="C602" t="s">
        <v>1896</v>
      </c>
      <c r="D602" t="s">
        <v>1383</v>
      </c>
      <c r="E602" t="s">
        <v>1384</v>
      </c>
      <c r="F602" t="s">
        <v>1385</v>
      </c>
      <c r="G602" t="s">
        <v>24</v>
      </c>
      <c r="H602">
        <v>9.92</v>
      </c>
      <c r="I602" t="s">
        <v>47</v>
      </c>
      <c r="J602" t="s">
        <v>26</v>
      </c>
      <c r="K602">
        <v>2</v>
      </c>
      <c r="L602">
        <v>4.96</v>
      </c>
      <c r="M602" t="s">
        <v>27</v>
      </c>
      <c r="N602" t="s">
        <v>27</v>
      </c>
    </row>
    <row r="603" spans="1:14" x14ac:dyDescent="0.2">
      <c r="A603" t="s">
        <v>53</v>
      </c>
      <c r="B603" t="s">
        <v>1897</v>
      </c>
      <c r="C603" t="s">
        <v>1898</v>
      </c>
      <c r="D603" t="s">
        <v>1899</v>
      </c>
      <c r="E603" t="s">
        <v>1900</v>
      </c>
      <c r="F603" t="s">
        <v>1901</v>
      </c>
      <c r="G603" t="s">
        <v>24</v>
      </c>
      <c r="H603">
        <v>9.92</v>
      </c>
      <c r="I603" t="s">
        <v>47</v>
      </c>
      <c r="J603" t="s">
        <v>26</v>
      </c>
      <c r="M603" t="s">
        <v>27</v>
      </c>
      <c r="N603" t="s">
        <v>27</v>
      </c>
    </row>
    <row r="604" spans="1:14" x14ac:dyDescent="0.2">
      <c r="A604" t="s">
        <v>18</v>
      </c>
      <c r="B604" t="s">
        <v>1568</v>
      </c>
      <c r="C604" t="s">
        <v>527</v>
      </c>
      <c r="D604" t="s">
        <v>252</v>
      </c>
      <c r="E604" t="s">
        <v>1570</v>
      </c>
      <c r="F604" t="s">
        <v>254</v>
      </c>
      <c r="G604" t="s">
        <v>24</v>
      </c>
      <c r="H604">
        <v>9.91</v>
      </c>
      <c r="I604" t="s">
        <v>25</v>
      </c>
      <c r="J604" t="s">
        <v>26</v>
      </c>
      <c r="K604">
        <v>1</v>
      </c>
      <c r="L604">
        <v>9.91</v>
      </c>
      <c r="M604" t="s">
        <v>27</v>
      </c>
      <c r="N604" t="s">
        <v>27</v>
      </c>
    </row>
    <row r="605" spans="1:14" x14ac:dyDescent="0.2">
      <c r="A605" t="s">
        <v>18</v>
      </c>
      <c r="B605" t="s">
        <v>1902</v>
      </c>
      <c r="C605" t="s">
        <v>1903</v>
      </c>
      <c r="D605" t="s">
        <v>1904</v>
      </c>
      <c r="E605" t="s">
        <v>1905</v>
      </c>
      <c r="F605" t="s">
        <v>1906</v>
      </c>
      <c r="G605" t="s">
        <v>24</v>
      </c>
      <c r="H605">
        <v>9.91</v>
      </c>
      <c r="I605" t="s">
        <v>25</v>
      </c>
      <c r="J605" t="s">
        <v>26</v>
      </c>
      <c r="K605">
        <v>1</v>
      </c>
      <c r="L605">
        <v>9.91</v>
      </c>
      <c r="M605" t="s">
        <v>27</v>
      </c>
      <c r="N605" t="s">
        <v>27</v>
      </c>
    </row>
    <row r="606" spans="1:14" x14ac:dyDescent="0.2">
      <c r="A606" t="s">
        <v>53</v>
      </c>
      <c r="B606" t="s">
        <v>1859</v>
      </c>
      <c r="C606" t="s">
        <v>1907</v>
      </c>
      <c r="D606" t="s">
        <v>1861</v>
      </c>
      <c r="E606" t="s">
        <v>1862</v>
      </c>
      <c r="F606" t="s">
        <v>1863</v>
      </c>
      <c r="G606" t="s">
        <v>24</v>
      </c>
      <c r="H606">
        <v>9.91</v>
      </c>
      <c r="I606" t="s">
        <v>47</v>
      </c>
      <c r="J606" t="s">
        <v>26</v>
      </c>
      <c r="K606">
        <v>1</v>
      </c>
      <c r="L606">
        <v>9.91</v>
      </c>
      <c r="M606" t="s">
        <v>27</v>
      </c>
      <c r="N606" t="s">
        <v>27</v>
      </c>
    </row>
    <row r="607" spans="1:14" x14ac:dyDescent="0.2">
      <c r="A607" t="s">
        <v>144</v>
      </c>
      <c r="B607" t="s">
        <v>1908</v>
      </c>
      <c r="C607" t="s">
        <v>1909</v>
      </c>
      <c r="D607" t="s">
        <v>1910</v>
      </c>
      <c r="E607" t="s">
        <v>1911</v>
      </c>
      <c r="F607" t="s">
        <v>1912</v>
      </c>
      <c r="G607" t="s">
        <v>24</v>
      </c>
      <c r="H607">
        <v>9.91</v>
      </c>
      <c r="I607" t="s">
        <v>25</v>
      </c>
      <c r="J607" t="s">
        <v>26</v>
      </c>
      <c r="M607" t="s">
        <v>27</v>
      </c>
      <c r="N607" t="s">
        <v>27</v>
      </c>
    </row>
    <row r="608" spans="1:14" x14ac:dyDescent="0.2">
      <c r="A608" t="s">
        <v>49</v>
      </c>
      <c r="B608" t="s">
        <v>1536</v>
      </c>
      <c r="C608" t="s">
        <v>1913</v>
      </c>
      <c r="D608" t="s">
        <v>1538</v>
      </c>
      <c r="E608" t="s">
        <v>1539</v>
      </c>
      <c r="F608" t="s">
        <v>1540</v>
      </c>
      <c r="G608" t="s">
        <v>24</v>
      </c>
      <c r="H608">
        <v>9.9</v>
      </c>
      <c r="I608" t="s">
        <v>47</v>
      </c>
      <c r="J608" t="s">
        <v>26</v>
      </c>
      <c r="M608" t="s">
        <v>27</v>
      </c>
      <c r="N608" t="s">
        <v>27</v>
      </c>
    </row>
    <row r="609" spans="1:14" x14ac:dyDescent="0.2">
      <c r="A609" t="s">
        <v>18</v>
      </c>
      <c r="B609" t="s">
        <v>1243</v>
      </c>
      <c r="C609" t="s">
        <v>1242</v>
      </c>
      <c r="D609" t="s">
        <v>1163</v>
      </c>
      <c r="E609" t="s">
        <v>1164</v>
      </c>
      <c r="F609" t="s">
        <v>1165</v>
      </c>
      <c r="G609" t="s">
        <v>24</v>
      </c>
      <c r="H609">
        <v>9.9</v>
      </c>
      <c r="I609" t="s">
        <v>25</v>
      </c>
      <c r="J609" t="s">
        <v>26</v>
      </c>
      <c r="M609" t="s">
        <v>27</v>
      </c>
      <c r="N609" t="s">
        <v>27</v>
      </c>
    </row>
    <row r="610" spans="1:14" x14ac:dyDescent="0.2">
      <c r="A610" t="s">
        <v>41</v>
      </c>
      <c r="B610" t="s">
        <v>1571</v>
      </c>
      <c r="C610" t="s">
        <v>1914</v>
      </c>
      <c r="D610" t="s">
        <v>1573</v>
      </c>
      <c r="E610" t="s">
        <v>1574</v>
      </c>
      <c r="F610" t="s">
        <v>1575</v>
      </c>
      <c r="G610" t="s">
        <v>24</v>
      </c>
      <c r="H610">
        <v>9.9</v>
      </c>
      <c r="I610" t="s">
        <v>47</v>
      </c>
      <c r="J610" t="s">
        <v>26</v>
      </c>
      <c r="M610" t="s">
        <v>27</v>
      </c>
      <c r="N610" t="s">
        <v>27</v>
      </c>
    </row>
    <row r="611" spans="1:14" x14ac:dyDescent="0.2">
      <c r="A611" t="s">
        <v>53</v>
      </c>
      <c r="B611" t="s">
        <v>1915</v>
      </c>
      <c r="C611" t="s">
        <v>1916</v>
      </c>
      <c r="D611" t="s">
        <v>1621</v>
      </c>
      <c r="E611" t="s">
        <v>1917</v>
      </c>
      <c r="F611" t="s">
        <v>1623</v>
      </c>
      <c r="G611" t="s">
        <v>24</v>
      </c>
      <c r="H611">
        <v>9.9</v>
      </c>
      <c r="I611" t="s">
        <v>47</v>
      </c>
      <c r="J611" t="s">
        <v>26</v>
      </c>
      <c r="M611" t="s">
        <v>27</v>
      </c>
      <c r="N611" t="s">
        <v>27</v>
      </c>
    </row>
    <row r="612" spans="1:14" x14ac:dyDescent="0.2">
      <c r="A612" t="s">
        <v>49</v>
      </c>
      <c r="B612" t="s">
        <v>1918</v>
      </c>
      <c r="C612" t="s">
        <v>1919</v>
      </c>
      <c r="D612" t="s">
        <v>1920</v>
      </c>
      <c r="E612" t="s">
        <v>1921</v>
      </c>
      <c r="F612" t="s">
        <v>1922</v>
      </c>
      <c r="G612" t="s">
        <v>24</v>
      </c>
      <c r="H612">
        <v>9.89</v>
      </c>
      <c r="I612" t="s">
        <v>47</v>
      </c>
      <c r="J612" t="s">
        <v>26</v>
      </c>
      <c r="M612" t="s">
        <v>27</v>
      </c>
      <c r="N612" t="s">
        <v>27</v>
      </c>
    </row>
    <row r="613" spans="1:14" x14ac:dyDescent="0.2">
      <c r="A613" t="s">
        <v>18</v>
      </c>
      <c r="B613" t="s">
        <v>19</v>
      </c>
      <c r="C613" t="s">
        <v>1923</v>
      </c>
      <c r="D613" t="s">
        <v>21</v>
      </c>
      <c r="E613" t="s">
        <v>22</v>
      </c>
      <c r="F613" t="s">
        <v>23</v>
      </c>
      <c r="G613" t="s">
        <v>24</v>
      </c>
      <c r="H613">
        <v>9.89</v>
      </c>
      <c r="I613" t="s">
        <v>25</v>
      </c>
      <c r="J613" t="s">
        <v>26</v>
      </c>
      <c r="M613" t="s">
        <v>27</v>
      </c>
      <c r="N613" t="s">
        <v>27</v>
      </c>
    </row>
    <row r="614" spans="1:14" x14ac:dyDescent="0.2">
      <c r="A614" t="s">
        <v>18</v>
      </c>
      <c r="B614" t="s">
        <v>1675</v>
      </c>
      <c r="C614" t="s">
        <v>1924</v>
      </c>
      <c r="D614" t="s">
        <v>1677</v>
      </c>
      <c r="E614" t="s">
        <v>1678</v>
      </c>
      <c r="F614" t="s">
        <v>1679</v>
      </c>
      <c r="G614" t="s">
        <v>24</v>
      </c>
      <c r="H614">
        <v>9.8800000000000008</v>
      </c>
      <c r="I614" t="s">
        <v>47</v>
      </c>
      <c r="J614" t="s">
        <v>26</v>
      </c>
      <c r="M614" t="s">
        <v>27</v>
      </c>
      <c r="N614" t="s">
        <v>27</v>
      </c>
    </row>
    <row r="615" spans="1:14" x14ac:dyDescent="0.2">
      <c r="A615" t="s">
        <v>18</v>
      </c>
      <c r="B615" t="s">
        <v>414</v>
      </c>
      <c r="C615" t="s">
        <v>1925</v>
      </c>
      <c r="D615" t="s">
        <v>416</v>
      </c>
      <c r="E615" t="s">
        <v>417</v>
      </c>
      <c r="F615" t="s">
        <v>418</v>
      </c>
      <c r="G615" t="s">
        <v>24</v>
      </c>
      <c r="H615">
        <v>9.8800000000000008</v>
      </c>
      <c r="I615" t="s">
        <v>25</v>
      </c>
      <c r="J615" t="s">
        <v>26</v>
      </c>
      <c r="K615">
        <v>2</v>
      </c>
      <c r="L615">
        <v>4.9400000000000004</v>
      </c>
      <c r="M615" t="s">
        <v>27</v>
      </c>
      <c r="N615" t="s">
        <v>27</v>
      </c>
    </row>
    <row r="616" spans="1:14" x14ac:dyDescent="0.2">
      <c r="A616" t="s">
        <v>18</v>
      </c>
      <c r="B616" t="s">
        <v>1168</v>
      </c>
      <c r="C616" t="s">
        <v>1926</v>
      </c>
      <c r="D616" t="s">
        <v>1170</v>
      </c>
      <c r="E616" t="s">
        <v>1171</v>
      </c>
      <c r="F616" t="s">
        <v>1172</v>
      </c>
      <c r="G616" t="s">
        <v>24</v>
      </c>
      <c r="H616">
        <v>9.85</v>
      </c>
      <c r="I616" t="s">
        <v>25</v>
      </c>
      <c r="J616" t="s">
        <v>26</v>
      </c>
      <c r="M616" t="s">
        <v>27</v>
      </c>
      <c r="N616" t="s">
        <v>27</v>
      </c>
    </row>
    <row r="617" spans="1:14" x14ac:dyDescent="0.2">
      <c r="A617" t="s">
        <v>41</v>
      </c>
      <c r="B617" t="s">
        <v>1927</v>
      </c>
      <c r="C617" t="s">
        <v>1928</v>
      </c>
      <c r="D617" t="s">
        <v>1929</v>
      </c>
      <c r="E617" t="s">
        <v>1930</v>
      </c>
      <c r="F617" t="s">
        <v>1931</v>
      </c>
      <c r="G617" t="s">
        <v>24</v>
      </c>
      <c r="H617">
        <v>9.8800000000000008</v>
      </c>
      <c r="I617" t="s">
        <v>47</v>
      </c>
      <c r="J617" t="s">
        <v>26</v>
      </c>
      <c r="M617" t="s">
        <v>27</v>
      </c>
      <c r="N617" t="s">
        <v>27</v>
      </c>
    </row>
    <row r="618" spans="1:14" x14ac:dyDescent="0.2">
      <c r="A618" t="s">
        <v>144</v>
      </c>
      <c r="B618" t="s">
        <v>1932</v>
      </c>
      <c r="C618" t="s">
        <v>355</v>
      </c>
      <c r="D618" t="s">
        <v>356</v>
      </c>
      <c r="E618" t="s">
        <v>1933</v>
      </c>
      <c r="F618" t="s">
        <v>358</v>
      </c>
      <c r="G618" t="s">
        <v>24</v>
      </c>
      <c r="H618">
        <v>9.8800000000000008</v>
      </c>
      <c r="I618" t="s">
        <v>25</v>
      </c>
      <c r="J618" t="s">
        <v>26</v>
      </c>
      <c r="K618">
        <v>1</v>
      </c>
      <c r="L618">
        <v>9.8800000000000008</v>
      </c>
      <c r="M618" t="s">
        <v>27</v>
      </c>
      <c r="N618" t="s">
        <v>27</v>
      </c>
    </row>
    <row r="619" spans="1:14" x14ac:dyDescent="0.2">
      <c r="A619" t="s">
        <v>49</v>
      </c>
      <c r="B619" t="s">
        <v>206</v>
      </c>
      <c r="C619" t="s">
        <v>1934</v>
      </c>
      <c r="D619" t="s">
        <v>208</v>
      </c>
      <c r="E619" t="s">
        <v>209</v>
      </c>
      <c r="F619" t="s">
        <v>210</v>
      </c>
      <c r="G619" t="s">
        <v>24</v>
      </c>
      <c r="H619">
        <v>9.85</v>
      </c>
      <c r="I619" t="s">
        <v>47</v>
      </c>
      <c r="J619" t="s">
        <v>26</v>
      </c>
      <c r="M619" t="s">
        <v>27</v>
      </c>
      <c r="N619" t="s">
        <v>27</v>
      </c>
    </row>
    <row r="620" spans="1:14" x14ac:dyDescent="0.2">
      <c r="A620" t="s">
        <v>53</v>
      </c>
      <c r="B620" t="s">
        <v>1935</v>
      </c>
      <c r="C620" t="s">
        <v>1936</v>
      </c>
      <c r="D620" t="s">
        <v>1937</v>
      </c>
      <c r="E620" t="s">
        <v>1938</v>
      </c>
      <c r="F620" t="s">
        <v>1939</v>
      </c>
      <c r="G620" t="s">
        <v>24</v>
      </c>
      <c r="H620">
        <v>9.7100000000000009</v>
      </c>
      <c r="I620" t="s">
        <v>47</v>
      </c>
      <c r="J620" t="s">
        <v>26</v>
      </c>
      <c r="K620">
        <v>1</v>
      </c>
      <c r="L620">
        <v>9.7100000000000009</v>
      </c>
      <c r="M620" t="s">
        <v>27</v>
      </c>
      <c r="N620" t="s">
        <v>27</v>
      </c>
    </row>
    <row r="621" spans="1:14" x14ac:dyDescent="0.2">
      <c r="A621" t="s">
        <v>41</v>
      </c>
      <c r="B621" t="s">
        <v>1940</v>
      </c>
      <c r="C621" t="s">
        <v>1941</v>
      </c>
      <c r="D621" t="s">
        <v>1942</v>
      </c>
      <c r="E621" t="s">
        <v>1943</v>
      </c>
      <c r="F621" t="s">
        <v>1944</v>
      </c>
      <c r="G621" t="s">
        <v>24</v>
      </c>
      <c r="H621">
        <v>9.86</v>
      </c>
      <c r="I621" t="s">
        <v>47</v>
      </c>
      <c r="J621" t="s">
        <v>26</v>
      </c>
      <c r="M621" t="s">
        <v>27</v>
      </c>
      <c r="N621" t="s">
        <v>27</v>
      </c>
    </row>
    <row r="622" spans="1:14" x14ac:dyDescent="0.2">
      <c r="A622" t="s">
        <v>53</v>
      </c>
      <c r="B622" t="s">
        <v>277</v>
      </c>
      <c r="C622" t="s">
        <v>1945</v>
      </c>
      <c r="D622" t="s">
        <v>279</v>
      </c>
      <c r="E622" t="s">
        <v>280</v>
      </c>
      <c r="F622" t="s">
        <v>281</v>
      </c>
      <c r="G622" t="s">
        <v>24</v>
      </c>
      <c r="H622">
        <v>9.86</v>
      </c>
      <c r="I622" t="s">
        <v>47</v>
      </c>
      <c r="J622" t="s">
        <v>26</v>
      </c>
      <c r="M622" t="s">
        <v>27</v>
      </c>
      <c r="N622" t="s">
        <v>27</v>
      </c>
    </row>
    <row r="623" spans="1:14" x14ac:dyDescent="0.2">
      <c r="A623" t="s">
        <v>49</v>
      </c>
      <c r="B623" t="s">
        <v>731</v>
      </c>
      <c r="C623" t="s">
        <v>1946</v>
      </c>
      <c r="D623" t="s">
        <v>733</v>
      </c>
      <c r="E623" t="s">
        <v>734</v>
      </c>
      <c r="F623" t="s">
        <v>735</v>
      </c>
      <c r="G623" t="s">
        <v>24</v>
      </c>
      <c r="H623">
        <v>9.85</v>
      </c>
      <c r="I623" t="s">
        <v>47</v>
      </c>
      <c r="J623" t="s">
        <v>26</v>
      </c>
      <c r="M623" t="s">
        <v>27</v>
      </c>
      <c r="N623" t="s">
        <v>27</v>
      </c>
    </row>
    <row r="624" spans="1:14" x14ac:dyDescent="0.2">
      <c r="A624" t="s">
        <v>49</v>
      </c>
      <c r="B624" t="s">
        <v>1449</v>
      </c>
      <c r="C624" t="s">
        <v>1947</v>
      </c>
      <c r="D624" t="s">
        <v>1451</v>
      </c>
      <c r="E624" t="s">
        <v>1452</v>
      </c>
      <c r="F624" t="s">
        <v>1453</v>
      </c>
      <c r="G624" t="s">
        <v>24</v>
      </c>
      <c r="H624">
        <v>9.85</v>
      </c>
      <c r="I624" t="s">
        <v>47</v>
      </c>
      <c r="J624" t="s">
        <v>26</v>
      </c>
      <c r="M624" t="s">
        <v>27</v>
      </c>
      <c r="N624" t="s">
        <v>27</v>
      </c>
    </row>
    <row r="625" spans="1:14" x14ac:dyDescent="0.2">
      <c r="A625" t="s">
        <v>53</v>
      </c>
      <c r="B625" t="s">
        <v>1476</v>
      </c>
      <c r="C625" t="s">
        <v>1948</v>
      </c>
      <c r="D625" t="s">
        <v>1478</v>
      </c>
      <c r="E625" t="s">
        <v>1479</v>
      </c>
      <c r="F625" t="s">
        <v>1480</v>
      </c>
      <c r="G625" t="s">
        <v>24</v>
      </c>
      <c r="H625">
        <v>9.85</v>
      </c>
      <c r="I625" t="s">
        <v>47</v>
      </c>
      <c r="J625" t="s">
        <v>26</v>
      </c>
      <c r="M625" t="s">
        <v>27</v>
      </c>
      <c r="N625" t="s">
        <v>27</v>
      </c>
    </row>
    <row r="626" spans="1:14" x14ac:dyDescent="0.2">
      <c r="A626" t="s">
        <v>144</v>
      </c>
      <c r="B626" t="s">
        <v>1737</v>
      </c>
      <c r="C626" t="s">
        <v>1949</v>
      </c>
      <c r="D626" t="s">
        <v>1739</v>
      </c>
      <c r="E626" t="s">
        <v>1740</v>
      </c>
      <c r="F626" t="s">
        <v>1741</v>
      </c>
      <c r="G626" t="s">
        <v>24</v>
      </c>
      <c r="H626">
        <v>9.85</v>
      </c>
      <c r="I626" t="s">
        <v>25</v>
      </c>
      <c r="J626" t="s">
        <v>26</v>
      </c>
      <c r="M626" t="s">
        <v>27</v>
      </c>
      <c r="N626" t="s">
        <v>27</v>
      </c>
    </row>
    <row r="627" spans="1:14" x14ac:dyDescent="0.2">
      <c r="A627" t="s">
        <v>49</v>
      </c>
      <c r="B627" t="s">
        <v>905</v>
      </c>
      <c r="C627" t="s">
        <v>1950</v>
      </c>
      <c r="D627" t="s">
        <v>907</v>
      </c>
      <c r="E627" t="s">
        <v>908</v>
      </c>
      <c r="F627" t="s">
        <v>909</v>
      </c>
      <c r="G627" t="s">
        <v>24</v>
      </c>
      <c r="H627">
        <v>9.84</v>
      </c>
      <c r="I627" t="s">
        <v>47</v>
      </c>
      <c r="J627" t="s">
        <v>26</v>
      </c>
      <c r="K627">
        <v>1</v>
      </c>
      <c r="L627">
        <v>9.84</v>
      </c>
      <c r="M627" t="s">
        <v>27</v>
      </c>
      <c r="N627" t="s">
        <v>27</v>
      </c>
    </row>
    <row r="628" spans="1:14" x14ac:dyDescent="0.2">
      <c r="A628" t="s">
        <v>53</v>
      </c>
      <c r="B628" t="s">
        <v>1951</v>
      </c>
      <c r="C628" t="s">
        <v>1952</v>
      </c>
      <c r="D628" t="s">
        <v>1953</v>
      </c>
      <c r="E628" t="s">
        <v>1954</v>
      </c>
      <c r="F628" t="s">
        <v>1955</v>
      </c>
      <c r="G628" t="s">
        <v>24</v>
      </c>
      <c r="H628">
        <v>9.84</v>
      </c>
      <c r="I628" t="s">
        <v>47</v>
      </c>
      <c r="J628" t="s">
        <v>26</v>
      </c>
      <c r="M628" t="s">
        <v>27</v>
      </c>
      <c r="N628" t="s">
        <v>27</v>
      </c>
    </row>
    <row r="629" spans="1:14" x14ac:dyDescent="0.2">
      <c r="A629" t="s">
        <v>53</v>
      </c>
      <c r="B629" t="s">
        <v>1690</v>
      </c>
      <c r="C629" t="s">
        <v>1956</v>
      </c>
      <c r="D629" t="s">
        <v>1692</v>
      </c>
      <c r="E629" t="s">
        <v>1693</v>
      </c>
      <c r="F629" t="s">
        <v>1694</v>
      </c>
      <c r="G629" t="s">
        <v>24</v>
      </c>
      <c r="H629">
        <v>9.84</v>
      </c>
      <c r="I629" t="s">
        <v>47</v>
      </c>
      <c r="J629" t="s">
        <v>26</v>
      </c>
      <c r="M629" t="s">
        <v>27</v>
      </c>
      <c r="N629" t="s">
        <v>27</v>
      </c>
    </row>
    <row r="630" spans="1:14" x14ac:dyDescent="0.2">
      <c r="A630" t="s">
        <v>53</v>
      </c>
      <c r="B630" t="s">
        <v>1781</v>
      </c>
      <c r="C630" t="s">
        <v>1957</v>
      </c>
      <c r="D630" t="s">
        <v>1783</v>
      </c>
      <c r="E630" t="s">
        <v>1784</v>
      </c>
      <c r="F630" t="s">
        <v>1785</v>
      </c>
      <c r="G630" t="s">
        <v>24</v>
      </c>
      <c r="H630">
        <v>9.84</v>
      </c>
      <c r="I630" t="s">
        <v>47</v>
      </c>
      <c r="J630" t="s">
        <v>26</v>
      </c>
      <c r="M630" t="s">
        <v>27</v>
      </c>
      <c r="N630" t="s">
        <v>27</v>
      </c>
    </row>
    <row r="631" spans="1:14" x14ac:dyDescent="0.2">
      <c r="A631" t="s">
        <v>144</v>
      </c>
      <c r="B631" t="s">
        <v>1767</v>
      </c>
      <c r="C631" t="s">
        <v>1958</v>
      </c>
      <c r="D631" t="s">
        <v>1769</v>
      </c>
      <c r="E631" t="s">
        <v>1770</v>
      </c>
      <c r="F631" t="s">
        <v>1771</v>
      </c>
      <c r="G631" t="s">
        <v>24</v>
      </c>
      <c r="H631">
        <v>9.84</v>
      </c>
      <c r="I631" t="s">
        <v>25</v>
      </c>
      <c r="J631" t="s">
        <v>26</v>
      </c>
      <c r="M631" t="s">
        <v>27</v>
      </c>
      <c r="N631" t="s">
        <v>27</v>
      </c>
    </row>
    <row r="632" spans="1:14" x14ac:dyDescent="0.2">
      <c r="A632" t="s">
        <v>18</v>
      </c>
      <c r="B632" t="s">
        <v>157</v>
      </c>
      <c r="C632" t="s">
        <v>1959</v>
      </c>
      <c r="D632" t="s">
        <v>159</v>
      </c>
      <c r="E632" t="s">
        <v>160</v>
      </c>
      <c r="F632" t="s">
        <v>161</v>
      </c>
      <c r="G632" t="s">
        <v>24</v>
      </c>
      <c r="H632">
        <v>9.83</v>
      </c>
      <c r="I632" t="s">
        <v>25</v>
      </c>
      <c r="J632" t="s">
        <v>26</v>
      </c>
      <c r="M632" t="s">
        <v>27</v>
      </c>
      <c r="N632" t="s">
        <v>27</v>
      </c>
    </row>
    <row r="633" spans="1:14" x14ac:dyDescent="0.2">
      <c r="A633" t="s">
        <v>53</v>
      </c>
      <c r="B633" t="s">
        <v>1960</v>
      </c>
      <c r="C633" t="s">
        <v>1961</v>
      </c>
      <c r="D633" t="s">
        <v>1962</v>
      </c>
      <c r="E633" t="s">
        <v>1963</v>
      </c>
      <c r="F633" t="s">
        <v>1964</v>
      </c>
      <c r="G633" t="s">
        <v>24</v>
      </c>
      <c r="H633">
        <v>9.83</v>
      </c>
      <c r="I633" t="s">
        <v>47</v>
      </c>
      <c r="J633" t="s">
        <v>26</v>
      </c>
      <c r="M633" t="s">
        <v>27</v>
      </c>
      <c r="N633" t="s">
        <v>27</v>
      </c>
    </row>
    <row r="634" spans="1:14" x14ac:dyDescent="0.2">
      <c r="A634" t="s">
        <v>144</v>
      </c>
      <c r="B634" t="s">
        <v>1965</v>
      </c>
      <c r="C634" t="s">
        <v>1966</v>
      </c>
      <c r="D634" t="s">
        <v>1967</v>
      </c>
      <c r="E634" t="s">
        <v>1968</v>
      </c>
      <c r="F634" t="s">
        <v>1969</v>
      </c>
      <c r="G634" t="s">
        <v>24</v>
      </c>
      <c r="H634">
        <v>9.83</v>
      </c>
      <c r="I634" t="s">
        <v>25</v>
      </c>
      <c r="J634" t="s">
        <v>26</v>
      </c>
      <c r="M634" t="s">
        <v>27</v>
      </c>
      <c r="N634" t="s">
        <v>27</v>
      </c>
    </row>
    <row r="635" spans="1:14" x14ac:dyDescent="0.2">
      <c r="A635" t="s">
        <v>144</v>
      </c>
      <c r="B635" t="s">
        <v>1970</v>
      </c>
      <c r="C635" t="s">
        <v>1971</v>
      </c>
      <c r="D635" t="s">
        <v>1972</v>
      </c>
      <c r="E635" t="s">
        <v>1973</v>
      </c>
      <c r="F635" t="s">
        <v>1974</v>
      </c>
      <c r="G635" t="s">
        <v>24</v>
      </c>
      <c r="H635">
        <v>9.81</v>
      </c>
      <c r="I635" t="s">
        <v>25</v>
      </c>
      <c r="J635" t="s">
        <v>26</v>
      </c>
      <c r="M635" t="s">
        <v>27</v>
      </c>
      <c r="N635" t="s">
        <v>27</v>
      </c>
    </row>
    <row r="636" spans="1:14" x14ac:dyDescent="0.2">
      <c r="A636" t="s">
        <v>18</v>
      </c>
      <c r="B636" t="s">
        <v>1975</v>
      </c>
      <c r="C636" t="s">
        <v>1976</v>
      </c>
      <c r="D636" t="s">
        <v>192</v>
      </c>
      <c r="E636" t="s">
        <v>1977</v>
      </c>
      <c r="F636" t="s">
        <v>194</v>
      </c>
      <c r="G636" t="s">
        <v>24</v>
      </c>
      <c r="H636">
        <v>9.81</v>
      </c>
      <c r="I636" t="s">
        <v>25</v>
      </c>
      <c r="J636" t="s">
        <v>26</v>
      </c>
      <c r="M636" t="s">
        <v>27</v>
      </c>
      <c r="N636" t="s">
        <v>27</v>
      </c>
    </row>
    <row r="637" spans="1:14" x14ac:dyDescent="0.2">
      <c r="A637" t="s">
        <v>144</v>
      </c>
      <c r="B637" t="s">
        <v>1978</v>
      </c>
      <c r="C637" t="s">
        <v>1367</v>
      </c>
      <c r="D637" t="s">
        <v>1368</v>
      </c>
      <c r="E637" t="s">
        <v>1369</v>
      </c>
      <c r="F637" t="s">
        <v>1370</v>
      </c>
      <c r="G637" t="s">
        <v>24</v>
      </c>
      <c r="H637">
        <v>9.82</v>
      </c>
      <c r="I637" t="s">
        <v>25</v>
      </c>
      <c r="J637" t="s">
        <v>26</v>
      </c>
      <c r="M637" t="s">
        <v>27</v>
      </c>
      <c r="N637" t="s">
        <v>27</v>
      </c>
    </row>
    <row r="638" spans="1:14" x14ac:dyDescent="0.2">
      <c r="A638" t="s">
        <v>18</v>
      </c>
      <c r="B638" t="s">
        <v>1979</v>
      </c>
      <c r="C638" t="s">
        <v>1980</v>
      </c>
      <c r="D638" t="s">
        <v>1981</v>
      </c>
      <c r="E638" t="s">
        <v>1982</v>
      </c>
      <c r="F638" t="s">
        <v>1983</v>
      </c>
      <c r="G638" t="s">
        <v>24</v>
      </c>
      <c r="H638">
        <v>9.82</v>
      </c>
      <c r="I638" t="s">
        <v>25</v>
      </c>
      <c r="J638" t="s">
        <v>26</v>
      </c>
      <c r="M638" t="s">
        <v>27</v>
      </c>
      <c r="N638" t="s">
        <v>27</v>
      </c>
    </row>
    <row r="639" spans="1:14" x14ac:dyDescent="0.2">
      <c r="A639" t="s">
        <v>53</v>
      </c>
      <c r="B639" t="s">
        <v>1786</v>
      </c>
      <c r="C639" t="s">
        <v>1984</v>
      </c>
      <c r="D639" t="s">
        <v>1788</v>
      </c>
      <c r="E639" t="s">
        <v>1789</v>
      </c>
      <c r="F639" t="s">
        <v>1790</v>
      </c>
      <c r="G639" t="s">
        <v>24</v>
      </c>
      <c r="H639">
        <v>9.81</v>
      </c>
      <c r="I639" t="s">
        <v>47</v>
      </c>
      <c r="J639" t="s">
        <v>26</v>
      </c>
      <c r="K639">
        <v>1</v>
      </c>
      <c r="L639">
        <v>9.81</v>
      </c>
      <c r="M639" t="s">
        <v>27</v>
      </c>
      <c r="N639" t="s">
        <v>27</v>
      </c>
    </row>
    <row r="640" spans="1:14" x14ac:dyDescent="0.2">
      <c r="A640" t="s">
        <v>144</v>
      </c>
      <c r="B640" t="s">
        <v>1429</v>
      </c>
      <c r="C640" t="s">
        <v>1985</v>
      </c>
      <c r="D640" t="s">
        <v>1431</v>
      </c>
      <c r="E640" t="s">
        <v>1432</v>
      </c>
      <c r="F640" t="s">
        <v>1433</v>
      </c>
      <c r="G640" t="s">
        <v>24</v>
      </c>
      <c r="H640">
        <v>9.81</v>
      </c>
      <c r="I640" t="s">
        <v>25</v>
      </c>
      <c r="J640" t="s">
        <v>26</v>
      </c>
      <c r="M640" t="s">
        <v>27</v>
      </c>
      <c r="N640" t="s">
        <v>27</v>
      </c>
    </row>
    <row r="641" spans="1:14" x14ac:dyDescent="0.2">
      <c r="A641" t="s">
        <v>144</v>
      </c>
      <c r="B641" t="s">
        <v>1932</v>
      </c>
      <c r="C641" t="s">
        <v>967</v>
      </c>
      <c r="D641" t="s">
        <v>356</v>
      </c>
      <c r="E641" t="s">
        <v>1933</v>
      </c>
      <c r="F641" t="s">
        <v>358</v>
      </c>
      <c r="G641" t="s">
        <v>24</v>
      </c>
      <c r="H641">
        <v>9.81</v>
      </c>
      <c r="I641" t="s">
        <v>25</v>
      </c>
      <c r="J641" t="s">
        <v>26</v>
      </c>
      <c r="M641" t="s">
        <v>27</v>
      </c>
      <c r="N641" t="s">
        <v>27</v>
      </c>
    </row>
    <row r="642" spans="1:14" x14ac:dyDescent="0.2">
      <c r="A642" t="s">
        <v>18</v>
      </c>
      <c r="B642" t="s">
        <v>1811</v>
      </c>
      <c r="C642" t="s">
        <v>1986</v>
      </c>
      <c r="D642" t="s">
        <v>1813</v>
      </c>
      <c r="E642" t="s">
        <v>1814</v>
      </c>
      <c r="F642" t="s">
        <v>1815</v>
      </c>
      <c r="G642" t="s">
        <v>24</v>
      </c>
      <c r="H642">
        <v>9.8000000000000007</v>
      </c>
      <c r="I642" t="s">
        <v>47</v>
      </c>
      <c r="J642" t="s">
        <v>26</v>
      </c>
      <c r="M642" t="s">
        <v>27</v>
      </c>
      <c r="N642" t="s">
        <v>27</v>
      </c>
    </row>
    <row r="643" spans="1:14" x14ac:dyDescent="0.2">
      <c r="A643" t="s">
        <v>144</v>
      </c>
      <c r="B643" t="s">
        <v>1839</v>
      </c>
      <c r="C643" t="s">
        <v>1564</v>
      </c>
      <c r="D643" t="s">
        <v>1840</v>
      </c>
      <c r="E643" t="s">
        <v>1841</v>
      </c>
      <c r="F643" t="s">
        <v>1842</v>
      </c>
      <c r="G643" t="s">
        <v>24</v>
      </c>
      <c r="H643">
        <v>9.8000000000000007</v>
      </c>
      <c r="I643" t="s">
        <v>25</v>
      </c>
      <c r="J643" t="s">
        <v>26</v>
      </c>
      <c r="K643">
        <v>1</v>
      </c>
      <c r="L643">
        <v>9.8000000000000007</v>
      </c>
      <c r="M643" t="s">
        <v>27</v>
      </c>
      <c r="N643" t="s">
        <v>27</v>
      </c>
    </row>
    <row r="644" spans="1:14" x14ac:dyDescent="0.2">
      <c r="A644" t="s">
        <v>49</v>
      </c>
      <c r="B644" t="s">
        <v>1987</v>
      </c>
      <c r="C644" t="s">
        <v>1988</v>
      </c>
      <c r="D644" t="s">
        <v>1989</v>
      </c>
      <c r="E644" t="s">
        <v>1990</v>
      </c>
      <c r="F644" t="s">
        <v>1991</v>
      </c>
      <c r="G644" t="s">
        <v>24</v>
      </c>
      <c r="H644">
        <v>9.7899999999999991</v>
      </c>
      <c r="I644" t="s">
        <v>47</v>
      </c>
      <c r="J644" t="s">
        <v>26</v>
      </c>
      <c r="M644" t="s">
        <v>27</v>
      </c>
      <c r="N644" t="s">
        <v>27</v>
      </c>
    </row>
    <row r="645" spans="1:14" x14ac:dyDescent="0.2">
      <c r="A645" t="s">
        <v>49</v>
      </c>
      <c r="B645" t="s">
        <v>1992</v>
      </c>
      <c r="C645" t="s">
        <v>1993</v>
      </c>
      <c r="D645" t="s">
        <v>1994</v>
      </c>
      <c r="E645" t="s">
        <v>1995</v>
      </c>
      <c r="F645" t="s">
        <v>1996</v>
      </c>
      <c r="G645" t="s">
        <v>24</v>
      </c>
      <c r="H645">
        <v>9.77</v>
      </c>
      <c r="I645" t="s">
        <v>47</v>
      </c>
      <c r="J645" t="s">
        <v>26</v>
      </c>
      <c r="M645" t="s">
        <v>27</v>
      </c>
      <c r="N645" t="s">
        <v>27</v>
      </c>
    </row>
    <row r="646" spans="1:14" x14ac:dyDescent="0.2">
      <c r="A646" t="s">
        <v>53</v>
      </c>
      <c r="B646" t="s">
        <v>1997</v>
      </c>
      <c r="C646" t="s">
        <v>1998</v>
      </c>
      <c r="D646" t="s">
        <v>1999</v>
      </c>
      <c r="E646" t="s">
        <v>2000</v>
      </c>
      <c r="F646" t="s">
        <v>2001</v>
      </c>
      <c r="G646" t="s">
        <v>24</v>
      </c>
      <c r="H646">
        <v>9.7899999999999991</v>
      </c>
      <c r="I646" t="s">
        <v>47</v>
      </c>
      <c r="J646" t="s">
        <v>26</v>
      </c>
      <c r="M646" t="s">
        <v>27</v>
      </c>
      <c r="N646" t="s">
        <v>27</v>
      </c>
    </row>
    <row r="647" spans="1:14" x14ac:dyDescent="0.2">
      <c r="A647" t="s">
        <v>53</v>
      </c>
      <c r="B647" t="s">
        <v>195</v>
      </c>
      <c r="C647" t="s">
        <v>2002</v>
      </c>
      <c r="D647" t="s">
        <v>197</v>
      </c>
      <c r="E647" t="s">
        <v>198</v>
      </c>
      <c r="F647" t="s">
        <v>199</v>
      </c>
      <c r="G647" t="s">
        <v>24</v>
      </c>
      <c r="H647">
        <v>9.77</v>
      </c>
      <c r="I647" t="s">
        <v>47</v>
      </c>
      <c r="J647" t="s">
        <v>26</v>
      </c>
      <c r="M647" t="s">
        <v>27</v>
      </c>
      <c r="N647" t="s">
        <v>27</v>
      </c>
    </row>
    <row r="648" spans="1:14" x14ac:dyDescent="0.2">
      <c r="A648" t="s">
        <v>53</v>
      </c>
      <c r="B648" t="s">
        <v>1586</v>
      </c>
      <c r="C648" t="s">
        <v>2003</v>
      </c>
      <c r="D648" t="s">
        <v>1588</v>
      </c>
      <c r="E648" t="s">
        <v>1589</v>
      </c>
      <c r="F648" t="s">
        <v>1590</v>
      </c>
      <c r="G648" t="s">
        <v>24</v>
      </c>
      <c r="H648">
        <v>9.7799999999999994</v>
      </c>
      <c r="I648" t="s">
        <v>47</v>
      </c>
      <c r="J648" t="s">
        <v>26</v>
      </c>
      <c r="M648" t="s">
        <v>27</v>
      </c>
      <c r="N648" t="s">
        <v>27</v>
      </c>
    </row>
    <row r="649" spans="1:14" x14ac:dyDescent="0.2">
      <c r="A649" t="s">
        <v>53</v>
      </c>
      <c r="B649" t="s">
        <v>1466</v>
      </c>
      <c r="C649" t="s">
        <v>2004</v>
      </c>
      <c r="D649" t="s">
        <v>1468</v>
      </c>
      <c r="E649" t="s">
        <v>1469</v>
      </c>
      <c r="F649" t="s">
        <v>1470</v>
      </c>
      <c r="G649" t="s">
        <v>24</v>
      </c>
      <c r="H649">
        <v>9.7799999999999994</v>
      </c>
      <c r="I649" t="s">
        <v>47</v>
      </c>
      <c r="J649" t="s">
        <v>26</v>
      </c>
      <c r="K649">
        <v>1</v>
      </c>
      <c r="L649">
        <v>9.7799999999999994</v>
      </c>
      <c r="M649" t="s">
        <v>27</v>
      </c>
      <c r="N649" t="s">
        <v>27</v>
      </c>
    </row>
    <row r="650" spans="1:14" x14ac:dyDescent="0.2">
      <c r="A650" t="s">
        <v>18</v>
      </c>
      <c r="B650" t="s">
        <v>230</v>
      </c>
      <c r="C650" t="s">
        <v>2005</v>
      </c>
      <c r="D650" t="s">
        <v>232</v>
      </c>
      <c r="E650" t="s">
        <v>233</v>
      </c>
      <c r="F650" t="s">
        <v>234</v>
      </c>
      <c r="G650" t="s">
        <v>24</v>
      </c>
      <c r="H650">
        <v>9.77</v>
      </c>
      <c r="I650" t="s">
        <v>25</v>
      </c>
      <c r="J650" t="s">
        <v>26</v>
      </c>
      <c r="M650" t="s">
        <v>27</v>
      </c>
      <c r="N650" t="s">
        <v>27</v>
      </c>
    </row>
    <row r="651" spans="1:14" x14ac:dyDescent="0.2">
      <c r="A651" t="s">
        <v>18</v>
      </c>
      <c r="B651" t="s">
        <v>1168</v>
      </c>
      <c r="C651" t="s">
        <v>2006</v>
      </c>
      <c r="D651" t="s">
        <v>1170</v>
      </c>
      <c r="E651" t="s">
        <v>1171</v>
      </c>
      <c r="F651" t="s">
        <v>1172</v>
      </c>
      <c r="G651" t="s">
        <v>24</v>
      </c>
      <c r="H651">
        <v>9.77</v>
      </c>
      <c r="I651" t="s">
        <v>25</v>
      </c>
      <c r="J651" t="s">
        <v>26</v>
      </c>
      <c r="M651" t="s">
        <v>27</v>
      </c>
      <c r="N651" t="s">
        <v>27</v>
      </c>
    </row>
    <row r="652" spans="1:14" x14ac:dyDescent="0.2">
      <c r="A652" t="s">
        <v>18</v>
      </c>
      <c r="B652" t="s">
        <v>1541</v>
      </c>
      <c r="C652" t="s">
        <v>2007</v>
      </c>
      <c r="D652" t="s">
        <v>1543</v>
      </c>
      <c r="E652" t="s">
        <v>1544</v>
      </c>
      <c r="F652" t="s">
        <v>1545</v>
      </c>
      <c r="G652" t="s">
        <v>24</v>
      </c>
      <c r="H652">
        <v>9.83</v>
      </c>
      <c r="I652" t="s">
        <v>47</v>
      </c>
      <c r="J652" t="s">
        <v>26</v>
      </c>
      <c r="M652" t="s">
        <v>27</v>
      </c>
      <c r="N652" t="s">
        <v>27</v>
      </c>
    </row>
    <row r="653" spans="1:14" x14ac:dyDescent="0.2">
      <c r="A653" t="s">
        <v>18</v>
      </c>
      <c r="B653" t="s">
        <v>59</v>
      </c>
      <c r="C653" t="s">
        <v>2008</v>
      </c>
      <c r="D653" t="s">
        <v>61</v>
      </c>
      <c r="E653" t="s">
        <v>62</v>
      </c>
      <c r="F653" t="s">
        <v>63</v>
      </c>
      <c r="G653" t="s">
        <v>24</v>
      </c>
      <c r="H653">
        <v>9.76</v>
      </c>
      <c r="I653" t="s">
        <v>25</v>
      </c>
      <c r="J653" t="s">
        <v>26</v>
      </c>
      <c r="K653">
        <v>1</v>
      </c>
      <c r="L653">
        <v>9.76</v>
      </c>
      <c r="M653" t="s">
        <v>27</v>
      </c>
      <c r="N653" t="s">
        <v>27</v>
      </c>
    </row>
    <row r="654" spans="1:14" x14ac:dyDescent="0.2">
      <c r="A654" t="s">
        <v>144</v>
      </c>
      <c r="B654" t="s">
        <v>1188</v>
      </c>
      <c r="C654" t="s">
        <v>575</v>
      </c>
      <c r="D654" t="s">
        <v>56</v>
      </c>
      <c r="E654" t="s">
        <v>1105</v>
      </c>
      <c r="F654" t="s">
        <v>58</v>
      </c>
      <c r="G654" t="s">
        <v>24</v>
      </c>
      <c r="H654">
        <v>9.76</v>
      </c>
      <c r="I654" t="s">
        <v>25</v>
      </c>
      <c r="J654" t="s">
        <v>26</v>
      </c>
      <c r="M654" t="s">
        <v>27</v>
      </c>
      <c r="N654" t="s">
        <v>27</v>
      </c>
    </row>
    <row r="655" spans="1:14" x14ac:dyDescent="0.2">
      <c r="A655" t="s">
        <v>18</v>
      </c>
      <c r="B655" t="s">
        <v>2009</v>
      </c>
      <c r="C655" t="s">
        <v>2010</v>
      </c>
      <c r="D655" t="s">
        <v>642</v>
      </c>
      <c r="E655" t="s">
        <v>2011</v>
      </c>
      <c r="F655" t="s">
        <v>644</v>
      </c>
      <c r="G655" t="s">
        <v>24</v>
      </c>
      <c r="H655">
        <v>9.75</v>
      </c>
      <c r="I655" t="s">
        <v>25</v>
      </c>
      <c r="J655" t="s">
        <v>26</v>
      </c>
      <c r="M655" t="s">
        <v>27</v>
      </c>
      <c r="N655" t="s">
        <v>27</v>
      </c>
    </row>
    <row r="656" spans="1:14" x14ac:dyDescent="0.2">
      <c r="A656" t="s">
        <v>144</v>
      </c>
      <c r="B656" t="s">
        <v>1711</v>
      </c>
      <c r="C656" t="s">
        <v>2012</v>
      </c>
      <c r="D656" t="s">
        <v>1713</v>
      </c>
      <c r="E656" t="s">
        <v>1714</v>
      </c>
      <c r="F656" t="s">
        <v>1715</v>
      </c>
      <c r="G656" t="s">
        <v>24</v>
      </c>
      <c r="H656">
        <v>9.75</v>
      </c>
      <c r="I656" t="s">
        <v>25</v>
      </c>
      <c r="J656" t="s">
        <v>26</v>
      </c>
      <c r="M656" t="s">
        <v>27</v>
      </c>
      <c r="N656" t="s">
        <v>27</v>
      </c>
    </row>
    <row r="657" spans="1:14" x14ac:dyDescent="0.2">
      <c r="A657" t="s">
        <v>49</v>
      </c>
      <c r="B657" t="s">
        <v>290</v>
      </c>
      <c r="C657" t="s">
        <v>2013</v>
      </c>
      <c r="D657" t="s">
        <v>292</v>
      </c>
      <c r="E657" t="s">
        <v>293</v>
      </c>
      <c r="F657" t="s">
        <v>294</v>
      </c>
      <c r="G657" t="s">
        <v>24</v>
      </c>
      <c r="H657">
        <v>9.73</v>
      </c>
      <c r="I657" t="s">
        <v>47</v>
      </c>
      <c r="J657" t="s">
        <v>26</v>
      </c>
      <c r="M657" t="s">
        <v>27</v>
      </c>
      <c r="N657" t="s">
        <v>27</v>
      </c>
    </row>
    <row r="658" spans="1:14" x14ac:dyDescent="0.2">
      <c r="A658" t="s">
        <v>49</v>
      </c>
      <c r="B658" t="s">
        <v>2014</v>
      </c>
      <c r="C658" t="s">
        <v>2015</v>
      </c>
      <c r="D658" t="s">
        <v>2016</v>
      </c>
      <c r="E658" t="s">
        <v>2017</v>
      </c>
      <c r="F658" t="s">
        <v>2018</v>
      </c>
      <c r="G658" t="s">
        <v>24</v>
      </c>
      <c r="H658">
        <v>9.73</v>
      </c>
      <c r="I658" t="s">
        <v>47</v>
      </c>
      <c r="J658" t="s">
        <v>26</v>
      </c>
      <c r="M658" t="s">
        <v>27</v>
      </c>
      <c r="N658" t="s">
        <v>27</v>
      </c>
    </row>
    <row r="659" spans="1:14" x14ac:dyDescent="0.2">
      <c r="A659" t="s">
        <v>18</v>
      </c>
      <c r="B659" t="s">
        <v>2019</v>
      </c>
      <c r="C659" t="s">
        <v>118</v>
      </c>
      <c r="D659" t="s">
        <v>119</v>
      </c>
      <c r="E659" t="s">
        <v>2020</v>
      </c>
      <c r="F659" t="s">
        <v>121</v>
      </c>
      <c r="G659" t="s">
        <v>24</v>
      </c>
      <c r="H659">
        <v>9.73</v>
      </c>
      <c r="I659" t="s">
        <v>25</v>
      </c>
      <c r="J659" t="s">
        <v>26</v>
      </c>
      <c r="M659" t="s">
        <v>27</v>
      </c>
      <c r="N659" t="s">
        <v>27</v>
      </c>
    </row>
    <row r="660" spans="1:14" x14ac:dyDescent="0.2">
      <c r="A660" t="s">
        <v>18</v>
      </c>
      <c r="B660" t="s">
        <v>59</v>
      </c>
      <c r="C660" t="s">
        <v>2021</v>
      </c>
      <c r="D660" t="s">
        <v>61</v>
      </c>
      <c r="E660" t="s">
        <v>62</v>
      </c>
      <c r="F660" t="s">
        <v>63</v>
      </c>
      <c r="G660" t="s">
        <v>24</v>
      </c>
      <c r="H660">
        <v>9.73</v>
      </c>
      <c r="I660" t="s">
        <v>25</v>
      </c>
      <c r="J660" t="s">
        <v>26</v>
      </c>
      <c r="K660">
        <v>1</v>
      </c>
      <c r="L660">
        <v>9.73</v>
      </c>
      <c r="M660" t="s">
        <v>27</v>
      </c>
      <c r="N660" t="s">
        <v>27</v>
      </c>
    </row>
    <row r="661" spans="1:14" x14ac:dyDescent="0.2">
      <c r="A661" t="s">
        <v>49</v>
      </c>
      <c r="B661" t="s">
        <v>206</v>
      </c>
      <c r="C661" t="s">
        <v>2022</v>
      </c>
      <c r="D661" t="s">
        <v>208</v>
      </c>
      <c r="E661" t="s">
        <v>209</v>
      </c>
      <c r="F661" t="s">
        <v>210</v>
      </c>
      <c r="G661" t="s">
        <v>24</v>
      </c>
      <c r="H661">
        <v>9.7200000000000006</v>
      </c>
      <c r="I661" t="s">
        <v>47</v>
      </c>
      <c r="J661" t="s">
        <v>26</v>
      </c>
      <c r="K661">
        <v>1</v>
      </c>
      <c r="L661">
        <v>9.7200000000000006</v>
      </c>
      <c r="M661" t="s">
        <v>27</v>
      </c>
      <c r="N661" t="s">
        <v>27</v>
      </c>
    </row>
    <row r="662" spans="1:14" x14ac:dyDescent="0.2">
      <c r="A662" t="s">
        <v>49</v>
      </c>
      <c r="B662" t="s">
        <v>2023</v>
      </c>
      <c r="C662" t="s">
        <v>2024</v>
      </c>
      <c r="D662" t="s">
        <v>2025</v>
      </c>
      <c r="E662" t="s">
        <v>2026</v>
      </c>
      <c r="F662" t="s">
        <v>2027</v>
      </c>
      <c r="G662" t="s">
        <v>24</v>
      </c>
      <c r="H662">
        <v>9.7100000000000009</v>
      </c>
      <c r="I662" t="s">
        <v>47</v>
      </c>
      <c r="J662" t="s">
        <v>26</v>
      </c>
      <c r="M662" t="s">
        <v>27</v>
      </c>
      <c r="N662" t="s">
        <v>27</v>
      </c>
    </row>
    <row r="663" spans="1:14" x14ac:dyDescent="0.2">
      <c r="A663" t="s">
        <v>53</v>
      </c>
      <c r="B663" t="s">
        <v>2028</v>
      </c>
      <c r="C663" t="s">
        <v>2029</v>
      </c>
      <c r="D663" t="s">
        <v>2030</v>
      </c>
      <c r="E663" t="s">
        <v>2031</v>
      </c>
      <c r="F663" t="s">
        <v>2032</v>
      </c>
      <c r="G663" t="s">
        <v>24</v>
      </c>
      <c r="H663">
        <v>9.7100000000000009</v>
      </c>
      <c r="I663" t="s">
        <v>47</v>
      </c>
      <c r="J663" t="s">
        <v>26</v>
      </c>
      <c r="K663">
        <v>1</v>
      </c>
      <c r="L663">
        <v>9.7100000000000009</v>
      </c>
      <c r="M663" t="s">
        <v>27</v>
      </c>
      <c r="N663" t="s">
        <v>27</v>
      </c>
    </row>
    <row r="664" spans="1:14" x14ac:dyDescent="0.2">
      <c r="A664" t="s">
        <v>53</v>
      </c>
      <c r="B664" t="s">
        <v>2033</v>
      </c>
      <c r="C664" t="s">
        <v>2034</v>
      </c>
      <c r="D664" t="s">
        <v>2035</v>
      </c>
      <c r="E664" t="s">
        <v>2036</v>
      </c>
      <c r="F664" t="s">
        <v>2037</v>
      </c>
      <c r="G664" t="s">
        <v>24</v>
      </c>
      <c r="H664">
        <v>9.68</v>
      </c>
      <c r="I664" t="s">
        <v>47</v>
      </c>
      <c r="J664" t="s">
        <v>26</v>
      </c>
      <c r="K664">
        <v>1</v>
      </c>
      <c r="L664">
        <v>9.68</v>
      </c>
      <c r="M664" t="s">
        <v>27</v>
      </c>
      <c r="N664" t="s">
        <v>27</v>
      </c>
    </row>
    <row r="665" spans="1:14" x14ac:dyDescent="0.2">
      <c r="A665" t="s">
        <v>144</v>
      </c>
      <c r="B665" t="s">
        <v>2038</v>
      </c>
      <c r="C665" t="s">
        <v>2039</v>
      </c>
      <c r="D665" t="s">
        <v>2040</v>
      </c>
      <c r="E665" t="s">
        <v>2041</v>
      </c>
      <c r="F665" t="s">
        <v>2042</v>
      </c>
      <c r="G665" t="s">
        <v>24</v>
      </c>
      <c r="H665">
        <v>9.7100000000000009</v>
      </c>
      <c r="I665" t="s">
        <v>25</v>
      </c>
      <c r="J665" t="s">
        <v>26</v>
      </c>
      <c r="M665" t="s">
        <v>27</v>
      </c>
      <c r="N665" t="s">
        <v>27</v>
      </c>
    </row>
    <row r="666" spans="1:14" x14ac:dyDescent="0.2">
      <c r="A666" t="s">
        <v>18</v>
      </c>
      <c r="B666" t="s">
        <v>1637</v>
      </c>
      <c r="C666" t="s">
        <v>2043</v>
      </c>
      <c r="D666" t="s">
        <v>1639</v>
      </c>
      <c r="E666" t="s">
        <v>1640</v>
      </c>
      <c r="F666" t="s">
        <v>1641</v>
      </c>
      <c r="G666" t="s">
        <v>24</v>
      </c>
      <c r="H666">
        <v>9.69</v>
      </c>
      <c r="I666" t="s">
        <v>47</v>
      </c>
      <c r="J666" t="s">
        <v>26</v>
      </c>
      <c r="M666" t="s">
        <v>27</v>
      </c>
      <c r="N666" t="s">
        <v>27</v>
      </c>
    </row>
    <row r="667" spans="1:14" x14ac:dyDescent="0.2">
      <c r="A667" t="s">
        <v>53</v>
      </c>
      <c r="B667" t="s">
        <v>2044</v>
      </c>
      <c r="C667" t="s">
        <v>2045</v>
      </c>
      <c r="D667" t="s">
        <v>2046</v>
      </c>
      <c r="E667" t="s">
        <v>2047</v>
      </c>
      <c r="F667" t="s">
        <v>2048</v>
      </c>
      <c r="G667" t="s">
        <v>24</v>
      </c>
      <c r="H667">
        <v>9.69</v>
      </c>
      <c r="I667" t="s">
        <v>47</v>
      </c>
      <c r="J667" t="s">
        <v>26</v>
      </c>
      <c r="M667" t="s">
        <v>27</v>
      </c>
      <c r="N667" t="s">
        <v>27</v>
      </c>
    </row>
    <row r="668" spans="1:14" x14ac:dyDescent="0.2">
      <c r="A668" t="s">
        <v>144</v>
      </c>
      <c r="B668" t="s">
        <v>2049</v>
      </c>
      <c r="C668" t="s">
        <v>2050</v>
      </c>
      <c r="D668" t="s">
        <v>2051</v>
      </c>
      <c r="E668" t="s">
        <v>2052</v>
      </c>
      <c r="F668" t="s">
        <v>2053</v>
      </c>
      <c r="G668" t="s">
        <v>24</v>
      </c>
      <c r="H668">
        <v>9.67</v>
      </c>
      <c r="I668" t="s">
        <v>25</v>
      </c>
      <c r="J668" t="s">
        <v>26</v>
      </c>
      <c r="K668">
        <v>2</v>
      </c>
      <c r="L668">
        <v>4.835</v>
      </c>
      <c r="M668" t="s">
        <v>27</v>
      </c>
      <c r="N668" t="s">
        <v>27</v>
      </c>
    </row>
    <row r="669" spans="1:14" x14ac:dyDescent="0.2">
      <c r="A669" t="s">
        <v>53</v>
      </c>
      <c r="B669" t="s">
        <v>2054</v>
      </c>
      <c r="C669" t="s">
        <v>2055</v>
      </c>
      <c r="D669" t="s">
        <v>2056</v>
      </c>
      <c r="E669" t="s">
        <v>2057</v>
      </c>
      <c r="F669" t="s">
        <v>2058</v>
      </c>
      <c r="G669" t="s">
        <v>24</v>
      </c>
      <c r="H669">
        <v>9.68</v>
      </c>
      <c r="I669" t="s">
        <v>47</v>
      </c>
      <c r="J669" t="s">
        <v>26</v>
      </c>
      <c r="M669" t="s">
        <v>27</v>
      </c>
      <c r="N669" t="s">
        <v>27</v>
      </c>
    </row>
    <row r="670" spans="1:14" x14ac:dyDescent="0.2">
      <c r="A670" t="s">
        <v>144</v>
      </c>
      <c r="B670" t="s">
        <v>2059</v>
      </c>
      <c r="C670" t="s">
        <v>2060</v>
      </c>
      <c r="D670" t="s">
        <v>2061</v>
      </c>
      <c r="E670" t="s">
        <v>2062</v>
      </c>
      <c r="F670" t="s">
        <v>2063</v>
      </c>
      <c r="G670" t="s">
        <v>24</v>
      </c>
      <c r="H670">
        <v>9.68</v>
      </c>
      <c r="I670" t="s">
        <v>25</v>
      </c>
      <c r="J670" t="s">
        <v>26</v>
      </c>
      <c r="M670" t="s">
        <v>27</v>
      </c>
      <c r="N670" t="s">
        <v>27</v>
      </c>
    </row>
    <row r="671" spans="1:14" x14ac:dyDescent="0.2">
      <c r="A671" t="s">
        <v>49</v>
      </c>
      <c r="B671" t="s">
        <v>766</v>
      </c>
      <c r="C671" t="s">
        <v>2064</v>
      </c>
      <c r="D671" t="s">
        <v>768</v>
      </c>
      <c r="E671" t="s">
        <v>769</v>
      </c>
      <c r="F671" t="s">
        <v>770</v>
      </c>
      <c r="G671" t="s">
        <v>24</v>
      </c>
      <c r="H671">
        <v>9.66</v>
      </c>
      <c r="I671" t="s">
        <v>47</v>
      </c>
      <c r="J671" t="s">
        <v>26</v>
      </c>
      <c r="K671">
        <v>1</v>
      </c>
      <c r="L671">
        <v>9.66</v>
      </c>
      <c r="M671" t="s">
        <v>27</v>
      </c>
      <c r="N671" t="s">
        <v>27</v>
      </c>
    </row>
    <row r="672" spans="1:14" x14ac:dyDescent="0.2">
      <c r="A672" t="s">
        <v>18</v>
      </c>
      <c r="B672" t="s">
        <v>19</v>
      </c>
      <c r="C672" t="s">
        <v>2065</v>
      </c>
      <c r="D672" t="s">
        <v>21</v>
      </c>
      <c r="E672" t="s">
        <v>22</v>
      </c>
      <c r="F672" t="s">
        <v>23</v>
      </c>
      <c r="G672" t="s">
        <v>24</v>
      </c>
      <c r="H672">
        <v>9.68</v>
      </c>
      <c r="I672" t="s">
        <v>25</v>
      </c>
      <c r="J672" t="s">
        <v>26</v>
      </c>
      <c r="K672">
        <v>1</v>
      </c>
      <c r="L672">
        <v>9.68</v>
      </c>
      <c r="M672" t="s">
        <v>27</v>
      </c>
      <c r="N672" t="s">
        <v>27</v>
      </c>
    </row>
    <row r="673" spans="1:14" x14ac:dyDescent="0.2">
      <c r="A673" t="s">
        <v>18</v>
      </c>
      <c r="B673" t="s">
        <v>19</v>
      </c>
      <c r="C673" t="s">
        <v>2066</v>
      </c>
      <c r="D673" t="s">
        <v>21</v>
      </c>
      <c r="E673" t="s">
        <v>22</v>
      </c>
      <c r="F673" t="s">
        <v>23</v>
      </c>
      <c r="G673" t="s">
        <v>24</v>
      </c>
      <c r="H673">
        <v>9.66</v>
      </c>
      <c r="I673" t="s">
        <v>25</v>
      </c>
      <c r="J673" t="s">
        <v>26</v>
      </c>
      <c r="M673" t="s">
        <v>27</v>
      </c>
      <c r="N673" t="s">
        <v>27</v>
      </c>
    </row>
    <row r="674" spans="1:14" x14ac:dyDescent="0.2">
      <c r="A674" t="s">
        <v>53</v>
      </c>
      <c r="B674" t="s">
        <v>95</v>
      </c>
      <c r="C674" t="s">
        <v>2067</v>
      </c>
      <c r="D674" t="s">
        <v>97</v>
      </c>
      <c r="E674" t="s">
        <v>98</v>
      </c>
      <c r="F674" t="s">
        <v>99</v>
      </c>
      <c r="G674" t="s">
        <v>24</v>
      </c>
      <c r="H674">
        <v>9.66</v>
      </c>
      <c r="I674" t="s">
        <v>47</v>
      </c>
      <c r="J674" t="s">
        <v>26</v>
      </c>
      <c r="M674" t="s">
        <v>27</v>
      </c>
      <c r="N674" t="s">
        <v>27</v>
      </c>
    </row>
    <row r="675" spans="1:14" x14ac:dyDescent="0.2">
      <c r="A675" t="s">
        <v>41</v>
      </c>
      <c r="B675" t="s">
        <v>1215</v>
      </c>
      <c r="C675" t="s">
        <v>2068</v>
      </c>
      <c r="D675" t="s">
        <v>1217</v>
      </c>
      <c r="E675" t="s">
        <v>1218</v>
      </c>
      <c r="F675" t="s">
        <v>1219</v>
      </c>
      <c r="G675" t="s">
        <v>24</v>
      </c>
      <c r="H675">
        <v>9.65</v>
      </c>
      <c r="I675" t="s">
        <v>47</v>
      </c>
      <c r="J675" t="s">
        <v>26</v>
      </c>
      <c r="K675">
        <v>1</v>
      </c>
      <c r="L675">
        <v>9.65</v>
      </c>
      <c r="M675" t="s">
        <v>27</v>
      </c>
      <c r="N675" t="s">
        <v>27</v>
      </c>
    </row>
    <row r="676" spans="1:14" x14ac:dyDescent="0.2">
      <c r="A676" t="s">
        <v>144</v>
      </c>
      <c r="B676" t="s">
        <v>1726</v>
      </c>
      <c r="C676" t="s">
        <v>2069</v>
      </c>
      <c r="D676" t="s">
        <v>1728</v>
      </c>
      <c r="E676" t="s">
        <v>1729</v>
      </c>
      <c r="F676" t="s">
        <v>1730</v>
      </c>
      <c r="G676" t="s">
        <v>24</v>
      </c>
      <c r="H676">
        <v>9.64</v>
      </c>
      <c r="I676" t="s">
        <v>25</v>
      </c>
      <c r="J676" t="s">
        <v>26</v>
      </c>
      <c r="M676" t="s">
        <v>27</v>
      </c>
      <c r="N676" t="s">
        <v>27</v>
      </c>
    </row>
    <row r="677" spans="1:14" x14ac:dyDescent="0.2">
      <c r="A677" t="s">
        <v>144</v>
      </c>
      <c r="B677" t="s">
        <v>2070</v>
      </c>
      <c r="C677" t="s">
        <v>2071</v>
      </c>
      <c r="D677" t="s">
        <v>2072</v>
      </c>
      <c r="E677" t="s">
        <v>2073</v>
      </c>
      <c r="F677" t="s">
        <v>2074</v>
      </c>
      <c r="G677" t="s">
        <v>24</v>
      </c>
      <c r="H677">
        <v>9.64</v>
      </c>
      <c r="I677" t="s">
        <v>25</v>
      </c>
      <c r="J677" t="s">
        <v>26</v>
      </c>
      <c r="K677">
        <v>1</v>
      </c>
      <c r="L677">
        <v>9.64</v>
      </c>
      <c r="M677" t="s">
        <v>27</v>
      </c>
      <c r="N677" t="s">
        <v>27</v>
      </c>
    </row>
    <row r="678" spans="1:14" x14ac:dyDescent="0.2">
      <c r="A678" t="s">
        <v>53</v>
      </c>
      <c r="B678" t="s">
        <v>2044</v>
      </c>
      <c r="C678" t="s">
        <v>2075</v>
      </c>
      <c r="D678" t="s">
        <v>2046</v>
      </c>
      <c r="E678" t="s">
        <v>2047</v>
      </c>
      <c r="F678" t="s">
        <v>2048</v>
      </c>
      <c r="G678" t="s">
        <v>24</v>
      </c>
      <c r="H678">
        <v>9.6300000000000008</v>
      </c>
      <c r="I678" t="s">
        <v>47</v>
      </c>
      <c r="J678" t="s">
        <v>26</v>
      </c>
      <c r="K678">
        <v>1</v>
      </c>
      <c r="L678">
        <v>9.6300000000000008</v>
      </c>
      <c r="M678" t="s">
        <v>27</v>
      </c>
      <c r="N678" t="s">
        <v>27</v>
      </c>
    </row>
    <row r="679" spans="1:14" x14ac:dyDescent="0.2">
      <c r="A679" t="s">
        <v>18</v>
      </c>
      <c r="B679" t="s">
        <v>1183</v>
      </c>
      <c r="C679" t="s">
        <v>2076</v>
      </c>
      <c r="D679" t="s">
        <v>1185</v>
      </c>
      <c r="E679" t="s">
        <v>1186</v>
      </c>
      <c r="F679" t="s">
        <v>1187</v>
      </c>
      <c r="G679" t="s">
        <v>24</v>
      </c>
      <c r="H679">
        <v>9.6199999999999992</v>
      </c>
      <c r="I679" t="s">
        <v>25</v>
      </c>
      <c r="J679" t="s">
        <v>26</v>
      </c>
      <c r="M679" t="s">
        <v>27</v>
      </c>
      <c r="N679" t="s">
        <v>27</v>
      </c>
    </row>
    <row r="680" spans="1:14" x14ac:dyDescent="0.2">
      <c r="A680" t="s">
        <v>144</v>
      </c>
      <c r="B680" t="s">
        <v>1103</v>
      </c>
      <c r="C680" t="s">
        <v>1561</v>
      </c>
      <c r="D680" t="s">
        <v>56</v>
      </c>
      <c r="E680" t="s">
        <v>1105</v>
      </c>
      <c r="F680" t="s">
        <v>58</v>
      </c>
      <c r="G680" t="s">
        <v>24</v>
      </c>
      <c r="H680">
        <v>9.61</v>
      </c>
      <c r="I680" t="s">
        <v>25</v>
      </c>
      <c r="J680" t="s">
        <v>26</v>
      </c>
      <c r="M680" t="s">
        <v>27</v>
      </c>
      <c r="N680" t="s">
        <v>27</v>
      </c>
    </row>
    <row r="681" spans="1:14" x14ac:dyDescent="0.2">
      <c r="A681" t="s">
        <v>144</v>
      </c>
      <c r="B681" t="s">
        <v>2077</v>
      </c>
      <c r="C681" t="s">
        <v>1768</v>
      </c>
      <c r="D681" t="s">
        <v>2078</v>
      </c>
      <c r="E681" t="s">
        <v>2079</v>
      </c>
      <c r="F681" t="s">
        <v>2080</v>
      </c>
      <c r="G681" t="s">
        <v>24</v>
      </c>
      <c r="H681">
        <v>9.61</v>
      </c>
      <c r="I681" t="s">
        <v>25</v>
      </c>
      <c r="J681" t="s">
        <v>26</v>
      </c>
      <c r="M681" t="s">
        <v>27</v>
      </c>
      <c r="N681" t="s">
        <v>27</v>
      </c>
    </row>
    <row r="682" spans="1:14" x14ac:dyDescent="0.2">
      <c r="A682" t="s">
        <v>144</v>
      </c>
      <c r="B682" t="s">
        <v>1978</v>
      </c>
      <c r="C682" t="s">
        <v>1531</v>
      </c>
      <c r="D682" t="s">
        <v>1368</v>
      </c>
      <c r="E682" t="s">
        <v>1369</v>
      </c>
      <c r="F682" t="s">
        <v>1370</v>
      </c>
      <c r="G682" t="s">
        <v>24</v>
      </c>
      <c r="H682">
        <v>9.61</v>
      </c>
      <c r="I682" t="s">
        <v>25</v>
      </c>
      <c r="J682" t="s">
        <v>26</v>
      </c>
      <c r="M682" t="s">
        <v>27</v>
      </c>
      <c r="N682" t="s">
        <v>27</v>
      </c>
    </row>
    <row r="683" spans="1:14" x14ac:dyDescent="0.2">
      <c r="A683" t="s">
        <v>53</v>
      </c>
      <c r="B683" t="s">
        <v>90</v>
      </c>
      <c r="C683" t="s">
        <v>2081</v>
      </c>
      <c r="D683" t="s">
        <v>92</v>
      </c>
      <c r="E683" t="s">
        <v>93</v>
      </c>
      <c r="F683" t="s">
        <v>94</v>
      </c>
      <c r="G683" t="s">
        <v>24</v>
      </c>
      <c r="H683">
        <v>9.6</v>
      </c>
      <c r="I683" t="s">
        <v>47</v>
      </c>
      <c r="J683" t="s">
        <v>26</v>
      </c>
      <c r="K683">
        <v>1</v>
      </c>
      <c r="L683">
        <v>9.6</v>
      </c>
      <c r="M683" t="s">
        <v>27</v>
      </c>
      <c r="N683" t="s">
        <v>27</v>
      </c>
    </row>
    <row r="684" spans="1:14" x14ac:dyDescent="0.2">
      <c r="A684" t="s">
        <v>144</v>
      </c>
      <c r="B684" t="s">
        <v>1908</v>
      </c>
      <c r="C684" t="s">
        <v>2082</v>
      </c>
      <c r="D684" t="s">
        <v>1910</v>
      </c>
      <c r="E684" t="s">
        <v>1911</v>
      </c>
      <c r="F684" t="s">
        <v>1912</v>
      </c>
      <c r="G684" t="s">
        <v>24</v>
      </c>
      <c r="H684">
        <v>9.6</v>
      </c>
      <c r="I684" t="s">
        <v>25</v>
      </c>
      <c r="J684" t="s">
        <v>26</v>
      </c>
      <c r="M684" t="s">
        <v>27</v>
      </c>
      <c r="N684" t="s">
        <v>27</v>
      </c>
    </row>
    <row r="685" spans="1:14" x14ac:dyDescent="0.2">
      <c r="A685" t="s">
        <v>144</v>
      </c>
      <c r="B685" t="s">
        <v>2083</v>
      </c>
      <c r="C685" t="s">
        <v>2084</v>
      </c>
      <c r="D685" t="s">
        <v>2085</v>
      </c>
      <c r="E685" t="s">
        <v>2086</v>
      </c>
      <c r="F685" t="s">
        <v>2087</v>
      </c>
      <c r="G685" t="s">
        <v>24</v>
      </c>
      <c r="H685">
        <v>9.59</v>
      </c>
      <c r="I685" t="s">
        <v>25</v>
      </c>
      <c r="J685" t="s">
        <v>26</v>
      </c>
      <c r="K685">
        <v>4</v>
      </c>
      <c r="L685">
        <v>2.3975</v>
      </c>
      <c r="M685" t="s">
        <v>27</v>
      </c>
      <c r="N685" t="s">
        <v>27</v>
      </c>
    </row>
    <row r="686" spans="1:14" x14ac:dyDescent="0.2">
      <c r="A686" t="s">
        <v>49</v>
      </c>
      <c r="B686" t="s">
        <v>1576</v>
      </c>
      <c r="C686" t="s">
        <v>2088</v>
      </c>
      <c r="D686" t="s">
        <v>1578</v>
      </c>
      <c r="E686" t="s">
        <v>1579</v>
      </c>
      <c r="F686" t="s">
        <v>1580</v>
      </c>
      <c r="G686" t="s">
        <v>24</v>
      </c>
      <c r="H686">
        <v>9.5399999999999991</v>
      </c>
      <c r="I686" t="s">
        <v>47</v>
      </c>
      <c r="J686" t="s">
        <v>26</v>
      </c>
      <c r="K686">
        <v>1</v>
      </c>
      <c r="L686">
        <v>9.5399999999999991</v>
      </c>
      <c r="M686" t="s">
        <v>27</v>
      </c>
      <c r="N686" t="s">
        <v>27</v>
      </c>
    </row>
    <row r="687" spans="1:14" x14ac:dyDescent="0.2">
      <c r="A687" t="s">
        <v>144</v>
      </c>
      <c r="B687" t="s">
        <v>2089</v>
      </c>
      <c r="C687" t="s">
        <v>146</v>
      </c>
      <c r="D687" t="s">
        <v>147</v>
      </c>
      <c r="E687" t="s">
        <v>1312</v>
      </c>
      <c r="F687" t="s">
        <v>149</v>
      </c>
      <c r="G687" t="s">
        <v>24</v>
      </c>
      <c r="H687">
        <v>9.58</v>
      </c>
      <c r="I687" t="s">
        <v>25</v>
      </c>
      <c r="J687" t="s">
        <v>26</v>
      </c>
      <c r="M687" t="s">
        <v>27</v>
      </c>
      <c r="N687" t="s">
        <v>27</v>
      </c>
    </row>
    <row r="688" spans="1:14" x14ac:dyDescent="0.2">
      <c r="A688" t="s">
        <v>53</v>
      </c>
      <c r="B688" t="s">
        <v>1071</v>
      </c>
      <c r="C688" t="s">
        <v>2090</v>
      </c>
      <c r="D688" t="s">
        <v>1073</v>
      </c>
      <c r="E688" t="s">
        <v>1074</v>
      </c>
      <c r="F688" t="s">
        <v>1075</v>
      </c>
      <c r="G688" t="s">
        <v>24</v>
      </c>
      <c r="H688">
        <v>9.6</v>
      </c>
      <c r="I688" t="s">
        <v>47</v>
      </c>
      <c r="J688" t="s">
        <v>26</v>
      </c>
      <c r="K688">
        <v>1</v>
      </c>
      <c r="L688">
        <v>9.6</v>
      </c>
      <c r="M688" t="s">
        <v>27</v>
      </c>
      <c r="N688" t="s">
        <v>27</v>
      </c>
    </row>
    <row r="689" spans="1:14" x14ac:dyDescent="0.2">
      <c r="A689" t="s">
        <v>53</v>
      </c>
      <c r="B689" t="s">
        <v>2054</v>
      </c>
      <c r="C689" t="s">
        <v>2091</v>
      </c>
      <c r="D689" t="s">
        <v>2056</v>
      </c>
      <c r="E689" t="s">
        <v>2057</v>
      </c>
      <c r="F689" t="s">
        <v>2058</v>
      </c>
      <c r="G689" t="s">
        <v>24</v>
      </c>
      <c r="H689">
        <v>9.57</v>
      </c>
      <c r="I689" t="s">
        <v>47</v>
      </c>
      <c r="J689" t="s">
        <v>26</v>
      </c>
      <c r="M689" t="s">
        <v>27</v>
      </c>
      <c r="N689" t="s">
        <v>27</v>
      </c>
    </row>
    <row r="690" spans="1:14" x14ac:dyDescent="0.2">
      <c r="A690" t="s">
        <v>144</v>
      </c>
      <c r="B690" t="s">
        <v>2092</v>
      </c>
      <c r="C690" t="s">
        <v>2093</v>
      </c>
      <c r="D690" t="s">
        <v>1236</v>
      </c>
      <c r="E690" t="s">
        <v>2094</v>
      </c>
      <c r="F690" t="s">
        <v>1238</v>
      </c>
      <c r="G690" t="s">
        <v>24</v>
      </c>
      <c r="H690">
        <v>9.56</v>
      </c>
      <c r="I690" t="s">
        <v>25</v>
      </c>
      <c r="J690" t="s">
        <v>26</v>
      </c>
      <c r="M690" t="s">
        <v>27</v>
      </c>
      <c r="N690" t="s">
        <v>27</v>
      </c>
    </row>
    <row r="691" spans="1:14" x14ac:dyDescent="0.2">
      <c r="A691" t="s">
        <v>53</v>
      </c>
      <c r="B691" t="s">
        <v>2028</v>
      </c>
      <c r="C691" t="s">
        <v>2095</v>
      </c>
      <c r="D691" t="s">
        <v>2030</v>
      </c>
      <c r="E691" t="s">
        <v>2031</v>
      </c>
      <c r="F691" t="s">
        <v>2032</v>
      </c>
      <c r="G691" t="s">
        <v>24</v>
      </c>
      <c r="H691">
        <v>9.5500000000000007</v>
      </c>
      <c r="I691" t="s">
        <v>47</v>
      </c>
      <c r="J691" t="s">
        <v>26</v>
      </c>
      <c r="M691" t="s">
        <v>27</v>
      </c>
      <c r="N691" t="s">
        <v>27</v>
      </c>
    </row>
    <row r="692" spans="1:14" x14ac:dyDescent="0.2">
      <c r="A692" t="s">
        <v>144</v>
      </c>
      <c r="B692" t="s">
        <v>2096</v>
      </c>
      <c r="C692" t="s">
        <v>2097</v>
      </c>
      <c r="D692" t="s">
        <v>2098</v>
      </c>
      <c r="E692" t="s">
        <v>2099</v>
      </c>
      <c r="F692" t="s">
        <v>2100</v>
      </c>
      <c r="G692" t="s">
        <v>24</v>
      </c>
      <c r="H692">
        <v>9.51</v>
      </c>
      <c r="I692" t="s">
        <v>25</v>
      </c>
      <c r="J692" t="s">
        <v>26</v>
      </c>
      <c r="K692">
        <v>2</v>
      </c>
      <c r="L692">
        <v>4.7549999999999999</v>
      </c>
      <c r="M692" t="s">
        <v>27</v>
      </c>
      <c r="N692" t="s">
        <v>27</v>
      </c>
    </row>
    <row r="693" spans="1:14" x14ac:dyDescent="0.2">
      <c r="A693" t="s">
        <v>144</v>
      </c>
      <c r="B693" t="s">
        <v>2077</v>
      </c>
      <c r="C693" t="s">
        <v>1958</v>
      </c>
      <c r="D693" t="s">
        <v>2078</v>
      </c>
      <c r="E693" t="s">
        <v>2079</v>
      </c>
      <c r="F693" t="s">
        <v>2080</v>
      </c>
      <c r="G693" t="s">
        <v>24</v>
      </c>
      <c r="H693">
        <v>9.5500000000000007</v>
      </c>
      <c r="I693" t="s">
        <v>25</v>
      </c>
      <c r="J693" t="s">
        <v>26</v>
      </c>
      <c r="M693" t="s">
        <v>27</v>
      </c>
      <c r="N693" t="s">
        <v>27</v>
      </c>
    </row>
    <row r="694" spans="1:14" x14ac:dyDescent="0.2">
      <c r="A694" t="s">
        <v>49</v>
      </c>
      <c r="B694" t="s">
        <v>2101</v>
      </c>
      <c r="C694" t="s">
        <v>2102</v>
      </c>
      <c r="D694" t="s">
        <v>2103</v>
      </c>
      <c r="E694" t="s">
        <v>2104</v>
      </c>
      <c r="F694" t="s">
        <v>2105</v>
      </c>
      <c r="G694" t="s">
        <v>24</v>
      </c>
      <c r="H694">
        <v>9.5399999999999991</v>
      </c>
      <c r="I694" t="s">
        <v>47</v>
      </c>
      <c r="J694" t="s">
        <v>26</v>
      </c>
      <c r="M694" t="s">
        <v>27</v>
      </c>
      <c r="N694" t="s">
        <v>27</v>
      </c>
    </row>
    <row r="695" spans="1:14" x14ac:dyDescent="0.2">
      <c r="A695" t="s">
        <v>53</v>
      </c>
      <c r="B695" t="s">
        <v>1195</v>
      </c>
      <c r="C695" t="s">
        <v>2106</v>
      </c>
      <c r="D695" t="s">
        <v>1197</v>
      </c>
      <c r="E695" t="s">
        <v>1198</v>
      </c>
      <c r="F695" t="s">
        <v>1199</v>
      </c>
      <c r="G695" t="s">
        <v>24</v>
      </c>
      <c r="H695">
        <v>9.5399999999999991</v>
      </c>
      <c r="I695" t="s">
        <v>47</v>
      </c>
      <c r="J695" t="s">
        <v>26</v>
      </c>
      <c r="K695">
        <v>1</v>
      </c>
      <c r="L695">
        <v>9.5399999999999991</v>
      </c>
      <c r="M695" t="s">
        <v>27</v>
      </c>
      <c r="N695" t="s">
        <v>27</v>
      </c>
    </row>
    <row r="696" spans="1:14" x14ac:dyDescent="0.2">
      <c r="A696" t="s">
        <v>49</v>
      </c>
      <c r="B696" t="s">
        <v>2107</v>
      </c>
      <c r="C696" t="s">
        <v>2108</v>
      </c>
      <c r="D696" t="s">
        <v>2109</v>
      </c>
      <c r="E696" t="s">
        <v>2110</v>
      </c>
      <c r="F696" t="s">
        <v>2111</v>
      </c>
      <c r="G696" t="s">
        <v>24</v>
      </c>
      <c r="H696">
        <v>9.5299999999999994</v>
      </c>
      <c r="I696" t="s">
        <v>47</v>
      </c>
      <c r="J696" t="s">
        <v>26</v>
      </c>
      <c r="M696" t="s">
        <v>27</v>
      </c>
      <c r="N696" t="s">
        <v>27</v>
      </c>
    </row>
    <row r="697" spans="1:14" x14ac:dyDescent="0.2">
      <c r="A697" t="s">
        <v>49</v>
      </c>
      <c r="B697" t="s">
        <v>2112</v>
      </c>
      <c r="C697" t="s">
        <v>2113</v>
      </c>
      <c r="D697" t="s">
        <v>2114</v>
      </c>
      <c r="E697" t="s">
        <v>2115</v>
      </c>
      <c r="F697" t="s">
        <v>2116</v>
      </c>
      <c r="G697" t="s">
        <v>24</v>
      </c>
      <c r="H697">
        <v>9.52</v>
      </c>
      <c r="I697" t="s">
        <v>47</v>
      </c>
      <c r="J697" t="s">
        <v>26</v>
      </c>
      <c r="M697" t="s">
        <v>27</v>
      </c>
      <c r="N697" t="s">
        <v>27</v>
      </c>
    </row>
    <row r="698" spans="1:14" x14ac:dyDescent="0.2">
      <c r="A698" t="s">
        <v>144</v>
      </c>
      <c r="B698" t="s">
        <v>2117</v>
      </c>
      <c r="C698" t="s">
        <v>2118</v>
      </c>
      <c r="D698" t="s">
        <v>2119</v>
      </c>
      <c r="E698" t="s">
        <v>2120</v>
      </c>
      <c r="F698" t="s">
        <v>2121</v>
      </c>
      <c r="G698" t="s">
        <v>24</v>
      </c>
      <c r="H698">
        <v>9.52</v>
      </c>
      <c r="I698" t="s">
        <v>25</v>
      </c>
      <c r="J698" t="s">
        <v>26</v>
      </c>
      <c r="K698">
        <v>2</v>
      </c>
      <c r="L698">
        <v>4.76</v>
      </c>
      <c r="M698" t="s">
        <v>27</v>
      </c>
      <c r="N698" t="s">
        <v>27</v>
      </c>
    </row>
    <row r="699" spans="1:14" x14ac:dyDescent="0.2">
      <c r="A699" t="s">
        <v>53</v>
      </c>
      <c r="B699" t="s">
        <v>85</v>
      </c>
      <c r="C699" t="s">
        <v>2122</v>
      </c>
      <c r="D699" t="s">
        <v>87</v>
      </c>
      <c r="E699" t="s">
        <v>88</v>
      </c>
      <c r="F699" t="s">
        <v>89</v>
      </c>
      <c r="G699" t="s">
        <v>24</v>
      </c>
      <c r="H699">
        <v>9.51</v>
      </c>
      <c r="I699" t="s">
        <v>47</v>
      </c>
      <c r="J699" t="s">
        <v>26</v>
      </c>
      <c r="M699" t="s">
        <v>27</v>
      </c>
      <c r="N699" t="s">
        <v>27</v>
      </c>
    </row>
    <row r="700" spans="1:14" x14ac:dyDescent="0.2">
      <c r="A700" t="s">
        <v>53</v>
      </c>
      <c r="B700" t="s">
        <v>2123</v>
      </c>
      <c r="C700" t="s">
        <v>2124</v>
      </c>
      <c r="D700" t="s">
        <v>2125</v>
      </c>
      <c r="E700" t="s">
        <v>2126</v>
      </c>
      <c r="F700" t="s">
        <v>2127</v>
      </c>
      <c r="G700" t="s">
        <v>24</v>
      </c>
      <c r="H700">
        <v>9.49</v>
      </c>
      <c r="I700" t="s">
        <v>47</v>
      </c>
      <c r="J700" t="s">
        <v>26</v>
      </c>
      <c r="M700" t="s">
        <v>27</v>
      </c>
      <c r="N700" t="s">
        <v>27</v>
      </c>
    </row>
    <row r="701" spans="1:14" x14ac:dyDescent="0.2">
      <c r="A701" t="s">
        <v>49</v>
      </c>
      <c r="B701" t="s">
        <v>2128</v>
      </c>
      <c r="C701" t="s">
        <v>2129</v>
      </c>
      <c r="D701" t="s">
        <v>2130</v>
      </c>
      <c r="E701" t="s">
        <v>2131</v>
      </c>
      <c r="F701" t="s">
        <v>2132</v>
      </c>
      <c r="G701" t="s">
        <v>24</v>
      </c>
      <c r="H701">
        <v>9.49</v>
      </c>
      <c r="I701" t="s">
        <v>47</v>
      </c>
      <c r="J701" t="s">
        <v>26</v>
      </c>
      <c r="M701" t="s">
        <v>27</v>
      </c>
      <c r="N701" t="s">
        <v>27</v>
      </c>
    </row>
    <row r="702" spans="1:14" x14ac:dyDescent="0.2">
      <c r="A702" t="s">
        <v>53</v>
      </c>
      <c r="B702" t="s">
        <v>1696</v>
      </c>
      <c r="C702" t="s">
        <v>2133</v>
      </c>
      <c r="D702" t="s">
        <v>1698</v>
      </c>
      <c r="E702" t="s">
        <v>1699</v>
      </c>
      <c r="F702" t="s">
        <v>1700</v>
      </c>
      <c r="G702" t="s">
        <v>24</v>
      </c>
      <c r="H702">
        <v>9.49</v>
      </c>
      <c r="I702" t="s">
        <v>47</v>
      </c>
      <c r="J702" t="s">
        <v>26</v>
      </c>
      <c r="M702" t="s">
        <v>27</v>
      </c>
      <c r="N702" t="s">
        <v>27</v>
      </c>
    </row>
    <row r="703" spans="1:14" x14ac:dyDescent="0.2">
      <c r="A703" t="s">
        <v>49</v>
      </c>
      <c r="B703" t="s">
        <v>2134</v>
      </c>
      <c r="C703" t="s">
        <v>2135</v>
      </c>
      <c r="D703" t="s">
        <v>2136</v>
      </c>
      <c r="E703" t="s">
        <v>2137</v>
      </c>
      <c r="F703" t="s">
        <v>2138</v>
      </c>
      <c r="G703" t="s">
        <v>24</v>
      </c>
      <c r="H703">
        <v>9.48</v>
      </c>
      <c r="I703" t="s">
        <v>47</v>
      </c>
      <c r="J703" t="s">
        <v>26</v>
      </c>
      <c r="M703" t="s">
        <v>27</v>
      </c>
      <c r="N703" t="s">
        <v>27</v>
      </c>
    </row>
    <row r="704" spans="1:14" x14ac:dyDescent="0.2">
      <c r="A704" t="s">
        <v>18</v>
      </c>
      <c r="B704" t="s">
        <v>1504</v>
      </c>
      <c r="C704" t="s">
        <v>2139</v>
      </c>
      <c r="D704" t="s">
        <v>1506</v>
      </c>
      <c r="E704" t="s">
        <v>1507</v>
      </c>
      <c r="F704" t="s">
        <v>1508</v>
      </c>
      <c r="G704" t="s">
        <v>24</v>
      </c>
      <c r="H704">
        <v>9.4600000000000009</v>
      </c>
      <c r="I704" t="s">
        <v>47</v>
      </c>
      <c r="J704" t="s">
        <v>26</v>
      </c>
      <c r="M704" t="s">
        <v>27</v>
      </c>
      <c r="N704" t="s">
        <v>27</v>
      </c>
    </row>
    <row r="705" spans="1:14" x14ac:dyDescent="0.2">
      <c r="A705" t="s">
        <v>41</v>
      </c>
      <c r="B705" t="s">
        <v>219</v>
      </c>
      <c r="C705" t="s">
        <v>2140</v>
      </c>
      <c r="D705" t="s">
        <v>68</v>
      </c>
      <c r="E705" t="s">
        <v>221</v>
      </c>
      <c r="F705" t="s">
        <v>70</v>
      </c>
      <c r="G705" t="s">
        <v>24</v>
      </c>
      <c r="H705">
        <v>9.4600000000000009</v>
      </c>
      <c r="I705" t="s">
        <v>47</v>
      </c>
      <c r="J705" t="s">
        <v>26</v>
      </c>
      <c r="K705">
        <v>3</v>
      </c>
      <c r="L705">
        <v>3.1533333300000002</v>
      </c>
      <c r="M705" t="s">
        <v>27</v>
      </c>
      <c r="N705" t="s">
        <v>27</v>
      </c>
    </row>
    <row r="706" spans="1:14" x14ac:dyDescent="0.2">
      <c r="A706" t="s">
        <v>53</v>
      </c>
      <c r="B706" t="s">
        <v>2141</v>
      </c>
      <c r="C706" t="s">
        <v>2142</v>
      </c>
      <c r="D706" t="s">
        <v>2143</v>
      </c>
      <c r="E706" t="s">
        <v>2144</v>
      </c>
      <c r="F706" t="s">
        <v>2145</v>
      </c>
      <c r="G706" t="s">
        <v>24</v>
      </c>
      <c r="H706">
        <v>9.34</v>
      </c>
      <c r="I706" t="s">
        <v>47</v>
      </c>
      <c r="J706" t="s">
        <v>26</v>
      </c>
      <c r="M706" t="s">
        <v>27</v>
      </c>
      <c r="N706" t="s">
        <v>27</v>
      </c>
    </row>
    <row r="707" spans="1:14" x14ac:dyDescent="0.2">
      <c r="A707" t="s">
        <v>49</v>
      </c>
      <c r="B707" t="s">
        <v>354</v>
      </c>
      <c r="C707" t="s">
        <v>2146</v>
      </c>
      <c r="D707" t="s">
        <v>356</v>
      </c>
      <c r="E707" t="s">
        <v>357</v>
      </c>
      <c r="F707" t="s">
        <v>358</v>
      </c>
      <c r="G707" t="s">
        <v>24</v>
      </c>
      <c r="H707">
        <v>9.34</v>
      </c>
      <c r="I707" t="s">
        <v>47</v>
      </c>
      <c r="J707" t="s">
        <v>26</v>
      </c>
      <c r="M707" t="s">
        <v>27</v>
      </c>
      <c r="N707" t="s">
        <v>27</v>
      </c>
    </row>
    <row r="708" spans="1:14" x14ac:dyDescent="0.2">
      <c r="A708" t="s">
        <v>49</v>
      </c>
      <c r="B708" t="s">
        <v>1351</v>
      </c>
      <c r="C708" t="s">
        <v>2147</v>
      </c>
      <c r="D708" t="s">
        <v>1353</v>
      </c>
      <c r="E708" t="s">
        <v>1354</v>
      </c>
      <c r="F708" t="s">
        <v>1355</v>
      </c>
      <c r="G708" t="s">
        <v>24</v>
      </c>
      <c r="H708">
        <v>9.34</v>
      </c>
      <c r="I708" t="s">
        <v>47</v>
      </c>
      <c r="J708" t="s">
        <v>26</v>
      </c>
      <c r="M708" t="s">
        <v>27</v>
      </c>
      <c r="N708" t="s">
        <v>27</v>
      </c>
    </row>
    <row r="709" spans="1:14" x14ac:dyDescent="0.2">
      <c r="A709" t="s">
        <v>49</v>
      </c>
      <c r="B709" t="s">
        <v>2101</v>
      </c>
      <c r="C709" t="s">
        <v>2148</v>
      </c>
      <c r="D709" t="s">
        <v>2103</v>
      </c>
      <c r="E709" t="s">
        <v>2104</v>
      </c>
      <c r="F709" t="s">
        <v>2105</v>
      </c>
      <c r="G709" t="s">
        <v>24</v>
      </c>
      <c r="H709">
        <v>9.26</v>
      </c>
      <c r="I709" t="s">
        <v>47</v>
      </c>
      <c r="J709" t="s">
        <v>26</v>
      </c>
      <c r="M709" t="s">
        <v>27</v>
      </c>
      <c r="N709" t="s">
        <v>27</v>
      </c>
    </row>
    <row r="710" spans="1:14" x14ac:dyDescent="0.2">
      <c r="A710" t="s">
        <v>144</v>
      </c>
      <c r="B710" t="s">
        <v>2070</v>
      </c>
      <c r="C710" t="s">
        <v>2149</v>
      </c>
      <c r="D710" t="s">
        <v>2072</v>
      </c>
      <c r="E710" t="s">
        <v>2073</v>
      </c>
      <c r="F710" t="s">
        <v>2074</v>
      </c>
      <c r="G710" t="s">
        <v>24</v>
      </c>
      <c r="H710">
        <v>9.34</v>
      </c>
      <c r="I710" t="s">
        <v>25</v>
      </c>
      <c r="J710" t="s">
        <v>26</v>
      </c>
      <c r="M710" t="s">
        <v>27</v>
      </c>
      <c r="N710" t="s">
        <v>27</v>
      </c>
    </row>
    <row r="711" spans="1:14" x14ac:dyDescent="0.2">
      <c r="A711" t="s">
        <v>53</v>
      </c>
      <c r="B711" t="s">
        <v>2150</v>
      </c>
      <c r="C711" t="s">
        <v>2151</v>
      </c>
      <c r="D711" t="s">
        <v>2152</v>
      </c>
      <c r="E711" t="s">
        <v>2153</v>
      </c>
      <c r="F711" t="s">
        <v>2154</v>
      </c>
      <c r="G711" t="s">
        <v>24</v>
      </c>
      <c r="H711">
        <v>9.31</v>
      </c>
      <c r="I711" t="s">
        <v>47</v>
      </c>
      <c r="J711" t="s">
        <v>26</v>
      </c>
      <c r="K711">
        <v>1</v>
      </c>
      <c r="L711">
        <v>9.31</v>
      </c>
      <c r="M711" t="s">
        <v>27</v>
      </c>
      <c r="N711" t="s">
        <v>27</v>
      </c>
    </row>
    <row r="712" spans="1:14" x14ac:dyDescent="0.2">
      <c r="A712" t="s">
        <v>144</v>
      </c>
      <c r="B712" t="s">
        <v>1155</v>
      </c>
      <c r="C712" t="s">
        <v>2155</v>
      </c>
      <c r="D712" t="s">
        <v>1157</v>
      </c>
      <c r="E712" t="s">
        <v>1158</v>
      </c>
      <c r="F712" t="s">
        <v>1159</v>
      </c>
      <c r="G712" t="s">
        <v>24</v>
      </c>
      <c r="H712">
        <v>9.2899999999999991</v>
      </c>
      <c r="I712" t="s">
        <v>25</v>
      </c>
      <c r="J712" t="s">
        <v>26</v>
      </c>
      <c r="M712" t="s">
        <v>27</v>
      </c>
      <c r="N712" t="s">
        <v>27</v>
      </c>
    </row>
    <row r="713" spans="1:14" x14ac:dyDescent="0.2">
      <c r="A713" t="s">
        <v>49</v>
      </c>
      <c r="B713" t="s">
        <v>2156</v>
      </c>
      <c r="C713" t="s">
        <v>2157</v>
      </c>
      <c r="D713" t="s">
        <v>2158</v>
      </c>
      <c r="E713" t="s">
        <v>2159</v>
      </c>
      <c r="F713" t="s">
        <v>2160</v>
      </c>
      <c r="G713" t="s">
        <v>24</v>
      </c>
      <c r="H713">
        <v>9.27</v>
      </c>
      <c r="I713" t="s">
        <v>47</v>
      </c>
      <c r="J713" t="s">
        <v>26</v>
      </c>
      <c r="K713">
        <v>1</v>
      </c>
      <c r="L713">
        <v>9.27</v>
      </c>
      <c r="M713" t="s">
        <v>27</v>
      </c>
      <c r="N713" t="s">
        <v>27</v>
      </c>
    </row>
    <row r="714" spans="1:14" x14ac:dyDescent="0.2">
      <c r="A714" t="s">
        <v>18</v>
      </c>
      <c r="B714" t="s">
        <v>2161</v>
      </c>
      <c r="C714" t="s">
        <v>2162</v>
      </c>
      <c r="D714" t="s">
        <v>2163</v>
      </c>
      <c r="E714" t="s">
        <v>2164</v>
      </c>
      <c r="F714" t="s">
        <v>2165</v>
      </c>
      <c r="G714" t="s">
        <v>24</v>
      </c>
      <c r="H714">
        <v>9.24</v>
      </c>
      <c r="I714" t="s">
        <v>25</v>
      </c>
      <c r="J714" t="s">
        <v>26</v>
      </c>
      <c r="M714" t="s">
        <v>27</v>
      </c>
      <c r="N714" t="s">
        <v>27</v>
      </c>
    </row>
    <row r="715" spans="1:14" x14ac:dyDescent="0.2">
      <c r="A715" t="s">
        <v>53</v>
      </c>
      <c r="B715" t="s">
        <v>2166</v>
      </c>
      <c r="C715" t="s">
        <v>1041</v>
      </c>
      <c r="D715" t="s">
        <v>1042</v>
      </c>
      <c r="E715" t="s">
        <v>2167</v>
      </c>
      <c r="F715" t="s">
        <v>1044</v>
      </c>
      <c r="G715" t="s">
        <v>24</v>
      </c>
      <c r="H715">
        <v>9.23</v>
      </c>
      <c r="I715" t="s">
        <v>47</v>
      </c>
      <c r="J715" t="s">
        <v>26</v>
      </c>
      <c r="M715" t="s">
        <v>27</v>
      </c>
      <c r="N715" t="s">
        <v>27</v>
      </c>
    </row>
    <row r="716" spans="1:14" x14ac:dyDescent="0.2">
      <c r="A716" t="s">
        <v>53</v>
      </c>
      <c r="B716" t="s">
        <v>2168</v>
      </c>
      <c r="C716" t="s">
        <v>2169</v>
      </c>
      <c r="D716" t="s">
        <v>2170</v>
      </c>
      <c r="E716" t="s">
        <v>2171</v>
      </c>
      <c r="F716" t="s">
        <v>2172</v>
      </c>
      <c r="G716" t="s">
        <v>24</v>
      </c>
      <c r="H716">
        <v>9.2200000000000006</v>
      </c>
      <c r="I716" t="s">
        <v>47</v>
      </c>
      <c r="J716" t="s">
        <v>26</v>
      </c>
      <c r="K716">
        <v>1</v>
      </c>
      <c r="L716">
        <v>9.2200000000000006</v>
      </c>
      <c r="M716" t="s">
        <v>27</v>
      </c>
      <c r="N716" t="s">
        <v>27</v>
      </c>
    </row>
    <row r="717" spans="1:14" x14ac:dyDescent="0.2">
      <c r="A717" t="s">
        <v>53</v>
      </c>
      <c r="B717" t="s">
        <v>2173</v>
      </c>
      <c r="C717" t="s">
        <v>2174</v>
      </c>
      <c r="D717" t="s">
        <v>2175</v>
      </c>
      <c r="E717" t="s">
        <v>2176</v>
      </c>
      <c r="F717" t="s">
        <v>2177</v>
      </c>
      <c r="G717" t="s">
        <v>24</v>
      </c>
      <c r="H717">
        <v>9.1999999999999993</v>
      </c>
      <c r="I717" t="s">
        <v>47</v>
      </c>
      <c r="J717" t="s">
        <v>26</v>
      </c>
      <c r="M717" t="s">
        <v>27</v>
      </c>
      <c r="N717" t="s">
        <v>27</v>
      </c>
    </row>
    <row r="718" spans="1:14" x14ac:dyDescent="0.2">
      <c r="A718" t="s">
        <v>49</v>
      </c>
      <c r="B718" t="s">
        <v>2178</v>
      </c>
      <c r="C718" t="s">
        <v>2179</v>
      </c>
      <c r="D718" t="s">
        <v>2180</v>
      </c>
      <c r="E718" t="s">
        <v>2181</v>
      </c>
      <c r="F718" t="s">
        <v>2182</v>
      </c>
      <c r="G718" t="s">
        <v>24</v>
      </c>
      <c r="H718">
        <v>9.17</v>
      </c>
      <c r="I718" t="s">
        <v>47</v>
      </c>
      <c r="J718" t="s">
        <v>26</v>
      </c>
      <c r="K718">
        <v>2</v>
      </c>
      <c r="L718">
        <v>4.585</v>
      </c>
      <c r="M718" t="s">
        <v>27</v>
      </c>
      <c r="N718" t="s">
        <v>27</v>
      </c>
    </row>
    <row r="719" spans="1:14" x14ac:dyDescent="0.2">
      <c r="A719" t="s">
        <v>53</v>
      </c>
      <c r="B719" t="s">
        <v>1935</v>
      </c>
      <c r="C719" t="s">
        <v>2183</v>
      </c>
      <c r="D719" t="s">
        <v>1937</v>
      </c>
      <c r="E719" t="s">
        <v>1938</v>
      </c>
      <c r="F719" t="s">
        <v>1939</v>
      </c>
      <c r="G719" t="s">
        <v>24</v>
      </c>
      <c r="H719">
        <v>9.17</v>
      </c>
      <c r="I719" t="s">
        <v>47</v>
      </c>
      <c r="J719" t="s">
        <v>26</v>
      </c>
      <c r="M719" t="s">
        <v>27</v>
      </c>
      <c r="N719" t="s">
        <v>27</v>
      </c>
    </row>
    <row r="720" spans="1:14" x14ac:dyDescent="0.2">
      <c r="A720" t="s">
        <v>144</v>
      </c>
      <c r="B720" t="s">
        <v>2184</v>
      </c>
      <c r="C720" t="s">
        <v>2185</v>
      </c>
      <c r="D720" t="s">
        <v>2186</v>
      </c>
      <c r="E720" t="s">
        <v>2187</v>
      </c>
      <c r="F720" t="s">
        <v>2188</v>
      </c>
      <c r="G720" t="s">
        <v>24</v>
      </c>
      <c r="H720">
        <v>9.1300000000000008</v>
      </c>
      <c r="I720" t="s">
        <v>25</v>
      </c>
      <c r="J720" t="s">
        <v>26</v>
      </c>
      <c r="M720" t="s">
        <v>27</v>
      </c>
      <c r="N720" t="s">
        <v>27</v>
      </c>
    </row>
    <row r="721" spans="1:14" x14ac:dyDescent="0.2">
      <c r="A721" t="s">
        <v>18</v>
      </c>
      <c r="B721" t="s">
        <v>1183</v>
      </c>
      <c r="C721" t="s">
        <v>2189</v>
      </c>
      <c r="D721" t="s">
        <v>1185</v>
      </c>
      <c r="E721" t="s">
        <v>1186</v>
      </c>
      <c r="F721" t="s">
        <v>1187</v>
      </c>
      <c r="G721" t="s">
        <v>24</v>
      </c>
      <c r="H721">
        <v>9.1199999999999992</v>
      </c>
      <c r="I721" t="s">
        <v>25</v>
      </c>
      <c r="J721" t="s">
        <v>26</v>
      </c>
      <c r="M721" t="s">
        <v>27</v>
      </c>
      <c r="N721" t="s">
        <v>27</v>
      </c>
    </row>
    <row r="722" spans="1:14" x14ac:dyDescent="0.2">
      <c r="A722" t="s">
        <v>53</v>
      </c>
      <c r="B722" t="s">
        <v>2190</v>
      </c>
      <c r="C722" t="s">
        <v>2191</v>
      </c>
      <c r="D722" t="s">
        <v>2192</v>
      </c>
      <c r="E722" t="s">
        <v>2193</v>
      </c>
      <c r="F722" t="s">
        <v>2194</v>
      </c>
      <c r="G722" t="s">
        <v>24</v>
      </c>
      <c r="H722">
        <v>9</v>
      </c>
      <c r="I722" t="s">
        <v>47</v>
      </c>
      <c r="J722" t="s">
        <v>26</v>
      </c>
      <c r="M722" t="s">
        <v>27</v>
      </c>
      <c r="N722" t="s">
        <v>27</v>
      </c>
    </row>
    <row r="723" spans="1:14" x14ac:dyDescent="0.2">
      <c r="A723" t="s">
        <v>144</v>
      </c>
      <c r="B723" t="s">
        <v>1824</v>
      </c>
      <c r="C723" t="s">
        <v>2195</v>
      </c>
      <c r="D723" t="s">
        <v>1826</v>
      </c>
      <c r="E723" t="s">
        <v>1827</v>
      </c>
      <c r="F723" t="s">
        <v>1828</v>
      </c>
      <c r="G723" t="s">
        <v>24</v>
      </c>
      <c r="H723">
        <v>8.91</v>
      </c>
      <c r="I723" t="s">
        <v>25</v>
      </c>
      <c r="J723" t="s">
        <v>26</v>
      </c>
      <c r="M723" t="s">
        <v>27</v>
      </c>
      <c r="N723" t="s">
        <v>27</v>
      </c>
    </row>
    <row r="724" spans="1:14" x14ac:dyDescent="0.2">
      <c r="A724" t="s">
        <v>18</v>
      </c>
      <c r="B724" t="s">
        <v>1596</v>
      </c>
      <c r="C724" t="s">
        <v>788</v>
      </c>
      <c r="D724" t="s">
        <v>317</v>
      </c>
      <c r="E724" t="s">
        <v>318</v>
      </c>
      <c r="F724" t="s">
        <v>319</v>
      </c>
      <c r="G724" t="s">
        <v>24</v>
      </c>
      <c r="H724">
        <v>8.8800000000000008</v>
      </c>
      <c r="I724" t="s">
        <v>25</v>
      </c>
      <c r="J724" t="s">
        <v>26</v>
      </c>
      <c r="M724" t="s">
        <v>27</v>
      </c>
      <c r="N724" t="s">
        <v>27</v>
      </c>
    </row>
    <row r="725" spans="1:14" x14ac:dyDescent="0.2">
      <c r="A725" t="s">
        <v>49</v>
      </c>
      <c r="B725" t="s">
        <v>2196</v>
      </c>
      <c r="C725" t="s">
        <v>2197</v>
      </c>
      <c r="D725" t="s">
        <v>2198</v>
      </c>
      <c r="E725" t="s">
        <v>2199</v>
      </c>
      <c r="F725" t="s">
        <v>2200</v>
      </c>
      <c r="G725" t="s">
        <v>24</v>
      </c>
      <c r="H725">
        <v>8.85</v>
      </c>
      <c r="I725" t="s">
        <v>47</v>
      </c>
      <c r="J725" t="s">
        <v>26</v>
      </c>
      <c r="K725">
        <v>1</v>
      </c>
      <c r="L725">
        <v>8.85</v>
      </c>
      <c r="M725" t="s">
        <v>27</v>
      </c>
      <c r="N725" t="s">
        <v>27</v>
      </c>
    </row>
    <row r="726" spans="1:14" x14ac:dyDescent="0.2">
      <c r="A726" t="s">
        <v>41</v>
      </c>
      <c r="B726" t="s">
        <v>1255</v>
      </c>
      <c r="C726" t="s">
        <v>2201</v>
      </c>
      <c r="D726" t="s">
        <v>1257</v>
      </c>
      <c r="E726" t="s">
        <v>1258</v>
      </c>
      <c r="F726" t="s">
        <v>1259</v>
      </c>
      <c r="G726" t="s">
        <v>24</v>
      </c>
      <c r="H726">
        <v>8.5500000000000007</v>
      </c>
      <c r="I726" t="s">
        <v>47</v>
      </c>
      <c r="J726" t="s">
        <v>26</v>
      </c>
      <c r="M726" t="s">
        <v>27</v>
      </c>
      <c r="N726" t="s">
        <v>27</v>
      </c>
    </row>
    <row r="727" spans="1:14" x14ac:dyDescent="0.2">
      <c r="A727" t="s">
        <v>53</v>
      </c>
      <c r="B727" t="s">
        <v>1997</v>
      </c>
      <c r="C727" t="s">
        <v>2202</v>
      </c>
      <c r="D727" t="s">
        <v>1999</v>
      </c>
      <c r="E727" t="s">
        <v>2000</v>
      </c>
      <c r="F727" t="s">
        <v>2001</v>
      </c>
      <c r="G727" t="s">
        <v>24</v>
      </c>
      <c r="H727">
        <v>8.61</v>
      </c>
      <c r="I727" t="s">
        <v>47</v>
      </c>
      <c r="J727" t="s">
        <v>26</v>
      </c>
      <c r="K727">
        <v>1</v>
      </c>
      <c r="L727">
        <v>8.61</v>
      </c>
      <c r="M727" t="s">
        <v>27</v>
      </c>
      <c r="N727" t="s">
        <v>27</v>
      </c>
    </row>
    <row r="728" spans="1:14" x14ac:dyDescent="0.2">
      <c r="A728" t="s">
        <v>53</v>
      </c>
      <c r="B728" t="s">
        <v>1997</v>
      </c>
      <c r="C728" t="s">
        <v>2203</v>
      </c>
      <c r="D728" t="s">
        <v>1999</v>
      </c>
      <c r="E728" t="s">
        <v>2000</v>
      </c>
      <c r="F728" t="s">
        <v>2001</v>
      </c>
      <c r="G728" t="s">
        <v>24</v>
      </c>
      <c r="H728">
        <v>8.5500000000000007</v>
      </c>
      <c r="I728" t="s">
        <v>47</v>
      </c>
      <c r="J728" t="s">
        <v>26</v>
      </c>
      <c r="M728" t="s">
        <v>27</v>
      </c>
      <c r="N728" t="s">
        <v>27</v>
      </c>
    </row>
    <row r="729" spans="1:14" x14ac:dyDescent="0.2">
      <c r="A729" t="s">
        <v>18</v>
      </c>
      <c r="B729" t="s">
        <v>670</v>
      </c>
      <c r="C729" t="s">
        <v>2204</v>
      </c>
      <c r="D729" t="s">
        <v>672</v>
      </c>
      <c r="E729" t="s">
        <v>673</v>
      </c>
      <c r="F729" t="s">
        <v>674</v>
      </c>
      <c r="G729" t="s">
        <v>24</v>
      </c>
      <c r="H729">
        <v>8.52</v>
      </c>
      <c r="I729" t="s">
        <v>25</v>
      </c>
      <c r="J729" t="s">
        <v>26</v>
      </c>
      <c r="K729">
        <v>1</v>
      </c>
      <c r="L729">
        <v>8.52</v>
      </c>
      <c r="M729" t="s">
        <v>27</v>
      </c>
      <c r="N729" t="s">
        <v>27</v>
      </c>
    </row>
    <row r="730" spans="1:14" x14ac:dyDescent="0.2">
      <c r="A730" t="s">
        <v>49</v>
      </c>
      <c r="B730" t="s">
        <v>2205</v>
      </c>
      <c r="C730" t="s">
        <v>2206</v>
      </c>
      <c r="D730" t="s">
        <v>2207</v>
      </c>
      <c r="E730" t="s">
        <v>2208</v>
      </c>
      <c r="F730" t="s">
        <v>2209</v>
      </c>
      <c r="G730" t="s">
        <v>24</v>
      </c>
      <c r="H730">
        <v>8.51</v>
      </c>
      <c r="I730" t="s">
        <v>47</v>
      </c>
      <c r="J730" t="s">
        <v>26</v>
      </c>
      <c r="M730" t="s">
        <v>27</v>
      </c>
      <c r="N730" t="s">
        <v>27</v>
      </c>
    </row>
    <row r="731" spans="1:14" x14ac:dyDescent="0.2">
      <c r="A731" t="s">
        <v>53</v>
      </c>
      <c r="B731" t="s">
        <v>2210</v>
      </c>
      <c r="C731" t="s">
        <v>2211</v>
      </c>
      <c r="D731" t="s">
        <v>2212</v>
      </c>
      <c r="E731" t="s">
        <v>2213</v>
      </c>
      <c r="F731" t="s">
        <v>2214</v>
      </c>
      <c r="G731" t="s">
        <v>24</v>
      </c>
      <c r="H731">
        <v>8.49</v>
      </c>
      <c r="I731" t="s">
        <v>47</v>
      </c>
      <c r="J731" t="s">
        <v>26</v>
      </c>
      <c r="K731">
        <v>1</v>
      </c>
      <c r="L731">
        <v>8.49</v>
      </c>
      <c r="M731" t="s">
        <v>27</v>
      </c>
      <c r="N731" t="s">
        <v>27</v>
      </c>
    </row>
    <row r="732" spans="1:14" x14ac:dyDescent="0.2">
      <c r="A732" t="s">
        <v>18</v>
      </c>
      <c r="B732" t="s">
        <v>498</v>
      </c>
      <c r="C732" t="s">
        <v>2215</v>
      </c>
      <c r="D732" t="s">
        <v>500</v>
      </c>
      <c r="E732" t="s">
        <v>501</v>
      </c>
      <c r="F732" t="s">
        <v>502</v>
      </c>
      <c r="G732" t="s">
        <v>24</v>
      </c>
      <c r="H732">
        <v>8.4700000000000006</v>
      </c>
      <c r="I732" t="s">
        <v>25</v>
      </c>
      <c r="J732" t="s">
        <v>26</v>
      </c>
      <c r="M732" t="s">
        <v>27</v>
      </c>
      <c r="N732" t="s">
        <v>27</v>
      </c>
    </row>
    <row r="733" spans="1:14" x14ac:dyDescent="0.2">
      <c r="A733" t="s">
        <v>18</v>
      </c>
      <c r="B733" t="s">
        <v>670</v>
      </c>
      <c r="C733" t="s">
        <v>2216</v>
      </c>
      <c r="D733" t="s">
        <v>672</v>
      </c>
      <c r="E733" t="s">
        <v>673</v>
      </c>
      <c r="F733" t="s">
        <v>674</v>
      </c>
      <c r="G733" t="s">
        <v>24</v>
      </c>
      <c r="H733">
        <v>8.4499999999999993</v>
      </c>
      <c r="I733" t="s">
        <v>25</v>
      </c>
      <c r="J733" t="s">
        <v>26</v>
      </c>
      <c r="M733" t="s">
        <v>27</v>
      </c>
      <c r="N733" t="s">
        <v>27</v>
      </c>
    </row>
    <row r="734" spans="1:14" x14ac:dyDescent="0.2">
      <c r="A734" t="s">
        <v>18</v>
      </c>
      <c r="B734" t="s">
        <v>2217</v>
      </c>
      <c r="C734" t="s">
        <v>2218</v>
      </c>
      <c r="D734" t="s">
        <v>2219</v>
      </c>
      <c r="E734" t="s">
        <v>2220</v>
      </c>
      <c r="F734" t="s">
        <v>2221</v>
      </c>
      <c r="G734" t="s">
        <v>24</v>
      </c>
      <c r="H734">
        <v>8.41</v>
      </c>
      <c r="I734" t="s">
        <v>25</v>
      </c>
      <c r="J734" t="s">
        <v>26</v>
      </c>
      <c r="M734" t="s">
        <v>27</v>
      </c>
      <c r="N734" t="s">
        <v>27</v>
      </c>
    </row>
    <row r="735" spans="1:14" x14ac:dyDescent="0.2">
      <c r="A735" t="s">
        <v>49</v>
      </c>
      <c r="B735" t="s">
        <v>2222</v>
      </c>
      <c r="C735" t="s">
        <v>2223</v>
      </c>
      <c r="D735" t="s">
        <v>2224</v>
      </c>
      <c r="E735" t="s">
        <v>2225</v>
      </c>
      <c r="F735" t="s">
        <v>2226</v>
      </c>
      <c r="G735" t="s">
        <v>24</v>
      </c>
      <c r="H735">
        <v>8.36</v>
      </c>
      <c r="I735" t="s">
        <v>47</v>
      </c>
      <c r="J735" t="s">
        <v>26</v>
      </c>
      <c r="M735" t="s">
        <v>27</v>
      </c>
      <c r="N735" t="s">
        <v>27</v>
      </c>
    </row>
    <row r="736" spans="1:14" x14ac:dyDescent="0.2">
      <c r="A736" t="s">
        <v>53</v>
      </c>
      <c r="B736" t="s">
        <v>2227</v>
      </c>
      <c r="C736" t="s">
        <v>2228</v>
      </c>
      <c r="D736" t="s">
        <v>2229</v>
      </c>
      <c r="E736" t="s">
        <v>2230</v>
      </c>
      <c r="F736" t="s">
        <v>2231</v>
      </c>
      <c r="G736" t="s">
        <v>24</v>
      </c>
      <c r="H736">
        <v>8.2200000000000006</v>
      </c>
      <c r="I736" t="s">
        <v>47</v>
      </c>
      <c r="J736" t="s">
        <v>26</v>
      </c>
      <c r="M736" t="s">
        <v>27</v>
      </c>
      <c r="N736" t="s">
        <v>27</v>
      </c>
    </row>
    <row r="737" spans="1:14" x14ac:dyDescent="0.2">
      <c r="A737" t="s">
        <v>49</v>
      </c>
      <c r="B737" t="s">
        <v>2232</v>
      </c>
      <c r="C737" t="s">
        <v>2233</v>
      </c>
      <c r="D737" t="s">
        <v>2234</v>
      </c>
      <c r="E737" t="s">
        <v>2235</v>
      </c>
      <c r="F737" t="s">
        <v>2236</v>
      </c>
      <c r="G737" t="s">
        <v>24</v>
      </c>
      <c r="H737">
        <v>8.17</v>
      </c>
      <c r="I737" t="s">
        <v>47</v>
      </c>
      <c r="J737" t="s">
        <v>26</v>
      </c>
      <c r="M737" t="s">
        <v>27</v>
      </c>
      <c r="N737" t="s">
        <v>27</v>
      </c>
    </row>
    <row r="738" spans="1:14" x14ac:dyDescent="0.2">
      <c r="A738" t="s">
        <v>144</v>
      </c>
      <c r="B738" t="s">
        <v>1407</v>
      </c>
      <c r="C738" t="s">
        <v>2237</v>
      </c>
      <c r="D738" t="s">
        <v>1409</v>
      </c>
      <c r="E738" t="s">
        <v>1410</v>
      </c>
      <c r="F738" t="s">
        <v>1411</v>
      </c>
      <c r="G738" t="s">
        <v>24</v>
      </c>
      <c r="H738">
        <v>8.14</v>
      </c>
      <c r="I738" t="s">
        <v>25</v>
      </c>
      <c r="J738" t="s">
        <v>26</v>
      </c>
      <c r="M738" t="s">
        <v>27</v>
      </c>
      <c r="N738" t="s">
        <v>27</v>
      </c>
    </row>
    <row r="739" spans="1:14" x14ac:dyDescent="0.2">
      <c r="A739" t="s">
        <v>49</v>
      </c>
      <c r="B739" t="s">
        <v>2238</v>
      </c>
      <c r="C739" t="s">
        <v>2239</v>
      </c>
      <c r="D739" t="s">
        <v>934</v>
      </c>
      <c r="E739" t="s">
        <v>2240</v>
      </c>
      <c r="F739" t="s">
        <v>936</v>
      </c>
      <c r="G739" t="s">
        <v>24</v>
      </c>
      <c r="H739">
        <v>8.1199999999999992</v>
      </c>
      <c r="I739" t="s">
        <v>47</v>
      </c>
      <c r="J739" t="s">
        <v>26</v>
      </c>
      <c r="K739">
        <v>1</v>
      </c>
      <c r="L739">
        <v>8.1199999999999992</v>
      </c>
      <c r="M739" t="s">
        <v>27</v>
      </c>
      <c r="N739" t="s">
        <v>27</v>
      </c>
    </row>
    <row r="740" spans="1:14" x14ac:dyDescent="0.2">
      <c r="A740" t="s">
        <v>49</v>
      </c>
      <c r="B740" t="s">
        <v>2241</v>
      </c>
      <c r="C740" t="s">
        <v>2242</v>
      </c>
      <c r="D740" t="s">
        <v>2243</v>
      </c>
      <c r="E740" t="s">
        <v>2244</v>
      </c>
      <c r="F740" t="s">
        <v>2245</v>
      </c>
      <c r="G740" t="s">
        <v>24</v>
      </c>
      <c r="H740">
        <v>7.97</v>
      </c>
      <c r="I740" t="s">
        <v>47</v>
      </c>
      <c r="J740" t="s">
        <v>26</v>
      </c>
      <c r="M740" t="s">
        <v>27</v>
      </c>
      <c r="N740" t="s">
        <v>27</v>
      </c>
    </row>
    <row r="741" spans="1:14" x14ac:dyDescent="0.2">
      <c r="A741" t="s">
        <v>53</v>
      </c>
      <c r="B741" t="s">
        <v>1786</v>
      </c>
      <c r="C741" t="s">
        <v>2246</v>
      </c>
      <c r="D741" t="s">
        <v>1788</v>
      </c>
      <c r="E741" t="s">
        <v>1789</v>
      </c>
      <c r="F741" t="s">
        <v>1790</v>
      </c>
      <c r="G741" t="s">
        <v>24</v>
      </c>
      <c r="H741">
        <v>7.94</v>
      </c>
      <c r="I741" t="s">
        <v>47</v>
      </c>
      <c r="J741" t="s">
        <v>26</v>
      </c>
      <c r="M741" t="s">
        <v>27</v>
      </c>
      <c r="N741" t="s">
        <v>27</v>
      </c>
    </row>
    <row r="742" spans="1:14" x14ac:dyDescent="0.2">
      <c r="A742" t="s">
        <v>18</v>
      </c>
      <c r="B742" t="s">
        <v>1243</v>
      </c>
      <c r="C742" t="s">
        <v>2247</v>
      </c>
      <c r="D742" t="s">
        <v>1163</v>
      </c>
      <c r="E742" t="s">
        <v>1164</v>
      </c>
      <c r="F742" t="s">
        <v>1165</v>
      </c>
      <c r="G742" t="s">
        <v>24</v>
      </c>
      <c r="H742">
        <v>7.9</v>
      </c>
      <c r="I742" t="s">
        <v>25</v>
      </c>
      <c r="J742" t="s">
        <v>26</v>
      </c>
      <c r="M742" t="s">
        <v>27</v>
      </c>
      <c r="N742" t="s">
        <v>27</v>
      </c>
    </row>
    <row r="743" spans="1:14" x14ac:dyDescent="0.2">
      <c r="A743" t="s">
        <v>53</v>
      </c>
      <c r="B743" t="s">
        <v>2248</v>
      </c>
      <c r="C743" t="s">
        <v>2249</v>
      </c>
      <c r="D743" t="s">
        <v>2250</v>
      </c>
      <c r="E743" t="s">
        <v>2251</v>
      </c>
      <c r="F743" t="s">
        <v>2252</v>
      </c>
      <c r="G743" t="s">
        <v>24</v>
      </c>
      <c r="H743">
        <v>7.88</v>
      </c>
      <c r="I743" t="s">
        <v>47</v>
      </c>
      <c r="J743" t="s">
        <v>26</v>
      </c>
      <c r="M743" t="s">
        <v>27</v>
      </c>
      <c r="N743" t="s">
        <v>27</v>
      </c>
    </row>
    <row r="744" spans="1:14" x14ac:dyDescent="0.2">
      <c r="A744" t="s">
        <v>53</v>
      </c>
      <c r="B744" t="s">
        <v>1459</v>
      </c>
      <c r="C744" t="s">
        <v>2253</v>
      </c>
      <c r="D744" t="s">
        <v>1461</v>
      </c>
      <c r="E744" t="s">
        <v>1462</v>
      </c>
      <c r="F744" t="s">
        <v>1463</v>
      </c>
      <c r="G744" t="s">
        <v>24</v>
      </c>
      <c r="H744">
        <v>7.86</v>
      </c>
      <c r="I744" t="s">
        <v>47</v>
      </c>
      <c r="J744" t="s">
        <v>26</v>
      </c>
      <c r="M744" t="s">
        <v>27</v>
      </c>
      <c r="N744" t="s">
        <v>27</v>
      </c>
    </row>
    <row r="745" spans="1:14" x14ac:dyDescent="0.2">
      <c r="A745" t="s">
        <v>49</v>
      </c>
      <c r="B745" t="s">
        <v>1514</v>
      </c>
      <c r="C745" t="s">
        <v>2254</v>
      </c>
      <c r="D745" t="s">
        <v>1516</v>
      </c>
      <c r="E745" t="s">
        <v>1517</v>
      </c>
      <c r="F745" t="s">
        <v>1518</v>
      </c>
      <c r="G745" t="s">
        <v>24</v>
      </c>
      <c r="H745">
        <v>7.83</v>
      </c>
      <c r="I745" t="s">
        <v>47</v>
      </c>
      <c r="J745" t="s">
        <v>26</v>
      </c>
      <c r="M745" t="s">
        <v>27</v>
      </c>
      <c r="N745" t="s">
        <v>27</v>
      </c>
    </row>
    <row r="746" spans="1:14" x14ac:dyDescent="0.2">
      <c r="A746" t="s">
        <v>53</v>
      </c>
      <c r="B746" t="s">
        <v>2255</v>
      </c>
      <c r="C746" t="s">
        <v>2256</v>
      </c>
      <c r="D746" t="s">
        <v>2257</v>
      </c>
      <c r="E746" t="s">
        <v>2258</v>
      </c>
      <c r="F746" t="s">
        <v>2259</v>
      </c>
      <c r="G746" t="s">
        <v>24</v>
      </c>
      <c r="H746">
        <v>7.82</v>
      </c>
      <c r="I746" t="s">
        <v>47</v>
      </c>
      <c r="J746" t="s">
        <v>26</v>
      </c>
      <c r="M746" t="s">
        <v>27</v>
      </c>
      <c r="N746" t="s">
        <v>27</v>
      </c>
    </row>
    <row r="747" spans="1:14" x14ac:dyDescent="0.2">
      <c r="A747" t="s">
        <v>49</v>
      </c>
      <c r="B747" t="s">
        <v>2260</v>
      </c>
      <c r="C747" t="s">
        <v>2261</v>
      </c>
      <c r="D747" t="s">
        <v>2262</v>
      </c>
      <c r="E747" t="s">
        <v>2263</v>
      </c>
      <c r="F747" t="s">
        <v>2264</v>
      </c>
      <c r="G747" t="s">
        <v>24</v>
      </c>
      <c r="H747">
        <v>7.75</v>
      </c>
      <c r="I747" t="s">
        <v>47</v>
      </c>
      <c r="J747" t="s">
        <v>26</v>
      </c>
      <c r="M747" t="s">
        <v>27</v>
      </c>
      <c r="N747" t="s">
        <v>27</v>
      </c>
    </row>
    <row r="748" spans="1:14" x14ac:dyDescent="0.2">
      <c r="A748" t="s">
        <v>53</v>
      </c>
      <c r="B748" t="s">
        <v>2265</v>
      </c>
      <c r="C748" t="s">
        <v>2266</v>
      </c>
      <c r="D748" t="s">
        <v>2267</v>
      </c>
      <c r="E748" t="s">
        <v>2268</v>
      </c>
      <c r="F748" t="s">
        <v>2269</v>
      </c>
      <c r="G748" t="s">
        <v>24</v>
      </c>
      <c r="H748">
        <v>7.76</v>
      </c>
      <c r="I748" t="s">
        <v>47</v>
      </c>
      <c r="J748" t="s">
        <v>26</v>
      </c>
      <c r="K748">
        <v>1</v>
      </c>
      <c r="L748">
        <v>7.76</v>
      </c>
      <c r="M748" t="s">
        <v>27</v>
      </c>
      <c r="N748" t="s">
        <v>27</v>
      </c>
    </row>
    <row r="749" spans="1:14" x14ac:dyDescent="0.2">
      <c r="A749" t="s">
        <v>144</v>
      </c>
      <c r="B749" t="s">
        <v>1429</v>
      </c>
      <c r="C749" t="s">
        <v>2270</v>
      </c>
      <c r="D749" t="s">
        <v>1431</v>
      </c>
      <c r="E749" t="s">
        <v>1432</v>
      </c>
      <c r="F749" t="s">
        <v>1433</v>
      </c>
      <c r="G749" t="s">
        <v>24</v>
      </c>
      <c r="H749">
        <v>7.76</v>
      </c>
      <c r="I749" t="s">
        <v>25</v>
      </c>
      <c r="J749" t="s">
        <v>26</v>
      </c>
      <c r="M749" t="s">
        <v>27</v>
      </c>
      <c r="N749" t="s">
        <v>27</v>
      </c>
    </row>
    <row r="750" spans="1:14" x14ac:dyDescent="0.2">
      <c r="A750" t="s">
        <v>53</v>
      </c>
      <c r="B750" t="s">
        <v>2054</v>
      </c>
      <c r="C750" t="s">
        <v>2271</v>
      </c>
      <c r="D750" t="s">
        <v>2056</v>
      </c>
      <c r="E750" t="s">
        <v>2057</v>
      </c>
      <c r="F750" t="s">
        <v>2058</v>
      </c>
      <c r="G750" t="s">
        <v>24</v>
      </c>
      <c r="H750">
        <v>7.75</v>
      </c>
      <c r="I750" t="s">
        <v>47</v>
      </c>
      <c r="J750" t="s">
        <v>26</v>
      </c>
      <c r="M750" t="s">
        <v>27</v>
      </c>
      <c r="N750" t="s">
        <v>27</v>
      </c>
    </row>
    <row r="751" spans="1:14" x14ac:dyDescent="0.2">
      <c r="A751" t="s">
        <v>18</v>
      </c>
      <c r="B751" t="s">
        <v>2272</v>
      </c>
      <c r="C751" t="s">
        <v>2273</v>
      </c>
      <c r="D751" t="s">
        <v>2274</v>
      </c>
      <c r="E751" t="s">
        <v>2275</v>
      </c>
      <c r="F751" t="s">
        <v>2276</v>
      </c>
      <c r="G751" t="s">
        <v>24</v>
      </c>
      <c r="H751">
        <v>7.71</v>
      </c>
      <c r="I751" t="s">
        <v>25</v>
      </c>
      <c r="J751" t="s">
        <v>26</v>
      </c>
      <c r="K751">
        <v>2</v>
      </c>
      <c r="L751">
        <v>3.855</v>
      </c>
      <c r="M751" t="s">
        <v>27</v>
      </c>
      <c r="N751" t="s">
        <v>27</v>
      </c>
    </row>
    <row r="752" spans="1:14" x14ac:dyDescent="0.2">
      <c r="A752" t="s">
        <v>53</v>
      </c>
      <c r="B752" t="s">
        <v>2277</v>
      </c>
      <c r="C752" t="s">
        <v>2278</v>
      </c>
      <c r="D752" t="s">
        <v>2279</v>
      </c>
      <c r="E752" t="s">
        <v>2280</v>
      </c>
      <c r="F752" t="s">
        <v>2281</v>
      </c>
      <c r="G752" t="s">
        <v>24</v>
      </c>
      <c r="H752">
        <v>7.7</v>
      </c>
      <c r="I752" t="s">
        <v>47</v>
      </c>
      <c r="J752" t="s">
        <v>26</v>
      </c>
      <c r="M752" t="s">
        <v>27</v>
      </c>
      <c r="N752" t="s">
        <v>27</v>
      </c>
    </row>
    <row r="753" spans="1:14" x14ac:dyDescent="0.2">
      <c r="A753" t="s">
        <v>41</v>
      </c>
      <c r="B753" t="s">
        <v>1571</v>
      </c>
      <c r="C753" t="s">
        <v>2282</v>
      </c>
      <c r="D753" t="s">
        <v>1573</v>
      </c>
      <c r="E753" t="s">
        <v>1574</v>
      </c>
      <c r="F753" t="s">
        <v>1575</v>
      </c>
      <c r="G753" t="s">
        <v>24</v>
      </c>
      <c r="H753">
        <v>7.69</v>
      </c>
      <c r="I753" t="s">
        <v>47</v>
      </c>
      <c r="J753" t="s">
        <v>26</v>
      </c>
      <c r="M753" t="s">
        <v>27</v>
      </c>
      <c r="N753" t="s">
        <v>27</v>
      </c>
    </row>
    <row r="754" spans="1:14" x14ac:dyDescent="0.2">
      <c r="A754" t="s">
        <v>53</v>
      </c>
      <c r="B754" t="s">
        <v>1337</v>
      </c>
      <c r="C754" t="s">
        <v>2283</v>
      </c>
      <c r="D754" t="s">
        <v>1339</v>
      </c>
      <c r="E754" t="s">
        <v>1340</v>
      </c>
      <c r="F754" t="s">
        <v>1341</v>
      </c>
      <c r="G754" t="s">
        <v>24</v>
      </c>
      <c r="H754">
        <v>7.68</v>
      </c>
      <c r="I754" t="s">
        <v>47</v>
      </c>
      <c r="J754" t="s">
        <v>26</v>
      </c>
      <c r="M754" t="s">
        <v>27</v>
      </c>
      <c r="N754" t="s">
        <v>27</v>
      </c>
    </row>
    <row r="755" spans="1:14" x14ac:dyDescent="0.2">
      <c r="A755" t="s">
        <v>41</v>
      </c>
      <c r="B755" t="s">
        <v>219</v>
      </c>
      <c r="C755" t="s">
        <v>2284</v>
      </c>
      <c r="D755" t="s">
        <v>68</v>
      </c>
      <c r="E755" t="s">
        <v>221</v>
      </c>
      <c r="F755" t="s">
        <v>70</v>
      </c>
      <c r="G755" t="s">
        <v>24</v>
      </c>
      <c r="H755">
        <v>7.67</v>
      </c>
      <c r="I755" t="s">
        <v>47</v>
      </c>
      <c r="J755" t="s">
        <v>26</v>
      </c>
      <c r="M755" t="s">
        <v>27</v>
      </c>
      <c r="N755" t="s">
        <v>27</v>
      </c>
    </row>
    <row r="756" spans="1:14" x14ac:dyDescent="0.2">
      <c r="A756" t="s">
        <v>41</v>
      </c>
      <c r="B756" t="s">
        <v>219</v>
      </c>
      <c r="C756" t="s">
        <v>839</v>
      </c>
      <c r="D756" t="s">
        <v>68</v>
      </c>
      <c r="E756" t="s">
        <v>221</v>
      </c>
      <c r="F756" t="s">
        <v>70</v>
      </c>
      <c r="G756" t="s">
        <v>24</v>
      </c>
      <c r="H756">
        <v>7.67</v>
      </c>
      <c r="I756" t="s">
        <v>47</v>
      </c>
      <c r="J756" t="s">
        <v>26</v>
      </c>
      <c r="M756" t="s">
        <v>27</v>
      </c>
      <c r="N756" t="s">
        <v>27</v>
      </c>
    </row>
    <row r="757" spans="1:14" x14ac:dyDescent="0.2">
      <c r="A757" t="s">
        <v>144</v>
      </c>
      <c r="B757" t="s">
        <v>1366</v>
      </c>
      <c r="C757" t="s">
        <v>2285</v>
      </c>
      <c r="D757" t="s">
        <v>1368</v>
      </c>
      <c r="E757" t="s">
        <v>1369</v>
      </c>
      <c r="F757" t="s">
        <v>1370</v>
      </c>
      <c r="G757" t="s">
        <v>24</v>
      </c>
      <c r="H757">
        <v>7.63</v>
      </c>
      <c r="I757" t="s">
        <v>25</v>
      </c>
      <c r="J757" t="s">
        <v>26</v>
      </c>
      <c r="M757" t="s">
        <v>27</v>
      </c>
      <c r="N757" t="s">
        <v>27</v>
      </c>
    </row>
    <row r="758" spans="1:14" x14ac:dyDescent="0.2">
      <c r="A758" t="s">
        <v>53</v>
      </c>
      <c r="B758" t="s">
        <v>1481</v>
      </c>
      <c r="C758" t="s">
        <v>2286</v>
      </c>
      <c r="D758" t="s">
        <v>1483</v>
      </c>
      <c r="E758" t="s">
        <v>1484</v>
      </c>
      <c r="F758" t="s">
        <v>1485</v>
      </c>
      <c r="G758" t="s">
        <v>24</v>
      </c>
      <c r="H758">
        <v>7.6</v>
      </c>
      <c r="I758" t="s">
        <v>47</v>
      </c>
      <c r="J758" t="s">
        <v>26</v>
      </c>
      <c r="M758" t="s">
        <v>27</v>
      </c>
      <c r="N758" t="s">
        <v>27</v>
      </c>
    </row>
    <row r="759" spans="1:14" x14ac:dyDescent="0.2">
      <c r="A759" t="s">
        <v>53</v>
      </c>
      <c r="B759" t="s">
        <v>1682</v>
      </c>
      <c r="C759" t="s">
        <v>2287</v>
      </c>
      <c r="D759" t="s">
        <v>1684</v>
      </c>
      <c r="E759" t="s">
        <v>1685</v>
      </c>
      <c r="F759" t="s">
        <v>1686</v>
      </c>
      <c r="G759" t="s">
        <v>24</v>
      </c>
      <c r="H759">
        <v>7.56</v>
      </c>
      <c r="I759" t="s">
        <v>47</v>
      </c>
      <c r="J759" t="s">
        <v>26</v>
      </c>
      <c r="M759" t="s">
        <v>27</v>
      </c>
      <c r="N759" t="s">
        <v>27</v>
      </c>
    </row>
    <row r="760" spans="1:14" x14ac:dyDescent="0.2">
      <c r="A760" t="s">
        <v>18</v>
      </c>
      <c r="B760" t="s">
        <v>1675</v>
      </c>
      <c r="C760" t="s">
        <v>2288</v>
      </c>
      <c r="D760" t="s">
        <v>1677</v>
      </c>
      <c r="E760" t="s">
        <v>1678</v>
      </c>
      <c r="F760" t="s">
        <v>1679</v>
      </c>
      <c r="G760" t="s">
        <v>24</v>
      </c>
      <c r="H760">
        <v>7.57</v>
      </c>
      <c r="I760" t="s">
        <v>47</v>
      </c>
      <c r="J760" t="s">
        <v>26</v>
      </c>
      <c r="K760">
        <v>1</v>
      </c>
      <c r="L760">
        <v>7.57</v>
      </c>
      <c r="M760" t="s">
        <v>27</v>
      </c>
      <c r="N760" t="s">
        <v>27</v>
      </c>
    </row>
    <row r="761" spans="1:14" x14ac:dyDescent="0.2">
      <c r="A761" t="s">
        <v>144</v>
      </c>
      <c r="B761" t="s">
        <v>1978</v>
      </c>
      <c r="C761" t="s">
        <v>2285</v>
      </c>
      <c r="D761" t="s">
        <v>1368</v>
      </c>
      <c r="E761" t="s">
        <v>1369</v>
      </c>
      <c r="F761" t="s">
        <v>1370</v>
      </c>
      <c r="G761" t="s">
        <v>24</v>
      </c>
      <c r="H761">
        <v>7.57</v>
      </c>
      <c r="I761" t="s">
        <v>25</v>
      </c>
      <c r="J761" t="s">
        <v>26</v>
      </c>
      <c r="K761">
        <v>1</v>
      </c>
      <c r="L761">
        <v>7.57</v>
      </c>
      <c r="M761" t="s">
        <v>27</v>
      </c>
      <c r="N761" t="s">
        <v>27</v>
      </c>
    </row>
    <row r="762" spans="1:14" x14ac:dyDescent="0.2">
      <c r="A762" t="s">
        <v>41</v>
      </c>
      <c r="B762" t="s">
        <v>1591</v>
      </c>
      <c r="C762" t="s">
        <v>2289</v>
      </c>
      <c r="D762" t="s">
        <v>1593</v>
      </c>
      <c r="E762" t="s">
        <v>1594</v>
      </c>
      <c r="F762" t="s">
        <v>1595</v>
      </c>
      <c r="G762" t="s">
        <v>24</v>
      </c>
      <c r="H762">
        <v>7.55</v>
      </c>
      <c r="I762" t="s">
        <v>47</v>
      </c>
      <c r="J762" t="s">
        <v>26</v>
      </c>
      <c r="M762" t="s">
        <v>27</v>
      </c>
      <c r="N762" t="s">
        <v>27</v>
      </c>
    </row>
    <row r="763" spans="1:14" x14ac:dyDescent="0.2">
      <c r="A763" t="s">
        <v>49</v>
      </c>
      <c r="B763" t="s">
        <v>1284</v>
      </c>
      <c r="C763" t="s">
        <v>2290</v>
      </c>
      <c r="D763" t="s">
        <v>1286</v>
      </c>
      <c r="E763" t="s">
        <v>1287</v>
      </c>
      <c r="F763" t="s">
        <v>1288</v>
      </c>
      <c r="G763" t="s">
        <v>24</v>
      </c>
      <c r="H763">
        <v>7.54</v>
      </c>
      <c r="I763" t="s">
        <v>47</v>
      </c>
      <c r="J763" t="s">
        <v>26</v>
      </c>
      <c r="M763" t="s">
        <v>27</v>
      </c>
      <c r="N763" t="s">
        <v>27</v>
      </c>
    </row>
    <row r="764" spans="1:14" x14ac:dyDescent="0.2">
      <c r="A764" t="s">
        <v>49</v>
      </c>
      <c r="B764" t="s">
        <v>1536</v>
      </c>
      <c r="C764" t="s">
        <v>2291</v>
      </c>
      <c r="D764" t="s">
        <v>1538</v>
      </c>
      <c r="E764" t="s">
        <v>1539</v>
      </c>
      <c r="F764" t="s">
        <v>1540</v>
      </c>
      <c r="G764" t="s">
        <v>24</v>
      </c>
      <c r="H764">
        <v>7.47</v>
      </c>
      <c r="I764" t="s">
        <v>47</v>
      </c>
      <c r="J764" t="s">
        <v>26</v>
      </c>
      <c r="M764" t="s">
        <v>27</v>
      </c>
      <c r="N764" t="s">
        <v>27</v>
      </c>
    </row>
    <row r="765" spans="1:14" x14ac:dyDescent="0.2">
      <c r="A765" t="s">
        <v>41</v>
      </c>
      <c r="B765" t="s">
        <v>2292</v>
      </c>
      <c r="C765" t="s">
        <v>2293</v>
      </c>
      <c r="D765" t="s">
        <v>2294</v>
      </c>
      <c r="E765" t="s">
        <v>2295</v>
      </c>
      <c r="F765" t="s">
        <v>2296</v>
      </c>
      <c r="G765" t="s">
        <v>24</v>
      </c>
      <c r="H765">
        <v>7.52</v>
      </c>
      <c r="I765" t="s">
        <v>47</v>
      </c>
      <c r="J765" t="s">
        <v>26</v>
      </c>
      <c r="K765">
        <v>2</v>
      </c>
      <c r="L765">
        <v>3.76</v>
      </c>
      <c r="M765" t="s">
        <v>27</v>
      </c>
      <c r="N765" t="s">
        <v>27</v>
      </c>
    </row>
    <row r="766" spans="1:14" x14ac:dyDescent="0.2">
      <c r="A766" t="s">
        <v>144</v>
      </c>
      <c r="B766" t="s">
        <v>2297</v>
      </c>
      <c r="C766" t="s">
        <v>629</v>
      </c>
      <c r="D766" t="s">
        <v>367</v>
      </c>
      <c r="E766" t="s">
        <v>2298</v>
      </c>
      <c r="F766" t="s">
        <v>369</v>
      </c>
      <c r="G766" t="s">
        <v>24</v>
      </c>
      <c r="H766">
        <v>7.51</v>
      </c>
      <c r="I766" t="s">
        <v>25</v>
      </c>
      <c r="J766" t="s">
        <v>26</v>
      </c>
      <c r="M766" t="s">
        <v>27</v>
      </c>
      <c r="N766" t="s">
        <v>27</v>
      </c>
    </row>
    <row r="767" spans="1:14" x14ac:dyDescent="0.2">
      <c r="A767" t="s">
        <v>41</v>
      </c>
      <c r="B767" t="s">
        <v>1381</v>
      </c>
      <c r="C767" t="s">
        <v>2299</v>
      </c>
      <c r="D767" t="s">
        <v>1383</v>
      </c>
      <c r="E767" t="s">
        <v>1384</v>
      </c>
      <c r="F767" t="s">
        <v>1385</v>
      </c>
      <c r="G767" t="s">
        <v>24</v>
      </c>
      <c r="H767">
        <v>7.49</v>
      </c>
      <c r="I767" t="s">
        <v>47</v>
      </c>
      <c r="J767" t="s">
        <v>26</v>
      </c>
      <c r="M767" t="s">
        <v>27</v>
      </c>
      <c r="N767" t="s">
        <v>27</v>
      </c>
    </row>
    <row r="768" spans="1:14" x14ac:dyDescent="0.2">
      <c r="A768" t="s">
        <v>144</v>
      </c>
      <c r="B768" t="s">
        <v>1289</v>
      </c>
      <c r="C768" t="s">
        <v>2300</v>
      </c>
      <c r="D768" t="s">
        <v>1291</v>
      </c>
      <c r="E768" t="s">
        <v>1292</v>
      </c>
      <c r="F768" t="s">
        <v>1293</v>
      </c>
      <c r="G768" t="s">
        <v>24</v>
      </c>
      <c r="H768">
        <v>7.49</v>
      </c>
      <c r="I768" t="s">
        <v>25</v>
      </c>
      <c r="J768" t="s">
        <v>26</v>
      </c>
      <c r="M768" t="s">
        <v>27</v>
      </c>
      <c r="N768" t="s">
        <v>27</v>
      </c>
    </row>
    <row r="769" spans="1:14" x14ac:dyDescent="0.2">
      <c r="A769" t="s">
        <v>18</v>
      </c>
      <c r="B769" t="s">
        <v>549</v>
      </c>
      <c r="C769" t="s">
        <v>2301</v>
      </c>
      <c r="D769" t="s">
        <v>551</v>
      </c>
      <c r="E769" t="s">
        <v>552</v>
      </c>
      <c r="F769" t="s">
        <v>553</v>
      </c>
      <c r="G769" t="s">
        <v>24</v>
      </c>
      <c r="H769">
        <v>7.48</v>
      </c>
      <c r="I769" t="s">
        <v>25</v>
      </c>
      <c r="J769" t="s">
        <v>26</v>
      </c>
      <c r="M769" t="s">
        <v>27</v>
      </c>
      <c r="N769" t="s">
        <v>27</v>
      </c>
    </row>
    <row r="770" spans="1:14" x14ac:dyDescent="0.2">
      <c r="A770" t="s">
        <v>53</v>
      </c>
      <c r="B770" t="s">
        <v>2302</v>
      </c>
      <c r="C770" t="s">
        <v>2303</v>
      </c>
      <c r="D770" t="s">
        <v>2304</v>
      </c>
      <c r="E770" t="s">
        <v>2305</v>
      </c>
      <c r="F770" t="s">
        <v>2306</v>
      </c>
      <c r="G770" t="s">
        <v>24</v>
      </c>
      <c r="H770">
        <v>7.48</v>
      </c>
      <c r="I770" t="s">
        <v>47</v>
      </c>
      <c r="J770" t="s">
        <v>26</v>
      </c>
      <c r="M770" t="s">
        <v>27</v>
      </c>
      <c r="N770" t="s">
        <v>27</v>
      </c>
    </row>
    <row r="771" spans="1:14" x14ac:dyDescent="0.2">
      <c r="A771" t="s">
        <v>49</v>
      </c>
      <c r="B771" t="s">
        <v>2307</v>
      </c>
      <c r="C771" t="s">
        <v>2308</v>
      </c>
      <c r="D771" t="s">
        <v>1080</v>
      </c>
      <c r="E771" t="s">
        <v>2309</v>
      </c>
      <c r="F771" t="s">
        <v>1082</v>
      </c>
      <c r="G771" t="s">
        <v>24</v>
      </c>
      <c r="H771">
        <v>7.46</v>
      </c>
      <c r="I771" t="s">
        <v>47</v>
      </c>
      <c r="J771" t="s">
        <v>26</v>
      </c>
      <c r="M771" t="s">
        <v>27</v>
      </c>
      <c r="N771" t="s">
        <v>27</v>
      </c>
    </row>
    <row r="772" spans="1:14" x14ac:dyDescent="0.2">
      <c r="A772" t="s">
        <v>53</v>
      </c>
      <c r="B772" t="s">
        <v>2310</v>
      </c>
      <c r="C772" t="s">
        <v>2311</v>
      </c>
      <c r="D772" t="s">
        <v>2312</v>
      </c>
      <c r="E772" t="s">
        <v>2313</v>
      </c>
      <c r="F772" t="s">
        <v>2314</v>
      </c>
      <c r="G772" t="s">
        <v>24</v>
      </c>
      <c r="H772">
        <v>7.47</v>
      </c>
      <c r="I772" t="s">
        <v>47</v>
      </c>
      <c r="J772" t="s">
        <v>26</v>
      </c>
      <c r="M772" t="s">
        <v>27</v>
      </c>
      <c r="N772" t="s">
        <v>27</v>
      </c>
    </row>
    <row r="773" spans="1:14" x14ac:dyDescent="0.2">
      <c r="A773" t="s">
        <v>53</v>
      </c>
      <c r="B773" t="s">
        <v>2044</v>
      </c>
      <c r="C773" t="s">
        <v>2315</v>
      </c>
      <c r="D773" t="s">
        <v>2046</v>
      </c>
      <c r="E773" t="s">
        <v>2047</v>
      </c>
      <c r="F773" t="s">
        <v>2048</v>
      </c>
      <c r="G773" t="s">
        <v>24</v>
      </c>
      <c r="H773">
        <v>7.43</v>
      </c>
      <c r="I773" t="s">
        <v>47</v>
      </c>
      <c r="J773" t="s">
        <v>26</v>
      </c>
      <c r="M773" t="s">
        <v>27</v>
      </c>
      <c r="N773" t="s">
        <v>27</v>
      </c>
    </row>
    <row r="774" spans="1:14" x14ac:dyDescent="0.2">
      <c r="A774" t="s">
        <v>49</v>
      </c>
      <c r="B774" t="s">
        <v>2232</v>
      </c>
      <c r="C774" t="s">
        <v>2316</v>
      </c>
      <c r="D774" t="s">
        <v>2234</v>
      </c>
      <c r="E774" t="s">
        <v>2235</v>
      </c>
      <c r="F774" t="s">
        <v>2236</v>
      </c>
      <c r="G774" t="s">
        <v>24</v>
      </c>
      <c r="H774">
        <v>7.42</v>
      </c>
      <c r="I774" t="s">
        <v>47</v>
      </c>
      <c r="J774" t="s">
        <v>26</v>
      </c>
      <c r="M774" t="s">
        <v>27</v>
      </c>
      <c r="N774" t="s">
        <v>27</v>
      </c>
    </row>
    <row r="775" spans="1:14" x14ac:dyDescent="0.2">
      <c r="A775" t="s">
        <v>53</v>
      </c>
      <c r="B775" t="s">
        <v>1476</v>
      </c>
      <c r="C775" t="s">
        <v>2317</v>
      </c>
      <c r="D775" t="s">
        <v>1478</v>
      </c>
      <c r="E775" t="s">
        <v>1479</v>
      </c>
      <c r="F775" t="s">
        <v>1480</v>
      </c>
      <c r="G775" t="s">
        <v>24</v>
      </c>
      <c r="H775">
        <v>7.42</v>
      </c>
      <c r="I775" t="s">
        <v>47</v>
      </c>
      <c r="J775" t="s">
        <v>26</v>
      </c>
      <c r="M775" t="s">
        <v>27</v>
      </c>
      <c r="N775" t="s">
        <v>27</v>
      </c>
    </row>
    <row r="776" spans="1:14" x14ac:dyDescent="0.2">
      <c r="A776" t="s">
        <v>144</v>
      </c>
      <c r="B776" t="s">
        <v>2318</v>
      </c>
      <c r="C776" t="s">
        <v>2319</v>
      </c>
      <c r="D776" t="s">
        <v>2320</v>
      </c>
      <c r="E776" t="s">
        <v>2321</v>
      </c>
      <c r="F776" t="s">
        <v>2322</v>
      </c>
      <c r="G776" t="s">
        <v>24</v>
      </c>
      <c r="H776">
        <v>7.41</v>
      </c>
      <c r="I776" t="s">
        <v>25</v>
      </c>
      <c r="J776" t="s">
        <v>26</v>
      </c>
      <c r="M776" t="s">
        <v>27</v>
      </c>
      <c r="N776" t="s">
        <v>27</v>
      </c>
    </row>
    <row r="777" spans="1:14" x14ac:dyDescent="0.2">
      <c r="A777" t="s">
        <v>53</v>
      </c>
      <c r="B777" t="s">
        <v>1459</v>
      </c>
      <c r="C777" t="s">
        <v>2323</v>
      </c>
      <c r="D777" t="s">
        <v>1461</v>
      </c>
      <c r="E777" t="s">
        <v>1462</v>
      </c>
      <c r="F777" t="s">
        <v>1463</v>
      </c>
      <c r="G777" t="s">
        <v>24</v>
      </c>
      <c r="H777">
        <v>7.39</v>
      </c>
      <c r="I777" t="s">
        <v>47</v>
      </c>
      <c r="J777" t="s">
        <v>26</v>
      </c>
      <c r="M777" t="s">
        <v>27</v>
      </c>
      <c r="N777" t="s">
        <v>27</v>
      </c>
    </row>
    <row r="778" spans="1:14" x14ac:dyDescent="0.2">
      <c r="A778" t="s">
        <v>144</v>
      </c>
      <c r="B778" t="s">
        <v>1361</v>
      </c>
      <c r="C778" t="s">
        <v>2324</v>
      </c>
      <c r="D778" t="s">
        <v>1363</v>
      </c>
      <c r="E778" t="s">
        <v>1364</v>
      </c>
      <c r="F778" t="s">
        <v>1365</v>
      </c>
      <c r="G778" t="s">
        <v>24</v>
      </c>
      <c r="H778">
        <v>7.39</v>
      </c>
      <c r="I778" t="s">
        <v>25</v>
      </c>
      <c r="J778" t="s">
        <v>26</v>
      </c>
      <c r="M778" t="s">
        <v>27</v>
      </c>
      <c r="N778" t="s">
        <v>27</v>
      </c>
    </row>
    <row r="779" spans="1:14" x14ac:dyDescent="0.2">
      <c r="A779" t="s">
        <v>49</v>
      </c>
      <c r="B779" t="s">
        <v>372</v>
      </c>
      <c r="C779" t="s">
        <v>1018</v>
      </c>
      <c r="D779" t="s">
        <v>374</v>
      </c>
      <c r="E779" t="s">
        <v>375</v>
      </c>
      <c r="F779" t="s">
        <v>376</v>
      </c>
      <c r="G779" t="s">
        <v>24</v>
      </c>
      <c r="H779">
        <v>7.37</v>
      </c>
      <c r="I779" t="s">
        <v>47</v>
      </c>
      <c r="J779" t="s">
        <v>26</v>
      </c>
      <c r="M779" t="s">
        <v>27</v>
      </c>
      <c r="N779" t="s">
        <v>27</v>
      </c>
    </row>
    <row r="780" spans="1:14" x14ac:dyDescent="0.2">
      <c r="A780" t="s">
        <v>49</v>
      </c>
      <c r="B780" t="s">
        <v>1284</v>
      </c>
      <c r="C780" t="s">
        <v>2325</v>
      </c>
      <c r="D780" t="s">
        <v>1286</v>
      </c>
      <c r="E780" t="s">
        <v>1287</v>
      </c>
      <c r="F780" t="s">
        <v>1288</v>
      </c>
      <c r="G780" t="s">
        <v>24</v>
      </c>
      <c r="H780">
        <v>7.37</v>
      </c>
      <c r="I780" t="s">
        <v>47</v>
      </c>
      <c r="J780" t="s">
        <v>26</v>
      </c>
      <c r="M780" t="s">
        <v>27</v>
      </c>
      <c r="N780" t="s">
        <v>27</v>
      </c>
    </row>
    <row r="781" spans="1:14" x14ac:dyDescent="0.2">
      <c r="A781" t="s">
        <v>53</v>
      </c>
      <c r="B781" t="s">
        <v>1391</v>
      </c>
      <c r="C781" t="s">
        <v>2326</v>
      </c>
      <c r="D781" t="s">
        <v>1393</v>
      </c>
      <c r="E781" t="s">
        <v>1394</v>
      </c>
      <c r="F781" t="s">
        <v>1395</v>
      </c>
      <c r="G781" t="s">
        <v>24</v>
      </c>
      <c r="H781">
        <v>7.37</v>
      </c>
      <c r="I781" t="s">
        <v>47</v>
      </c>
      <c r="J781" t="s">
        <v>26</v>
      </c>
      <c r="M781" t="s">
        <v>27</v>
      </c>
      <c r="N781" t="s">
        <v>27</v>
      </c>
    </row>
    <row r="782" spans="1:14" x14ac:dyDescent="0.2">
      <c r="A782" t="s">
        <v>53</v>
      </c>
      <c r="B782" t="s">
        <v>1690</v>
      </c>
      <c r="C782" t="s">
        <v>2327</v>
      </c>
      <c r="D782" t="s">
        <v>1692</v>
      </c>
      <c r="E782" t="s">
        <v>1693</v>
      </c>
      <c r="F782" t="s">
        <v>1694</v>
      </c>
      <c r="G782" t="s">
        <v>24</v>
      </c>
      <c r="H782">
        <v>7.37</v>
      </c>
      <c r="I782" t="s">
        <v>47</v>
      </c>
      <c r="J782" t="s">
        <v>26</v>
      </c>
      <c r="M782" t="s">
        <v>27</v>
      </c>
      <c r="N782" t="s">
        <v>27</v>
      </c>
    </row>
    <row r="783" spans="1:14" x14ac:dyDescent="0.2">
      <c r="A783" t="s">
        <v>144</v>
      </c>
      <c r="B783" t="s">
        <v>1721</v>
      </c>
      <c r="C783" t="s">
        <v>2328</v>
      </c>
      <c r="D783" t="s">
        <v>1723</v>
      </c>
      <c r="E783" t="s">
        <v>1724</v>
      </c>
      <c r="F783" t="s">
        <v>1725</v>
      </c>
      <c r="G783" t="s">
        <v>24</v>
      </c>
      <c r="H783">
        <v>7.37</v>
      </c>
      <c r="I783" t="s">
        <v>25</v>
      </c>
      <c r="J783" t="s">
        <v>26</v>
      </c>
      <c r="M783" t="s">
        <v>27</v>
      </c>
      <c r="N783" t="s">
        <v>27</v>
      </c>
    </row>
    <row r="784" spans="1:14" x14ac:dyDescent="0.2">
      <c r="A784" t="s">
        <v>18</v>
      </c>
      <c r="B784" t="s">
        <v>1541</v>
      </c>
      <c r="C784" t="s">
        <v>2329</v>
      </c>
      <c r="D784" t="s">
        <v>1543</v>
      </c>
      <c r="E784" t="s">
        <v>1544</v>
      </c>
      <c r="F784" t="s">
        <v>1545</v>
      </c>
      <c r="G784" t="s">
        <v>24</v>
      </c>
      <c r="H784">
        <v>7.36</v>
      </c>
      <c r="I784" t="s">
        <v>47</v>
      </c>
      <c r="J784" t="s">
        <v>26</v>
      </c>
      <c r="M784" t="s">
        <v>27</v>
      </c>
      <c r="N784" t="s">
        <v>27</v>
      </c>
    </row>
    <row r="785" spans="1:14" x14ac:dyDescent="0.2">
      <c r="A785" t="s">
        <v>144</v>
      </c>
      <c r="B785" t="s">
        <v>1376</v>
      </c>
      <c r="C785" t="s">
        <v>2330</v>
      </c>
      <c r="D785" t="s">
        <v>1378</v>
      </c>
      <c r="E785" t="s">
        <v>1379</v>
      </c>
      <c r="F785" t="s">
        <v>1380</v>
      </c>
      <c r="G785" t="s">
        <v>24</v>
      </c>
      <c r="H785">
        <v>7.36</v>
      </c>
      <c r="I785" t="s">
        <v>25</v>
      </c>
      <c r="J785" t="s">
        <v>26</v>
      </c>
      <c r="M785" t="s">
        <v>27</v>
      </c>
      <c r="N785" t="s">
        <v>27</v>
      </c>
    </row>
    <row r="786" spans="1:14" x14ac:dyDescent="0.2">
      <c r="A786" t="s">
        <v>49</v>
      </c>
      <c r="B786" t="s">
        <v>1489</v>
      </c>
      <c r="C786" t="s">
        <v>2331</v>
      </c>
      <c r="D786" t="s">
        <v>1491</v>
      </c>
      <c r="E786" t="s">
        <v>1492</v>
      </c>
      <c r="F786" t="s">
        <v>1493</v>
      </c>
      <c r="G786" t="s">
        <v>24</v>
      </c>
      <c r="H786">
        <v>7.35</v>
      </c>
      <c r="I786" t="s">
        <v>47</v>
      </c>
      <c r="J786" t="s">
        <v>26</v>
      </c>
      <c r="M786" t="s">
        <v>27</v>
      </c>
      <c r="N786" t="s">
        <v>27</v>
      </c>
    </row>
    <row r="787" spans="1:14" x14ac:dyDescent="0.2">
      <c r="A787" t="s">
        <v>144</v>
      </c>
      <c r="B787" t="s">
        <v>1711</v>
      </c>
      <c r="C787" t="s">
        <v>2332</v>
      </c>
      <c r="D787" t="s">
        <v>1713</v>
      </c>
      <c r="E787" t="s">
        <v>1714</v>
      </c>
      <c r="F787" t="s">
        <v>1715</v>
      </c>
      <c r="G787" t="s">
        <v>24</v>
      </c>
      <c r="H787">
        <v>7.35</v>
      </c>
      <c r="I787" t="s">
        <v>25</v>
      </c>
      <c r="J787" t="s">
        <v>26</v>
      </c>
      <c r="M787" t="s">
        <v>27</v>
      </c>
      <c r="N787" t="s">
        <v>27</v>
      </c>
    </row>
    <row r="788" spans="1:14" x14ac:dyDescent="0.2">
      <c r="A788" t="s">
        <v>144</v>
      </c>
      <c r="B788" t="s">
        <v>2070</v>
      </c>
      <c r="C788" t="s">
        <v>2333</v>
      </c>
      <c r="D788" t="s">
        <v>2072</v>
      </c>
      <c r="E788" t="s">
        <v>2073</v>
      </c>
      <c r="F788" t="s">
        <v>2074</v>
      </c>
      <c r="G788" t="s">
        <v>24</v>
      </c>
      <c r="H788">
        <v>7.35</v>
      </c>
      <c r="I788" t="s">
        <v>25</v>
      </c>
      <c r="J788" t="s">
        <v>26</v>
      </c>
      <c r="M788" t="s">
        <v>27</v>
      </c>
      <c r="N788" t="s">
        <v>27</v>
      </c>
    </row>
    <row r="789" spans="1:14" x14ac:dyDescent="0.2">
      <c r="A789" t="s">
        <v>41</v>
      </c>
      <c r="B789" t="s">
        <v>219</v>
      </c>
      <c r="C789" t="s">
        <v>2334</v>
      </c>
      <c r="D789" t="s">
        <v>68</v>
      </c>
      <c r="E789" t="s">
        <v>221</v>
      </c>
      <c r="F789" t="s">
        <v>70</v>
      </c>
      <c r="G789" t="s">
        <v>24</v>
      </c>
      <c r="H789">
        <v>7.33</v>
      </c>
      <c r="I789" t="s">
        <v>47</v>
      </c>
      <c r="J789" t="s">
        <v>26</v>
      </c>
      <c r="M789" t="s">
        <v>27</v>
      </c>
      <c r="N789" t="s">
        <v>27</v>
      </c>
    </row>
    <row r="790" spans="1:14" x14ac:dyDescent="0.2">
      <c r="A790" t="s">
        <v>18</v>
      </c>
      <c r="B790" t="s">
        <v>1849</v>
      </c>
      <c r="C790" t="s">
        <v>2335</v>
      </c>
      <c r="D790" t="s">
        <v>1851</v>
      </c>
      <c r="E790" t="s">
        <v>1852</v>
      </c>
      <c r="F790" t="s">
        <v>1853</v>
      </c>
      <c r="G790" t="s">
        <v>24</v>
      </c>
      <c r="H790">
        <v>7.33</v>
      </c>
      <c r="I790" t="s">
        <v>47</v>
      </c>
      <c r="J790" t="s">
        <v>26</v>
      </c>
      <c r="M790" t="s">
        <v>27</v>
      </c>
      <c r="N790" t="s">
        <v>27</v>
      </c>
    </row>
    <row r="791" spans="1:14" x14ac:dyDescent="0.2">
      <c r="A791" t="s">
        <v>53</v>
      </c>
      <c r="B791" t="s">
        <v>2336</v>
      </c>
      <c r="C791" t="s">
        <v>2337</v>
      </c>
      <c r="D791" t="s">
        <v>2338</v>
      </c>
      <c r="E791" t="s">
        <v>2339</v>
      </c>
      <c r="F791" t="s">
        <v>2340</v>
      </c>
      <c r="G791" t="s">
        <v>24</v>
      </c>
      <c r="H791">
        <v>7.33</v>
      </c>
      <c r="I791" t="s">
        <v>47</v>
      </c>
      <c r="J791" t="s">
        <v>26</v>
      </c>
      <c r="M791" t="s">
        <v>27</v>
      </c>
      <c r="N791" t="s">
        <v>27</v>
      </c>
    </row>
    <row r="792" spans="1:14" x14ac:dyDescent="0.2">
      <c r="A792" t="s">
        <v>144</v>
      </c>
      <c r="B792" t="s">
        <v>1331</v>
      </c>
      <c r="C792" t="s">
        <v>2341</v>
      </c>
      <c r="D792" t="s">
        <v>1333</v>
      </c>
      <c r="E792" t="s">
        <v>1334</v>
      </c>
      <c r="F792" t="s">
        <v>1335</v>
      </c>
      <c r="G792" t="s">
        <v>24</v>
      </c>
      <c r="H792">
        <v>7.33</v>
      </c>
      <c r="I792" t="s">
        <v>25</v>
      </c>
      <c r="J792" t="s">
        <v>26</v>
      </c>
      <c r="M792" t="s">
        <v>27</v>
      </c>
      <c r="N792" t="s">
        <v>27</v>
      </c>
    </row>
    <row r="793" spans="1:14" x14ac:dyDescent="0.2">
      <c r="A793" t="s">
        <v>53</v>
      </c>
      <c r="B793" t="s">
        <v>1690</v>
      </c>
      <c r="C793" t="s">
        <v>2342</v>
      </c>
      <c r="D793" t="s">
        <v>1692</v>
      </c>
      <c r="E793" t="s">
        <v>1693</v>
      </c>
      <c r="F793" t="s">
        <v>1694</v>
      </c>
      <c r="G793" t="s">
        <v>24</v>
      </c>
      <c r="H793">
        <v>7.32</v>
      </c>
      <c r="I793" t="s">
        <v>47</v>
      </c>
      <c r="J793" t="s">
        <v>26</v>
      </c>
      <c r="M793" t="s">
        <v>27</v>
      </c>
      <c r="N793" t="s">
        <v>27</v>
      </c>
    </row>
    <row r="794" spans="1:14" x14ac:dyDescent="0.2">
      <c r="A794" t="s">
        <v>144</v>
      </c>
      <c r="B794" t="s">
        <v>2070</v>
      </c>
      <c r="C794" t="s">
        <v>2343</v>
      </c>
      <c r="D794" t="s">
        <v>2072</v>
      </c>
      <c r="E794" t="s">
        <v>2073</v>
      </c>
      <c r="F794" t="s">
        <v>2074</v>
      </c>
      <c r="G794" t="s">
        <v>24</v>
      </c>
      <c r="H794">
        <v>7.32</v>
      </c>
      <c r="I794" t="s">
        <v>25</v>
      </c>
      <c r="J794" t="s">
        <v>26</v>
      </c>
      <c r="M794" t="s">
        <v>27</v>
      </c>
      <c r="N794" t="s">
        <v>27</v>
      </c>
    </row>
    <row r="795" spans="1:14" x14ac:dyDescent="0.2">
      <c r="A795" t="s">
        <v>53</v>
      </c>
      <c r="B795" t="s">
        <v>1781</v>
      </c>
      <c r="C795" t="s">
        <v>2344</v>
      </c>
      <c r="D795" t="s">
        <v>1783</v>
      </c>
      <c r="E795" t="s">
        <v>1784</v>
      </c>
      <c r="F795" t="s">
        <v>1785</v>
      </c>
      <c r="G795" t="s">
        <v>24</v>
      </c>
      <c r="H795">
        <v>7.31</v>
      </c>
      <c r="I795" t="s">
        <v>47</v>
      </c>
      <c r="J795" t="s">
        <v>26</v>
      </c>
      <c r="K795">
        <v>1</v>
      </c>
      <c r="L795">
        <v>7.31</v>
      </c>
      <c r="M795" t="s">
        <v>27</v>
      </c>
      <c r="N795" t="s">
        <v>27</v>
      </c>
    </row>
    <row r="796" spans="1:14" x14ac:dyDescent="0.2">
      <c r="A796" t="s">
        <v>53</v>
      </c>
      <c r="B796" t="s">
        <v>1454</v>
      </c>
      <c r="C796" t="s">
        <v>2345</v>
      </c>
      <c r="D796" t="s">
        <v>1456</v>
      </c>
      <c r="E796" t="s">
        <v>1457</v>
      </c>
      <c r="F796" t="s">
        <v>1458</v>
      </c>
      <c r="G796" t="s">
        <v>24</v>
      </c>
      <c r="H796">
        <v>7.29</v>
      </c>
      <c r="I796" t="s">
        <v>47</v>
      </c>
      <c r="J796" t="s">
        <v>26</v>
      </c>
      <c r="K796">
        <v>1</v>
      </c>
      <c r="L796">
        <v>7.29</v>
      </c>
      <c r="M796" t="s">
        <v>27</v>
      </c>
      <c r="N796" t="s">
        <v>27</v>
      </c>
    </row>
    <row r="797" spans="1:14" x14ac:dyDescent="0.2">
      <c r="A797" t="s">
        <v>53</v>
      </c>
      <c r="B797" t="s">
        <v>1706</v>
      </c>
      <c r="C797" t="s">
        <v>2346</v>
      </c>
      <c r="D797" t="s">
        <v>1708</v>
      </c>
      <c r="E797" t="s">
        <v>1709</v>
      </c>
      <c r="F797" t="s">
        <v>1710</v>
      </c>
      <c r="G797" t="s">
        <v>24</v>
      </c>
      <c r="H797">
        <v>7.3</v>
      </c>
      <c r="I797" t="s">
        <v>47</v>
      </c>
      <c r="J797" t="s">
        <v>26</v>
      </c>
      <c r="K797">
        <v>1</v>
      </c>
      <c r="L797">
        <v>7.3</v>
      </c>
      <c r="M797" t="s">
        <v>27</v>
      </c>
      <c r="N797" t="s">
        <v>27</v>
      </c>
    </row>
    <row r="798" spans="1:14" x14ac:dyDescent="0.2">
      <c r="A798" t="s">
        <v>144</v>
      </c>
      <c r="B798" t="s">
        <v>1331</v>
      </c>
      <c r="C798" t="s">
        <v>2347</v>
      </c>
      <c r="D798" t="s">
        <v>1333</v>
      </c>
      <c r="E798" t="s">
        <v>1334</v>
      </c>
      <c r="F798" t="s">
        <v>1335</v>
      </c>
      <c r="G798" t="s">
        <v>24</v>
      </c>
      <c r="H798">
        <v>7.29</v>
      </c>
      <c r="I798" t="s">
        <v>25</v>
      </c>
      <c r="J798" t="s">
        <v>26</v>
      </c>
      <c r="M798" t="s">
        <v>27</v>
      </c>
      <c r="N798" t="s">
        <v>27</v>
      </c>
    </row>
    <row r="799" spans="1:14" x14ac:dyDescent="0.2">
      <c r="A799" t="s">
        <v>18</v>
      </c>
      <c r="B799" t="s">
        <v>2348</v>
      </c>
      <c r="C799" t="s">
        <v>891</v>
      </c>
      <c r="D799" t="s">
        <v>192</v>
      </c>
      <c r="E799" t="s">
        <v>1977</v>
      </c>
      <c r="F799" t="s">
        <v>194</v>
      </c>
      <c r="G799" t="s">
        <v>24</v>
      </c>
      <c r="H799">
        <v>7.28</v>
      </c>
      <c r="I799" t="s">
        <v>25</v>
      </c>
      <c r="J799" t="s">
        <v>26</v>
      </c>
      <c r="K799">
        <v>1</v>
      </c>
      <c r="L799">
        <v>7.28</v>
      </c>
      <c r="M799" t="s">
        <v>27</v>
      </c>
      <c r="N799" t="s">
        <v>27</v>
      </c>
    </row>
    <row r="800" spans="1:14" x14ac:dyDescent="0.2">
      <c r="A800" t="s">
        <v>53</v>
      </c>
      <c r="B800" t="s">
        <v>1509</v>
      </c>
      <c r="C800" t="s">
        <v>2349</v>
      </c>
      <c r="D800" t="s">
        <v>1511</v>
      </c>
      <c r="E800" t="s">
        <v>1512</v>
      </c>
      <c r="F800" t="s">
        <v>1513</v>
      </c>
      <c r="G800" t="s">
        <v>24</v>
      </c>
      <c r="H800">
        <v>7.28</v>
      </c>
      <c r="I800" t="s">
        <v>47</v>
      </c>
      <c r="J800" t="s">
        <v>26</v>
      </c>
      <c r="M800" t="s">
        <v>27</v>
      </c>
      <c r="N800" t="s">
        <v>27</v>
      </c>
    </row>
    <row r="801" spans="1:14" x14ac:dyDescent="0.2">
      <c r="A801" t="s">
        <v>53</v>
      </c>
      <c r="B801" t="s">
        <v>1859</v>
      </c>
      <c r="C801" t="s">
        <v>2350</v>
      </c>
      <c r="D801" t="s">
        <v>1861</v>
      </c>
      <c r="E801" t="s">
        <v>1862</v>
      </c>
      <c r="F801" t="s">
        <v>1863</v>
      </c>
      <c r="G801" t="s">
        <v>24</v>
      </c>
      <c r="H801">
        <v>7.27</v>
      </c>
      <c r="I801" t="s">
        <v>47</v>
      </c>
      <c r="J801" t="s">
        <v>26</v>
      </c>
      <c r="M801" t="s">
        <v>27</v>
      </c>
      <c r="N801" t="s">
        <v>27</v>
      </c>
    </row>
    <row r="802" spans="1:14" x14ac:dyDescent="0.2">
      <c r="A802" t="s">
        <v>53</v>
      </c>
      <c r="B802" t="s">
        <v>2351</v>
      </c>
      <c r="C802" t="s">
        <v>2352</v>
      </c>
      <c r="D802" t="s">
        <v>2353</v>
      </c>
      <c r="E802" t="s">
        <v>2354</v>
      </c>
      <c r="F802" t="s">
        <v>2355</v>
      </c>
      <c r="G802" t="s">
        <v>24</v>
      </c>
      <c r="H802">
        <v>7.26</v>
      </c>
      <c r="I802" t="s">
        <v>47</v>
      </c>
      <c r="J802" t="s">
        <v>26</v>
      </c>
      <c r="M802" t="s">
        <v>27</v>
      </c>
      <c r="N802" t="s">
        <v>27</v>
      </c>
    </row>
    <row r="803" spans="1:14" x14ac:dyDescent="0.2">
      <c r="A803" t="s">
        <v>53</v>
      </c>
      <c r="B803" t="s">
        <v>1519</v>
      </c>
      <c r="C803" t="s">
        <v>2356</v>
      </c>
      <c r="D803" t="s">
        <v>1521</v>
      </c>
      <c r="E803" t="s">
        <v>1522</v>
      </c>
      <c r="F803" t="s">
        <v>1523</v>
      </c>
      <c r="G803" t="s">
        <v>24</v>
      </c>
      <c r="H803">
        <v>7.26</v>
      </c>
      <c r="I803" t="s">
        <v>47</v>
      </c>
      <c r="J803" t="s">
        <v>26</v>
      </c>
      <c r="M803" t="s">
        <v>27</v>
      </c>
      <c r="N803" t="s">
        <v>27</v>
      </c>
    </row>
    <row r="804" spans="1:14" x14ac:dyDescent="0.2">
      <c r="A804" t="s">
        <v>144</v>
      </c>
      <c r="B804" t="s">
        <v>2059</v>
      </c>
      <c r="C804" t="s">
        <v>2357</v>
      </c>
      <c r="D804" t="s">
        <v>2061</v>
      </c>
      <c r="E804" t="s">
        <v>2062</v>
      </c>
      <c r="F804" t="s">
        <v>2063</v>
      </c>
      <c r="G804" t="s">
        <v>24</v>
      </c>
      <c r="H804">
        <v>7.25</v>
      </c>
      <c r="I804" t="s">
        <v>25</v>
      </c>
      <c r="J804" t="s">
        <v>26</v>
      </c>
      <c r="M804" t="s">
        <v>27</v>
      </c>
      <c r="N804" t="s">
        <v>27</v>
      </c>
    </row>
    <row r="805" spans="1:14" x14ac:dyDescent="0.2">
      <c r="A805" t="s">
        <v>144</v>
      </c>
      <c r="B805" t="s">
        <v>1563</v>
      </c>
      <c r="C805" t="s">
        <v>2358</v>
      </c>
      <c r="D805" t="s">
        <v>1565</v>
      </c>
      <c r="E805" t="s">
        <v>1566</v>
      </c>
      <c r="F805" t="s">
        <v>1567</v>
      </c>
      <c r="G805" t="s">
        <v>24</v>
      </c>
      <c r="H805">
        <v>7.26</v>
      </c>
      <c r="I805" t="s">
        <v>25</v>
      </c>
      <c r="J805" t="s">
        <v>26</v>
      </c>
      <c r="M805" t="s">
        <v>27</v>
      </c>
      <c r="N805" t="s">
        <v>27</v>
      </c>
    </row>
    <row r="806" spans="1:14" x14ac:dyDescent="0.2">
      <c r="A806" t="s">
        <v>53</v>
      </c>
      <c r="B806" t="s">
        <v>1781</v>
      </c>
      <c r="C806" t="s">
        <v>2359</v>
      </c>
      <c r="D806" t="s">
        <v>1783</v>
      </c>
      <c r="E806" t="s">
        <v>1784</v>
      </c>
      <c r="F806" t="s">
        <v>1785</v>
      </c>
      <c r="G806" t="s">
        <v>24</v>
      </c>
      <c r="H806">
        <v>7.25</v>
      </c>
      <c r="I806" t="s">
        <v>47</v>
      </c>
      <c r="J806" t="s">
        <v>26</v>
      </c>
      <c r="M806" t="s">
        <v>27</v>
      </c>
      <c r="N806" t="s">
        <v>27</v>
      </c>
    </row>
    <row r="807" spans="1:14" x14ac:dyDescent="0.2">
      <c r="A807" t="s">
        <v>53</v>
      </c>
      <c r="B807" t="s">
        <v>1791</v>
      </c>
      <c r="C807" t="s">
        <v>2360</v>
      </c>
      <c r="D807" t="s">
        <v>1793</v>
      </c>
      <c r="E807" t="s">
        <v>1794</v>
      </c>
      <c r="F807" t="s">
        <v>1795</v>
      </c>
      <c r="G807" t="s">
        <v>24</v>
      </c>
      <c r="H807">
        <v>7.25</v>
      </c>
      <c r="I807" t="s">
        <v>47</v>
      </c>
      <c r="J807" t="s">
        <v>26</v>
      </c>
      <c r="M807" t="s">
        <v>27</v>
      </c>
      <c r="N807" t="s">
        <v>27</v>
      </c>
    </row>
    <row r="808" spans="1:14" x14ac:dyDescent="0.2">
      <c r="A808" t="s">
        <v>144</v>
      </c>
      <c r="B808" t="s">
        <v>2361</v>
      </c>
      <c r="C808" t="s">
        <v>2362</v>
      </c>
      <c r="D808" t="s">
        <v>601</v>
      </c>
      <c r="E808" t="s">
        <v>2363</v>
      </c>
      <c r="F808" t="s">
        <v>603</v>
      </c>
      <c r="G808" t="s">
        <v>24</v>
      </c>
      <c r="H808">
        <v>7.21</v>
      </c>
      <c r="I808" t="s">
        <v>25</v>
      </c>
      <c r="J808" t="s">
        <v>26</v>
      </c>
      <c r="M808" t="s">
        <v>27</v>
      </c>
      <c r="N808" t="s">
        <v>27</v>
      </c>
    </row>
    <row r="809" spans="1:14" x14ac:dyDescent="0.2">
      <c r="A809" t="s">
        <v>18</v>
      </c>
      <c r="B809" t="s">
        <v>1168</v>
      </c>
      <c r="C809" t="s">
        <v>2364</v>
      </c>
      <c r="D809" t="s">
        <v>1170</v>
      </c>
      <c r="E809" t="s">
        <v>1171</v>
      </c>
      <c r="F809" t="s">
        <v>1172</v>
      </c>
      <c r="G809" t="s">
        <v>24</v>
      </c>
      <c r="H809">
        <v>7.24</v>
      </c>
      <c r="I809" t="s">
        <v>25</v>
      </c>
      <c r="J809" t="s">
        <v>26</v>
      </c>
      <c r="M809" t="s">
        <v>27</v>
      </c>
      <c r="N809" t="s">
        <v>27</v>
      </c>
    </row>
    <row r="810" spans="1:14" x14ac:dyDescent="0.2">
      <c r="A810" t="s">
        <v>53</v>
      </c>
      <c r="B810" t="s">
        <v>1796</v>
      </c>
      <c r="C810" t="s">
        <v>2365</v>
      </c>
      <c r="D810" t="s">
        <v>1798</v>
      </c>
      <c r="E810" t="s">
        <v>1799</v>
      </c>
      <c r="F810" t="s">
        <v>1800</v>
      </c>
      <c r="G810" t="s">
        <v>24</v>
      </c>
      <c r="H810">
        <v>7.24</v>
      </c>
      <c r="I810" t="s">
        <v>47</v>
      </c>
      <c r="J810" t="s">
        <v>26</v>
      </c>
      <c r="K810">
        <v>1</v>
      </c>
      <c r="L810">
        <v>7.24</v>
      </c>
      <c r="M810" t="s">
        <v>27</v>
      </c>
      <c r="N810" t="s">
        <v>27</v>
      </c>
    </row>
    <row r="811" spans="1:14" x14ac:dyDescent="0.2">
      <c r="A811" t="s">
        <v>49</v>
      </c>
      <c r="B811" t="s">
        <v>2366</v>
      </c>
      <c r="C811" t="s">
        <v>2367</v>
      </c>
      <c r="D811" t="s">
        <v>2368</v>
      </c>
      <c r="E811" t="s">
        <v>2369</v>
      </c>
      <c r="F811" t="s">
        <v>2370</v>
      </c>
      <c r="G811" t="s">
        <v>24</v>
      </c>
      <c r="H811">
        <v>7.23</v>
      </c>
      <c r="I811" t="s">
        <v>47</v>
      </c>
      <c r="J811" t="s">
        <v>26</v>
      </c>
      <c r="M811" t="s">
        <v>27</v>
      </c>
      <c r="N811" t="s">
        <v>27</v>
      </c>
    </row>
    <row r="812" spans="1:14" x14ac:dyDescent="0.2">
      <c r="A812" t="s">
        <v>53</v>
      </c>
      <c r="B812" t="s">
        <v>2371</v>
      </c>
      <c r="C812" t="s">
        <v>2372</v>
      </c>
      <c r="D812" t="s">
        <v>2373</v>
      </c>
      <c r="E812" t="s">
        <v>2374</v>
      </c>
      <c r="F812" t="s">
        <v>2375</v>
      </c>
      <c r="G812" t="s">
        <v>24</v>
      </c>
      <c r="H812">
        <v>7.23</v>
      </c>
      <c r="I812" t="s">
        <v>47</v>
      </c>
      <c r="J812" t="s">
        <v>26</v>
      </c>
      <c r="M812" t="s">
        <v>27</v>
      </c>
      <c r="N812" t="s">
        <v>27</v>
      </c>
    </row>
    <row r="813" spans="1:14" x14ac:dyDescent="0.2">
      <c r="A813" t="s">
        <v>53</v>
      </c>
      <c r="B813" t="s">
        <v>1643</v>
      </c>
      <c r="C813" t="s">
        <v>2376</v>
      </c>
      <c r="D813" t="s">
        <v>1645</v>
      </c>
      <c r="E813" t="s">
        <v>1646</v>
      </c>
      <c r="F813" t="s">
        <v>1647</v>
      </c>
      <c r="G813" t="s">
        <v>24</v>
      </c>
      <c r="H813">
        <v>7.23</v>
      </c>
      <c r="I813" t="s">
        <v>47</v>
      </c>
      <c r="J813" t="s">
        <v>26</v>
      </c>
      <c r="K813">
        <v>1</v>
      </c>
      <c r="L813">
        <v>7.23</v>
      </c>
      <c r="M813" t="s">
        <v>27</v>
      </c>
      <c r="N813" t="s">
        <v>27</v>
      </c>
    </row>
    <row r="814" spans="1:14" x14ac:dyDescent="0.2">
      <c r="A814" t="s">
        <v>144</v>
      </c>
      <c r="B814" t="s">
        <v>1801</v>
      </c>
      <c r="C814" t="s">
        <v>2377</v>
      </c>
      <c r="D814" t="s">
        <v>1803</v>
      </c>
      <c r="E814" t="s">
        <v>1804</v>
      </c>
      <c r="F814" t="s">
        <v>1805</v>
      </c>
      <c r="G814" t="s">
        <v>24</v>
      </c>
      <c r="H814">
        <v>7.22</v>
      </c>
      <c r="I814" t="s">
        <v>25</v>
      </c>
      <c r="J814" t="s">
        <v>26</v>
      </c>
      <c r="M814" t="s">
        <v>27</v>
      </c>
      <c r="N814" t="s">
        <v>27</v>
      </c>
    </row>
    <row r="815" spans="1:14" x14ac:dyDescent="0.2">
      <c r="A815" t="s">
        <v>49</v>
      </c>
      <c r="B815" t="s">
        <v>1304</v>
      </c>
      <c r="C815" t="s">
        <v>2378</v>
      </c>
      <c r="D815" t="s">
        <v>1306</v>
      </c>
      <c r="E815" t="s">
        <v>1307</v>
      </c>
      <c r="F815" t="s">
        <v>1308</v>
      </c>
      <c r="G815" t="s">
        <v>24</v>
      </c>
      <c r="H815">
        <v>7.21</v>
      </c>
      <c r="I815" t="s">
        <v>47</v>
      </c>
      <c r="J815" t="s">
        <v>26</v>
      </c>
      <c r="M815" t="s">
        <v>27</v>
      </c>
      <c r="N815" t="s">
        <v>27</v>
      </c>
    </row>
    <row r="816" spans="1:14" x14ac:dyDescent="0.2">
      <c r="A816" t="s">
        <v>18</v>
      </c>
      <c r="B816" t="s">
        <v>549</v>
      </c>
      <c r="C816" t="s">
        <v>2379</v>
      </c>
      <c r="D816" t="s">
        <v>551</v>
      </c>
      <c r="E816" t="s">
        <v>552</v>
      </c>
      <c r="F816" t="s">
        <v>553</v>
      </c>
      <c r="G816" t="s">
        <v>24</v>
      </c>
      <c r="H816">
        <v>7.21</v>
      </c>
      <c r="I816" t="s">
        <v>25</v>
      </c>
      <c r="J816" t="s">
        <v>26</v>
      </c>
      <c r="M816" t="s">
        <v>27</v>
      </c>
      <c r="N816" t="s">
        <v>27</v>
      </c>
    </row>
    <row r="817" spans="1:14" x14ac:dyDescent="0.2">
      <c r="A817" t="s">
        <v>144</v>
      </c>
      <c r="B817" t="s">
        <v>1737</v>
      </c>
      <c r="C817" t="s">
        <v>2380</v>
      </c>
      <c r="D817" t="s">
        <v>1739</v>
      </c>
      <c r="E817" t="s">
        <v>1740</v>
      </c>
      <c r="F817" t="s">
        <v>1741</v>
      </c>
      <c r="G817" t="s">
        <v>24</v>
      </c>
      <c r="H817">
        <v>7.21</v>
      </c>
      <c r="I817" t="s">
        <v>25</v>
      </c>
      <c r="J817" t="s">
        <v>26</v>
      </c>
      <c r="M817" t="s">
        <v>27</v>
      </c>
      <c r="N817" t="s">
        <v>27</v>
      </c>
    </row>
    <row r="818" spans="1:14" x14ac:dyDescent="0.2">
      <c r="A818" t="s">
        <v>41</v>
      </c>
      <c r="B818" t="s">
        <v>1571</v>
      </c>
      <c r="C818" t="s">
        <v>2381</v>
      </c>
      <c r="D818" t="s">
        <v>1573</v>
      </c>
      <c r="E818" t="s">
        <v>1574</v>
      </c>
      <c r="F818" t="s">
        <v>1575</v>
      </c>
      <c r="G818" t="s">
        <v>24</v>
      </c>
      <c r="H818">
        <v>7.23</v>
      </c>
      <c r="I818" t="s">
        <v>47</v>
      </c>
      <c r="J818" t="s">
        <v>26</v>
      </c>
      <c r="K818">
        <v>1</v>
      </c>
      <c r="L818">
        <v>7.23</v>
      </c>
      <c r="M818" t="s">
        <v>27</v>
      </c>
      <c r="N818" t="s">
        <v>27</v>
      </c>
    </row>
    <row r="819" spans="1:14" x14ac:dyDescent="0.2">
      <c r="A819" t="s">
        <v>53</v>
      </c>
      <c r="B819" t="s">
        <v>1586</v>
      </c>
      <c r="C819" t="s">
        <v>2382</v>
      </c>
      <c r="D819" t="s">
        <v>1588</v>
      </c>
      <c r="E819" t="s">
        <v>1589</v>
      </c>
      <c r="F819" t="s">
        <v>1590</v>
      </c>
      <c r="G819" t="s">
        <v>24</v>
      </c>
      <c r="H819">
        <v>7.2</v>
      </c>
      <c r="I819" t="s">
        <v>47</v>
      </c>
      <c r="J819" t="s">
        <v>26</v>
      </c>
      <c r="M819" t="s">
        <v>27</v>
      </c>
      <c r="N819" t="s">
        <v>27</v>
      </c>
    </row>
    <row r="820" spans="1:14" x14ac:dyDescent="0.2">
      <c r="A820" t="s">
        <v>53</v>
      </c>
      <c r="B820" t="s">
        <v>1325</v>
      </c>
      <c r="C820" t="s">
        <v>2383</v>
      </c>
      <c r="D820" t="s">
        <v>1327</v>
      </c>
      <c r="E820" t="s">
        <v>1328</v>
      </c>
      <c r="F820" t="s">
        <v>1329</v>
      </c>
      <c r="G820" t="s">
        <v>24</v>
      </c>
      <c r="H820">
        <v>7.19</v>
      </c>
      <c r="I820" t="s">
        <v>47</v>
      </c>
      <c r="J820" t="s">
        <v>26</v>
      </c>
      <c r="M820" t="s">
        <v>27</v>
      </c>
      <c r="N820" t="s">
        <v>27</v>
      </c>
    </row>
    <row r="821" spans="1:14" x14ac:dyDescent="0.2">
      <c r="A821" t="s">
        <v>53</v>
      </c>
      <c r="B821" t="s">
        <v>1935</v>
      </c>
      <c r="C821" t="s">
        <v>2384</v>
      </c>
      <c r="D821" t="s">
        <v>1937</v>
      </c>
      <c r="E821" t="s">
        <v>1938</v>
      </c>
      <c r="F821" t="s">
        <v>1939</v>
      </c>
      <c r="G821" t="s">
        <v>24</v>
      </c>
      <c r="H821">
        <v>7.19</v>
      </c>
      <c r="I821" t="s">
        <v>47</v>
      </c>
      <c r="J821" t="s">
        <v>26</v>
      </c>
      <c r="M821" t="s">
        <v>27</v>
      </c>
      <c r="N821" t="s">
        <v>27</v>
      </c>
    </row>
    <row r="822" spans="1:14" x14ac:dyDescent="0.2">
      <c r="A822" t="s">
        <v>144</v>
      </c>
      <c r="B822" t="s">
        <v>1366</v>
      </c>
      <c r="C822" t="s">
        <v>2385</v>
      </c>
      <c r="D822" t="s">
        <v>1368</v>
      </c>
      <c r="E822" t="s">
        <v>1369</v>
      </c>
      <c r="F822" t="s">
        <v>1370</v>
      </c>
      <c r="G822" t="s">
        <v>24</v>
      </c>
      <c r="H822">
        <v>7.19</v>
      </c>
      <c r="I822" t="s">
        <v>25</v>
      </c>
      <c r="J822" t="s">
        <v>26</v>
      </c>
      <c r="K822">
        <v>1</v>
      </c>
      <c r="L822">
        <v>7.19</v>
      </c>
      <c r="M822" t="s">
        <v>27</v>
      </c>
      <c r="N822" t="s">
        <v>27</v>
      </c>
    </row>
    <row r="823" spans="1:14" x14ac:dyDescent="0.2">
      <c r="A823" t="s">
        <v>53</v>
      </c>
      <c r="B823" t="s">
        <v>1412</v>
      </c>
      <c r="C823" t="s">
        <v>2386</v>
      </c>
      <c r="D823" t="s">
        <v>1414</v>
      </c>
      <c r="E823" t="s">
        <v>1415</v>
      </c>
      <c r="F823" t="s">
        <v>1416</v>
      </c>
      <c r="G823" t="s">
        <v>24</v>
      </c>
      <c r="H823">
        <v>7.18</v>
      </c>
      <c r="I823" t="s">
        <v>47</v>
      </c>
      <c r="J823" t="s">
        <v>26</v>
      </c>
      <c r="M823" t="s">
        <v>27</v>
      </c>
      <c r="N823" t="s">
        <v>27</v>
      </c>
    </row>
    <row r="824" spans="1:14" x14ac:dyDescent="0.2">
      <c r="A824" t="s">
        <v>53</v>
      </c>
      <c r="B824" t="s">
        <v>1481</v>
      </c>
      <c r="C824" t="s">
        <v>2387</v>
      </c>
      <c r="D824" t="s">
        <v>1483</v>
      </c>
      <c r="E824" t="s">
        <v>1484</v>
      </c>
      <c r="F824" t="s">
        <v>1485</v>
      </c>
      <c r="G824" t="s">
        <v>24</v>
      </c>
      <c r="H824">
        <v>7.18</v>
      </c>
      <c r="I824" t="s">
        <v>47</v>
      </c>
      <c r="J824" t="s">
        <v>26</v>
      </c>
      <c r="M824" t="s">
        <v>27</v>
      </c>
      <c r="N824" t="s">
        <v>27</v>
      </c>
    </row>
    <row r="825" spans="1:14" x14ac:dyDescent="0.2">
      <c r="A825" t="s">
        <v>49</v>
      </c>
      <c r="B825" t="s">
        <v>2388</v>
      </c>
      <c r="C825" t="s">
        <v>2389</v>
      </c>
      <c r="D825" t="s">
        <v>2390</v>
      </c>
      <c r="E825" t="s">
        <v>2391</v>
      </c>
      <c r="F825" t="s">
        <v>2392</v>
      </c>
      <c r="G825" t="s">
        <v>24</v>
      </c>
      <c r="H825">
        <v>7.17</v>
      </c>
      <c r="I825" t="s">
        <v>47</v>
      </c>
      <c r="J825" t="s">
        <v>26</v>
      </c>
      <c r="M825" t="s">
        <v>27</v>
      </c>
      <c r="N825" t="s">
        <v>27</v>
      </c>
    </row>
    <row r="826" spans="1:14" x14ac:dyDescent="0.2">
      <c r="A826" t="s">
        <v>53</v>
      </c>
      <c r="B826" t="s">
        <v>2393</v>
      </c>
      <c r="C826" t="s">
        <v>2394</v>
      </c>
      <c r="D826" t="s">
        <v>2395</v>
      </c>
      <c r="E826" t="s">
        <v>2396</v>
      </c>
      <c r="F826" t="s">
        <v>2397</v>
      </c>
      <c r="G826" t="s">
        <v>24</v>
      </c>
      <c r="H826">
        <v>7.17</v>
      </c>
      <c r="I826" t="s">
        <v>47</v>
      </c>
      <c r="J826" t="s">
        <v>26</v>
      </c>
      <c r="M826" t="s">
        <v>27</v>
      </c>
      <c r="N826" t="s">
        <v>27</v>
      </c>
    </row>
    <row r="827" spans="1:14" x14ac:dyDescent="0.2">
      <c r="A827" t="s">
        <v>53</v>
      </c>
      <c r="B827" t="s">
        <v>1466</v>
      </c>
      <c r="C827" t="s">
        <v>2398</v>
      </c>
      <c r="D827" t="s">
        <v>1468</v>
      </c>
      <c r="E827" t="s">
        <v>1469</v>
      </c>
      <c r="F827" t="s">
        <v>1470</v>
      </c>
      <c r="G827" t="s">
        <v>24</v>
      </c>
      <c r="H827">
        <v>7.16</v>
      </c>
      <c r="I827" t="s">
        <v>47</v>
      </c>
      <c r="J827" t="s">
        <v>26</v>
      </c>
      <c r="K827">
        <v>1</v>
      </c>
      <c r="L827">
        <v>7.16</v>
      </c>
      <c r="M827" t="s">
        <v>27</v>
      </c>
      <c r="N827" t="s">
        <v>27</v>
      </c>
    </row>
    <row r="828" spans="1:14" x14ac:dyDescent="0.2">
      <c r="A828" t="s">
        <v>144</v>
      </c>
      <c r="B828" t="s">
        <v>1767</v>
      </c>
      <c r="C828" t="s">
        <v>2399</v>
      </c>
      <c r="D828" t="s">
        <v>1769</v>
      </c>
      <c r="E828" t="s">
        <v>1770</v>
      </c>
      <c r="F828" t="s">
        <v>1771</v>
      </c>
      <c r="G828" t="s">
        <v>24</v>
      </c>
      <c r="H828">
        <v>7.17</v>
      </c>
      <c r="I828" t="s">
        <v>25</v>
      </c>
      <c r="J828" t="s">
        <v>26</v>
      </c>
      <c r="M828" t="s">
        <v>27</v>
      </c>
      <c r="N828" t="s">
        <v>27</v>
      </c>
    </row>
    <row r="829" spans="1:14" x14ac:dyDescent="0.2">
      <c r="A829" t="s">
        <v>49</v>
      </c>
      <c r="B829" t="s">
        <v>1514</v>
      </c>
      <c r="C829" t="s">
        <v>2400</v>
      </c>
      <c r="D829" t="s">
        <v>1516</v>
      </c>
      <c r="E829" t="s">
        <v>1517</v>
      </c>
      <c r="F829" t="s">
        <v>1518</v>
      </c>
      <c r="G829" t="s">
        <v>24</v>
      </c>
      <c r="H829">
        <v>7.15</v>
      </c>
      <c r="I829" t="s">
        <v>47</v>
      </c>
      <c r="J829" t="s">
        <v>26</v>
      </c>
      <c r="M829" t="s">
        <v>27</v>
      </c>
      <c r="N829" t="s">
        <v>27</v>
      </c>
    </row>
    <row r="830" spans="1:14" x14ac:dyDescent="0.2">
      <c r="A830" t="s">
        <v>18</v>
      </c>
      <c r="B830" t="s">
        <v>1664</v>
      </c>
      <c r="C830" t="s">
        <v>2401</v>
      </c>
      <c r="D830" t="s">
        <v>1666</v>
      </c>
      <c r="E830" t="s">
        <v>1667</v>
      </c>
      <c r="F830" t="s">
        <v>1668</v>
      </c>
      <c r="G830" t="s">
        <v>24</v>
      </c>
      <c r="H830">
        <v>7.15</v>
      </c>
      <c r="I830" t="s">
        <v>47</v>
      </c>
      <c r="J830" t="s">
        <v>26</v>
      </c>
      <c r="M830" t="s">
        <v>27</v>
      </c>
      <c r="N830" t="s">
        <v>27</v>
      </c>
    </row>
    <row r="831" spans="1:14" x14ac:dyDescent="0.2">
      <c r="A831" t="s">
        <v>41</v>
      </c>
      <c r="B831" t="s">
        <v>1381</v>
      </c>
      <c r="C831" t="s">
        <v>2402</v>
      </c>
      <c r="D831" t="s">
        <v>1383</v>
      </c>
      <c r="E831" t="s">
        <v>1384</v>
      </c>
      <c r="F831" t="s">
        <v>1385</v>
      </c>
      <c r="G831" t="s">
        <v>24</v>
      </c>
      <c r="H831">
        <v>7.15</v>
      </c>
      <c r="I831" t="s">
        <v>47</v>
      </c>
      <c r="J831" t="s">
        <v>26</v>
      </c>
      <c r="M831" t="s">
        <v>27</v>
      </c>
      <c r="N831" t="s">
        <v>27</v>
      </c>
    </row>
    <row r="832" spans="1:14" x14ac:dyDescent="0.2">
      <c r="A832" t="s">
        <v>144</v>
      </c>
      <c r="B832" t="s">
        <v>1839</v>
      </c>
      <c r="C832" t="s">
        <v>2358</v>
      </c>
      <c r="D832" t="s">
        <v>1840</v>
      </c>
      <c r="E832" t="s">
        <v>1841</v>
      </c>
      <c r="F832" t="s">
        <v>1842</v>
      </c>
      <c r="G832" t="s">
        <v>24</v>
      </c>
      <c r="H832">
        <v>7.15</v>
      </c>
      <c r="I832" t="s">
        <v>25</v>
      </c>
      <c r="J832" t="s">
        <v>26</v>
      </c>
      <c r="M832" t="s">
        <v>27</v>
      </c>
      <c r="N832" t="s">
        <v>27</v>
      </c>
    </row>
    <row r="833" spans="1:14" x14ac:dyDescent="0.2">
      <c r="A833" t="s">
        <v>144</v>
      </c>
      <c r="B833" t="s">
        <v>2403</v>
      </c>
      <c r="C833" t="s">
        <v>803</v>
      </c>
      <c r="D833" t="s">
        <v>227</v>
      </c>
      <c r="E833" t="s">
        <v>2404</v>
      </c>
      <c r="F833" t="s">
        <v>229</v>
      </c>
      <c r="G833" t="s">
        <v>24</v>
      </c>
      <c r="H833">
        <v>7.15</v>
      </c>
      <c r="I833" t="s">
        <v>25</v>
      </c>
      <c r="J833" t="s">
        <v>26</v>
      </c>
      <c r="M833" t="s">
        <v>27</v>
      </c>
      <c r="N833" t="s">
        <v>27</v>
      </c>
    </row>
    <row r="834" spans="1:14" x14ac:dyDescent="0.2">
      <c r="A834" t="s">
        <v>144</v>
      </c>
      <c r="B834" t="s">
        <v>1342</v>
      </c>
      <c r="C834" t="s">
        <v>2405</v>
      </c>
      <c r="D834" t="s">
        <v>1344</v>
      </c>
      <c r="E834" t="s">
        <v>1345</v>
      </c>
      <c r="F834" t="s">
        <v>1346</v>
      </c>
      <c r="G834" t="s">
        <v>24</v>
      </c>
      <c r="H834">
        <v>7.16</v>
      </c>
      <c r="I834" t="s">
        <v>25</v>
      </c>
      <c r="J834" t="s">
        <v>26</v>
      </c>
      <c r="M834" t="s">
        <v>27</v>
      </c>
      <c r="N834" t="s">
        <v>27</v>
      </c>
    </row>
    <row r="835" spans="1:14" x14ac:dyDescent="0.2">
      <c r="A835" t="s">
        <v>18</v>
      </c>
      <c r="B835" t="s">
        <v>1464</v>
      </c>
      <c r="C835" t="s">
        <v>2406</v>
      </c>
      <c r="D835" t="s">
        <v>68</v>
      </c>
      <c r="E835" t="s">
        <v>107</v>
      </c>
      <c r="F835" t="s">
        <v>70</v>
      </c>
      <c r="G835" t="s">
        <v>24</v>
      </c>
      <c r="H835">
        <v>6.98</v>
      </c>
      <c r="I835" t="s">
        <v>25</v>
      </c>
      <c r="J835" t="s">
        <v>26</v>
      </c>
      <c r="M835" t="s">
        <v>27</v>
      </c>
      <c r="N835" t="s">
        <v>27</v>
      </c>
    </row>
    <row r="836" spans="1:14" x14ac:dyDescent="0.2">
      <c r="A836" t="s">
        <v>18</v>
      </c>
      <c r="B836" t="s">
        <v>1811</v>
      </c>
      <c r="C836" t="s">
        <v>2407</v>
      </c>
      <c r="D836" t="s">
        <v>1813</v>
      </c>
      <c r="E836" t="s">
        <v>1814</v>
      </c>
      <c r="F836" t="s">
        <v>1815</v>
      </c>
      <c r="G836" t="s">
        <v>24</v>
      </c>
      <c r="H836">
        <v>7.14</v>
      </c>
      <c r="I836" t="s">
        <v>47</v>
      </c>
      <c r="J836" t="s">
        <v>26</v>
      </c>
      <c r="M836" t="s">
        <v>27</v>
      </c>
      <c r="N836" t="s">
        <v>27</v>
      </c>
    </row>
    <row r="837" spans="1:14" x14ac:dyDescent="0.2">
      <c r="A837" t="s">
        <v>41</v>
      </c>
      <c r="B837" t="s">
        <v>2408</v>
      </c>
      <c r="C837" t="s">
        <v>2409</v>
      </c>
      <c r="D837" t="s">
        <v>2410</v>
      </c>
      <c r="E837" t="s">
        <v>2411</v>
      </c>
      <c r="F837" t="s">
        <v>2412</v>
      </c>
      <c r="G837" t="s">
        <v>24</v>
      </c>
      <c r="H837">
        <v>7.05</v>
      </c>
      <c r="I837" t="s">
        <v>47</v>
      </c>
      <c r="J837" t="s">
        <v>26</v>
      </c>
      <c r="M837" t="s">
        <v>27</v>
      </c>
      <c r="N837" t="s">
        <v>27</v>
      </c>
    </row>
    <row r="838" spans="1:14" x14ac:dyDescent="0.2">
      <c r="A838" t="s">
        <v>53</v>
      </c>
      <c r="B838" t="s">
        <v>1454</v>
      </c>
      <c r="C838" t="s">
        <v>2413</v>
      </c>
      <c r="D838" t="s">
        <v>1456</v>
      </c>
      <c r="E838" t="s">
        <v>1457</v>
      </c>
      <c r="F838" t="s">
        <v>1458</v>
      </c>
      <c r="G838" t="s">
        <v>24</v>
      </c>
      <c r="H838">
        <v>7.13</v>
      </c>
      <c r="I838" t="s">
        <v>47</v>
      </c>
      <c r="J838" t="s">
        <v>26</v>
      </c>
      <c r="M838" t="s">
        <v>27</v>
      </c>
      <c r="N838" t="s">
        <v>27</v>
      </c>
    </row>
    <row r="839" spans="1:14" x14ac:dyDescent="0.2">
      <c r="A839" t="s">
        <v>49</v>
      </c>
      <c r="B839" t="s">
        <v>2101</v>
      </c>
      <c r="C839" t="s">
        <v>2414</v>
      </c>
      <c r="D839" t="s">
        <v>2103</v>
      </c>
      <c r="E839" t="s">
        <v>2104</v>
      </c>
      <c r="F839" t="s">
        <v>2105</v>
      </c>
      <c r="G839" t="s">
        <v>24</v>
      </c>
      <c r="H839">
        <v>7.12</v>
      </c>
      <c r="I839" t="s">
        <v>47</v>
      </c>
      <c r="J839" t="s">
        <v>26</v>
      </c>
      <c r="M839" t="s">
        <v>27</v>
      </c>
      <c r="N839" t="s">
        <v>27</v>
      </c>
    </row>
    <row r="840" spans="1:14" x14ac:dyDescent="0.2">
      <c r="A840" t="s">
        <v>18</v>
      </c>
      <c r="B840" t="s">
        <v>1654</v>
      </c>
      <c r="C840" t="s">
        <v>2415</v>
      </c>
      <c r="D840" t="s">
        <v>1656</v>
      </c>
      <c r="E840" t="s">
        <v>1657</v>
      </c>
      <c r="F840" t="s">
        <v>1658</v>
      </c>
      <c r="G840" t="s">
        <v>24</v>
      </c>
      <c r="H840">
        <v>7.12</v>
      </c>
      <c r="I840" t="s">
        <v>47</v>
      </c>
      <c r="J840" t="s">
        <v>26</v>
      </c>
      <c r="M840" t="s">
        <v>27</v>
      </c>
      <c r="N840" t="s">
        <v>27</v>
      </c>
    </row>
    <row r="841" spans="1:14" x14ac:dyDescent="0.2">
      <c r="A841" t="s">
        <v>41</v>
      </c>
      <c r="B841" t="s">
        <v>219</v>
      </c>
      <c r="C841" t="s">
        <v>516</v>
      </c>
      <c r="D841" t="s">
        <v>68</v>
      </c>
      <c r="E841" t="s">
        <v>221</v>
      </c>
      <c r="F841" t="s">
        <v>70</v>
      </c>
      <c r="G841" t="s">
        <v>24</v>
      </c>
      <c r="H841">
        <v>7.12</v>
      </c>
      <c r="I841" t="s">
        <v>47</v>
      </c>
      <c r="J841" t="s">
        <v>26</v>
      </c>
      <c r="M841" t="s">
        <v>27</v>
      </c>
      <c r="N841" t="s">
        <v>27</v>
      </c>
    </row>
    <row r="842" spans="1:14" x14ac:dyDescent="0.2">
      <c r="A842" t="s">
        <v>53</v>
      </c>
      <c r="B842" t="s">
        <v>2416</v>
      </c>
      <c r="C842" t="s">
        <v>2417</v>
      </c>
      <c r="D842" t="s">
        <v>2418</v>
      </c>
      <c r="E842" t="s">
        <v>2419</v>
      </c>
      <c r="F842" t="s">
        <v>2420</v>
      </c>
      <c r="G842" t="s">
        <v>24</v>
      </c>
      <c r="H842">
        <v>7.12</v>
      </c>
      <c r="I842" t="s">
        <v>47</v>
      </c>
      <c r="J842" t="s">
        <v>26</v>
      </c>
      <c r="M842" t="s">
        <v>27</v>
      </c>
      <c r="N842" t="s">
        <v>27</v>
      </c>
    </row>
    <row r="843" spans="1:14" x14ac:dyDescent="0.2">
      <c r="A843" t="s">
        <v>144</v>
      </c>
      <c r="B843" t="s">
        <v>848</v>
      </c>
      <c r="C843" t="s">
        <v>2421</v>
      </c>
      <c r="D843" t="s">
        <v>850</v>
      </c>
      <c r="E843" t="s">
        <v>851</v>
      </c>
      <c r="F843" t="s">
        <v>852</v>
      </c>
      <c r="G843" t="s">
        <v>24</v>
      </c>
      <c r="H843">
        <v>7.12</v>
      </c>
      <c r="I843" t="s">
        <v>25</v>
      </c>
      <c r="J843" t="s">
        <v>26</v>
      </c>
      <c r="M843" t="s">
        <v>27</v>
      </c>
      <c r="N843" t="s">
        <v>27</v>
      </c>
    </row>
    <row r="844" spans="1:14" x14ac:dyDescent="0.2">
      <c r="A844" t="s">
        <v>144</v>
      </c>
      <c r="B844" t="s">
        <v>1342</v>
      </c>
      <c r="C844" t="s">
        <v>2422</v>
      </c>
      <c r="D844" t="s">
        <v>1344</v>
      </c>
      <c r="E844" t="s">
        <v>1345</v>
      </c>
      <c r="F844" t="s">
        <v>1346</v>
      </c>
      <c r="G844" t="s">
        <v>24</v>
      </c>
      <c r="H844">
        <v>7.12</v>
      </c>
      <c r="I844" t="s">
        <v>25</v>
      </c>
      <c r="J844" t="s">
        <v>26</v>
      </c>
      <c r="M844" t="s">
        <v>27</v>
      </c>
      <c r="N844" t="s">
        <v>27</v>
      </c>
    </row>
    <row r="845" spans="1:14" x14ac:dyDescent="0.2">
      <c r="A845" t="s">
        <v>18</v>
      </c>
      <c r="B845" t="s">
        <v>2423</v>
      </c>
      <c r="C845" t="s">
        <v>964</v>
      </c>
      <c r="D845" t="s">
        <v>154</v>
      </c>
      <c r="E845" t="s">
        <v>965</v>
      </c>
      <c r="F845" t="s">
        <v>156</v>
      </c>
      <c r="G845" t="s">
        <v>24</v>
      </c>
      <c r="H845">
        <v>7.11</v>
      </c>
      <c r="I845" t="s">
        <v>25</v>
      </c>
      <c r="J845" t="s">
        <v>26</v>
      </c>
      <c r="M845" t="s">
        <v>27</v>
      </c>
      <c r="N845" t="s">
        <v>27</v>
      </c>
    </row>
    <row r="846" spans="1:14" x14ac:dyDescent="0.2">
      <c r="A846" t="s">
        <v>49</v>
      </c>
      <c r="B846" t="s">
        <v>1576</v>
      </c>
      <c r="C846" t="s">
        <v>2424</v>
      </c>
      <c r="D846" t="s">
        <v>1578</v>
      </c>
      <c r="E846" t="s">
        <v>1579</v>
      </c>
      <c r="F846" t="s">
        <v>1580</v>
      </c>
      <c r="G846" t="s">
        <v>24</v>
      </c>
      <c r="H846">
        <v>7.1</v>
      </c>
      <c r="I846" t="s">
        <v>47</v>
      </c>
      <c r="J846" t="s">
        <v>26</v>
      </c>
      <c r="M846" t="s">
        <v>27</v>
      </c>
      <c r="N846" t="s">
        <v>27</v>
      </c>
    </row>
    <row r="847" spans="1:14" x14ac:dyDescent="0.2">
      <c r="A847" t="s">
        <v>18</v>
      </c>
      <c r="B847" t="s">
        <v>791</v>
      </c>
      <c r="C847" t="s">
        <v>514</v>
      </c>
      <c r="D847" t="s">
        <v>202</v>
      </c>
      <c r="E847" t="s">
        <v>793</v>
      </c>
      <c r="F847" t="s">
        <v>204</v>
      </c>
      <c r="G847" t="s">
        <v>24</v>
      </c>
      <c r="H847">
        <v>7.1</v>
      </c>
      <c r="I847" t="s">
        <v>25</v>
      </c>
      <c r="J847" t="s">
        <v>205</v>
      </c>
      <c r="M847" t="s">
        <v>27</v>
      </c>
      <c r="N847" t="s">
        <v>27</v>
      </c>
    </row>
    <row r="848" spans="1:14" x14ac:dyDescent="0.2">
      <c r="A848" t="s">
        <v>18</v>
      </c>
      <c r="B848" t="s">
        <v>1386</v>
      </c>
      <c r="C848" t="s">
        <v>2425</v>
      </c>
      <c r="D848" t="s">
        <v>1388</v>
      </c>
      <c r="E848" t="s">
        <v>1389</v>
      </c>
      <c r="F848" t="s">
        <v>1390</v>
      </c>
      <c r="G848" t="s">
        <v>24</v>
      </c>
      <c r="H848">
        <v>7.1</v>
      </c>
      <c r="I848" t="s">
        <v>25</v>
      </c>
      <c r="J848" t="s">
        <v>26</v>
      </c>
      <c r="M848" t="s">
        <v>27</v>
      </c>
      <c r="N848" t="s">
        <v>27</v>
      </c>
    </row>
    <row r="849" spans="1:14" x14ac:dyDescent="0.2">
      <c r="A849" t="s">
        <v>53</v>
      </c>
      <c r="B849" t="s">
        <v>875</v>
      </c>
      <c r="C849" t="s">
        <v>2426</v>
      </c>
      <c r="D849" t="s">
        <v>506</v>
      </c>
      <c r="E849" t="s">
        <v>877</v>
      </c>
      <c r="F849" t="s">
        <v>508</v>
      </c>
      <c r="G849" t="s">
        <v>24</v>
      </c>
      <c r="H849">
        <v>7.1</v>
      </c>
      <c r="I849" t="s">
        <v>47</v>
      </c>
      <c r="J849" t="s">
        <v>26</v>
      </c>
      <c r="M849" t="s">
        <v>27</v>
      </c>
      <c r="N849" t="s">
        <v>27</v>
      </c>
    </row>
    <row r="850" spans="1:14" x14ac:dyDescent="0.2">
      <c r="A850" t="s">
        <v>144</v>
      </c>
      <c r="B850" t="s">
        <v>1556</v>
      </c>
      <c r="C850" t="s">
        <v>2427</v>
      </c>
      <c r="D850" t="s">
        <v>1558</v>
      </c>
      <c r="E850" t="s">
        <v>1559</v>
      </c>
      <c r="F850" t="s">
        <v>1560</v>
      </c>
      <c r="G850" t="s">
        <v>24</v>
      </c>
      <c r="H850">
        <v>7.1</v>
      </c>
      <c r="I850" t="s">
        <v>25</v>
      </c>
      <c r="J850" t="s">
        <v>26</v>
      </c>
      <c r="M850" t="s">
        <v>27</v>
      </c>
      <c r="N850" t="s">
        <v>27</v>
      </c>
    </row>
    <row r="851" spans="1:14" x14ac:dyDescent="0.2">
      <c r="A851" t="s">
        <v>49</v>
      </c>
      <c r="B851" t="s">
        <v>2156</v>
      </c>
      <c r="C851" t="s">
        <v>2428</v>
      </c>
      <c r="D851" t="s">
        <v>2158</v>
      </c>
      <c r="E851" t="s">
        <v>2159</v>
      </c>
      <c r="F851" t="s">
        <v>2160</v>
      </c>
      <c r="G851" t="s">
        <v>24</v>
      </c>
      <c r="H851">
        <v>7.09</v>
      </c>
      <c r="I851" t="s">
        <v>47</v>
      </c>
      <c r="J851" t="s">
        <v>26</v>
      </c>
      <c r="M851" t="s">
        <v>27</v>
      </c>
      <c r="N851" t="s">
        <v>27</v>
      </c>
    </row>
    <row r="852" spans="1:14" x14ac:dyDescent="0.2">
      <c r="A852" t="s">
        <v>18</v>
      </c>
      <c r="B852" t="s">
        <v>1675</v>
      </c>
      <c r="C852" t="s">
        <v>2429</v>
      </c>
      <c r="D852" t="s">
        <v>1677</v>
      </c>
      <c r="E852" t="s">
        <v>1678</v>
      </c>
      <c r="F852" t="s">
        <v>1679</v>
      </c>
      <c r="G852" t="s">
        <v>24</v>
      </c>
      <c r="H852">
        <v>7.09</v>
      </c>
      <c r="I852" t="s">
        <v>47</v>
      </c>
      <c r="J852" t="s">
        <v>26</v>
      </c>
      <c r="M852" t="s">
        <v>27</v>
      </c>
      <c r="N852" t="s">
        <v>27</v>
      </c>
    </row>
    <row r="853" spans="1:14" x14ac:dyDescent="0.2">
      <c r="A853" t="s">
        <v>144</v>
      </c>
      <c r="B853" t="s">
        <v>1278</v>
      </c>
      <c r="C853" t="s">
        <v>2430</v>
      </c>
      <c r="D853" t="s">
        <v>806</v>
      </c>
      <c r="E853" t="s">
        <v>1280</v>
      </c>
      <c r="F853" t="s">
        <v>808</v>
      </c>
      <c r="G853" t="s">
        <v>24</v>
      </c>
      <c r="H853">
        <v>7.09</v>
      </c>
      <c r="I853" t="s">
        <v>25</v>
      </c>
      <c r="J853" t="s">
        <v>26</v>
      </c>
      <c r="M853" t="s">
        <v>27</v>
      </c>
      <c r="N853" t="s">
        <v>27</v>
      </c>
    </row>
    <row r="854" spans="1:14" x14ac:dyDescent="0.2">
      <c r="A854" t="s">
        <v>144</v>
      </c>
      <c r="B854" t="s">
        <v>2431</v>
      </c>
      <c r="C854" t="s">
        <v>2432</v>
      </c>
      <c r="D854" t="s">
        <v>2433</v>
      </c>
      <c r="E854" t="s">
        <v>2434</v>
      </c>
      <c r="F854" t="s">
        <v>2435</v>
      </c>
      <c r="G854" t="s">
        <v>24</v>
      </c>
      <c r="H854">
        <v>7.08</v>
      </c>
      <c r="I854" t="s">
        <v>25</v>
      </c>
      <c r="J854" t="s">
        <v>26</v>
      </c>
      <c r="M854" t="s">
        <v>27</v>
      </c>
      <c r="N854" t="s">
        <v>27</v>
      </c>
    </row>
    <row r="855" spans="1:14" x14ac:dyDescent="0.2">
      <c r="A855" t="s">
        <v>49</v>
      </c>
      <c r="B855" t="s">
        <v>2232</v>
      </c>
      <c r="C855" t="s">
        <v>2436</v>
      </c>
      <c r="D855" t="s">
        <v>2234</v>
      </c>
      <c r="E855" t="s">
        <v>2235</v>
      </c>
      <c r="F855" t="s">
        <v>2236</v>
      </c>
      <c r="G855" t="s">
        <v>24</v>
      </c>
      <c r="H855">
        <v>7.07</v>
      </c>
      <c r="I855" t="s">
        <v>47</v>
      </c>
      <c r="J855" t="s">
        <v>26</v>
      </c>
      <c r="K855">
        <v>1</v>
      </c>
      <c r="L855">
        <v>7.07</v>
      </c>
      <c r="M855" t="s">
        <v>27</v>
      </c>
      <c r="N855" t="s">
        <v>27</v>
      </c>
    </row>
    <row r="856" spans="1:14" x14ac:dyDescent="0.2">
      <c r="A856" t="s">
        <v>49</v>
      </c>
      <c r="B856" t="s">
        <v>1992</v>
      </c>
      <c r="C856" t="s">
        <v>2437</v>
      </c>
      <c r="D856" t="s">
        <v>1994</v>
      </c>
      <c r="E856" t="s">
        <v>1995</v>
      </c>
      <c r="F856" t="s">
        <v>1996</v>
      </c>
      <c r="G856" t="s">
        <v>24</v>
      </c>
      <c r="H856">
        <v>7.07</v>
      </c>
      <c r="I856" t="s">
        <v>47</v>
      </c>
      <c r="J856" t="s">
        <v>26</v>
      </c>
      <c r="M856" t="s">
        <v>27</v>
      </c>
      <c r="N856" t="s">
        <v>27</v>
      </c>
    </row>
    <row r="857" spans="1:14" x14ac:dyDescent="0.2">
      <c r="A857" t="s">
        <v>53</v>
      </c>
      <c r="B857" t="s">
        <v>2438</v>
      </c>
      <c r="C857" t="s">
        <v>2439</v>
      </c>
      <c r="D857" t="s">
        <v>2440</v>
      </c>
      <c r="E857" t="s">
        <v>2441</v>
      </c>
      <c r="F857" t="s">
        <v>2442</v>
      </c>
      <c r="G857" t="s">
        <v>24</v>
      </c>
      <c r="H857">
        <v>7.07</v>
      </c>
      <c r="I857" t="s">
        <v>47</v>
      </c>
      <c r="J857" t="s">
        <v>26</v>
      </c>
      <c r="M857" t="s">
        <v>27</v>
      </c>
      <c r="N857" t="s">
        <v>27</v>
      </c>
    </row>
    <row r="858" spans="1:14" x14ac:dyDescent="0.2">
      <c r="A858" t="s">
        <v>53</v>
      </c>
      <c r="B858" t="s">
        <v>1897</v>
      </c>
      <c r="C858" t="s">
        <v>2443</v>
      </c>
      <c r="D858" t="s">
        <v>1899</v>
      </c>
      <c r="E858" t="s">
        <v>1900</v>
      </c>
      <c r="F858" t="s">
        <v>1901</v>
      </c>
      <c r="G858" t="s">
        <v>24</v>
      </c>
      <c r="H858">
        <v>7.07</v>
      </c>
      <c r="I858" t="s">
        <v>47</v>
      </c>
      <c r="J858" t="s">
        <v>26</v>
      </c>
      <c r="M858" t="s">
        <v>27</v>
      </c>
      <c r="N858" t="s">
        <v>27</v>
      </c>
    </row>
    <row r="859" spans="1:14" x14ac:dyDescent="0.2">
      <c r="A859" t="s">
        <v>144</v>
      </c>
      <c r="B859" t="s">
        <v>1619</v>
      </c>
      <c r="C859" t="s">
        <v>2444</v>
      </c>
      <c r="D859" t="s">
        <v>1621</v>
      </c>
      <c r="E859" t="s">
        <v>1622</v>
      </c>
      <c r="F859" t="s">
        <v>1623</v>
      </c>
      <c r="G859" t="s">
        <v>24</v>
      </c>
      <c r="H859">
        <v>7.07</v>
      </c>
      <c r="I859" t="s">
        <v>25</v>
      </c>
      <c r="J859" t="s">
        <v>26</v>
      </c>
      <c r="M859" t="s">
        <v>27</v>
      </c>
      <c r="N859" t="s">
        <v>27</v>
      </c>
    </row>
    <row r="860" spans="1:14" x14ac:dyDescent="0.2">
      <c r="A860" t="s">
        <v>18</v>
      </c>
      <c r="B860" t="s">
        <v>1504</v>
      </c>
      <c r="C860" t="s">
        <v>2445</v>
      </c>
      <c r="D860" t="s">
        <v>1506</v>
      </c>
      <c r="E860" t="s">
        <v>1507</v>
      </c>
      <c r="F860" t="s">
        <v>1508</v>
      </c>
      <c r="G860" t="s">
        <v>24</v>
      </c>
      <c r="H860">
        <v>7.06</v>
      </c>
      <c r="I860" t="s">
        <v>47</v>
      </c>
      <c r="J860" t="s">
        <v>26</v>
      </c>
      <c r="M860" t="s">
        <v>27</v>
      </c>
      <c r="N860" t="s">
        <v>27</v>
      </c>
    </row>
    <row r="861" spans="1:14" x14ac:dyDescent="0.2">
      <c r="A861" t="s">
        <v>18</v>
      </c>
      <c r="B861" t="s">
        <v>2446</v>
      </c>
      <c r="C861" t="s">
        <v>2447</v>
      </c>
      <c r="D861" t="s">
        <v>2448</v>
      </c>
      <c r="E861" t="s">
        <v>2449</v>
      </c>
      <c r="F861" t="s">
        <v>2450</v>
      </c>
      <c r="G861" t="s">
        <v>24</v>
      </c>
      <c r="H861">
        <v>7.06</v>
      </c>
      <c r="I861" t="s">
        <v>25</v>
      </c>
      <c r="J861" t="s">
        <v>26</v>
      </c>
      <c r="K861">
        <v>1</v>
      </c>
      <c r="L861">
        <v>7.06</v>
      </c>
      <c r="M861" t="s">
        <v>27</v>
      </c>
      <c r="N861" t="s">
        <v>27</v>
      </c>
    </row>
    <row r="862" spans="1:14" x14ac:dyDescent="0.2">
      <c r="A862" t="s">
        <v>53</v>
      </c>
      <c r="B862" t="s">
        <v>1879</v>
      </c>
      <c r="C862" t="s">
        <v>2451</v>
      </c>
      <c r="D862" t="s">
        <v>1881</v>
      </c>
      <c r="E862" t="s">
        <v>1882</v>
      </c>
      <c r="F862" t="s">
        <v>1883</v>
      </c>
      <c r="G862" t="s">
        <v>24</v>
      </c>
      <c r="H862">
        <v>7.06</v>
      </c>
      <c r="I862" t="s">
        <v>47</v>
      </c>
      <c r="J862" t="s">
        <v>26</v>
      </c>
      <c r="M862" t="s">
        <v>27</v>
      </c>
      <c r="N862" t="s">
        <v>27</v>
      </c>
    </row>
    <row r="863" spans="1:14" x14ac:dyDescent="0.2">
      <c r="A863" t="s">
        <v>144</v>
      </c>
      <c r="B863" t="s">
        <v>2038</v>
      </c>
      <c r="C863" t="s">
        <v>2452</v>
      </c>
      <c r="D863" t="s">
        <v>2040</v>
      </c>
      <c r="E863" t="s">
        <v>2041</v>
      </c>
      <c r="F863" t="s">
        <v>2042</v>
      </c>
      <c r="G863" t="s">
        <v>24</v>
      </c>
      <c r="H863">
        <v>7.05</v>
      </c>
      <c r="I863" t="s">
        <v>25</v>
      </c>
      <c r="J863" t="s">
        <v>26</v>
      </c>
      <c r="M863" t="s">
        <v>27</v>
      </c>
      <c r="N863" t="s">
        <v>27</v>
      </c>
    </row>
    <row r="864" spans="1:14" x14ac:dyDescent="0.2">
      <c r="A864" t="s">
        <v>49</v>
      </c>
      <c r="B864" t="s">
        <v>529</v>
      </c>
      <c r="C864" t="s">
        <v>2453</v>
      </c>
      <c r="D864" t="s">
        <v>531</v>
      </c>
      <c r="E864" t="s">
        <v>532</v>
      </c>
      <c r="F864" t="s">
        <v>533</v>
      </c>
      <c r="G864" t="s">
        <v>24</v>
      </c>
      <c r="H864">
        <v>7.04</v>
      </c>
      <c r="I864" t="s">
        <v>47</v>
      </c>
      <c r="J864" t="s">
        <v>26</v>
      </c>
      <c r="M864" t="s">
        <v>27</v>
      </c>
      <c r="N864" t="s">
        <v>27</v>
      </c>
    </row>
    <row r="865" spans="1:14" x14ac:dyDescent="0.2">
      <c r="A865" t="s">
        <v>18</v>
      </c>
      <c r="B865" t="s">
        <v>1637</v>
      </c>
      <c r="C865" t="s">
        <v>2454</v>
      </c>
      <c r="D865" t="s">
        <v>1639</v>
      </c>
      <c r="E865" t="s">
        <v>1640</v>
      </c>
      <c r="F865" t="s">
        <v>1641</v>
      </c>
      <c r="G865" t="s">
        <v>24</v>
      </c>
      <c r="H865">
        <v>7.04</v>
      </c>
      <c r="I865" t="s">
        <v>47</v>
      </c>
      <c r="J865" t="s">
        <v>26</v>
      </c>
      <c r="M865" t="s">
        <v>27</v>
      </c>
      <c r="N865" t="s">
        <v>27</v>
      </c>
    </row>
    <row r="866" spans="1:14" x14ac:dyDescent="0.2">
      <c r="A866" t="s">
        <v>41</v>
      </c>
      <c r="B866" t="s">
        <v>2292</v>
      </c>
      <c r="C866" t="s">
        <v>2455</v>
      </c>
      <c r="D866" t="s">
        <v>2294</v>
      </c>
      <c r="E866" t="s">
        <v>2295</v>
      </c>
      <c r="F866" t="s">
        <v>2296</v>
      </c>
      <c r="G866" t="s">
        <v>24</v>
      </c>
      <c r="H866">
        <v>7.04</v>
      </c>
      <c r="I866" t="s">
        <v>47</v>
      </c>
      <c r="J866" t="s">
        <v>26</v>
      </c>
      <c r="M866" t="s">
        <v>27</v>
      </c>
      <c r="N866" t="s">
        <v>27</v>
      </c>
    </row>
    <row r="867" spans="1:14" x14ac:dyDescent="0.2">
      <c r="A867" t="s">
        <v>41</v>
      </c>
      <c r="B867" t="s">
        <v>219</v>
      </c>
      <c r="C867" t="s">
        <v>837</v>
      </c>
      <c r="D867" t="s">
        <v>68</v>
      </c>
      <c r="E867" t="s">
        <v>221</v>
      </c>
      <c r="F867" t="s">
        <v>70</v>
      </c>
      <c r="G867" t="s">
        <v>24</v>
      </c>
      <c r="H867">
        <v>7.04</v>
      </c>
      <c r="I867" t="s">
        <v>47</v>
      </c>
      <c r="J867" t="s">
        <v>26</v>
      </c>
      <c r="M867" t="s">
        <v>27</v>
      </c>
      <c r="N867" t="s">
        <v>27</v>
      </c>
    </row>
    <row r="868" spans="1:14" x14ac:dyDescent="0.2">
      <c r="A868" t="s">
        <v>144</v>
      </c>
      <c r="B868" t="s">
        <v>1824</v>
      </c>
      <c r="C868" t="s">
        <v>2456</v>
      </c>
      <c r="D868" t="s">
        <v>1826</v>
      </c>
      <c r="E868" t="s">
        <v>1827</v>
      </c>
      <c r="F868" t="s">
        <v>1828</v>
      </c>
      <c r="G868" t="s">
        <v>24</v>
      </c>
      <c r="H868">
        <v>7.04</v>
      </c>
      <c r="I868" t="s">
        <v>25</v>
      </c>
      <c r="J868" t="s">
        <v>26</v>
      </c>
      <c r="M868" t="s">
        <v>27</v>
      </c>
      <c r="N868" t="s">
        <v>27</v>
      </c>
    </row>
    <row r="869" spans="1:14" x14ac:dyDescent="0.2">
      <c r="A869" t="s">
        <v>144</v>
      </c>
      <c r="B869" t="s">
        <v>2092</v>
      </c>
      <c r="C869" t="s">
        <v>2457</v>
      </c>
      <c r="D869" t="s">
        <v>1236</v>
      </c>
      <c r="E869" t="s">
        <v>2094</v>
      </c>
      <c r="F869" t="s">
        <v>1238</v>
      </c>
      <c r="G869" t="s">
        <v>24</v>
      </c>
      <c r="H869">
        <v>7.04</v>
      </c>
      <c r="I869" t="s">
        <v>25</v>
      </c>
      <c r="J869" t="s">
        <v>26</v>
      </c>
      <c r="M869" t="s">
        <v>27</v>
      </c>
      <c r="N869" t="s">
        <v>27</v>
      </c>
    </row>
    <row r="870" spans="1:14" x14ac:dyDescent="0.2">
      <c r="A870" t="s">
        <v>53</v>
      </c>
      <c r="B870" t="s">
        <v>462</v>
      </c>
      <c r="C870" t="s">
        <v>2458</v>
      </c>
      <c r="D870" t="s">
        <v>464</v>
      </c>
      <c r="E870" t="s">
        <v>465</v>
      </c>
      <c r="F870" t="s">
        <v>466</v>
      </c>
      <c r="G870" t="s">
        <v>24</v>
      </c>
      <c r="H870">
        <v>7.03</v>
      </c>
      <c r="I870" t="s">
        <v>47</v>
      </c>
      <c r="J870" t="s">
        <v>26</v>
      </c>
      <c r="M870" t="s">
        <v>27</v>
      </c>
      <c r="N870" t="s">
        <v>27</v>
      </c>
    </row>
    <row r="871" spans="1:14" x14ac:dyDescent="0.2">
      <c r="A871" t="s">
        <v>49</v>
      </c>
      <c r="B871" t="s">
        <v>2459</v>
      </c>
      <c r="C871" t="s">
        <v>2460</v>
      </c>
      <c r="D871" t="s">
        <v>2461</v>
      </c>
      <c r="E871" t="s">
        <v>2462</v>
      </c>
      <c r="F871" t="s">
        <v>2463</v>
      </c>
      <c r="G871" t="s">
        <v>24</v>
      </c>
      <c r="H871">
        <v>7.02</v>
      </c>
      <c r="I871" t="s">
        <v>47</v>
      </c>
      <c r="J871" t="s">
        <v>26</v>
      </c>
      <c r="M871" t="s">
        <v>27</v>
      </c>
      <c r="N871" t="s">
        <v>27</v>
      </c>
    </row>
    <row r="872" spans="1:14" x14ac:dyDescent="0.2">
      <c r="A872" t="s">
        <v>18</v>
      </c>
      <c r="B872" t="s">
        <v>1891</v>
      </c>
      <c r="C872" t="s">
        <v>2464</v>
      </c>
      <c r="D872" t="s">
        <v>1893</v>
      </c>
      <c r="E872" t="s">
        <v>1894</v>
      </c>
      <c r="F872" t="s">
        <v>1895</v>
      </c>
      <c r="G872" t="s">
        <v>24</v>
      </c>
      <c r="H872">
        <v>7.02</v>
      </c>
      <c r="I872" t="s">
        <v>25</v>
      </c>
      <c r="J872" t="s">
        <v>26</v>
      </c>
      <c r="M872" t="s">
        <v>27</v>
      </c>
      <c r="N872" t="s">
        <v>27</v>
      </c>
    </row>
    <row r="873" spans="1:14" x14ac:dyDescent="0.2">
      <c r="A873" t="s">
        <v>18</v>
      </c>
      <c r="B873" t="s">
        <v>1168</v>
      </c>
      <c r="C873" t="s">
        <v>2465</v>
      </c>
      <c r="D873" t="s">
        <v>1170</v>
      </c>
      <c r="E873" t="s">
        <v>1171</v>
      </c>
      <c r="F873" t="s">
        <v>1172</v>
      </c>
      <c r="G873" t="s">
        <v>24</v>
      </c>
      <c r="H873">
        <v>7.02</v>
      </c>
      <c r="I873" t="s">
        <v>25</v>
      </c>
      <c r="J873" t="s">
        <v>26</v>
      </c>
      <c r="M873" t="s">
        <v>27</v>
      </c>
      <c r="N873" t="s">
        <v>27</v>
      </c>
    </row>
    <row r="874" spans="1:14" x14ac:dyDescent="0.2">
      <c r="A874" t="s">
        <v>18</v>
      </c>
      <c r="B874" t="s">
        <v>2466</v>
      </c>
      <c r="C874" t="s">
        <v>933</v>
      </c>
      <c r="D874" t="s">
        <v>934</v>
      </c>
      <c r="E874" t="s">
        <v>935</v>
      </c>
      <c r="F874" t="s">
        <v>936</v>
      </c>
      <c r="G874" t="s">
        <v>24</v>
      </c>
      <c r="H874">
        <v>7.02</v>
      </c>
      <c r="I874" t="s">
        <v>25</v>
      </c>
      <c r="J874" t="s">
        <v>26</v>
      </c>
      <c r="M874" t="s">
        <v>27</v>
      </c>
      <c r="N874" t="s">
        <v>27</v>
      </c>
    </row>
    <row r="875" spans="1:14" x14ac:dyDescent="0.2">
      <c r="A875" t="s">
        <v>53</v>
      </c>
      <c r="B875" t="s">
        <v>2416</v>
      </c>
      <c r="C875" t="s">
        <v>2467</v>
      </c>
      <c r="D875" t="s">
        <v>2418</v>
      </c>
      <c r="E875" t="s">
        <v>2419</v>
      </c>
      <c r="F875" t="s">
        <v>2420</v>
      </c>
      <c r="G875" t="s">
        <v>24</v>
      </c>
      <c r="H875">
        <v>7.02</v>
      </c>
      <c r="I875" t="s">
        <v>47</v>
      </c>
      <c r="J875" t="s">
        <v>26</v>
      </c>
      <c r="M875" t="s">
        <v>27</v>
      </c>
      <c r="N875" t="s">
        <v>27</v>
      </c>
    </row>
    <row r="876" spans="1:14" x14ac:dyDescent="0.2">
      <c r="A876" t="s">
        <v>144</v>
      </c>
      <c r="B876" t="s">
        <v>1932</v>
      </c>
      <c r="C876" t="s">
        <v>2468</v>
      </c>
      <c r="D876" t="s">
        <v>356</v>
      </c>
      <c r="E876" t="s">
        <v>1933</v>
      </c>
      <c r="F876" t="s">
        <v>358</v>
      </c>
      <c r="G876" t="s">
        <v>24</v>
      </c>
      <c r="H876">
        <v>7.02</v>
      </c>
      <c r="I876" t="s">
        <v>25</v>
      </c>
      <c r="J876" t="s">
        <v>26</v>
      </c>
      <c r="M876" t="s">
        <v>27</v>
      </c>
      <c r="N876" t="s">
        <v>27</v>
      </c>
    </row>
    <row r="877" spans="1:14" x14ac:dyDescent="0.2">
      <c r="A877" t="s">
        <v>49</v>
      </c>
      <c r="B877" t="s">
        <v>2101</v>
      </c>
      <c r="C877" t="s">
        <v>2469</v>
      </c>
      <c r="D877" t="s">
        <v>2103</v>
      </c>
      <c r="E877" t="s">
        <v>2104</v>
      </c>
      <c r="F877" t="s">
        <v>2105</v>
      </c>
      <c r="G877" t="s">
        <v>24</v>
      </c>
      <c r="H877">
        <v>7.01</v>
      </c>
      <c r="I877" t="s">
        <v>47</v>
      </c>
      <c r="J877" t="s">
        <v>26</v>
      </c>
      <c r="M877" t="s">
        <v>27</v>
      </c>
      <c r="N877" t="s">
        <v>27</v>
      </c>
    </row>
    <row r="878" spans="1:14" x14ac:dyDescent="0.2">
      <c r="A878" t="s">
        <v>49</v>
      </c>
      <c r="B878" t="s">
        <v>323</v>
      </c>
      <c r="C878" t="s">
        <v>2470</v>
      </c>
      <c r="D878" t="s">
        <v>325</v>
      </c>
      <c r="E878" t="s">
        <v>326</v>
      </c>
      <c r="F878" t="s">
        <v>327</v>
      </c>
      <c r="G878" t="s">
        <v>24</v>
      </c>
      <c r="H878">
        <v>7.01</v>
      </c>
      <c r="I878" t="s">
        <v>47</v>
      </c>
      <c r="J878" t="s">
        <v>26</v>
      </c>
      <c r="K878">
        <v>1</v>
      </c>
      <c r="L878">
        <v>7.01</v>
      </c>
      <c r="M878" t="s">
        <v>27</v>
      </c>
      <c r="N878" t="s">
        <v>27</v>
      </c>
    </row>
    <row r="879" spans="1:14" x14ac:dyDescent="0.2">
      <c r="A879" t="s">
        <v>18</v>
      </c>
      <c r="B879" t="s">
        <v>1541</v>
      </c>
      <c r="C879" t="s">
        <v>2471</v>
      </c>
      <c r="D879" t="s">
        <v>1543</v>
      </c>
      <c r="E879" t="s">
        <v>1544</v>
      </c>
      <c r="F879" t="s">
        <v>1545</v>
      </c>
      <c r="G879" t="s">
        <v>24</v>
      </c>
      <c r="H879">
        <v>7.01</v>
      </c>
      <c r="I879" t="s">
        <v>47</v>
      </c>
      <c r="J879" t="s">
        <v>26</v>
      </c>
      <c r="M879" t="s">
        <v>27</v>
      </c>
      <c r="N879" t="s">
        <v>27</v>
      </c>
    </row>
    <row r="880" spans="1:14" x14ac:dyDescent="0.2">
      <c r="A880" t="s">
        <v>18</v>
      </c>
      <c r="B880" t="s">
        <v>1654</v>
      </c>
      <c r="C880" t="s">
        <v>2472</v>
      </c>
      <c r="D880" t="s">
        <v>1656</v>
      </c>
      <c r="E880" t="s">
        <v>1657</v>
      </c>
      <c r="F880" t="s">
        <v>1658</v>
      </c>
      <c r="G880" t="s">
        <v>24</v>
      </c>
      <c r="H880">
        <v>7.01</v>
      </c>
      <c r="I880" t="s">
        <v>47</v>
      </c>
      <c r="J880" t="s">
        <v>26</v>
      </c>
      <c r="M880" t="s">
        <v>27</v>
      </c>
      <c r="N880" t="s">
        <v>27</v>
      </c>
    </row>
    <row r="881" spans="1:14" x14ac:dyDescent="0.2">
      <c r="A881" t="s">
        <v>41</v>
      </c>
      <c r="B881" t="s">
        <v>219</v>
      </c>
      <c r="C881" t="s">
        <v>839</v>
      </c>
      <c r="D881" t="s">
        <v>68</v>
      </c>
      <c r="E881" t="s">
        <v>221</v>
      </c>
      <c r="F881" t="s">
        <v>70</v>
      </c>
      <c r="G881" t="s">
        <v>24</v>
      </c>
      <c r="H881">
        <v>7.01</v>
      </c>
      <c r="I881" t="s">
        <v>47</v>
      </c>
      <c r="J881" t="s">
        <v>26</v>
      </c>
      <c r="M881" t="s">
        <v>27</v>
      </c>
      <c r="N881" t="s">
        <v>27</v>
      </c>
    </row>
    <row r="882" spans="1:14" x14ac:dyDescent="0.2">
      <c r="A882" t="s">
        <v>53</v>
      </c>
      <c r="B882" t="s">
        <v>2473</v>
      </c>
      <c r="C882" t="s">
        <v>2474</v>
      </c>
      <c r="D882" t="s">
        <v>2475</v>
      </c>
      <c r="E882" t="s">
        <v>2476</v>
      </c>
      <c r="F882" t="s">
        <v>2477</v>
      </c>
      <c r="G882" t="s">
        <v>24</v>
      </c>
      <c r="H882">
        <v>6.96</v>
      </c>
      <c r="I882" t="s">
        <v>47</v>
      </c>
      <c r="J882" t="s">
        <v>26</v>
      </c>
      <c r="M882" t="s">
        <v>27</v>
      </c>
      <c r="N882" t="s">
        <v>27</v>
      </c>
    </row>
    <row r="883" spans="1:14" x14ac:dyDescent="0.2">
      <c r="A883" t="s">
        <v>53</v>
      </c>
      <c r="B883" t="s">
        <v>1396</v>
      </c>
      <c r="C883" t="s">
        <v>2478</v>
      </c>
      <c r="D883" t="s">
        <v>1398</v>
      </c>
      <c r="E883" t="s">
        <v>1399</v>
      </c>
      <c r="F883" t="s">
        <v>1400</v>
      </c>
      <c r="G883" t="s">
        <v>24</v>
      </c>
      <c r="H883">
        <v>7.01</v>
      </c>
      <c r="I883" t="s">
        <v>47</v>
      </c>
      <c r="J883" t="s">
        <v>26</v>
      </c>
      <c r="M883" t="s">
        <v>27</v>
      </c>
      <c r="N883" t="s">
        <v>27</v>
      </c>
    </row>
    <row r="884" spans="1:14" x14ac:dyDescent="0.2">
      <c r="A884" t="s">
        <v>144</v>
      </c>
      <c r="B884" t="s">
        <v>2092</v>
      </c>
      <c r="C884" t="s">
        <v>2479</v>
      </c>
      <c r="D884" t="s">
        <v>1236</v>
      </c>
      <c r="E884" t="s">
        <v>2094</v>
      </c>
      <c r="F884" t="s">
        <v>1238</v>
      </c>
      <c r="G884" t="s">
        <v>24</v>
      </c>
      <c r="H884">
        <v>7.01</v>
      </c>
      <c r="I884" t="s">
        <v>25</v>
      </c>
      <c r="J884" t="s">
        <v>26</v>
      </c>
      <c r="M884" t="s">
        <v>27</v>
      </c>
      <c r="N884" t="s">
        <v>27</v>
      </c>
    </row>
    <row r="885" spans="1:14" x14ac:dyDescent="0.2">
      <c r="A885" t="s">
        <v>2480</v>
      </c>
      <c r="B885" t="s">
        <v>2481</v>
      </c>
      <c r="C885" t="s">
        <v>2482</v>
      </c>
      <c r="D885" t="s">
        <v>2483</v>
      </c>
      <c r="E885" t="s">
        <v>2484</v>
      </c>
      <c r="F885" t="s">
        <v>2485</v>
      </c>
      <c r="G885" t="s">
        <v>24</v>
      </c>
      <c r="H885">
        <v>7.01</v>
      </c>
      <c r="I885" t="s">
        <v>47</v>
      </c>
      <c r="J885" t="s">
        <v>26</v>
      </c>
      <c r="M885" t="s">
        <v>27</v>
      </c>
      <c r="N885" t="s">
        <v>27</v>
      </c>
    </row>
    <row r="886" spans="1:14" x14ac:dyDescent="0.2">
      <c r="A886" t="s">
        <v>49</v>
      </c>
      <c r="B886" t="s">
        <v>2486</v>
      </c>
      <c r="C886" t="s">
        <v>2487</v>
      </c>
      <c r="D886" t="s">
        <v>2488</v>
      </c>
      <c r="E886" t="s">
        <v>2489</v>
      </c>
      <c r="F886" t="s">
        <v>2490</v>
      </c>
      <c r="G886" t="s">
        <v>24</v>
      </c>
      <c r="H886">
        <v>6.86</v>
      </c>
      <c r="I886" t="s">
        <v>47</v>
      </c>
      <c r="J886" t="s">
        <v>26</v>
      </c>
      <c r="M886" t="s">
        <v>27</v>
      </c>
      <c r="N886" t="s">
        <v>27</v>
      </c>
    </row>
    <row r="887" spans="1:14" x14ac:dyDescent="0.2">
      <c r="A887" t="s">
        <v>49</v>
      </c>
      <c r="B887" t="s">
        <v>2107</v>
      </c>
      <c r="C887" t="s">
        <v>2491</v>
      </c>
      <c r="D887" t="s">
        <v>2109</v>
      </c>
      <c r="E887" t="s">
        <v>2110</v>
      </c>
      <c r="F887" t="s">
        <v>2111</v>
      </c>
      <c r="G887" t="s">
        <v>24</v>
      </c>
      <c r="H887">
        <v>7</v>
      </c>
      <c r="I887" t="s">
        <v>47</v>
      </c>
      <c r="J887" t="s">
        <v>26</v>
      </c>
      <c r="M887" t="s">
        <v>27</v>
      </c>
      <c r="N887" t="s">
        <v>27</v>
      </c>
    </row>
    <row r="888" spans="1:14" x14ac:dyDescent="0.2">
      <c r="A888" t="s">
        <v>18</v>
      </c>
      <c r="B888" t="s">
        <v>1664</v>
      </c>
      <c r="C888" t="s">
        <v>2492</v>
      </c>
      <c r="D888" t="s">
        <v>1666</v>
      </c>
      <c r="E888" t="s">
        <v>1667</v>
      </c>
      <c r="F888" t="s">
        <v>1668</v>
      </c>
      <c r="G888" t="s">
        <v>24</v>
      </c>
      <c r="H888">
        <v>7</v>
      </c>
      <c r="I888" t="s">
        <v>47</v>
      </c>
      <c r="J888" t="s">
        <v>26</v>
      </c>
      <c r="M888" t="s">
        <v>27</v>
      </c>
      <c r="N888" t="s">
        <v>27</v>
      </c>
    </row>
    <row r="889" spans="1:14" x14ac:dyDescent="0.2">
      <c r="A889" t="s">
        <v>18</v>
      </c>
      <c r="B889" t="s">
        <v>1439</v>
      </c>
      <c r="C889" t="s">
        <v>2493</v>
      </c>
      <c r="D889" t="s">
        <v>1441</v>
      </c>
      <c r="E889" t="s">
        <v>1442</v>
      </c>
      <c r="F889" t="s">
        <v>1443</v>
      </c>
      <c r="G889" t="s">
        <v>24</v>
      </c>
      <c r="H889">
        <v>6.99</v>
      </c>
      <c r="I889" t="s">
        <v>47</v>
      </c>
      <c r="J889" t="s">
        <v>26</v>
      </c>
      <c r="M889" t="s">
        <v>27</v>
      </c>
      <c r="N889" t="s">
        <v>27</v>
      </c>
    </row>
    <row r="890" spans="1:14" x14ac:dyDescent="0.2">
      <c r="A890" t="s">
        <v>53</v>
      </c>
      <c r="B890" t="s">
        <v>1614</v>
      </c>
      <c r="C890" t="s">
        <v>2494</v>
      </c>
      <c r="D890" t="s">
        <v>1616</v>
      </c>
      <c r="E890" t="s">
        <v>1617</v>
      </c>
      <c r="F890" t="s">
        <v>1618</v>
      </c>
      <c r="G890" t="s">
        <v>24</v>
      </c>
      <c r="H890">
        <v>6.98</v>
      </c>
      <c r="I890" t="s">
        <v>47</v>
      </c>
      <c r="J890" t="s">
        <v>26</v>
      </c>
      <c r="M890" t="s">
        <v>27</v>
      </c>
      <c r="N890" t="s">
        <v>27</v>
      </c>
    </row>
    <row r="891" spans="1:14" x14ac:dyDescent="0.2">
      <c r="A891" t="s">
        <v>18</v>
      </c>
      <c r="B891" t="s">
        <v>1637</v>
      </c>
      <c r="C891" t="s">
        <v>2495</v>
      </c>
      <c r="D891" t="s">
        <v>1639</v>
      </c>
      <c r="E891" t="s">
        <v>1640</v>
      </c>
      <c r="F891" t="s">
        <v>1641</v>
      </c>
      <c r="G891" t="s">
        <v>24</v>
      </c>
      <c r="H891">
        <v>6.98</v>
      </c>
      <c r="I891" t="s">
        <v>47</v>
      </c>
      <c r="J891" t="s">
        <v>26</v>
      </c>
      <c r="M891" t="s">
        <v>27</v>
      </c>
      <c r="N891" t="s">
        <v>27</v>
      </c>
    </row>
    <row r="892" spans="1:14" x14ac:dyDescent="0.2">
      <c r="A892" t="s">
        <v>144</v>
      </c>
      <c r="B892" t="s">
        <v>1965</v>
      </c>
      <c r="C892" t="s">
        <v>2496</v>
      </c>
      <c r="D892" t="s">
        <v>1967</v>
      </c>
      <c r="E892" t="s">
        <v>1968</v>
      </c>
      <c r="F892" t="s">
        <v>1969</v>
      </c>
      <c r="G892" t="s">
        <v>24</v>
      </c>
      <c r="H892">
        <v>6.98</v>
      </c>
      <c r="I892" t="s">
        <v>25</v>
      </c>
      <c r="J892" t="s">
        <v>26</v>
      </c>
      <c r="K892">
        <v>1</v>
      </c>
      <c r="L892">
        <v>6.98</v>
      </c>
      <c r="M892" t="s">
        <v>27</v>
      </c>
      <c r="N892" t="s">
        <v>27</v>
      </c>
    </row>
    <row r="893" spans="1:14" x14ac:dyDescent="0.2">
      <c r="A893" t="s">
        <v>144</v>
      </c>
      <c r="B893" t="s">
        <v>1965</v>
      </c>
      <c r="C893" t="s">
        <v>2497</v>
      </c>
      <c r="D893" t="s">
        <v>1967</v>
      </c>
      <c r="E893" t="s">
        <v>1968</v>
      </c>
      <c r="F893" t="s">
        <v>1969</v>
      </c>
      <c r="G893" t="s">
        <v>24</v>
      </c>
      <c r="H893">
        <v>6.98</v>
      </c>
      <c r="I893" t="s">
        <v>25</v>
      </c>
      <c r="J893" t="s">
        <v>26</v>
      </c>
      <c r="K893">
        <v>1</v>
      </c>
      <c r="L893">
        <v>6.98</v>
      </c>
      <c r="M893" t="s">
        <v>27</v>
      </c>
      <c r="N893" t="s">
        <v>27</v>
      </c>
    </row>
    <row r="894" spans="1:14" x14ac:dyDescent="0.2">
      <c r="A894" t="s">
        <v>144</v>
      </c>
      <c r="B894" t="s">
        <v>1737</v>
      </c>
      <c r="C894" t="s">
        <v>2498</v>
      </c>
      <c r="D894" t="s">
        <v>1739</v>
      </c>
      <c r="E894" t="s">
        <v>1740</v>
      </c>
      <c r="F894" t="s">
        <v>1741</v>
      </c>
      <c r="G894" t="s">
        <v>24</v>
      </c>
      <c r="H894">
        <v>6.98</v>
      </c>
      <c r="I894" t="s">
        <v>25</v>
      </c>
      <c r="J894" t="s">
        <v>26</v>
      </c>
      <c r="M894" t="s">
        <v>27</v>
      </c>
      <c r="N894" t="s">
        <v>27</v>
      </c>
    </row>
    <row r="895" spans="1:14" x14ac:dyDescent="0.2">
      <c r="A895" t="s">
        <v>18</v>
      </c>
      <c r="B895" t="s">
        <v>2019</v>
      </c>
      <c r="C895" t="s">
        <v>789</v>
      </c>
      <c r="D895" t="s">
        <v>119</v>
      </c>
      <c r="E895" t="s">
        <v>2020</v>
      </c>
      <c r="F895" t="s">
        <v>121</v>
      </c>
      <c r="G895" t="s">
        <v>24</v>
      </c>
      <c r="H895">
        <v>6.97</v>
      </c>
      <c r="I895" t="s">
        <v>25</v>
      </c>
      <c r="J895" t="s">
        <v>26</v>
      </c>
      <c r="M895" t="s">
        <v>27</v>
      </c>
      <c r="N895" t="s">
        <v>27</v>
      </c>
    </row>
    <row r="896" spans="1:14" x14ac:dyDescent="0.2">
      <c r="A896" t="s">
        <v>53</v>
      </c>
      <c r="B896" t="s">
        <v>334</v>
      </c>
      <c r="C896" t="s">
        <v>2499</v>
      </c>
      <c r="D896" t="s">
        <v>336</v>
      </c>
      <c r="E896" t="s">
        <v>337</v>
      </c>
      <c r="F896" t="s">
        <v>338</v>
      </c>
      <c r="G896" t="s">
        <v>24</v>
      </c>
      <c r="H896">
        <v>6.95</v>
      </c>
      <c r="I896" t="s">
        <v>47</v>
      </c>
      <c r="J896" t="s">
        <v>26</v>
      </c>
      <c r="M896" t="s">
        <v>27</v>
      </c>
      <c r="N896" t="s">
        <v>27</v>
      </c>
    </row>
    <row r="897" spans="1:14" x14ac:dyDescent="0.2">
      <c r="A897" t="s">
        <v>53</v>
      </c>
      <c r="B897" t="s">
        <v>2044</v>
      </c>
      <c r="C897" t="s">
        <v>2500</v>
      </c>
      <c r="D897" t="s">
        <v>2046</v>
      </c>
      <c r="E897" t="s">
        <v>2047</v>
      </c>
      <c r="F897" t="s">
        <v>2048</v>
      </c>
      <c r="G897" t="s">
        <v>24</v>
      </c>
      <c r="H897">
        <v>6.97</v>
      </c>
      <c r="I897" t="s">
        <v>47</v>
      </c>
      <c r="J897" t="s">
        <v>26</v>
      </c>
      <c r="M897" t="s">
        <v>27</v>
      </c>
      <c r="N897" t="s">
        <v>27</v>
      </c>
    </row>
    <row r="898" spans="1:14" x14ac:dyDescent="0.2">
      <c r="A898" t="s">
        <v>53</v>
      </c>
      <c r="B898" t="s">
        <v>2501</v>
      </c>
      <c r="C898" t="s">
        <v>2502</v>
      </c>
      <c r="D898" t="s">
        <v>2503</v>
      </c>
      <c r="E898" t="s">
        <v>2504</v>
      </c>
      <c r="F898" t="s">
        <v>2505</v>
      </c>
      <c r="G898" t="s">
        <v>24</v>
      </c>
      <c r="H898">
        <v>6.97</v>
      </c>
      <c r="I898" t="s">
        <v>47</v>
      </c>
      <c r="J898" t="s">
        <v>205</v>
      </c>
      <c r="M898" t="s">
        <v>27</v>
      </c>
      <c r="N898" t="s">
        <v>27</v>
      </c>
    </row>
    <row r="899" spans="1:14" x14ac:dyDescent="0.2">
      <c r="A899" t="s">
        <v>53</v>
      </c>
      <c r="B899" t="s">
        <v>1696</v>
      </c>
      <c r="C899" t="s">
        <v>2506</v>
      </c>
      <c r="D899" t="s">
        <v>1698</v>
      </c>
      <c r="E899" t="s">
        <v>1699</v>
      </c>
      <c r="F899" t="s">
        <v>1700</v>
      </c>
      <c r="G899" t="s">
        <v>24</v>
      </c>
      <c r="H899">
        <v>6.96</v>
      </c>
      <c r="I899" t="s">
        <v>47</v>
      </c>
      <c r="J899" t="s">
        <v>26</v>
      </c>
      <c r="M899" t="s">
        <v>27</v>
      </c>
      <c r="N899" t="s">
        <v>27</v>
      </c>
    </row>
    <row r="900" spans="1:14" x14ac:dyDescent="0.2">
      <c r="A900" t="s">
        <v>18</v>
      </c>
      <c r="B900" t="s">
        <v>555</v>
      </c>
      <c r="C900" t="s">
        <v>2507</v>
      </c>
      <c r="D900" t="s">
        <v>557</v>
      </c>
      <c r="E900" t="s">
        <v>558</v>
      </c>
      <c r="F900" t="s">
        <v>559</v>
      </c>
      <c r="G900" t="s">
        <v>24</v>
      </c>
      <c r="H900">
        <v>6.95</v>
      </c>
      <c r="I900" t="s">
        <v>25</v>
      </c>
      <c r="J900" t="s">
        <v>26</v>
      </c>
      <c r="M900" t="s">
        <v>27</v>
      </c>
      <c r="N900" t="s">
        <v>27</v>
      </c>
    </row>
    <row r="901" spans="1:14" x14ac:dyDescent="0.2">
      <c r="A901" t="s">
        <v>53</v>
      </c>
      <c r="B901" t="s">
        <v>2508</v>
      </c>
      <c r="C901" t="s">
        <v>2509</v>
      </c>
      <c r="D901" t="s">
        <v>2510</v>
      </c>
      <c r="E901" t="s">
        <v>2511</v>
      </c>
      <c r="F901" t="s">
        <v>2512</v>
      </c>
      <c r="G901" t="s">
        <v>24</v>
      </c>
      <c r="H901">
        <v>6.95</v>
      </c>
      <c r="I901" t="s">
        <v>47</v>
      </c>
      <c r="J901" t="s">
        <v>26</v>
      </c>
      <c r="M901" t="s">
        <v>27</v>
      </c>
      <c r="N901" t="s">
        <v>27</v>
      </c>
    </row>
    <row r="902" spans="1:14" x14ac:dyDescent="0.2">
      <c r="A902" t="s">
        <v>53</v>
      </c>
      <c r="B902" t="s">
        <v>1791</v>
      </c>
      <c r="C902" t="s">
        <v>2513</v>
      </c>
      <c r="D902" t="s">
        <v>1793</v>
      </c>
      <c r="E902" t="s">
        <v>1794</v>
      </c>
      <c r="F902" t="s">
        <v>1795</v>
      </c>
      <c r="G902" t="s">
        <v>24</v>
      </c>
      <c r="H902">
        <v>6.92</v>
      </c>
      <c r="I902" t="s">
        <v>47</v>
      </c>
      <c r="J902" t="s">
        <v>26</v>
      </c>
      <c r="M902" t="s">
        <v>27</v>
      </c>
      <c r="N902" t="s">
        <v>27</v>
      </c>
    </row>
    <row r="903" spans="1:14" x14ac:dyDescent="0.2">
      <c r="A903" t="s">
        <v>18</v>
      </c>
      <c r="B903" t="s">
        <v>1017</v>
      </c>
      <c r="C903" t="s">
        <v>2514</v>
      </c>
      <c r="D903" t="s">
        <v>374</v>
      </c>
      <c r="E903" t="s">
        <v>1019</v>
      </c>
      <c r="F903" t="s">
        <v>376</v>
      </c>
      <c r="G903" t="s">
        <v>24</v>
      </c>
      <c r="H903">
        <v>6.94</v>
      </c>
      <c r="I903" t="s">
        <v>25</v>
      </c>
      <c r="J903" t="s">
        <v>26</v>
      </c>
      <c r="K903">
        <v>1</v>
      </c>
      <c r="L903">
        <v>6.94</v>
      </c>
      <c r="M903" t="s">
        <v>27</v>
      </c>
      <c r="N903" t="s">
        <v>27</v>
      </c>
    </row>
    <row r="904" spans="1:14" x14ac:dyDescent="0.2">
      <c r="A904" t="s">
        <v>41</v>
      </c>
      <c r="B904" t="s">
        <v>219</v>
      </c>
      <c r="C904" t="s">
        <v>651</v>
      </c>
      <c r="D904" t="s">
        <v>68</v>
      </c>
      <c r="E904" t="s">
        <v>221</v>
      </c>
      <c r="F904" t="s">
        <v>70</v>
      </c>
      <c r="G904" t="s">
        <v>24</v>
      </c>
      <c r="H904">
        <v>6.94</v>
      </c>
      <c r="I904" t="s">
        <v>47</v>
      </c>
      <c r="J904" t="s">
        <v>26</v>
      </c>
      <c r="K904">
        <v>1</v>
      </c>
      <c r="L904">
        <v>6.94</v>
      </c>
      <c r="M904" t="s">
        <v>27</v>
      </c>
      <c r="N904" t="s">
        <v>27</v>
      </c>
    </row>
    <row r="905" spans="1:14" x14ac:dyDescent="0.2">
      <c r="A905" t="s">
        <v>41</v>
      </c>
      <c r="B905" t="s">
        <v>219</v>
      </c>
      <c r="C905" t="s">
        <v>651</v>
      </c>
      <c r="D905" t="s">
        <v>68</v>
      </c>
      <c r="E905" t="s">
        <v>221</v>
      </c>
      <c r="F905" t="s">
        <v>70</v>
      </c>
      <c r="G905" t="s">
        <v>24</v>
      </c>
      <c r="H905">
        <v>6.94</v>
      </c>
      <c r="I905" t="s">
        <v>47</v>
      </c>
      <c r="J905" t="s">
        <v>26</v>
      </c>
      <c r="M905" t="s">
        <v>27</v>
      </c>
      <c r="N905" t="s">
        <v>27</v>
      </c>
    </row>
    <row r="906" spans="1:14" x14ac:dyDescent="0.2">
      <c r="A906" t="s">
        <v>53</v>
      </c>
      <c r="B906" t="s">
        <v>1609</v>
      </c>
      <c r="C906" t="s">
        <v>2515</v>
      </c>
      <c r="D906" t="s">
        <v>1611</v>
      </c>
      <c r="E906" t="s">
        <v>1612</v>
      </c>
      <c r="F906" t="s">
        <v>1613</v>
      </c>
      <c r="G906" t="s">
        <v>24</v>
      </c>
      <c r="H906">
        <v>6.94</v>
      </c>
      <c r="I906" t="s">
        <v>47</v>
      </c>
      <c r="J906" t="s">
        <v>26</v>
      </c>
      <c r="K906">
        <v>1</v>
      </c>
      <c r="L906">
        <v>6.94</v>
      </c>
      <c r="M906" t="s">
        <v>27</v>
      </c>
      <c r="N906" t="s">
        <v>27</v>
      </c>
    </row>
    <row r="907" spans="1:14" x14ac:dyDescent="0.2">
      <c r="A907" t="s">
        <v>53</v>
      </c>
      <c r="B907" t="s">
        <v>2516</v>
      </c>
      <c r="C907" t="s">
        <v>2517</v>
      </c>
      <c r="D907" t="s">
        <v>2518</v>
      </c>
      <c r="E907" t="s">
        <v>2519</v>
      </c>
      <c r="F907" t="s">
        <v>2520</v>
      </c>
      <c r="G907" t="s">
        <v>24</v>
      </c>
      <c r="H907">
        <v>6.94</v>
      </c>
      <c r="I907" t="s">
        <v>47</v>
      </c>
      <c r="J907" t="s">
        <v>26</v>
      </c>
      <c r="K907">
        <v>1</v>
      </c>
      <c r="L907">
        <v>6.94</v>
      </c>
      <c r="M907" t="s">
        <v>27</v>
      </c>
      <c r="N907" t="s">
        <v>27</v>
      </c>
    </row>
    <row r="908" spans="1:14" x14ac:dyDescent="0.2">
      <c r="A908" t="s">
        <v>49</v>
      </c>
      <c r="B908" t="s">
        <v>1356</v>
      </c>
      <c r="C908" t="s">
        <v>2521</v>
      </c>
      <c r="D908" t="s">
        <v>1358</v>
      </c>
      <c r="E908" t="s">
        <v>1359</v>
      </c>
      <c r="F908" t="s">
        <v>1360</v>
      </c>
      <c r="G908" t="s">
        <v>24</v>
      </c>
      <c r="H908">
        <v>6.93</v>
      </c>
      <c r="I908" t="s">
        <v>47</v>
      </c>
      <c r="J908" t="s">
        <v>26</v>
      </c>
      <c r="K908">
        <v>1</v>
      </c>
      <c r="L908">
        <v>6.93</v>
      </c>
      <c r="M908" t="s">
        <v>27</v>
      </c>
      <c r="N908" t="s">
        <v>27</v>
      </c>
    </row>
    <row r="909" spans="1:14" x14ac:dyDescent="0.2">
      <c r="A909" t="s">
        <v>49</v>
      </c>
      <c r="B909" t="s">
        <v>1268</v>
      </c>
      <c r="C909" t="s">
        <v>2522</v>
      </c>
      <c r="D909" t="s">
        <v>1270</v>
      </c>
      <c r="E909" t="s">
        <v>1271</v>
      </c>
      <c r="F909" t="s">
        <v>1272</v>
      </c>
      <c r="G909" t="s">
        <v>24</v>
      </c>
      <c r="H909">
        <v>6.93</v>
      </c>
      <c r="I909" t="s">
        <v>47</v>
      </c>
      <c r="J909" t="s">
        <v>26</v>
      </c>
      <c r="M909" t="s">
        <v>27</v>
      </c>
      <c r="N909" t="s">
        <v>27</v>
      </c>
    </row>
    <row r="910" spans="1:14" x14ac:dyDescent="0.2">
      <c r="A910" t="s">
        <v>18</v>
      </c>
      <c r="B910" t="s">
        <v>138</v>
      </c>
      <c r="C910" t="s">
        <v>2523</v>
      </c>
      <c r="D910" t="s">
        <v>140</v>
      </c>
      <c r="E910" t="s">
        <v>141</v>
      </c>
      <c r="F910" t="s">
        <v>142</v>
      </c>
      <c r="G910" t="s">
        <v>24</v>
      </c>
      <c r="H910">
        <v>6.93</v>
      </c>
      <c r="I910" t="s">
        <v>25</v>
      </c>
      <c r="J910" t="s">
        <v>26</v>
      </c>
      <c r="M910" t="s">
        <v>27</v>
      </c>
      <c r="N910" t="s">
        <v>27</v>
      </c>
    </row>
    <row r="911" spans="1:14" x14ac:dyDescent="0.2">
      <c r="A911" t="s">
        <v>18</v>
      </c>
      <c r="B911" t="s">
        <v>2009</v>
      </c>
      <c r="C911" t="s">
        <v>2524</v>
      </c>
      <c r="D911" t="s">
        <v>642</v>
      </c>
      <c r="E911" t="s">
        <v>2011</v>
      </c>
      <c r="F911" t="s">
        <v>644</v>
      </c>
      <c r="G911" t="s">
        <v>24</v>
      </c>
      <c r="H911">
        <v>6.93</v>
      </c>
      <c r="I911" t="s">
        <v>25</v>
      </c>
      <c r="J911" t="s">
        <v>26</v>
      </c>
      <c r="M911" t="s">
        <v>27</v>
      </c>
      <c r="N911" t="s">
        <v>27</v>
      </c>
    </row>
    <row r="912" spans="1:14" x14ac:dyDescent="0.2">
      <c r="A912" t="s">
        <v>53</v>
      </c>
      <c r="B912" t="s">
        <v>1586</v>
      </c>
      <c r="C912" t="s">
        <v>2525</v>
      </c>
      <c r="D912" t="s">
        <v>1588</v>
      </c>
      <c r="E912" t="s">
        <v>1589</v>
      </c>
      <c r="F912" t="s">
        <v>1590</v>
      </c>
      <c r="G912" t="s">
        <v>24</v>
      </c>
      <c r="H912">
        <v>6.93</v>
      </c>
      <c r="I912" t="s">
        <v>47</v>
      </c>
      <c r="J912" t="s">
        <v>26</v>
      </c>
      <c r="K912">
        <v>1</v>
      </c>
      <c r="L912">
        <v>6.93</v>
      </c>
      <c r="M912" t="s">
        <v>27</v>
      </c>
      <c r="N912" t="s">
        <v>27</v>
      </c>
    </row>
    <row r="913" spans="1:14" x14ac:dyDescent="0.2">
      <c r="A913" t="s">
        <v>53</v>
      </c>
      <c r="B913" t="s">
        <v>2526</v>
      </c>
      <c r="C913" t="s">
        <v>2527</v>
      </c>
      <c r="D913" t="s">
        <v>2528</v>
      </c>
      <c r="E913" t="s">
        <v>2529</v>
      </c>
      <c r="F913" t="s">
        <v>2530</v>
      </c>
      <c r="G913" t="s">
        <v>24</v>
      </c>
      <c r="H913">
        <v>6.93</v>
      </c>
      <c r="I913" t="s">
        <v>47</v>
      </c>
      <c r="J913" t="s">
        <v>26</v>
      </c>
      <c r="K913">
        <v>1</v>
      </c>
      <c r="L913">
        <v>6.93</v>
      </c>
      <c r="M913" t="s">
        <v>27</v>
      </c>
      <c r="N913" t="s">
        <v>27</v>
      </c>
    </row>
    <row r="914" spans="1:14" x14ac:dyDescent="0.2">
      <c r="A914" t="s">
        <v>18</v>
      </c>
      <c r="B914" t="s">
        <v>1811</v>
      </c>
      <c r="C914" t="s">
        <v>2531</v>
      </c>
      <c r="D914" t="s">
        <v>1813</v>
      </c>
      <c r="E914" t="s">
        <v>1814</v>
      </c>
      <c r="F914" t="s">
        <v>1815</v>
      </c>
      <c r="G914" t="s">
        <v>24</v>
      </c>
      <c r="H914">
        <v>6.92</v>
      </c>
      <c r="I914" t="s">
        <v>47</v>
      </c>
      <c r="J914" t="s">
        <v>26</v>
      </c>
      <c r="M914" t="s">
        <v>27</v>
      </c>
      <c r="N914" t="s">
        <v>27</v>
      </c>
    </row>
    <row r="915" spans="1:14" x14ac:dyDescent="0.2">
      <c r="A915" t="s">
        <v>53</v>
      </c>
      <c r="B915" t="s">
        <v>1509</v>
      </c>
      <c r="C915" t="s">
        <v>2532</v>
      </c>
      <c r="D915" t="s">
        <v>1511</v>
      </c>
      <c r="E915" t="s">
        <v>1512</v>
      </c>
      <c r="F915" t="s">
        <v>1513</v>
      </c>
      <c r="G915" t="s">
        <v>24</v>
      </c>
      <c r="H915">
        <v>6.92</v>
      </c>
      <c r="I915" t="s">
        <v>47</v>
      </c>
      <c r="J915" t="s">
        <v>26</v>
      </c>
      <c r="M915" t="s">
        <v>27</v>
      </c>
      <c r="N915" t="s">
        <v>27</v>
      </c>
    </row>
    <row r="916" spans="1:14" x14ac:dyDescent="0.2">
      <c r="A916" t="s">
        <v>53</v>
      </c>
      <c r="B916" t="s">
        <v>277</v>
      </c>
      <c r="C916" t="s">
        <v>2533</v>
      </c>
      <c r="D916" t="s">
        <v>279</v>
      </c>
      <c r="E916" t="s">
        <v>280</v>
      </c>
      <c r="F916" t="s">
        <v>281</v>
      </c>
      <c r="G916" t="s">
        <v>24</v>
      </c>
      <c r="H916">
        <v>6.92</v>
      </c>
      <c r="I916" t="s">
        <v>47</v>
      </c>
      <c r="J916" t="s">
        <v>26</v>
      </c>
      <c r="M916" t="s">
        <v>27</v>
      </c>
      <c r="N916" t="s">
        <v>27</v>
      </c>
    </row>
    <row r="917" spans="1:14" x14ac:dyDescent="0.2">
      <c r="A917" t="s">
        <v>53</v>
      </c>
      <c r="B917" t="s">
        <v>1391</v>
      </c>
      <c r="C917" t="s">
        <v>2534</v>
      </c>
      <c r="D917" t="s">
        <v>1393</v>
      </c>
      <c r="E917" t="s">
        <v>1394</v>
      </c>
      <c r="F917" t="s">
        <v>1395</v>
      </c>
      <c r="G917" t="s">
        <v>24</v>
      </c>
      <c r="H917">
        <v>6.92</v>
      </c>
      <c r="I917" t="s">
        <v>47</v>
      </c>
      <c r="J917" t="s">
        <v>26</v>
      </c>
      <c r="M917" t="s">
        <v>27</v>
      </c>
      <c r="N917" t="s">
        <v>27</v>
      </c>
    </row>
    <row r="918" spans="1:14" x14ac:dyDescent="0.2">
      <c r="A918" t="s">
        <v>41</v>
      </c>
      <c r="B918" t="s">
        <v>219</v>
      </c>
      <c r="C918" t="s">
        <v>2535</v>
      </c>
      <c r="D918" t="s">
        <v>68</v>
      </c>
      <c r="E918" t="s">
        <v>221</v>
      </c>
      <c r="F918" t="s">
        <v>70</v>
      </c>
      <c r="G918" t="s">
        <v>24</v>
      </c>
      <c r="H918">
        <v>6.91</v>
      </c>
      <c r="I918" t="s">
        <v>47</v>
      </c>
      <c r="J918" t="s">
        <v>26</v>
      </c>
      <c r="M918" t="s">
        <v>27</v>
      </c>
      <c r="N918" t="s">
        <v>27</v>
      </c>
    </row>
    <row r="919" spans="1:14" x14ac:dyDescent="0.2">
      <c r="A919" t="s">
        <v>53</v>
      </c>
      <c r="B919" t="s">
        <v>1614</v>
      </c>
      <c r="C919" t="s">
        <v>2536</v>
      </c>
      <c r="D919" t="s">
        <v>1616</v>
      </c>
      <c r="E919" t="s">
        <v>1617</v>
      </c>
      <c r="F919" t="s">
        <v>1618</v>
      </c>
      <c r="G919" t="s">
        <v>24</v>
      </c>
      <c r="H919">
        <v>6.9</v>
      </c>
      <c r="I919" t="s">
        <v>47</v>
      </c>
      <c r="J919" t="s">
        <v>26</v>
      </c>
      <c r="M919" t="s">
        <v>27</v>
      </c>
      <c r="N919" t="s">
        <v>27</v>
      </c>
    </row>
    <row r="920" spans="1:14" x14ac:dyDescent="0.2">
      <c r="A920" t="s">
        <v>49</v>
      </c>
      <c r="B920" t="s">
        <v>2537</v>
      </c>
      <c r="C920" t="s">
        <v>2538</v>
      </c>
      <c r="D920" t="s">
        <v>2539</v>
      </c>
      <c r="E920" t="s">
        <v>2540</v>
      </c>
      <c r="F920" t="s">
        <v>2541</v>
      </c>
      <c r="G920" t="s">
        <v>24</v>
      </c>
      <c r="H920">
        <v>6.89</v>
      </c>
      <c r="I920" t="s">
        <v>47</v>
      </c>
      <c r="J920" t="s">
        <v>26</v>
      </c>
      <c r="M920" t="s">
        <v>27</v>
      </c>
      <c r="N920" t="s">
        <v>27</v>
      </c>
    </row>
    <row r="921" spans="1:14" x14ac:dyDescent="0.2">
      <c r="A921" t="s">
        <v>49</v>
      </c>
      <c r="B921" t="s">
        <v>1402</v>
      </c>
      <c r="C921" t="s">
        <v>2542</v>
      </c>
      <c r="D921" t="s">
        <v>1404</v>
      </c>
      <c r="E921" t="s">
        <v>1405</v>
      </c>
      <c r="F921" t="s">
        <v>1406</v>
      </c>
      <c r="G921" t="s">
        <v>24</v>
      </c>
      <c r="H921">
        <v>6.86</v>
      </c>
      <c r="I921" t="s">
        <v>47</v>
      </c>
      <c r="J921" t="s">
        <v>26</v>
      </c>
      <c r="M921" t="s">
        <v>27</v>
      </c>
      <c r="N921" t="s">
        <v>27</v>
      </c>
    </row>
    <row r="922" spans="1:14" x14ac:dyDescent="0.2">
      <c r="A922" t="s">
        <v>41</v>
      </c>
      <c r="B922" t="s">
        <v>219</v>
      </c>
      <c r="C922" t="s">
        <v>651</v>
      </c>
      <c r="D922" t="s">
        <v>68</v>
      </c>
      <c r="E922" t="s">
        <v>221</v>
      </c>
      <c r="F922" t="s">
        <v>70</v>
      </c>
      <c r="G922" t="s">
        <v>24</v>
      </c>
      <c r="H922">
        <v>6.89</v>
      </c>
      <c r="I922" t="s">
        <v>47</v>
      </c>
      <c r="J922" t="s">
        <v>26</v>
      </c>
      <c r="M922" t="s">
        <v>27</v>
      </c>
      <c r="N922" t="s">
        <v>27</v>
      </c>
    </row>
    <row r="923" spans="1:14" x14ac:dyDescent="0.2">
      <c r="A923" t="s">
        <v>53</v>
      </c>
      <c r="B923" t="s">
        <v>1786</v>
      </c>
      <c r="C923" t="s">
        <v>2543</v>
      </c>
      <c r="D923" t="s">
        <v>1788</v>
      </c>
      <c r="E923" t="s">
        <v>1789</v>
      </c>
      <c r="F923" t="s">
        <v>1790</v>
      </c>
      <c r="G923" t="s">
        <v>24</v>
      </c>
      <c r="H923">
        <v>6.9</v>
      </c>
      <c r="I923" t="s">
        <v>47</v>
      </c>
      <c r="J923" t="s">
        <v>26</v>
      </c>
      <c r="M923" t="s">
        <v>27</v>
      </c>
      <c r="N923" t="s">
        <v>27</v>
      </c>
    </row>
    <row r="924" spans="1:14" x14ac:dyDescent="0.2">
      <c r="A924" t="s">
        <v>18</v>
      </c>
      <c r="B924" t="s">
        <v>483</v>
      </c>
      <c r="C924" t="s">
        <v>2544</v>
      </c>
      <c r="D924" t="s">
        <v>485</v>
      </c>
      <c r="E924" t="s">
        <v>486</v>
      </c>
      <c r="F924" t="s">
        <v>487</v>
      </c>
      <c r="G924" t="s">
        <v>24</v>
      </c>
      <c r="H924">
        <v>6.89</v>
      </c>
      <c r="I924" t="s">
        <v>25</v>
      </c>
      <c r="J924" t="s">
        <v>26</v>
      </c>
      <c r="M924" t="s">
        <v>27</v>
      </c>
      <c r="N924" t="s">
        <v>27</v>
      </c>
    </row>
    <row r="925" spans="1:14" x14ac:dyDescent="0.2">
      <c r="A925" t="s">
        <v>144</v>
      </c>
      <c r="B925" t="s">
        <v>2117</v>
      </c>
      <c r="C925" t="s">
        <v>2545</v>
      </c>
      <c r="D925" t="s">
        <v>2119</v>
      </c>
      <c r="E925" t="s">
        <v>2120</v>
      </c>
      <c r="F925" t="s">
        <v>2121</v>
      </c>
      <c r="G925" t="s">
        <v>24</v>
      </c>
      <c r="H925">
        <v>6.89</v>
      </c>
      <c r="I925" t="s">
        <v>25</v>
      </c>
      <c r="J925" t="s">
        <v>26</v>
      </c>
      <c r="M925" t="s">
        <v>27</v>
      </c>
      <c r="N925" t="s">
        <v>27</v>
      </c>
    </row>
    <row r="926" spans="1:14" x14ac:dyDescent="0.2">
      <c r="A926" t="s">
        <v>18</v>
      </c>
      <c r="B926" t="s">
        <v>1504</v>
      </c>
      <c r="C926" t="s">
        <v>2546</v>
      </c>
      <c r="D926" t="s">
        <v>1506</v>
      </c>
      <c r="E926" t="s">
        <v>1507</v>
      </c>
      <c r="F926" t="s">
        <v>1508</v>
      </c>
      <c r="G926" t="s">
        <v>24</v>
      </c>
      <c r="H926">
        <v>6.88</v>
      </c>
      <c r="I926" t="s">
        <v>47</v>
      </c>
      <c r="J926" t="s">
        <v>26</v>
      </c>
      <c r="M926" t="s">
        <v>27</v>
      </c>
      <c r="N926" t="s">
        <v>27</v>
      </c>
    </row>
    <row r="927" spans="1:14" x14ac:dyDescent="0.2">
      <c r="A927" t="s">
        <v>41</v>
      </c>
      <c r="B927" t="s">
        <v>219</v>
      </c>
      <c r="C927" t="s">
        <v>581</v>
      </c>
      <c r="D927" t="s">
        <v>68</v>
      </c>
      <c r="E927" t="s">
        <v>221</v>
      </c>
      <c r="F927" t="s">
        <v>70</v>
      </c>
      <c r="G927" t="s">
        <v>24</v>
      </c>
      <c r="H927">
        <v>6.88</v>
      </c>
      <c r="I927" t="s">
        <v>47</v>
      </c>
      <c r="J927" t="s">
        <v>26</v>
      </c>
      <c r="M927" t="s">
        <v>27</v>
      </c>
      <c r="N927" t="s">
        <v>27</v>
      </c>
    </row>
    <row r="928" spans="1:14" x14ac:dyDescent="0.2">
      <c r="A928" t="s">
        <v>53</v>
      </c>
      <c r="B928" t="s">
        <v>2547</v>
      </c>
      <c r="C928" t="s">
        <v>2548</v>
      </c>
      <c r="D928" t="s">
        <v>2549</v>
      </c>
      <c r="E928" t="s">
        <v>2550</v>
      </c>
      <c r="F928" t="s">
        <v>2551</v>
      </c>
      <c r="G928" t="s">
        <v>24</v>
      </c>
      <c r="H928">
        <v>6.88</v>
      </c>
      <c r="I928" t="s">
        <v>47</v>
      </c>
      <c r="J928" t="s">
        <v>26</v>
      </c>
      <c r="K928">
        <v>1</v>
      </c>
      <c r="L928">
        <v>6.88</v>
      </c>
      <c r="M928" t="s">
        <v>27</v>
      </c>
      <c r="N928" t="s">
        <v>27</v>
      </c>
    </row>
    <row r="929" spans="1:14" x14ac:dyDescent="0.2">
      <c r="A929" t="s">
        <v>144</v>
      </c>
      <c r="B929" t="s">
        <v>1721</v>
      </c>
      <c r="C929" t="s">
        <v>2552</v>
      </c>
      <c r="D929" t="s">
        <v>1723</v>
      </c>
      <c r="E929" t="s">
        <v>1724</v>
      </c>
      <c r="F929" t="s">
        <v>1725</v>
      </c>
      <c r="G929" t="s">
        <v>24</v>
      </c>
      <c r="H929">
        <v>6.88</v>
      </c>
      <c r="I929" t="s">
        <v>25</v>
      </c>
      <c r="J929" t="s">
        <v>26</v>
      </c>
      <c r="M929" t="s">
        <v>27</v>
      </c>
      <c r="N929" t="s">
        <v>27</v>
      </c>
    </row>
    <row r="930" spans="1:14" x14ac:dyDescent="0.2">
      <c r="A930" t="s">
        <v>49</v>
      </c>
      <c r="B930" t="s">
        <v>1576</v>
      </c>
      <c r="C930" t="s">
        <v>2553</v>
      </c>
      <c r="D930" t="s">
        <v>1578</v>
      </c>
      <c r="E930" t="s">
        <v>1579</v>
      </c>
      <c r="F930" t="s">
        <v>1580</v>
      </c>
      <c r="G930" t="s">
        <v>24</v>
      </c>
      <c r="H930">
        <v>6.87</v>
      </c>
      <c r="I930" t="s">
        <v>47</v>
      </c>
      <c r="J930" t="s">
        <v>26</v>
      </c>
      <c r="M930" t="s">
        <v>27</v>
      </c>
      <c r="N930" t="s">
        <v>27</v>
      </c>
    </row>
    <row r="931" spans="1:14" x14ac:dyDescent="0.2">
      <c r="A931" t="s">
        <v>18</v>
      </c>
      <c r="B931" t="s">
        <v>1596</v>
      </c>
      <c r="C931" t="s">
        <v>2554</v>
      </c>
      <c r="D931" t="s">
        <v>317</v>
      </c>
      <c r="E931" t="s">
        <v>318</v>
      </c>
      <c r="F931" t="s">
        <v>319</v>
      </c>
      <c r="G931" t="s">
        <v>24</v>
      </c>
      <c r="H931">
        <v>6.87</v>
      </c>
      <c r="I931" t="s">
        <v>25</v>
      </c>
      <c r="J931" t="s">
        <v>26</v>
      </c>
      <c r="M931" t="s">
        <v>27</v>
      </c>
      <c r="N931" t="s">
        <v>27</v>
      </c>
    </row>
    <row r="932" spans="1:14" x14ac:dyDescent="0.2">
      <c r="A932" t="s">
        <v>53</v>
      </c>
      <c r="B932" t="s">
        <v>1859</v>
      </c>
      <c r="C932" t="s">
        <v>2555</v>
      </c>
      <c r="D932" t="s">
        <v>1861</v>
      </c>
      <c r="E932" t="s">
        <v>1862</v>
      </c>
      <c r="F932" t="s">
        <v>1863</v>
      </c>
      <c r="G932" t="s">
        <v>24</v>
      </c>
      <c r="H932">
        <v>6.87</v>
      </c>
      <c r="I932" t="s">
        <v>47</v>
      </c>
      <c r="J932" t="s">
        <v>26</v>
      </c>
      <c r="M932" t="s">
        <v>27</v>
      </c>
      <c r="N932" t="s">
        <v>27</v>
      </c>
    </row>
    <row r="933" spans="1:14" x14ac:dyDescent="0.2">
      <c r="A933" t="s">
        <v>53</v>
      </c>
      <c r="B933" t="s">
        <v>1412</v>
      </c>
      <c r="C933" t="s">
        <v>2556</v>
      </c>
      <c r="D933" t="s">
        <v>1414</v>
      </c>
      <c r="E933" t="s">
        <v>1415</v>
      </c>
      <c r="F933" t="s">
        <v>1416</v>
      </c>
      <c r="G933" t="s">
        <v>24</v>
      </c>
      <c r="H933">
        <v>6.87</v>
      </c>
      <c r="I933" t="s">
        <v>47</v>
      </c>
      <c r="J933" t="s">
        <v>26</v>
      </c>
      <c r="M933" t="s">
        <v>27</v>
      </c>
      <c r="N933" t="s">
        <v>27</v>
      </c>
    </row>
    <row r="934" spans="1:14" x14ac:dyDescent="0.2">
      <c r="A934" t="s">
        <v>144</v>
      </c>
      <c r="B934" t="s">
        <v>1824</v>
      </c>
      <c r="C934" t="s">
        <v>2557</v>
      </c>
      <c r="D934" t="s">
        <v>1826</v>
      </c>
      <c r="E934" t="s">
        <v>1827</v>
      </c>
      <c r="F934" t="s">
        <v>1828</v>
      </c>
      <c r="G934" t="s">
        <v>24</v>
      </c>
      <c r="H934">
        <v>6.87</v>
      </c>
      <c r="I934" t="s">
        <v>25</v>
      </c>
      <c r="J934" t="s">
        <v>26</v>
      </c>
      <c r="M934" t="s">
        <v>27</v>
      </c>
      <c r="N934" t="s">
        <v>27</v>
      </c>
    </row>
    <row r="935" spans="1:14" x14ac:dyDescent="0.2">
      <c r="A935" t="s">
        <v>144</v>
      </c>
      <c r="B935" t="s">
        <v>1885</v>
      </c>
      <c r="C935" t="s">
        <v>2558</v>
      </c>
      <c r="D935" t="s">
        <v>1887</v>
      </c>
      <c r="E935" t="s">
        <v>1888</v>
      </c>
      <c r="F935" t="s">
        <v>1889</v>
      </c>
      <c r="G935" t="s">
        <v>24</v>
      </c>
      <c r="H935">
        <v>6.87</v>
      </c>
      <c r="I935" t="s">
        <v>25</v>
      </c>
      <c r="J935" t="s">
        <v>26</v>
      </c>
      <c r="M935" t="s">
        <v>27</v>
      </c>
      <c r="N935" t="s">
        <v>27</v>
      </c>
    </row>
    <row r="936" spans="1:14" x14ac:dyDescent="0.2">
      <c r="A936" t="s">
        <v>18</v>
      </c>
      <c r="B936" t="s">
        <v>1061</v>
      </c>
      <c r="C936" t="s">
        <v>2559</v>
      </c>
      <c r="D936" t="s">
        <v>1063</v>
      </c>
      <c r="E936" t="s">
        <v>1064</v>
      </c>
      <c r="F936" t="s">
        <v>1065</v>
      </c>
      <c r="G936" t="s">
        <v>24</v>
      </c>
      <c r="H936">
        <v>6.86</v>
      </c>
      <c r="I936" t="s">
        <v>25</v>
      </c>
      <c r="J936" t="s">
        <v>26</v>
      </c>
      <c r="K936">
        <v>1</v>
      </c>
      <c r="L936">
        <v>6.86</v>
      </c>
      <c r="M936" t="s">
        <v>27</v>
      </c>
      <c r="N936" t="s">
        <v>27</v>
      </c>
    </row>
    <row r="937" spans="1:14" x14ac:dyDescent="0.2">
      <c r="A937" t="s">
        <v>18</v>
      </c>
      <c r="B937" t="s">
        <v>522</v>
      </c>
      <c r="C937" t="s">
        <v>2560</v>
      </c>
      <c r="D937" t="s">
        <v>524</v>
      </c>
      <c r="E937" t="s">
        <v>525</v>
      </c>
      <c r="F937" t="s">
        <v>526</v>
      </c>
      <c r="G937" t="s">
        <v>24</v>
      </c>
      <c r="H937">
        <v>6.86</v>
      </c>
      <c r="I937" t="s">
        <v>25</v>
      </c>
      <c r="J937" t="s">
        <v>26</v>
      </c>
      <c r="M937" t="s">
        <v>27</v>
      </c>
      <c r="N937" t="s">
        <v>27</v>
      </c>
    </row>
    <row r="938" spans="1:14" x14ac:dyDescent="0.2">
      <c r="A938" t="s">
        <v>41</v>
      </c>
      <c r="B938" t="s">
        <v>219</v>
      </c>
      <c r="C938" t="s">
        <v>2334</v>
      </c>
      <c r="D938" t="s">
        <v>68</v>
      </c>
      <c r="E938" t="s">
        <v>221</v>
      </c>
      <c r="F938" t="s">
        <v>70</v>
      </c>
      <c r="G938" t="s">
        <v>24</v>
      </c>
      <c r="H938">
        <v>6.86</v>
      </c>
      <c r="I938" t="s">
        <v>47</v>
      </c>
      <c r="J938" t="s">
        <v>26</v>
      </c>
      <c r="M938" t="s">
        <v>27</v>
      </c>
      <c r="N938" t="s">
        <v>27</v>
      </c>
    </row>
    <row r="939" spans="1:14" x14ac:dyDescent="0.2">
      <c r="A939" t="s">
        <v>53</v>
      </c>
      <c r="B939" t="s">
        <v>2561</v>
      </c>
      <c r="C939" t="s">
        <v>1665</v>
      </c>
      <c r="D939" t="s">
        <v>1666</v>
      </c>
      <c r="E939" t="s">
        <v>2562</v>
      </c>
      <c r="F939" t="s">
        <v>1668</v>
      </c>
      <c r="G939" t="s">
        <v>24</v>
      </c>
      <c r="H939">
        <v>6.86</v>
      </c>
      <c r="I939" t="s">
        <v>47</v>
      </c>
      <c r="J939" t="s">
        <v>26</v>
      </c>
      <c r="M939" t="s">
        <v>27</v>
      </c>
      <c r="N939" t="s">
        <v>27</v>
      </c>
    </row>
    <row r="940" spans="1:14" x14ac:dyDescent="0.2">
      <c r="A940" t="s">
        <v>53</v>
      </c>
      <c r="B940" t="s">
        <v>1609</v>
      </c>
      <c r="C940" t="s">
        <v>2563</v>
      </c>
      <c r="D940" t="s">
        <v>1611</v>
      </c>
      <c r="E940" t="s">
        <v>1612</v>
      </c>
      <c r="F940" t="s">
        <v>1613</v>
      </c>
      <c r="G940" t="s">
        <v>24</v>
      </c>
      <c r="H940">
        <v>6.86</v>
      </c>
      <c r="I940" t="s">
        <v>47</v>
      </c>
      <c r="J940" t="s">
        <v>26</v>
      </c>
      <c r="M940" t="s">
        <v>27</v>
      </c>
      <c r="N940" t="s">
        <v>27</v>
      </c>
    </row>
    <row r="941" spans="1:14" x14ac:dyDescent="0.2">
      <c r="A941" t="s">
        <v>49</v>
      </c>
      <c r="B941" t="s">
        <v>1356</v>
      </c>
      <c r="C941" t="s">
        <v>2564</v>
      </c>
      <c r="D941" t="s">
        <v>1358</v>
      </c>
      <c r="E941" t="s">
        <v>1359</v>
      </c>
      <c r="F941" t="s">
        <v>1360</v>
      </c>
      <c r="G941" t="s">
        <v>24</v>
      </c>
      <c r="H941">
        <v>6.85</v>
      </c>
      <c r="I941" t="s">
        <v>47</v>
      </c>
      <c r="J941" t="s">
        <v>26</v>
      </c>
      <c r="M941" t="s">
        <v>27</v>
      </c>
      <c r="N941" t="s">
        <v>27</v>
      </c>
    </row>
    <row r="942" spans="1:14" x14ac:dyDescent="0.2">
      <c r="A942" t="s">
        <v>53</v>
      </c>
      <c r="B942" t="s">
        <v>2302</v>
      </c>
      <c r="C942" t="s">
        <v>2565</v>
      </c>
      <c r="D942" t="s">
        <v>2304</v>
      </c>
      <c r="E942" t="s">
        <v>2305</v>
      </c>
      <c r="F942" t="s">
        <v>2306</v>
      </c>
      <c r="G942" t="s">
        <v>24</v>
      </c>
      <c r="H942">
        <v>6.85</v>
      </c>
      <c r="I942" t="s">
        <v>47</v>
      </c>
      <c r="J942" t="s">
        <v>26</v>
      </c>
      <c r="M942" t="s">
        <v>27</v>
      </c>
      <c r="N942" t="s">
        <v>27</v>
      </c>
    </row>
    <row r="943" spans="1:14" x14ac:dyDescent="0.2">
      <c r="A943" t="s">
        <v>53</v>
      </c>
      <c r="B943" t="s">
        <v>152</v>
      </c>
      <c r="C943" t="s">
        <v>2566</v>
      </c>
      <c r="D943" t="s">
        <v>154</v>
      </c>
      <c r="E943" t="s">
        <v>155</v>
      </c>
      <c r="F943" t="s">
        <v>156</v>
      </c>
      <c r="G943" t="s">
        <v>24</v>
      </c>
      <c r="H943">
        <v>6.83</v>
      </c>
      <c r="I943" t="s">
        <v>47</v>
      </c>
      <c r="J943" t="s">
        <v>26</v>
      </c>
      <c r="M943" t="s">
        <v>27</v>
      </c>
      <c r="N943" t="s">
        <v>27</v>
      </c>
    </row>
    <row r="944" spans="1:14" x14ac:dyDescent="0.2">
      <c r="A944" t="s">
        <v>144</v>
      </c>
      <c r="B944" t="s">
        <v>2077</v>
      </c>
      <c r="C944" t="s">
        <v>2567</v>
      </c>
      <c r="D944" t="s">
        <v>2078</v>
      </c>
      <c r="E944" t="s">
        <v>2079</v>
      </c>
      <c r="F944" t="s">
        <v>2080</v>
      </c>
      <c r="G944" t="s">
        <v>24</v>
      </c>
      <c r="H944">
        <v>6.85</v>
      </c>
      <c r="I944" t="s">
        <v>25</v>
      </c>
      <c r="J944" t="s">
        <v>26</v>
      </c>
      <c r="M944" t="s">
        <v>27</v>
      </c>
      <c r="N944" t="s">
        <v>27</v>
      </c>
    </row>
    <row r="945" spans="1:14" x14ac:dyDescent="0.2">
      <c r="A945" t="s">
        <v>49</v>
      </c>
      <c r="B945" t="s">
        <v>1822</v>
      </c>
      <c r="C945" t="s">
        <v>1603</v>
      </c>
      <c r="D945" t="s">
        <v>485</v>
      </c>
      <c r="E945" t="s">
        <v>1823</v>
      </c>
      <c r="F945" t="s">
        <v>487</v>
      </c>
      <c r="G945" t="s">
        <v>24</v>
      </c>
      <c r="H945">
        <v>6.83</v>
      </c>
      <c r="I945" t="s">
        <v>47</v>
      </c>
      <c r="J945" t="s">
        <v>26</v>
      </c>
      <c r="M945" t="s">
        <v>27</v>
      </c>
      <c r="N945" t="s">
        <v>27</v>
      </c>
    </row>
    <row r="946" spans="1:14" x14ac:dyDescent="0.2">
      <c r="A946" t="s">
        <v>18</v>
      </c>
      <c r="B946" t="s">
        <v>211</v>
      </c>
      <c r="C946" t="s">
        <v>2568</v>
      </c>
      <c r="D946" t="s">
        <v>197</v>
      </c>
      <c r="E946" t="s">
        <v>213</v>
      </c>
      <c r="F946" t="s">
        <v>199</v>
      </c>
      <c r="G946" t="s">
        <v>24</v>
      </c>
      <c r="H946">
        <v>6.84</v>
      </c>
      <c r="I946" t="s">
        <v>25</v>
      </c>
      <c r="J946" t="s">
        <v>26</v>
      </c>
      <c r="M946" t="s">
        <v>27</v>
      </c>
      <c r="N946" t="s">
        <v>27</v>
      </c>
    </row>
    <row r="947" spans="1:14" x14ac:dyDescent="0.2">
      <c r="A947" t="s">
        <v>53</v>
      </c>
      <c r="B947" t="s">
        <v>2569</v>
      </c>
      <c r="C947" t="s">
        <v>2570</v>
      </c>
      <c r="D947" t="s">
        <v>2571</v>
      </c>
      <c r="E947" t="s">
        <v>2572</v>
      </c>
      <c r="F947" t="s">
        <v>2573</v>
      </c>
      <c r="G947" t="s">
        <v>24</v>
      </c>
      <c r="H947">
        <v>6.84</v>
      </c>
      <c r="I947" t="s">
        <v>47</v>
      </c>
      <c r="J947" t="s">
        <v>26</v>
      </c>
      <c r="M947" t="s">
        <v>27</v>
      </c>
      <c r="N947" t="s">
        <v>27</v>
      </c>
    </row>
    <row r="948" spans="1:14" x14ac:dyDescent="0.2">
      <c r="A948" t="s">
        <v>18</v>
      </c>
      <c r="B948" t="s">
        <v>1849</v>
      </c>
      <c r="C948" t="s">
        <v>2574</v>
      </c>
      <c r="D948" t="s">
        <v>1851</v>
      </c>
      <c r="E948" t="s">
        <v>1852</v>
      </c>
      <c r="F948" t="s">
        <v>1853</v>
      </c>
      <c r="G948" t="s">
        <v>24</v>
      </c>
      <c r="H948">
        <v>6.83</v>
      </c>
      <c r="I948" t="s">
        <v>47</v>
      </c>
      <c r="J948" t="s">
        <v>26</v>
      </c>
      <c r="M948" t="s">
        <v>27</v>
      </c>
      <c r="N948" t="s">
        <v>27</v>
      </c>
    </row>
    <row r="949" spans="1:14" x14ac:dyDescent="0.2">
      <c r="A949" t="s">
        <v>53</v>
      </c>
      <c r="B949" t="s">
        <v>1466</v>
      </c>
      <c r="C949" t="s">
        <v>2575</v>
      </c>
      <c r="D949" t="s">
        <v>1468</v>
      </c>
      <c r="E949" t="s">
        <v>1469</v>
      </c>
      <c r="F949" t="s">
        <v>1470</v>
      </c>
      <c r="G949" t="s">
        <v>24</v>
      </c>
      <c r="H949">
        <v>6.83</v>
      </c>
      <c r="I949" t="s">
        <v>47</v>
      </c>
      <c r="J949" t="s">
        <v>26</v>
      </c>
      <c r="M949" t="s">
        <v>27</v>
      </c>
      <c r="N949" t="s">
        <v>27</v>
      </c>
    </row>
    <row r="950" spans="1:14" x14ac:dyDescent="0.2">
      <c r="A950" t="s">
        <v>144</v>
      </c>
      <c r="B950" t="s">
        <v>1619</v>
      </c>
      <c r="C950" t="s">
        <v>2576</v>
      </c>
      <c r="D950" t="s">
        <v>1621</v>
      </c>
      <c r="E950" t="s">
        <v>1622</v>
      </c>
      <c r="F950" t="s">
        <v>1623</v>
      </c>
      <c r="G950" t="s">
        <v>24</v>
      </c>
      <c r="H950">
        <v>6.8</v>
      </c>
      <c r="I950" t="s">
        <v>25</v>
      </c>
      <c r="J950" t="s">
        <v>26</v>
      </c>
      <c r="M950" t="s">
        <v>27</v>
      </c>
      <c r="N950" t="s">
        <v>27</v>
      </c>
    </row>
    <row r="951" spans="1:14" x14ac:dyDescent="0.2">
      <c r="A951" t="s">
        <v>144</v>
      </c>
      <c r="B951" t="s">
        <v>2577</v>
      </c>
      <c r="C951" t="s">
        <v>2578</v>
      </c>
      <c r="D951" t="s">
        <v>1818</v>
      </c>
      <c r="E951" t="s">
        <v>2579</v>
      </c>
      <c r="F951" t="s">
        <v>1820</v>
      </c>
      <c r="G951" t="s">
        <v>24</v>
      </c>
      <c r="H951">
        <v>6.82</v>
      </c>
      <c r="I951" t="s">
        <v>25</v>
      </c>
      <c r="J951" t="s">
        <v>26</v>
      </c>
      <c r="K951">
        <v>1</v>
      </c>
      <c r="L951">
        <v>6.82</v>
      </c>
      <c r="M951" t="s">
        <v>27</v>
      </c>
      <c r="N951" t="s">
        <v>27</v>
      </c>
    </row>
    <row r="952" spans="1:14" x14ac:dyDescent="0.2">
      <c r="A952" t="s">
        <v>49</v>
      </c>
      <c r="B952" t="s">
        <v>2580</v>
      </c>
      <c r="C952" t="s">
        <v>2581</v>
      </c>
      <c r="D952" t="s">
        <v>2582</v>
      </c>
      <c r="E952" t="s">
        <v>2583</v>
      </c>
      <c r="F952" t="s">
        <v>2584</v>
      </c>
      <c r="G952" t="s">
        <v>24</v>
      </c>
      <c r="H952">
        <v>6.81</v>
      </c>
      <c r="I952" t="s">
        <v>47</v>
      </c>
      <c r="J952" t="s">
        <v>26</v>
      </c>
      <c r="M952" t="s">
        <v>27</v>
      </c>
      <c r="N952" t="s">
        <v>27</v>
      </c>
    </row>
    <row r="953" spans="1:14" x14ac:dyDescent="0.2">
      <c r="A953" t="s">
        <v>49</v>
      </c>
      <c r="B953" t="s">
        <v>372</v>
      </c>
      <c r="C953" t="s">
        <v>2585</v>
      </c>
      <c r="D953" t="s">
        <v>374</v>
      </c>
      <c r="E953" t="s">
        <v>375</v>
      </c>
      <c r="F953" t="s">
        <v>376</v>
      </c>
      <c r="G953" t="s">
        <v>24</v>
      </c>
      <c r="H953">
        <v>6.81</v>
      </c>
      <c r="I953" t="s">
        <v>47</v>
      </c>
      <c r="J953" t="s">
        <v>26</v>
      </c>
      <c r="K953">
        <v>1</v>
      </c>
      <c r="L953">
        <v>6.81</v>
      </c>
      <c r="M953" t="s">
        <v>27</v>
      </c>
      <c r="N953" t="s">
        <v>27</v>
      </c>
    </row>
    <row r="954" spans="1:14" x14ac:dyDescent="0.2">
      <c r="A954" t="s">
        <v>18</v>
      </c>
      <c r="B954" t="s">
        <v>1439</v>
      </c>
      <c r="C954" t="s">
        <v>2586</v>
      </c>
      <c r="D954" t="s">
        <v>1441</v>
      </c>
      <c r="E954" t="s">
        <v>1442</v>
      </c>
      <c r="F954" t="s">
        <v>1443</v>
      </c>
      <c r="G954" t="s">
        <v>24</v>
      </c>
      <c r="H954">
        <v>6.81</v>
      </c>
      <c r="I954" t="s">
        <v>47</v>
      </c>
      <c r="J954" t="s">
        <v>26</v>
      </c>
      <c r="M954" t="s">
        <v>27</v>
      </c>
      <c r="N954" t="s">
        <v>27</v>
      </c>
    </row>
    <row r="955" spans="1:14" x14ac:dyDescent="0.2">
      <c r="A955" t="s">
        <v>53</v>
      </c>
      <c r="B955" t="s">
        <v>101</v>
      </c>
      <c r="C955" t="s">
        <v>2587</v>
      </c>
      <c r="D955" t="s">
        <v>56</v>
      </c>
      <c r="E955" t="s">
        <v>103</v>
      </c>
      <c r="F955" t="s">
        <v>58</v>
      </c>
      <c r="G955" t="s">
        <v>24</v>
      </c>
      <c r="H955">
        <v>6.8</v>
      </c>
      <c r="I955" t="s">
        <v>47</v>
      </c>
      <c r="J955" t="s">
        <v>26</v>
      </c>
      <c r="M955" t="s">
        <v>27</v>
      </c>
      <c r="N955" t="s">
        <v>27</v>
      </c>
    </row>
    <row r="956" spans="1:14" x14ac:dyDescent="0.2">
      <c r="A956" t="s">
        <v>18</v>
      </c>
      <c r="B956" t="s">
        <v>591</v>
      </c>
      <c r="C956" t="s">
        <v>2588</v>
      </c>
      <c r="D956" t="s">
        <v>216</v>
      </c>
      <c r="E956" t="s">
        <v>593</v>
      </c>
      <c r="F956" t="s">
        <v>218</v>
      </c>
      <c r="G956" t="s">
        <v>24</v>
      </c>
      <c r="H956">
        <v>6.79</v>
      </c>
      <c r="I956" t="s">
        <v>25</v>
      </c>
      <c r="J956" t="s">
        <v>26</v>
      </c>
      <c r="M956" t="s">
        <v>27</v>
      </c>
      <c r="N956" t="s">
        <v>27</v>
      </c>
    </row>
    <row r="957" spans="1:14" x14ac:dyDescent="0.2">
      <c r="A957" t="s">
        <v>53</v>
      </c>
      <c r="B957" t="s">
        <v>1396</v>
      </c>
      <c r="C957" t="s">
        <v>2589</v>
      </c>
      <c r="D957" t="s">
        <v>1398</v>
      </c>
      <c r="E957" t="s">
        <v>1399</v>
      </c>
      <c r="F957" t="s">
        <v>1400</v>
      </c>
      <c r="G957" t="s">
        <v>24</v>
      </c>
      <c r="H957">
        <v>6.79</v>
      </c>
      <c r="I957" t="s">
        <v>47</v>
      </c>
      <c r="J957" t="s">
        <v>26</v>
      </c>
      <c r="K957">
        <v>1</v>
      </c>
      <c r="L957">
        <v>6.79</v>
      </c>
      <c r="M957" t="s">
        <v>27</v>
      </c>
      <c r="N957" t="s">
        <v>27</v>
      </c>
    </row>
    <row r="958" spans="1:14" x14ac:dyDescent="0.2">
      <c r="A958" t="s">
        <v>49</v>
      </c>
      <c r="B958" t="s">
        <v>2590</v>
      </c>
      <c r="C958" t="s">
        <v>2591</v>
      </c>
      <c r="D958" t="s">
        <v>2592</v>
      </c>
      <c r="E958" t="s">
        <v>2593</v>
      </c>
      <c r="F958" t="s">
        <v>2594</v>
      </c>
      <c r="G958" t="s">
        <v>24</v>
      </c>
      <c r="H958">
        <v>6.75</v>
      </c>
      <c r="I958" t="s">
        <v>47</v>
      </c>
      <c r="J958" t="s">
        <v>26</v>
      </c>
      <c r="M958" t="s">
        <v>27</v>
      </c>
      <c r="N958" t="s">
        <v>27</v>
      </c>
    </row>
    <row r="959" spans="1:14" x14ac:dyDescent="0.2">
      <c r="A959" t="s">
        <v>41</v>
      </c>
      <c r="B959" t="s">
        <v>219</v>
      </c>
      <c r="C959" t="s">
        <v>2535</v>
      </c>
      <c r="D959" t="s">
        <v>68</v>
      </c>
      <c r="E959" t="s">
        <v>221</v>
      </c>
      <c r="F959" t="s">
        <v>70</v>
      </c>
      <c r="G959" t="s">
        <v>24</v>
      </c>
      <c r="H959">
        <v>6.78</v>
      </c>
      <c r="I959" t="s">
        <v>47</v>
      </c>
      <c r="J959" t="s">
        <v>26</v>
      </c>
      <c r="M959" t="s">
        <v>27</v>
      </c>
      <c r="N959" t="s">
        <v>27</v>
      </c>
    </row>
    <row r="960" spans="1:14" x14ac:dyDescent="0.2">
      <c r="A960" t="s">
        <v>41</v>
      </c>
      <c r="B960" t="s">
        <v>219</v>
      </c>
      <c r="C960" t="s">
        <v>660</v>
      </c>
      <c r="D960" t="s">
        <v>68</v>
      </c>
      <c r="E960" t="s">
        <v>221</v>
      </c>
      <c r="F960" t="s">
        <v>70</v>
      </c>
      <c r="G960" t="s">
        <v>24</v>
      </c>
      <c r="H960">
        <v>6.78</v>
      </c>
      <c r="I960" t="s">
        <v>47</v>
      </c>
      <c r="J960" t="s">
        <v>26</v>
      </c>
      <c r="M960" t="s">
        <v>27</v>
      </c>
      <c r="N960" t="s">
        <v>27</v>
      </c>
    </row>
    <row r="961" spans="1:14" x14ac:dyDescent="0.2">
      <c r="A961" t="s">
        <v>144</v>
      </c>
      <c r="B961" t="s">
        <v>1932</v>
      </c>
      <c r="C961" t="s">
        <v>2595</v>
      </c>
      <c r="D961" t="s">
        <v>356</v>
      </c>
      <c r="E961" t="s">
        <v>1933</v>
      </c>
      <c r="F961" t="s">
        <v>358</v>
      </c>
      <c r="G961" t="s">
        <v>24</v>
      </c>
      <c r="H961">
        <v>6.78</v>
      </c>
      <c r="I961" t="s">
        <v>25</v>
      </c>
      <c r="J961" t="s">
        <v>26</v>
      </c>
      <c r="M961" t="s">
        <v>27</v>
      </c>
      <c r="N961" t="s">
        <v>27</v>
      </c>
    </row>
    <row r="962" spans="1:14" x14ac:dyDescent="0.2">
      <c r="A962" t="s">
        <v>144</v>
      </c>
      <c r="B962" t="s">
        <v>1839</v>
      </c>
      <c r="C962" t="s">
        <v>2596</v>
      </c>
      <c r="D962" t="s">
        <v>1840</v>
      </c>
      <c r="E962" t="s">
        <v>1841</v>
      </c>
      <c r="F962" t="s">
        <v>1842</v>
      </c>
      <c r="G962" t="s">
        <v>24</v>
      </c>
      <c r="H962">
        <v>6.78</v>
      </c>
      <c r="I962" t="s">
        <v>25</v>
      </c>
      <c r="J962" t="s">
        <v>26</v>
      </c>
      <c r="M962" t="s">
        <v>27</v>
      </c>
      <c r="N962" t="s">
        <v>27</v>
      </c>
    </row>
    <row r="963" spans="1:14" x14ac:dyDescent="0.2">
      <c r="A963" t="s">
        <v>144</v>
      </c>
      <c r="B963" t="s">
        <v>1556</v>
      </c>
      <c r="C963" t="s">
        <v>2597</v>
      </c>
      <c r="D963" t="s">
        <v>1558</v>
      </c>
      <c r="E963" t="s">
        <v>1559</v>
      </c>
      <c r="F963" t="s">
        <v>1560</v>
      </c>
      <c r="G963" t="s">
        <v>24</v>
      </c>
      <c r="H963">
        <v>6.78</v>
      </c>
      <c r="I963" t="s">
        <v>25</v>
      </c>
      <c r="J963" t="s">
        <v>26</v>
      </c>
      <c r="M963" t="s">
        <v>27</v>
      </c>
      <c r="N963" t="s">
        <v>27</v>
      </c>
    </row>
    <row r="964" spans="1:14" x14ac:dyDescent="0.2">
      <c r="A964" t="s">
        <v>49</v>
      </c>
      <c r="B964" t="s">
        <v>2598</v>
      </c>
      <c r="C964" t="s">
        <v>2599</v>
      </c>
      <c r="D964" t="s">
        <v>2600</v>
      </c>
      <c r="E964" t="s">
        <v>2601</v>
      </c>
      <c r="F964" t="s">
        <v>2602</v>
      </c>
      <c r="G964" t="s">
        <v>24</v>
      </c>
      <c r="H964">
        <v>6.77</v>
      </c>
      <c r="I964" t="s">
        <v>47</v>
      </c>
      <c r="J964" t="s">
        <v>26</v>
      </c>
      <c r="M964" t="s">
        <v>27</v>
      </c>
      <c r="N964" t="s">
        <v>27</v>
      </c>
    </row>
    <row r="965" spans="1:14" x14ac:dyDescent="0.2">
      <c r="A965" t="s">
        <v>49</v>
      </c>
      <c r="B965" t="s">
        <v>1536</v>
      </c>
      <c r="C965" t="s">
        <v>2603</v>
      </c>
      <c r="D965" t="s">
        <v>1538</v>
      </c>
      <c r="E965" t="s">
        <v>1539</v>
      </c>
      <c r="F965" t="s">
        <v>1540</v>
      </c>
      <c r="G965" t="s">
        <v>24</v>
      </c>
      <c r="H965">
        <v>6.77</v>
      </c>
      <c r="I965" t="s">
        <v>47</v>
      </c>
      <c r="J965" t="s">
        <v>26</v>
      </c>
      <c r="M965" t="s">
        <v>27</v>
      </c>
      <c r="N965" t="s">
        <v>27</v>
      </c>
    </row>
    <row r="966" spans="1:14" x14ac:dyDescent="0.2">
      <c r="A966" t="s">
        <v>53</v>
      </c>
      <c r="B966" t="s">
        <v>1476</v>
      </c>
      <c r="C966" t="s">
        <v>2604</v>
      </c>
      <c r="D966" t="s">
        <v>1478</v>
      </c>
      <c r="E966" t="s">
        <v>1479</v>
      </c>
      <c r="F966" t="s">
        <v>1480</v>
      </c>
      <c r="G966" t="s">
        <v>24</v>
      </c>
      <c r="H966">
        <v>6.77</v>
      </c>
      <c r="I966" t="s">
        <v>47</v>
      </c>
      <c r="J966" t="s">
        <v>26</v>
      </c>
      <c r="M966" t="s">
        <v>27</v>
      </c>
      <c r="N966" t="s">
        <v>27</v>
      </c>
    </row>
    <row r="967" spans="1:14" x14ac:dyDescent="0.2">
      <c r="A967" t="s">
        <v>53</v>
      </c>
      <c r="B967" t="s">
        <v>101</v>
      </c>
      <c r="C967" t="s">
        <v>2605</v>
      </c>
      <c r="D967" t="s">
        <v>56</v>
      </c>
      <c r="E967" t="s">
        <v>103</v>
      </c>
      <c r="F967" t="s">
        <v>58</v>
      </c>
      <c r="G967" t="s">
        <v>24</v>
      </c>
      <c r="H967">
        <v>6.77</v>
      </c>
      <c r="I967" t="s">
        <v>47</v>
      </c>
      <c r="J967" t="s">
        <v>26</v>
      </c>
      <c r="M967" t="s">
        <v>27</v>
      </c>
      <c r="N967" t="s">
        <v>27</v>
      </c>
    </row>
    <row r="968" spans="1:14" x14ac:dyDescent="0.2">
      <c r="A968" t="s">
        <v>49</v>
      </c>
      <c r="B968" t="s">
        <v>2606</v>
      </c>
      <c r="C968" t="s">
        <v>1343</v>
      </c>
      <c r="D968" t="s">
        <v>1344</v>
      </c>
      <c r="E968" t="s">
        <v>2607</v>
      </c>
      <c r="F968" t="s">
        <v>1346</v>
      </c>
      <c r="G968" t="s">
        <v>24</v>
      </c>
      <c r="H968">
        <v>6.76</v>
      </c>
      <c r="I968" t="s">
        <v>47</v>
      </c>
      <c r="J968" t="s">
        <v>26</v>
      </c>
      <c r="M968" t="s">
        <v>27</v>
      </c>
      <c r="N968" t="s">
        <v>27</v>
      </c>
    </row>
    <row r="969" spans="1:14" x14ac:dyDescent="0.2">
      <c r="A969" t="s">
        <v>49</v>
      </c>
      <c r="B969" t="s">
        <v>323</v>
      </c>
      <c r="C969" t="s">
        <v>2608</v>
      </c>
      <c r="D969" t="s">
        <v>325</v>
      </c>
      <c r="E969" t="s">
        <v>326</v>
      </c>
      <c r="F969" t="s">
        <v>327</v>
      </c>
      <c r="G969" t="s">
        <v>24</v>
      </c>
      <c r="H969">
        <v>6.75</v>
      </c>
      <c r="I969" t="s">
        <v>47</v>
      </c>
      <c r="J969" t="s">
        <v>26</v>
      </c>
      <c r="M969" t="s">
        <v>27</v>
      </c>
      <c r="N969" t="s">
        <v>27</v>
      </c>
    </row>
    <row r="970" spans="1:14" x14ac:dyDescent="0.2">
      <c r="A970" t="s">
        <v>53</v>
      </c>
      <c r="B970" t="s">
        <v>2028</v>
      </c>
      <c r="C970" t="s">
        <v>2609</v>
      </c>
      <c r="D970" t="s">
        <v>2030</v>
      </c>
      <c r="E970" t="s">
        <v>2031</v>
      </c>
      <c r="F970" t="s">
        <v>2032</v>
      </c>
      <c r="G970" t="s">
        <v>24</v>
      </c>
      <c r="H970">
        <v>6.75</v>
      </c>
      <c r="I970" t="s">
        <v>47</v>
      </c>
      <c r="J970" t="s">
        <v>26</v>
      </c>
      <c r="M970" t="s">
        <v>27</v>
      </c>
      <c r="N970" t="s">
        <v>27</v>
      </c>
    </row>
    <row r="971" spans="1:14" x14ac:dyDescent="0.2">
      <c r="A971" t="s">
        <v>144</v>
      </c>
      <c r="B971" t="s">
        <v>2089</v>
      </c>
      <c r="C971" t="s">
        <v>1166</v>
      </c>
      <c r="D971" t="s">
        <v>147</v>
      </c>
      <c r="E971" t="s">
        <v>1312</v>
      </c>
      <c r="F971" t="s">
        <v>149</v>
      </c>
      <c r="G971" t="s">
        <v>24</v>
      </c>
      <c r="H971">
        <v>6.75</v>
      </c>
      <c r="I971" t="s">
        <v>25</v>
      </c>
      <c r="J971" t="s">
        <v>26</v>
      </c>
      <c r="M971" t="s">
        <v>27</v>
      </c>
      <c r="N971" t="s">
        <v>27</v>
      </c>
    </row>
    <row r="972" spans="1:14" x14ac:dyDescent="0.2">
      <c r="A972" t="s">
        <v>18</v>
      </c>
      <c r="B972" t="s">
        <v>1532</v>
      </c>
      <c r="C972" t="s">
        <v>2610</v>
      </c>
      <c r="D972" t="s">
        <v>723</v>
      </c>
      <c r="E972" t="s">
        <v>1534</v>
      </c>
      <c r="F972" t="s">
        <v>725</v>
      </c>
      <c r="G972" t="s">
        <v>24</v>
      </c>
      <c r="H972">
        <v>6.74</v>
      </c>
      <c r="I972" t="s">
        <v>25</v>
      </c>
      <c r="J972" t="s">
        <v>26</v>
      </c>
      <c r="M972" t="s">
        <v>27</v>
      </c>
      <c r="N972" t="s">
        <v>27</v>
      </c>
    </row>
    <row r="973" spans="1:14" x14ac:dyDescent="0.2">
      <c r="A973" t="s">
        <v>41</v>
      </c>
      <c r="B973" t="s">
        <v>219</v>
      </c>
      <c r="C973" t="s">
        <v>839</v>
      </c>
      <c r="D973" t="s">
        <v>68</v>
      </c>
      <c r="E973" t="s">
        <v>221</v>
      </c>
      <c r="F973" t="s">
        <v>70</v>
      </c>
      <c r="G973" t="s">
        <v>24</v>
      </c>
      <c r="H973">
        <v>6.72</v>
      </c>
      <c r="I973" t="s">
        <v>47</v>
      </c>
      <c r="J973" t="s">
        <v>26</v>
      </c>
      <c r="K973">
        <v>1</v>
      </c>
      <c r="L973">
        <v>6.72</v>
      </c>
      <c r="M973" t="s">
        <v>27</v>
      </c>
      <c r="N973" t="s">
        <v>27</v>
      </c>
    </row>
    <row r="974" spans="1:14" x14ac:dyDescent="0.2">
      <c r="A974" t="s">
        <v>53</v>
      </c>
      <c r="B974" t="s">
        <v>1371</v>
      </c>
      <c r="C974" t="s">
        <v>2611</v>
      </c>
      <c r="D974" t="s">
        <v>1373</v>
      </c>
      <c r="E974" t="s">
        <v>1374</v>
      </c>
      <c r="F974" t="s">
        <v>1375</v>
      </c>
      <c r="G974" t="s">
        <v>24</v>
      </c>
      <c r="H974">
        <v>6.72</v>
      </c>
      <c r="I974" t="s">
        <v>47</v>
      </c>
      <c r="J974" t="s">
        <v>26</v>
      </c>
      <c r="M974" t="s">
        <v>27</v>
      </c>
      <c r="N974" t="s">
        <v>27</v>
      </c>
    </row>
    <row r="975" spans="1:14" x14ac:dyDescent="0.2">
      <c r="A975" t="s">
        <v>144</v>
      </c>
      <c r="B975" t="s">
        <v>1631</v>
      </c>
      <c r="C975" t="s">
        <v>2612</v>
      </c>
      <c r="D975" t="s">
        <v>1633</v>
      </c>
      <c r="E975" t="s">
        <v>1634</v>
      </c>
      <c r="F975" t="s">
        <v>1635</v>
      </c>
      <c r="G975" t="s">
        <v>24</v>
      </c>
      <c r="H975">
        <v>6.72</v>
      </c>
      <c r="I975" t="s">
        <v>25</v>
      </c>
      <c r="J975" t="s">
        <v>26</v>
      </c>
      <c r="M975" t="s">
        <v>27</v>
      </c>
      <c r="N975" t="s">
        <v>27</v>
      </c>
    </row>
    <row r="976" spans="1:14" x14ac:dyDescent="0.2">
      <c r="A976" t="s">
        <v>144</v>
      </c>
      <c r="B976" t="s">
        <v>2613</v>
      </c>
      <c r="C976" t="s">
        <v>2614</v>
      </c>
      <c r="D976" t="s">
        <v>2615</v>
      </c>
      <c r="E976" t="s">
        <v>2616</v>
      </c>
      <c r="F976" t="s">
        <v>2617</v>
      </c>
      <c r="G976" t="s">
        <v>24</v>
      </c>
      <c r="H976">
        <v>6.72</v>
      </c>
      <c r="I976" t="s">
        <v>25</v>
      </c>
      <c r="J976" t="s">
        <v>26</v>
      </c>
      <c r="M976" t="s">
        <v>27</v>
      </c>
      <c r="N976" t="s">
        <v>27</v>
      </c>
    </row>
    <row r="977" spans="1:14" x14ac:dyDescent="0.2">
      <c r="A977" t="s">
        <v>53</v>
      </c>
      <c r="B977" t="s">
        <v>1035</v>
      </c>
      <c r="C977" t="s">
        <v>2618</v>
      </c>
      <c r="D977" t="s">
        <v>1037</v>
      </c>
      <c r="E977" t="s">
        <v>1038</v>
      </c>
      <c r="F977" t="s">
        <v>1039</v>
      </c>
      <c r="G977" t="s">
        <v>24</v>
      </c>
      <c r="H977">
        <v>6.71</v>
      </c>
      <c r="I977" t="s">
        <v>47</v>
      </c>
      <c r="J977" t="s">
        <v>26</v>
      </c>
      <c r="M977" t="s">
        <v>27</v>
      </c>
      <c r="N977" t="s">
        <v>27</v>
      </c>
    </row>
    <row r="978" spans="1:14" x14ac:dyDescent="0.2">
      <c r="A978" t="s">
        <v>41</v>
      </c>
      <c r="B978" t="s">
        <v>2619</v>
      </c>
      <c r="C978" t="s">
        <v>2620</v>
      </c>
      <c r="D978" t="s">
        <v>2621</v>
      </c>
      <c r="E978" t="s">
        <v>2622</v>
      </c>
      <c r="F978" t="s">
        <v>2623</v>
      </c>
      <c r="G978" t="s">
        <v>24</v>
      </c>
      <c r="H978">
        <v>6.7</v>
      </c>
      <c r="I978" t="s">
        <v>47</v>
      </c>
      <c r="J978" t="s">
        <v>26</v>
      </c>
      <c r="M978" t="s">
        <v>27</v>
      </c>
      <c r="N978" t="s">
        <v>27</v>
      </c>
    </row>
    <row r="979" spans="1:14" x14ac:dyDescent="0.2">
      <c r="A979" t="s">
        <v>144</v>
      </c>
      <c r="B979" t="s">
        <v>2624</v>
      </c>
      <c r="C979" t="s">
        <v>2625</v>
      </c>
      <c r="D979" t="s">
        <v>2626</v>
      </c>
      <c r="E979" t="s">
        <v>2627</v>
      </c>
      <c r="F979" t="s">
        <v>2628</v>
      </c>
      <c r="G979" t="s">
        <v>24</v>
      </c>
      <c r="H979">
        <v>6.7</v>
      </c>
      <c r="I979" t="s">
        <v>25</v>
      </c>
      <c r="J979" t="s">
        <v>26</v>
      </c>
      <c r="M979" t="s">
        <v>27</v>
      </c>
      <c r="N979" t="s">
        <v>27</v>
      </c>
    </row>
    <row r="980" spans="1:14" x14ac:dyDescent="0.2">
      <c r="A980" t="s">
        <v>49</v>
      </c>
      <c r="B980" t="s">
        <v>72</v>
      </c>
      <c r="C980" t="s">
        <v>2629</v>
      </c>
      <c r="D980" t="s">
        <v>74</v>
      </c>
      <c r="E980" t="s">
        <v>75</v>
      </c>
      <c r="F980" t="s">
        <v>76</v>
      </c>
      <c r="G980" t="s">
        <v>24</v>
      </c>
      <c r="H980">
        <v>6.69</v>
      </c>
      <c r="I980" t="s">
        <v>47</v>
      </c>
      <c r="J980" t="s">
        <v>26</v>
      </c>
      <c r="M980" t="s">
        <v>27</v>
      </c>
      <c r="N980" t="s">
        <v>27</v>
      </c>
    </row>
    <row r="981" spans="1:14" x14ac:dyDescent="0.2">
      <c r="A981" t="s">
        <v>41</v>
      </c>
      <c r="B981" t="s">
        <v>219</v>
      </c>
      <c r="C981" t="s">
        <v>1295</v>
      </c>
      <c r="D981" t="s">
        <v>68</v>
      </c>
      <c r="E981" t="s">
        <v>221</v>
      </c>
      <c r="F981" t="s">
        <v>70</v>
      </c>
      <c r="G981" t="s">
        <v>24</v>
      </c>
      <c r="H981">
        <v>6.66</v>
      </c>
      <c r="I981" t="s">
        <v>47</v>
      </c>
      <c r="J981" t="s">
        <v>26</v>
      </c>
      <c r="M981" t="s">
        <v>27</v>
      </c>
      <c r="N981" t="s">
        <v>27</v>
      </c>
    </row>
    <row r="982" spans="1:14" x14ac:dyDescent="0.2">
      <c r="A982" t="s">
        <v>49</v>
      </c>
      <c r="B982" t="s">
        <v>79</v>
      </c>
      <c r="C982" t="s">
        <v>2630</v>
      </c>
      <c r="D982" t="s">
        <v>81</v>
      </c>
      <c r="E982" t="s">
        <v>82</v>
      </c>
      <c r="F982" t="s">
        <v>83</v>
      </c>
      <c r="G982" t="s">
        <v>24</v>
      </c>
      <c r="H982">
        <v>6.66</v>
      </c>
      <c r="I982" t="s">
        <v>47</v>
      </c>
      <c r="J982" t="s">
        <v>26</v>
      </c>
      <c r="M982" t="s">
        <v>27</v>
      </c>
      <c r="N982" t="s">
        <v>27</v>
      </c>
    </row>
    <row r="983" spans="1:14" x14ac:dyDescent="0.2">
      <c r="A983" t="s">
        <v>53</v>
      </c>
      <c r="B983" t="s">
        <v>2631</v>
      </c>
      <c r="C983" t="s">
        <v>2632</v>
      </c>
      <c r="D983" t="s">
        <v>2633</v>
      </c>
      <c r="E983" t="s">
        <v>2634</v>
      </c>
      <c r="F983" t="s">
        <v>2635</v>
      </c>
      <c r="G983" t="s">
        <v>24</v>
      </c>
      <c r="H983">
        <v>6.65</v>
      </c>
      <c r="I983" t="s">
        <v>47</v>
      </c>
      <c r="J983" t="s">
        <v>26</v>
      </c>
      <c r="M983" t="s">
        <v>27</v>
      </c>
      <c r="N983" t="s">
        <v>27</v>
      </c>
    </row>
    <row r="984" spans="1:14" x14ac:dyDescent="0.2">
      <c r="A984" t="s">
        <v>144</v>
      </c>
      <c r="B984" t="s">
        <v>2636</v>
      </c>
      <c r="C984" t="s">
        <v>2637</v>
      </c>
      <c r="D984" t="s">
        <v>2638</v>
      </c>
      <c r="E984" t="s">
        <v>2639</v>
      </c>
      <c r="F984" t="s">
        <v>2640</v>
      </c>
      <c r="G984" t="s">
        <v>24</v>
      </c>
      <c r="H984">
        <v>6.57</v>
      </c>
      <c r="I984" t="s">
        <v>25</v>
      </c>
      <c r="J984" t="s">
        <v>26</v>
      </c>
      <c r="M984" t="s">
        <v>27</v>
      </c>
      <c r="N984" t="s">
        <v>27</v>
      </c>
    </row>
    <row r="985" spans="1:14" x14ac:dyDescent="0.2">
      <c r="A985" t="s">
        <v>49</v>
      </c>
      <c r="B985" t="s">
        <v>1351</v>
      </c>
      <c r="C985" t="s">
        <v>2641</v>
      </c>
      <c r="D985" t="s">
        <v>1353</v>
      </c>
      <c r="E985" t="s">
        <v>1354</v>
      </c>
      <c r="F985" t="s">
        <v>1355</v>
      </c>
      <c r="G985" t="s">
        <v>24</v>
      </c>
      <c r="H985">
        <v>6.64</v>
      </c>
      <c r="I985" t="s">
        <v>47</v>
      </c>
      <c r="J985" t="s">
        <v>26</v>
      </c>
      <c r="M985" t="s">
        <v>27</v>
      </c>
      <c r="N985" t="s">
        <v>27</v>
      </c>
    </row>
    <row r="986" spans="1:14" x14ac:dyDescent="0.2">
      <c r="A986" t="s">
        <v>49</v>
      </c>
      <c r="B986" t="s">
        <v>72</v>
      </c>
      <c r="C986" t="s">
        <v>2642</v>
      </c>
      <c r="D986" t="s">
        <v>74</v>
      </c>
      <c r="E986" t="s">
        <v>75</v>
      </c>
      <c r="F986" t="s">
        <v>76</v>
      </c>
      <c r="G986" t="s">
        <v>24</v>
      </c>
      <c r="H986">
        <v>6.62</v>
      </c>
      <c r="I986" t="s">
        <v>47</v>
      </c>
      <c r="J986" t="s">
        <v>26</v>
      </c>
      <c r="M986" t="s">
        <v>27</v>
      </c>
      <c r="N986" t="s">
        <v>27</v>
      </c>
    </row>
    <row r="987" spans="1:14" x14ac:dyDescent="0.2">
      <c r="A987" t="s">
        <v>49</v>
      </c>
      <c r="B987" t="s">
        <v>1351</v>
      </c>
      <c r="C987" t="s">
        <v>2643</v>
      </c>
      <c r="D987" t="s">
        <v>1353</v>
      </c>
      <c r="E987" t="s">
        <v>1354</v>
      </c>
      <c r="F987" t="s">
        <v>1355</v>
      </c>
      <c r="G987" t="s">
        <v>24</v>
      </c>
      <c r="H987">
        <v>6.62</v>
      </c>
      <c r="I987" t="s">
        <v>47</v>
      </c>
      <c r="J987" t="s">
        <v>26</v>
      </c>
      <c r="M987" t="s">
        <v>27</v>
      </c>
      <c r="N987" t="s">
        <v>27</v>
      </c>
    </row>
    <row r="988" spans="1:14" x14ac:dyDescent="0.2">
      <c r="A988" t="s">
        <v>53</v>
      </c>
      <c r="B988" t="s">
        <v>2644</v>
      </c>
      <c r="C988" t="s">
        <v>2645</v>
      </c>
      <c r="D988" t="s">
        <v>2646</v>
      </c>
      <c r="E988" t="s">
        <v>2647</v>
      </c>
      <c r="F988" t="s">
        <v>2648</v>
      </c>
      <c r="G988" t="s">
        <v>24</v>
      </c>
      <c r="H988">
        <v>6.63</v>
      </c>
      <c r="I988" t="s">
        <v>47</v>
      </c>
      <c r="J988" t="s">
        <v>26</v>
      </c>
      <c r="M988" t="s">
        <v>27</v>
      </c>
      <c r="N988" t="s">
        <v>27</v>
      </c>
    </row>
    <row r="989" spans="1:14" x14ac:dyDescent="0.2">
      <c r="A989" t="s">
        <v>144</v>
      </c>
      <c r="B989" t="s">
        <v>2077</v>
      </c>
      <c r="C989" t="s">
        <v>2399</v>
      </c>
      <c r="D989" t="s">
        <v>2078</v>
      </c>
      <c r="E989" t="s">
        <v>2079</v>
      </c>
      <c r="F989" t="s">
        <v>2080</v>
      </c>
      <c r="G989" t="s">
        <v>24</v>
      </c>
      <c r="H989">
        <v>6.62</v>
      </c>
      <c r="I989" t="s">
        <v>25</v>
      </c>
      <c r="J989" t="s">
        <v>26</v>
      </c>
      <c r="M989" t="s">
        <v>27</v>
      </c>
      <c r="N989" t="s">
        <v>27</v>
      </c>
    </row>
    <row r="990" spans="1:14" x14ac:dyDescent="0.2">
      <c r="A990" t="s">
        <v>144</v>
      </c>
      <c r="B990" t="s">
        <v>2361</v>
      </c>
      <c r="C990" t="s">
        <v>1136</v>
      </c>
      <c r="D990" t="s">
        <v>601</v>
      </c>
      <c r="E990" t="s">
        <v>2363</v>
      </c>
      <c r="F990" t="s">
        <v>603</v>
      </c>
      <c r="G990" t="s">
        <v>24</v>
      </c>
      <c r="H990">
        <v>6.61</v>
      </c>
      <c r="I990" t="s">
        <v>25</v>
      </c>
      <c r="J990" t="s">
        <v>26</v>
      </c>
      <c r="M990" t="s">
        <v>27</v>
      </c>
      <c r="N990" t="s">
        <v>27</v>
      </c>
    </row>
    <row r="991" spans="1:14" x14ac:dyDescent="0.2">
      <c r="A991" t="s">
        <v>144</v>
      </c>
      <c r="B991" t="s">
        <v>1563</v>
      </c>
      <c r="C991" t="s">
        <v>2596</v>
      </c>
      <c r="D991" t="s">
        <v>1565</v>
      </c>
      <c r="E991" t="s">
        <v>1566</v>
      </c>
      <c r="F991" t="s">
        <v>1567</v>
      </c>
      <c r="G991" t="s">
        <v>24</v>
      </c>
      <c r="H991">
        <v>6.58</v>
      </c>
      <c r="I991" t="s">
        <v>25</v>
      </c>
      <c r="J991" t="s">
        <v>26</v>
      </c>
      <c r="K991">
        <v>1</v>
      </c>
      <c r="L991">
        <v>6.58</v>
      </c>
      <c r="M991" t="s">
        <v>27</v>
      </c>
      <c r="N991" t="s">
        <v>27</v>
      </c>
    </row>
    <row r="992" spans="1:14" x14ac:dyDescent="0.2">
      <c r="A992" t="s">
        <v>49</v>
      </c>
      <c r="B992" t="s">
        <v>2649</v>
      </c>
      <c r="C992" t="s">
        <v>2650</v>
      </c>
      <c r="D992" t="s">
        <v>2651</v>
      </c>
      <c r="E992" t="s">
        <v>2652</v>
      </c>
      <c r="F992" t="s">
        <v>2653</v>
      </c>
      <c r="G992" t="s">
        <v>24</v>
      </c>
      <c r="H992">
        <v>6.57</v>
      </c>
      <c r="I992" t="s">
        <v>47</v>
      </c>
      <c r="J992" t="s">
        <v>26</v>
      </c>
      <c r="M992" t="s">
        <v>27</v>
      </c>
      <c r="N992" t="s">
        <v>27</v>
      </c>
    </row>
    <row r="993" spans="1:14" x14ac:dyDescent="0.2">
      <c r="A993" t="s">
        <v>53</v>
      </c>
      <c r="B993" t="s">
        <v>2654</v>
      </c>
      <c r="C993" t="s">
        <v>2655</v>
      </c>
      <c r="D993" t="s">
        <v>2656</v>
      </c>
      <c r="E993" t="s">
        <v>2657</v>
      </c>
      <c r="F993" t="s">
        <v>2658</v>
      </c>
      <c r="G993" t="s">
        <v>24</v>
      </c>
      <c r="H993">
        <v>6.41</v>
      </c>
      <c r="I993" t="s">
        <v>47</v>
      </c>
      <c r="J993" t="s">
        <v>26</v>
      </c>
      <c r="M993" t="s">
        <v>27</v>
      </c>
      <c r="N993" t="s">
        <v>27</v>
      </c>
    </row>
    <row r="994" spans="1:14" x14ac:dyDescent="0.2">
      <c r="A994" t="s">
        <v>144</v>
      </c>
      <c r="B994" t="s">
        <v>1767</v>
      </c>
      <c r="C994" t="s">
        <v>2567</v>
      </c>
      <c r="D994" t="s">
        <v>1769</v>
      </c>
      <c r="E994" t="s">
        <v>1770</v>
      </c>
      <c r="F994" t="s">
        <v>1771</v>
      </c>
      <c r="G994" t="s">
        <v>24</v>
      </c>
      <c r="H994">
        <v>6.46</v>
      </c>
      <c r="I994" t="s">
        <v>25</v>
      </c>
      <c r="J994" t="s">
        <v>26</v>
      </c>
      <c r="M994" t="s">
        <v>27</v>
      </c>
      <c r="N994" t="s">
        <v>27</v>
      </c>
    </row>
    <row r="995" spans="1:14" x14ac:dyDescent="0.2">
      <c r="A995" t="s">
        <v>41</v>
      </c>
      <c r="B995" t="s">
        <v>2659</v>
      </c>
      <c r="C995" t="s">
        <v>2660</v>
      </c>
      <c r="D995" t="s">
        <v>2661</v>
      </c>
      <c r="E995" t="s">
        <v>2662</v>
      </c>
      <c r="F995" t="s">
        <v>2663</v>
      </c>
      <c r="G995" t="s">
        <v>24</v>
      </c>
      <c r="H995">
        <v>6.44</v>
      </c>
      <c r="I995" t="s">
        <v>47</v>
      </c>
      <c r="J995" t="s">
        <v>26</v>
      </c>
      <c r="M995" t="s">
        <v>27</v>
      </c>
      <c r="N995" t="s">
        <v>27</v>
      </c>
    </row>
    <row r="996" spans="1:14" x14ac:dyDescent="0.2">
      <c r="A996" t="s">
        <v>144</v>
      </c>
      <c r="B996" t="s">
        <v>2117</v>
      </c>
      <c r="C996" t="s">
        <v>2664</v>
      </c>
      <c r="D996" t="s">
        <v>2119</v>
      </c>
      <c r="E996" t="s">
        <v>2120</v>
      </c>
      <c r="F996" t="s">
        <v>2121</v>
      </c>
      <c r="G996" t="s">
        <v>24</v>
      </c>
      <c r="H996">
        <v>6.44</v>
      </c>
      <c r="I996" t="s">
        <v>25</v>
      </c>
      <c r="J996" t="s">
        <v>26</v>
      </c>
      <c r="M996" t="s">
        <v>27</v>
      </c>
      <c r="N996" t="s">
        <v>27</v>
      </c>
    </row>
    <row r="997" spans="1:14" x14ac:dyDescent="0.2">
      <c r="A997" t="s">
        <v>53</v>
      </c>
      <c r="B997" t="s">
        <v>2665</v>
      </c>
      <c r="C997" t="s">
        <v>2666</v>
      </c>
      <c r="D997" t="s">
        <v>2667</v>
      </c>
      <c r="E997" t="s">
        <v>2668</v>
      </c>
      <c r="F997" t="s">
        <v>2669</v>
      </c>
      <c r="G997" t="s">
        <v>24</v>
      </c>
      <c r="H997">
        <v>6.43</v>
      </c>
      <c r="I997" t="s">
        <v>47</v>
      </c>
      <c r="J997" t="s">
        <v>26</v>
      </c>
      <c r="M997" t="s">
        <v>27</v>
      </c>
      <c r="N997" t="s">
        <v>27</v>
      </c>
    </row>
    <row r="998" spans="1:14" x14ac:dyDescent="0.2">
      <c r="A998" t="s">
        <v>53</v>
      </c>
      <c r="B998" t="s">
        <v>2670</v>
      </c>
      <c r="C998" t="s">
        <v>2671</v>
      </c>
      <c r="D998" t="s">
        <v>2672</v>
      </c>
      <c r="E998" t="s">
        <v>2673</v>
      </c>
      <c r="F998" t="s">
        <v>2674</v>
      </c>
      <c r="G998" t="s">
        <v>24</v>
      </c>
      <c r="H998">
        <v>6.38</v>
      </c>
      <c r="I998" t="s">
        <v>47</v>
      </c>
      <c r="J998" t="s">
        <v>26</v>
      </c>
      <c r="M998" t="s">
        <v>27</v>
      </c>
      <c r="N998" t="s">
        <v>27</v>
      </c>
    </row>
    <row r="999" spans="1:14" x14ac:dyDescent="0.2">
      <c r="A999" t="s">
        <v>53</v>
      </c>
      <c r="B999" t="s">
        <v>1696</v>
      </c>
      <c r="C999" t="s">
        <v>2675</v>
      </c>
      <c r="D999" t="s">
        <v>1698</v>
      </c>
      <c r="E999" t="s">
        <v>1699</v>
      </c>
      <c r="F999" t="s">
        <v>1700</v>
      </c>
      <c r="G999" t="s">
        <v>24</v>
      </c>
      <c r="H999">
        <v>6.36</v>
      </c>
      <c r="I999" t="s">
        <v>47</v>
      </c>
      <c r="J999" t="s">
        <v>26</v>
      </c>
      <c r="M999" t="s">
        <v>27</v>
      </c>
      <c r="N999" t="s">
        <v>27</v>
      </c>
    </row>
    <row r="1000" spans="1:14" x14ac:dyDescent="0.2">
      <c r="A1000" t="s">
        <v>49</v>
      </c>
      <c r="B1000" t="s">
        <v>1402</v>
      </c>
      <c r="C1000" t="s">
        <v>2676</v>
      </c>
      <c r="D1000" t="s">
        <v>1404</v>
      </c>
      <c r="E1000" t="s">
        <v>1405</v>
      </c>
      <c r="F1000" t="s">
        <v>1406</v>
      </c>
      <c r="G1000" t="s">
        <v>24</v>
      </c>
      <c r="H1000">
        <v>6.36</v>
      </c>
      <c r="I1000" t="s">
        <v>47</v>
      </c>
      <c r="J1000" t="s">
        <v>26</v>
      </c>
      <c r="M1000" t="s">
        <v>27</v>
      </c>
      <c r="N1000" t="s">
        <v>27</v>
      </c>
    </row>
    <row r="1001" spans="1:14" x14ac:dyDescent="0.2">
      <c r="A1001" t="s">
        <v>144</v>
      </c>
      <c r="B1001" t="s">
        <v>1908</v>
      </c>
      <c r="C1001" t="s">
        <v>2677</v>
      </c>
      <c r="D1001" t="s">
        <v>1910</v>
      </c>
      <c r="E1001" t="s">
        <v>1911</v>
      </c>
      <c r="F1001" t="s">
        <v>1912</v>
      </c>
      <c r="G1001" t="s">
        <v>24</v>
      </c>
      <c r="H1001">
        <v>6.36</v>
      </c>
      <c r="I1001" t="s">
        <v>25</v>
      </c>
      <c r="J1001" t="s">
        <v>26</v>
      </c>
      <c r="M1001" t="s">
        <v>27</v>
      </c>
      <c r="N1001" t="s">
        <v>27</v>
      </c>
    </row>
    <row r="1002" spans="1:14" x14ac:dyDescent="0.2">
      <c r="A1002" t="s">
        <v>144</v>
      </c>
      <c r="B1002" t="s">
        <v>1361</v>
      </c>
      <c r="C1002" t="s">
        <v>2678</v>
      </c>
      <c r="D1002" t="s">
        <v>1363</v>
      </c>
      <c r="E1002" t="s">
        <v>1364</v>
      </c>
      <c r="F1002" t="s">
        <v>1365</v>
      </c>
      <c r="G1002" t="s">
        <v>24</v>
      </c>
      <c r="H1002">
        <v>6.36</v>
      </c>
      <c r="I1002" t="s">
        <v>25</v>
      </c>
      <c r="J1002" t="s">
        <v>26</v>
      </c>
      <c r="M1002" t="s">
        <v>27</v>
      </c>
      <c r="N1002" t="s">
        <v>27</v>
      </c>
    </row>
    <row r="1003" spans="1:14" x14ac:dyDescent="0.2">
      <c r="A1003" t="s">
        <v>53</v>
      </c>
      <c r="B1003" t="s">
        <v>1935</v>
      </c>
      <c r="C1003" t="s">
        <v>2679</v>
      </c>
      <c r="D1003" t="s">
        <v>1937</v>
      </c>
      <c r="E1003" t="s">
        <v>1938</v>
      </c>
      <c r="F1003" t="s">
        <v>1939</v>
      </c>
      <c r="G1003" t="s">
        <v>24</v>
      </c>
      <c r="H1003">
        <v>6.36</v>
      </c>
      <c r="I1003" t="s">
        <v>47</v>
      </c>
      <c r="J1003" t="s">
        <v>26</v>
      </c>
      <c r="M1003" t="s">
        <v>27</v>
      </c>
      <c r="N1003" t="s">
        <v>27</v>
      </c>
    </row>
    <row r="1004" spans="1:14" x14ac:dyDescent="0.2">
      <c r="A1004" t="s">
        <v>53</v>
      </c>
      <c r="B1004" t="s">
        <v>2680</v>
      </c>
      <c r="C1004" t="s">
        <v>2681</v>
      </c>
      <c r="D1004" t="s">
        <v>2682</v>
      </c>
      <c r="E1004" t="s">
        <v>2683</v>
      </c>
      <c r="F1004" t="s">
        <v>2684</v>
      </c>
      <c r="G1004" t="s">
        <v>24</v>
      </c>
      <c r="H1004">
        <v>6.34</v>
      </c>
      <c r="I1004" t="s">
        <v>47</v>
      </c>
      <c r="J1004" t="s">
        <v>26</v>
      </c>
      <c r="M1004" t="s">
        <v>27</v>
      </c>
      <c r="N1004" t="s">
        <v>27</v>
      </c>
    </row>
    <row r="1005" spans="1:14" x14ac:dyDescent="0.2">
      <c r="A1005" t="s">
        <v>53</v>
      </c>
      <c r="B1005" t="s">
        <v>2054</v>
      </c>
      <c r="C1005" t="s">
        <v>2685</v>
      </c>
      <c r="D1005" t="s">
        <v>2056</v>
      </c>
      <c r="E1005" t="s">
        <v>2057</v>
      </c>
      <c r="F1005" t="s">
        <v>2058</v>
      </c>
      <c r="G1005" t="s">
        <v>24</v>
      </c>
      <c r="H1005">
        <v>6.32</v>
      </c>
      <c r="I1005" t="s">
        <v>47</v>
      </c>
      <c r="J1005" t="s">
        <v>26</v>
      </c>
      <c r="M1005" t="s">
        <v>27</v>
      </c>
      <c r="N1005" t="s">
        <v>27</v>
      </c>
    </row>
    <row r="1006" spans="1:14" x14ac:dyDescent="0.2">
      <c r="A1006" t="s">
        <v>53</v>
      </c>
      <c r="B1006" t="s">
        <v>2686</v>
      </c>
      <c r="C1006" t="s">
        <v>2687</v>
      </c>
      <c r="D1006" t="s">
        <v>2688</v>
      </c>
      <c r="E1006" t="s">
        <v>2689</v>
      </c>
      <c r="F1006" t="s">
        <v>2690</v>
      </c>
      <c r="G1006" t="s">
        <v>24</v>
      </c>
      <c r="H1006">
        <v>6.32</v>
      </c>
      <c r="I1006" t="s">
        <v>47</v>
      </c>
      <c r="J1006" t="s">
        <v>26</v>
      </c>
      <c r="M1006" t="s">
        <v>27</v>
      </c>
      <c r="N1006" t="s">
        <v>27</v>
      </c>
    </row>
    <row r="1007" spans="1:14" x14ac:dyDescent="0.2">
      <c r="A1007" t="s">
        <v>41</v>
      </c>
      <c r="B1007" t="s">
        <v>2659</v>
      </c>
      <c r="C1007" t="s">
        <v>2691</v>
      </c>
      <c r="D1007" t="s">
        <v>2661</v>
      </c>
      <c r="E1007" t="s">
        <v>2662</v>
      </c>
      <c r="F1007" t="s">
        <v>2663</v>
      </c>
      <c r="G1007" t="s">
        <v>24</v>
      </c>
      <c r="H1007">
        <v>6.3</v>
      </c>
      <c r="I1007" t="s">
        <v>47</v>
      </c>
      <c r="J1007" t="s">
        <v>26</v>
      </c>
      <c r="M1007" t="s">
        <v>27</v>
      </c>
      <c r="N1007" t="s">
        <v>27</v>
      </c>
    </row>
    <row r="1008" spans="1:14" x14ac:dyDescent="0.2">
      <c r="A1008" t="s">
        <v>144</v>
      </c>
      <c r="B1008" t="s">
        <v>1302</v>
      </c>
      <c r="C1008" t="s">
        <v>2692</v>
      </c>
      <c r="D1008" t="s">
        <v>175</v>
      </c>
      <c r="E1008" t="s">
        <v>1303</v>
      </c>
      <c r="F1008" t="s">
        <v>177</v>
      </c>
      <c r="G1008" t="s">
        <v>24</v>
      </c>
      <c r="H1008">
        <v>6.31</v>
      </c>
      <c r="I1008" t="s">
        <v>25</v>
      </c>
      <c r="J1008" t="s">
        <v>26</v>
      </c>
      <c r="M1008" t="s">
        <v>27</v>
      </c>
      <c r="N1008" t="s">
        <v>27</v>
      </c>
    </row>
    <row r="1009" spans="1:14" x14ac:dyDescent="0.2">
      <c r="A1009" t="s">
        <v>53</v>
      </c>
      <c r="B1009" t="s">
        <v>1178</v>
      </c>
      <c r="C1009" t="s">
        <v>2693</v>
      </c>
      <c r="D1009" t="s">
        <v>1180</v>
      </c>
      <c r="E1009" t="s">
        <v>1181</v>
      </c>
      <c r="F1009" t="s">
        <v>1182</v>
      </c>
      <c r="G1009" t="s">
        <v>24</v>
      </c>
      <c r="H1009">
        <v>6.3</v>
      </c>
      <c r="I1009" t="s">
        <v>47</v>
      </c>
      <c r="J1009" t="s">
        <v>26</v>
      </c>
      <c r="K1009">
        <v>1</v>
      </c>
      <c r="L1009">
        <v>6.3</v>
      </c>
      <c r="M1009" t="s">
        <v>27</v>
      </c>
      <c r="N1009" t="s">
        <v>27</v>
      </c>
    </row>
    <row r="1010" spans="1:14" x14ac:dyDescent="0.2">
      <c r="A1010" t="s">
        <v>18</v>
      </c>
      <c r="B1010" t="s">
        <v>2694</v>
      </c>
      <c r="C1010" t="s">
        <v>29</v>
      </c>
      <c r="D1010" t="s">
        <v>30</v>
      </c>
      <c r="E1010" t="s">
        <v>28</v>
      </c>
      <c r="F1010" t="s">
        <v>32</v>
      </c>
      <c r="G1010" t="s">
        <v>24</v>
      </c>
      <c r="H1010">
        <v>6.29</v>
      </c>
      <c r="I1010" t="s">
        <v>25</v>
      </c>
      <c r="J1010" t="s">
        <v>26</v>
      </c>
      <c r="M1010" t="s">
        <v>27</v>
      </c>
      <c r="N1010" t="s">
        <v>27</v>
      </c>
    </row>
    <row r="1011" spans="1:14" x14ac:dyDescent="0.2">
      <c r="A1011" t="s">
        <v>53</v>
      </c>
      <c r="B1011" t="s">
        <v>2695</v>
      </c>
      <c r="C1011" t="s">
        <v>2696</v>
      </c>
      <c r="D1011" t="s">
        <v>2697</v>
      </c>
      <c r="E1011" t="s">
        <v>2698</v>
      </c>
      <c r="F1011" t="s">
        <v>2699</v>
      </c>
      <c r="G1011" t="s">
        <v>24</v>
      </c>
      <c r="H1011">
        <v>6.28</v>
      </c>
      <c r="I1011" t="s">
        <v>47</v>
      </c>
      <c r="J1011" t="s">
        <v>26</v>
      </c>
      <c r="M1011" t="s">
        <v>27</v>
      </c>
      <c r="N1011" t="s">
        <v>27</v>
      </c>
    </row>
    <row r="1012" spans="1:14" x14ac:dyDescent="0.2">
      <c r="A1012" t="s">
        <v>18</v>
      </c>
      <c r="B1012" t="s">
        <v>1183</v>
      </c>
      <c r="C1012" t="s">
        <v>2700</v>
      </c>
      <c r="D1012" t="s">
        <v>1185</v>
      </c>
      <c r="E1012" t="s">
        <v>1186</v>
      </c>
      <c r="F1012" t="s">
        <v>1187</v>
      </c>
      <c r="G1012" t="s">
        <v>24</v>
      </c>
      <c r="H1012">
        <v>6.26</v>
      </c>
      <c r="I1012" t="s">
        <v>25</v>
      </c>
      <c r="J1012" t="s">
        <v>26</v>
      </c>
      <c r="K1012">
        <v>2</v>
      </c>
      <c r="L1012">
        <v>3.13</v>
      </c>
      <c r="M1012" t="s">
        <v>27</v>
      </c>
      <c r="N1012" t="s">
        <v>27</v>
      </c>
    </row>
    <row r="1013" spans="1:14" x14ac:dyDescent="0.2">
      <c r="A1013" t="s">
        <v>49</v>
      </c>
      <c r="B1013" t="s">
        <v>2701</v>
      </c>
      <c r="C1013" t="s">
        <v>2702</v>
      </c>
      <c r="D1013" t="s">
        <v>2703</v>
      </c>
      <c r="E1013" t="s">
        <v>2704</v>
      </c>
      <c r="F1013" t="s">
        <v>2705</v>
      </c>
      <c r="G1013" t="s">
        <v>24</v>
      </c>
      <c r="H1013">
        <v>6.26</v>
      </c>
      <c r="I1013" t="s">
        <v>47</v>
      </c>
      <c r="J1013" t="s">
        <v>26</v>
      </c>
      <c r="M1013" t="s">
        <v>27</v>
      </c>
      <c r="N1013" t="s">
        <v>27</v>
      </c>
    </row>
    <row r="1014" spans="1:14" x14ac:dyDescent="0.2">
      <c r="A1014" t="s">
        <v>53</v>
      </c>
      <c r="B1014" t="s">
        <v>2028</v>
      </c>
      <c r="C1014" t="s">
        <v>2706</v>
      </c>
      <c r="D1014" t="s">
        <v>2030</v>
      </c>
      <c r="E1014" t="s">
        <v>2031</v>
      </c>
      <c r="F1014" t="s">
        <v>2032</v>
      </c>
      <c r="G1014" t="s">
        <v>24</v>
      </c>
      <c r="H1014">
        <v>6.26</v>
      </c>
      <c r="I1014" t="s">
        <v>47</v>
      </c>
      <c r="J1014" t="s">
        <v>26</v>
      </c>
      <c r="M1014" t="s">
        <v>27</v>
      </c>
      <c r="N1014" t="s">
        <v>27</v>
      </c>
    </row>
    <row r="1015" spans="1:14" x14ac:dyDescent="0.2">
      <c r="A1015" t="s">
        <v>144</v>
      </c>
      <c r="B1015" t="s">
        <v>2707</v>
      </c>
      <c r="C1015" t="s">
        <v>2708</v>
      </c>
      <c r="D1015" t="s">
        <v>2709</v>
      </c>
      <c r="E1015" t="s">
        <v>2710</v>
      </c>
      <c r="F1015" t="s">
        <v>2711</v>
      </c>
      <c r="G1015" t="s">
        <v>24</v>
      </c>
      <c r="H1015">
        <v>6.25</v>
      </c>
      <c r="I1015" t="s">
        <v>25</v>
      </c>
      <c r="J1015" t="s">
        <v>26</v>
      </c>
      <c r="M1015" t="s">
        <v>27</v>
      </c>
      <c r="N1015" t="s">
        <v>27</v>
      </c>
    </row>
    <row r="1016" spans="1:14" x14ac:dyDescent="0.2">
      <c r="A1016" t="s">
        <v>53</v>
      </c>
      <c r="B1016" t="s">
        <v>2665</v>
      </c>
      <c r="C1016" t="s">
        <v>2712</v>
      </c>
      <c r="D1016" t="s">
        <v>2667</v>
      </c>
      <c r="E1016" t="s">
        <v>2668</v>
      </c>
      <c r="F1016" t="s">
        <v>2669</v>
      </c>
      <c r="G1016" t="s">
        <v>24</v>
      </c>
      <c r="H1016">
        <v>6.21</v>
      </c>
      <c r="I1016" t="s">
        <v>47</v>
      </c>
      <c r="J1016" t="s">
        <v>26</v>
      </c>
      <c r="M1016" t="s">
        <v>27</v>
      </c>
      <c r="N1016" t="s">
        <v>27</v>
      </c>
    </row>
    <row r="1017" spans="1:14" x14ac:dyDescent="0.2">
      <c r="A1017" t="s">
        <v>144</v>
      </c>
      <c r="B1017" t="s">
        <v>1908</v>
      </c>
      <c r="C1017" t="s">
        <v>2713</v>
      </c>
      <c r="D1017" t="s">
        <v>1910</v>
      </c>
      <c r="E1017" t="s">
        <v>1911</v>
      </c>
      <c r="F1017" t="s">
        <v>1912</v>
      </c>
      <c r="G1017" t="s">
        <v>24</v>
      </c>
      <c r="H1017">
        <v>6.2</v>
      </c>
      <c r="I1017" t="s">
        <v>25</v>
      </c>
      <c r="J1017" t="s">
        <v>26</v>
      </c>
      <c r="M1017" t="s">
        <v>27</v>
      </c>
      <c r="N1017" t="s">
        <v>27</v>
      </c>
    </row>
    <row r="1018" spans="1:14" x14ac:dyDescent="0.2">
      <c r="A1018" t="s">
        <v>18</v>
      </c>
      <c r="B1018" t="s">
        <v>1596</v>
      </c>
      <c r="C1018" t="s">
        <v>2714</v>
      </c>
      <c r="D1018" t="s">
        <v>317</v>
      </c>
      <c r="E1018" t="s">
        <v>318</v>
      </c>
      <c r="F1018" t="s">
        <v>319</v>
      </c>
      <c r="G1018" t="s">
        <v>24</v>
      </c>
      <c r="H1018">
        <v>6.18</v>
      </c>
      <c r="I1018" t="s">
        <v>25</v>
      </c>
      <c r="J1018" t="s">
        <v>26</v>
      </c>
      <c r="M1018" t="s">
        <v>27</v>
      </c>
      <c r="N1018" t="s">
        <v>27</v>
      </c>
    </row>
    <row r="1019" spans="1:14" x14ac:dyDescent="0.2">
      <c r="A1019" t="s">
        <v>41</v>
      </c>
      <c r="B1019" t="s">
        <v>2619</v>
      </c>
      <c r="C1019" t="s">
        <v>2715</v>
      </c>
      <c r="D1019" t="s">
        <v>2621</v>
      </c>
      <c r="E1019" t="s">
        <v>2622</v>
      </c>
      <c r="F1019" t="s">
        <v>2623</v>
      </c>
      <c r="G1019" t="s">
        <v>24</v>
      </c>
      <c r="H1019">
        <v>6.16</v>
      </c>
      <c r="I1019" t="s">
        <v>47</v>
      </c>
      <c r="J1019" t="s">
        <v>26</v>
      </c>
      <c r="M1019" t="s">
        <v>27</v>
      </c>
      <c r="N1019" t="s">
        <v>27</v>
      </c>
    </row>
    <row r="1020" spans="1:14" x14ac:dyDescent="0.2">
      <c r="A1020" t="s">
        <v>53</v>
      </c>
      <c r="B1020" t="s">
        <v>2716</v>
      </c>
      <c r="C1020" t="s">
        <v>2717</v>
      </c>
      <c r="D1020" t="s">
        <v>2718</v>
      </c>
      <c r="E1020" t="s">
        <v>2719</v>
      </c>
      <c r="F1020" t="s">
        <v>2720</v>
      </c>
      <c r="G1020" t="s">
        <v>24</v>
      </c>
      <c r="H1020">
        <v>6.12</v>
      </c>
      <c r="I1020" t="s">
        <v>47</v>
      </c>
      <c r="J1020" t="s">
        <v>26</v>
      </c>
      <c r="K1020">
        <v>1</v>
      </c>
      <c r="L1020">
        <v>6.12</v>
      </c>
      <c r="M1020" t="s">
        <v>27</v>
      </c>
      <c r="N1020" t="s">
        <v>27</v>
      </c>
    </row>
    <row r="1021" spans="1:14" x14ac:dyDescent="0.2">
      <c r="A1021" t="s">
        <v>53</v>
      </c>
      <c r="B1021" t="s">
        <v>2248</v>
      </c>
      <c r="C1021" t="s">
        <v>2721</v>
      </c>
      <c r="D1021" t="s">
        <v>2250</v>
      </c>
      <c r="E1021" t="s">
        <v>2251</v>
      </c>
      <c r="F1021" t="s">
        <v>2252</v>
      </c>
      <c r="G1021" t="s">
        <v>24</v>
      </c>
      <c r="H1021">
        <v>6.15</v>
      </c>
      <c r="I1021" t="s">
        <v>47</v>
      </c>
      <c r="J1021" t="s">
        <v>26</v>
      </c>
      <c r="M1021" t="s">
        <v>27</v>
      </c>
      <c r="N1021" t="s">
        <v>27</v>
      </c>
    </row>
    <row r="1022" spans="1:14" x14ac:dyDescent="0.2">
      <c r="A1022" t="s">
        <v>53</v>
      </c>
      <c r="B1022" t="s">
        <v>2722</v>
      </c>
      <c r="C1022" t="s">
        <v>2723</v>
      </c>
      <c r="D1022" t="s">
        <v>2724</v>
      </c>
      <c r="E1022" t="s">
        <v>2725</v>
      </c>
      <c r="F1022" t="s">
        <v>2726</v>
      </c>
      <c r="G1022" t="s">
        <v>24</v>
      </c>
      <c r="H1022">
        <v>6.15</v>
      </c>
      <c r="I1022" t="s">
        <v>47</v>
      </c>
      <c r="J1022" t="s">
        <v>26</v>
      </c>
      <c r="M1022" t="s">
        <v>27</v>
      </c>
      <c r="N1022" t="s">
        <v>27</v>
      </c>
    </row>
    <row r="1023" spans="1:14" x14ac:dyDescent="0.2">
      <c r="A1023" t="s">
        <v>53</v>
      </c>
      <c r="B1023" t="s">
        <v>2727</v>
      </c>
      <c r="C1023" t="s">
        <v>2728</v>
      </c>
      <c r="D1023" t="s">
        <v>2729</v>
      </c>
      <c r="E1023" t="s">
        <v>2730</v>
      </c>
      <c r="F1023" t="s">
        <v>2731</v>
      </c>
      <c r="G1023" t="s">
        <v>24</v>
      </c>
      <c r="H1023">
        <v>6.11</v>
      </c>
      <c r="I1023" t="s">
        <v>47</v>
      </c>
      <c r="J1023" t="s">
        <v>26</v>
      </c>
      <c r="M1023" t="s">
        <v>27</v>
      </c>
      <c r="N1023" t="s">
        <v>27</v>
      </c>
    </row>
    <row r="1024" spans="1:14" x14ac:dyDescent="0.2">
      <c r="A1024" t="s">
        <v>49</v>
      </c>
      <c r="B1024" t="s">
        <v>968</v>
      </c>
      <c r="C1024" t="s">
        <v>2732</v>
      </c>
      <c r="D1024" t="s">
        <v>970</v>
      </c>
      <c r="E1024" t="s">
        <v>971</v>
      </c>
      <c r="F1024" t="s">
        <v>972</v>
      </c>
      <c r="G1024" t="s">
        <v>24</v>
      </c>
      <c r="H1024">
        <v>6.1</v>
      </c>
      <c r="I1024" t="s">
        <v>47</v>
      </c>
      <c r="J1024" t="s">
        <v>26</v>
      </c>
      <c r="M1024" t="s">
        <v>27</v>
      </c>
      <c r="N1024" t="s">
        <v>27</v>
      </c>
    </row>
    <row r="1025" spans="1:14" x14ac:dyDescent="0.2">
      <c r="A1025" t="s">
        <v>41</v>
      </c>
      <c r="B1025" t="s">
        <v>2733</v>
      </c>
      <c r="C1025" t="s">
        <v>2734</v>
      </c>
      <c r="D1025" t="s">
        <v>2735</v>
      </c>
      <c r="E1025" t="s">
        <v>2736</v>
      </c>
      <c r="F1025" t="s">
        <v>2737</v>
      </c>
      <c r="G1025" t="s">
        <v>24</v>
      </c>
      <c r="H1025">
        <v>6.09</v>
      </c>
      <c r="I1025" t="s">
        <v>47</v>
      </c>
      <c r="J1025" t="s">
        <v>26</v>
      </c>
      <c r="M1025" t="s">
        <v>27</v>
      </c>
      <c r="N1025" t="s">
        <v>27</v>
      </c>
    </row>
    <row r="1026" spans="1:14" x14ac:dyDescent="0.2">
      <c r="A1026" t="s">
        <v>49</v>
      </c>
      <c r="B1026" t="s">
        <v>2738</v>
      </c>
      <c r="C1026" t="s">
        <v>2739</v>
      </c>
      <c r="D1026" t="s">
        <v>2740</v>
      </c>
      <c r="E1026" t="s">
        <v>2741</v>
      </c>
      <c r="F1026" t="s">
        <v>2742</v>
      </c>
      <c r="G1026" t="s">
        <v>24</v>
      </c>
      <c r="H1026">
        <v>6.09</v>
      </c>
      <c r="I1026" t="s">
        <v>47</v>
      </c>
      <c r="J1026" t="s">
        <v>26</v>
      </c>
      <c r="M1026" t="s">
        <v>27</v>
      </c>
      <c r="N1026" t="s">
        <v>27</v>
      </c>
    </row>
    <row r="1027" spans="1:14" x14ac:dyDescent="0.2">
      <c r="A1027" t="s">
        <v>53</v>
      </c>
      <c r="B1027" t="s">
        <v>1915</v>
      </c>
      <c r="C1027" t="s">
        <v>1620</v>
      </c>
      <c r="D1027" t="s">
        <v>1621</v>
      </c>
      <c r="E1027" t="s">
        <v>1917</v>
      </c>
      <c r="F1027" t="s">
        <v>1623</v>
      </c>
      <c r="G1027" t="s">
        <v>24</v>
      </c>
      <c r="H1027">
        <v>6.07</v>
      </c>
      <c r="I1027" t="s">
        <v>47</v>
      </c>
      <c r="J1027" t="s">
        <v>26</v>
      </c>
      <c r="M1027" t="s">
        <v>27</v>
      </c>
      <c r="N1027" t="s">
        <v>27</v>
      </c>
    </row>
    <row r="1028" spans="1:14" x14ac:dyDescent="0.2">
      <c r="A1028" t="s">
        <v>53</v>
      </c>
      <c r="B1028" t="s">
        <v>2743</v>
      </c>
      <c r="C1028" t="s">
        <v>2744</v>
      </c>
      <c r="D1028" t="s">
        <v>2745</v>
      </c>
      <c r="E1028" t="s">
        <v>2746</v>
      </c>
      <c r="F1028" t="s">
        <v>2747</v>
      </c>
      <c r="G1028" t="s">
        <v>24</v>
      </c>
      <c r="H1028">
        <v>6.09</v>
      </c>
      <c r="I1028" t="s">
        <v>47</v>
      </c>
      <c r="J1028" t="s">
        <v>26</v>
      </c>
      <c r="M1028" t="s">
        <v>27</v>
      </c>
      <c r="N1028" t="s">
        <v>27</v>
      </c>
    </row>
    <row r="1029" spans="1:14" x14ac:dyDescent="0.2">
      <c r="A1029" t="s">
        <v>144</v>
      </c>
      <c r="B1029" t="s">
        <v>995</v>
      </c>
      <c r="C1029" t="s">
        <v>2748</v>
      </c>
      <c r="D1029" t="s">
        <v>997</v>
      </c>
      <c r="E1029" t="s">
        <v>998</v>
      </c>
      <c r="F1029" t="s">
        <v>999</v>
      </c>
      <c r="G1029" t="s">
        <v>24</v>
      </c>
      <c r="H1029">
        <v>6.08</v>
      </c>
      <c r="I1029" t="s">
        <v>25</v>
      </c>
      <c r="J1029" t="s">
        <v>26</v>
      </c>
      <c r="M1029" t="s">
        <v>27</v>
      </c>
      <c r="N1029" t="s">
        <v>27</v>
      </c>
    </row>
    <row r="1030" spans="1:14" x14ac:dyDescent="0.2">
      <c r="A1030" t="s">
        <v>53</v>
      </c>
      <c r="B1030" t="s">
        <v>2749</v>
      </c>
      <c r="C1030" t="s">
        <v>2750</v>
      </c>
      <c r="D1030" t="s">
        <v>2751</v>
      </c>
      <c r="E1030" t="s">
        <v>2752</v>
      </c>
      <c r="F1030" t="s">
        <v>2753</v>
      </c>
      <c r="G1030" t="s">
        <v>24</v>
      </c>
      <c r="H1030">
        <v>6.06</v>
      </c>
      <c r="I1030" t="s">
        <v>47</v>
      </c>
      <c r="J1030" t="s">
        <v>26</v>
      </c>
      <c r="M1030" t="s">
        <v>27</v>
      </c>
      <c r="N1030" t="s">
        <v>27</v>
      </c>
    </row>
    <row r="1031" spans="1:14" x14ac:dyDescent="0.2">
      <c r="A1031" t="s">
        <v>53</v>
      </c>
      <c r="B1031" t="s">
        <v>2754</v>
      </c>
      <c r="C1031" t="s">
        <v>2755</v>
      </c>
      <c r="D1031" t="s">
        <v>2756</v>
      </c>
      <c r="E1031" t="s">
        <v>2757</v>
      </c>
      <c r="F1031" t="s">
        <v>2758</v>
      </c>
      <c r="G1031" t="s">
        <v>24</v>
      </c>
      <c r="H1031">
        <v>6.03</v>
      </c>
      <c r="I1031" t="s">
        <v>47</v>
      </c>
      <c r="J1031" t="s">
        <v>26</v>
      </c>
      <c r="M1031" t="s">
        <v>27</v>
      </c>
      <c r="N1031" t="s">
        <v>27</v>
      </c>
    </row>
    <row r="1032" spans="1:14" x14ac:dyDescent="0.2">
      <c r="A1032" t="s">
        <v>49</v>
      </c>
      <c r="B1032" t="s">
        <v>764</v>
      </c>
      <c r="C1032" t="s">
        <v>2759</v>
      </c>
      <c r="D1032" t="s">
        <v>557</v>
      </c>
      <c r="E1032" t="s">
        <v>765</v>
      </c>
      <c r="F1032" t="s">
        <v>559</v>
      </c>
      <c r="G1032" t="s">
        <v>24</v>
      </c>
      <c r="H1032">
        <v>6.01</v>
      </c>
      <c r="I1032" t="s">
        <v>47</v>
      </c>
      <c r="J1032" t="s">
        <v>26</v>
      </c>
      <c r="M1032" t="s">
        <v>27</v>
      </c>
      <c r="N1032" t="s">
        <v>27</v>
      </c>
    </row>
    <row r="1033" spans="1:14" x14ac:dyDescent="0.2">
      <c r="A1033" t="s">
        <v>49</v>
      </c>
      <c r="B1033" t="s">
        <v>2760</v>
      </c>
      <c r="C1033" t="s">
        <v>2761</v>
      </c>
      <c r="D1033" t="s">
        <v>2762</v>
      </c>
      <c r="E1033" t="s">
        <v>2763</v>
      </c>
      <c r="F1033" t="s">
        <v>2764</v>
      </c>
      <c r="G1033" t="s">
        <v>24</v>
      </c>
      <c r="H1033">
        <v>6</v>
      </c>
      <c r="I1033" t="s">
        <v>47</v>
      </c>
      <c r="J1033" t="s">
        <v>26</v>
      </c>
      <c r="M1033" t="s">
        <v>27</v>
      </c>
      <c r="N1033" t="s">
        <v>27</v>
      </c>
    </row>
    <row r="1034" spans="1:14" x14ac:dyDescent="0.2">
      <c r="A1034" t="s">
        <v>18</v>
      </c>
      <c r="B1034" t="s">
        <v>315</v>
      </c>
      <c r="C1034" t="s">
        <v>2765</v>
      </c>
      <c r="D1034" t="s">
        <v>317</v>
      </c>
      <c r="E1034" t="s">
        <v>318</v>
      </c>
      <c r="F1034" t="s">
        <v>319</v>
      </c>
      <c r="G1034" t="s">
        <v>24</v>
      </c>
      <c r="H1034">
        <v>6</v>
      </c>
      <c r="I1034" t="s">
        <v>25</v>
      </c>
      <c r="J1034" t="s">
        <v>26</v>
      </c>
      <c r="M1034" t="s">
        <v>27</v>
      </c>
      <c r="N1034" t="s">
        <v>27</v>
      </c>
    </row>
    <row r="1035" spans="1:14" x14ac:dyDescent="0.2">
      <c r="A1035" t="s">
        <v>53</v>
      </c>
      <c r="B1035" t="s">
        <v>2766</v>
      </c>
      <c r="C1035" t="s">
        <v>2767</v>
      </c>
      <c r="D1035" t="s">
        <v>2768</v>
      </c>
      <c r="E1035" t="s">
        <v>2769</v>
      </c>
      <c r="F1035" t="s">
        <v>2770</v>
      </c>
      <c r="G1035" t="s">
        <v>24</v>
      </c>
      <c r="H1035">
        <v>5.99</v>
      </c>
      <c r="I1035" t="s">
        <v>47</v>
      </c>
      <c r="J1035" t="s">
        <v>26</v>
      </c>
      <c r="M1035" t="s">
        <v>27</v>
      </c>
      <c r="N1035" t="s">
        <v>27</v>
      </c>
    </row>
    <row r="1036" spans="1:14" x14ac:dyDescent="0.2">
      <c r="A1036" t="s">
        <v>53</v>
      </c>
      <c r="B1036" t="s">
        <v>2771</v>
      </c>
      <c r="C1036" t="s">
        <v>2772</v>
      </c>
      <c r="D1036" t="s">
        <v>2773</v>
      </c>
      <c r="E1036" t="s">
        <v>2774</v>
      </c>
      <c r="F1036" t="s">
        <v>2775</v>
      </c>
      <c r="G1036" t="s">
        <v>24</v>
      </c>
      <c r="H1036">
        <v>5.98</v>
      </c>
      <c r="I1036" t="s">
        <v>47</v>
      </c>
      <c r="J1036" t="s">
        <v>26</v>
      </c>
      <c r="M1036" t="s">
        <v>27</v>
      </c>
      <c r="N1036" t="s">
        <v>27</v>
      </c>
    </row>
    <row r="1037" spans="1:14" x14ac:dyDescent="0.2">
      <c r="A1037" t="s">
        <v>53</v>
      </c>
      <c r="B1037" t="s">
        <v>2722</v>
      </c>
      <c r="C1037" t="s">
        <v>2776</v>
      </c>
      <c r="D1037" t="s">
        <v>2724</v>
      </c>
      <c r="E1037" t="s">
        <v>2725</v>
      </c>
      <c r="F1037" t="s">
        <v>2726</v>
      </c>
      <c r="G1037" t="s">
        <v>24</v>
      </c>
      <c r="H1037">
        <v>5.97</v>
      </c>
      <c r="I1037" t="s">
        <v>47</v>
      </c>
      <c r="J1037" t="s">
        <v>26</v>
      </c>
      <c r="M1037" t="s">
        <v>27</v>
      </c>
      <c r="N1037" t="s">
        <v>27</v>
      </c>
    </row>
    <row r="1038" spans="1:14" x14ac:dyDescent="0.2">
      <c r="A1038" t="s">
        <v>49</v>
      </c>
      <c r="B1038" t="s">
        <v>2649</v>
      </c>
      <c r="C1038" t="s">
        <v>2777</v>
      </c>
      <c r="D1038" t="s">
        <v>2651</v>
      </c>
      <c r="E1038" t="s">
        <v>2652</v>
      </c>
      <c r="F1038" t="s">
        <v>2653</v>
      </c>
      <c r="G1038" t="s">
        <v>24</v>
      </c>
      <c r="H1038">
        <v>5.95</v>
      </c>
      <c r="I1038" t="s">
        <v>47</v>
      </c>
      <c r="J1038" t="s">
        <v>26</v>
      </c>
      <c r="M1038" t="s">
        <v>27</v>
      </c>
      <c r="N1038" t="s">
        <v>27</v>
      </c>
    </row>
    <row r="1039" spans="1:14" x14ac:dyDescent="0.2">
      <c r="A1039" t="s">
        <v>53</v>
      </c>
      <c r="B1039" t="s">
        <v>2766</v>
      </c>
      <c r="C1039" t="s">
        <v>2778</v>
      </c>
      <c r="D1039" t="s">
        <v>2768</v>
      </c>
      <c r="E1039" t="s">
        <v>2769</v>
      </c>
      <c r="F1039" t="s">
        <v>2770</v>
      </c>
      <c r="G1039" t="s">
        <v>24</v>
      </c>
      <c r="H1039">
        <v>5.95</v>
      </c>
      <c r="I1039" t="s">
        <v>47</v>
      </c>
      <c r="J1039" t="s">
        <v>26</v>
      </c>
      <c r="M1039" t="s">
        <v>27</v>
      </c>
      <c r="N1039" t="s">
        <v>27</v>
      </c>
    </row>
    <row r="1040" spans="1:14" x14ac:dyDescent="0.2">
      <c r="A1040" t="s">
        <v>41</v>
      </c>
      <c r="B1040" t="s">
        <v>2779</v>
      </c>
      <c r="C1040" t="s">
        <v>2780</v>
      </c>
      <c r="D1040" t="s">
        <v>2781</v>
      </c>
      <c r="E1040" t="s">
        <v>2782</v>
      </c>
      <c r="F1040" t="s">
        <v>2783</v>
      </c>
      <c r="G1040" t="s">
        <v>24</v>
      </c>
      <c r="H1040">
        <v>5.92</v>
      </c>
      <c r="I1040" t="s">
        <v>47</v>
      </c>
      <c r="J1040" t="s">
        <v>26</v>
      </c>
      <c r="M1040" t="s">
        <v>27</v>
      </c>
      <c r="N1040" t="s">
        <v>27</v>
      </c>
    </row>
    <row r="1041" spans="1:14" x14ac:dyDescent="0.2">
      <c r="A1041" t="s">
        <v>53</v>
      </c>
      <c r="B1041" t="s">
        <v>2686</v>
      </c>
      <c r="C1041" t="s">
        <v>2784</v>
      </c>
      <c r="D1041" t="s">
        <v>2688</v>
      </c>
      <c r="E1041" t="s">
        <v>2689</v>
      </c>
      <c r="F1041" t="s">
        <v>2690</v>
      </c>
      <c r="G1041" t="s">
        <v>24</v>
      </c>
      <c r="H1041">
        <v>5.94</v>
      </c>
      <c r="I1041" t="s">
        <v>47</v>
      </c>
      <c r="J1041" t="s">
        <v>26</v>
      </c>
      <c r="M1041" t="s">
        <v>27</v>
      </c>
      <c r="N1041" t="s">
        <v>27</v>
      </c>
    </row>
    <row r="1042" spans="1:14" x14ac:dyDescent="0.2">
      <c r="A1042" t="s">
        <v>41</v>
      </c>
      <c r="B1042" t="s">
        <v>2785</v>
      </c>
      <c r="C1042" t="s">
        <v>2786</v>
      </c>
      <c r="D1042" t="s">
        <v>2787</v>
      </c>
      <c r="E1042" t="s">
        <v>2788</v>
      </c>
      <c r="F1042" t="s">
        <v>2789</v>
      </c>
      <c r="G1042" t="s">
        <v>24</v>
      </c>
      <c r="H1042">
        <v>5.93</v>
      </c>
      <c r="I1042" t="s">
        <v>47</v>
      </c>
      <c r="J1042" t="s">
        <v>26</v>
      </c>
      <c r="M1042" t="s">
        <v>27</v>
      </c>
      <c r="N1042" t="s">
        <v>27</v>
      </c>
    </row>
    <row r="1043" spans="1:14" x14ac:dyDescent="0.2">
      <c r="A1043" t="s">
        <v>53</v>
      </c>
      <c r="B1043" t="s">
        <v>2670</v>
      </c>
      <c r="C1043" t="s">
        <v>2790</v>
      </c>
      <c r="D1043" t="s">
        <v>2672</v>
      </c>
      <c r="E1043" t="s">
        <v>2673</v>
      </c>
      <c r="F1043" t="s">
        <v>2674</v>
      </c>
      <c r="G1043" t="s">
        <v>24</v>
      </c>
      <c r="H1043">
        <v>5.93</v>
      </c>
      <c r="I1043" t="s">
        <v>47</v>
      </c>
      <c r="J1043" t="s">
        <v>26</v>
      </c>
      <c r="M1043" t="s">
        <v>27</v>
      </c>
      <c r="N1043" t="s">
        <v>27</v>
      </c>
    </row>
    <row r="1044" spans="1:14" x14ac:dyDescent="0.2">
      <c r="A1044" t="s">
        <v>53</v>
      </c>
      <c r="B1044" t="s">
        <v>2771</v>
      </c>
      <c r="C1044" t="s">
        <v>2791</v>
      </c>
      <c r="D1044" t="s">
        <v>2773</v>
      </c>
      <c r="E1044" t="s">
        <v>2774</v>
      </c>
      <c r="F1044" t="s">
        <v>2775</v>
      </c>
      <c r="G1044" t="s">
        <v>24</v>
      </c>
      <c r="H1044">
        <v>5.93</v>
      </c>
      <c r="I1044" t="s">
        <v>47</v>
      </c>
      <c r="J1044" t="s">
        <v>26</v>
      </c>
      <c r="M1044" t="s">
        <v>27</v>
      </c>
      <c r="N1044" t="s">
        <v>27</v>
      </c>
    </row>
    <row r="1045" spans="1:14" x14ac:dyDescent="0.2">
      <c r="A1045" t="s">
        <v>53</v>
      </c>
      <c r="B1045" t="s">
        <v>2670</v>
      </c>
      <c r="C1045" t="s">
        <v>2792</v>
      </c>
      <c r="D1045" t="s">
        <v>2672</v>
      </c>
      <c r="E1045" t="s">
        <v>2673</v>
      </c>
      <c r="F1045" t="s">
        <v>2674</v>
      </c>
      <c r="G1045" t="s">
        <v>24</v>
      </c>
      <c r="H1045">
        <v>5.91</v>
      </c>
      <c r="I1045" t="s">
        <v>47</v>
      </c>
      <c r="J1045" t="s">
        <v>26</v>
      </c>
      <c r="M1045" t="s">
        <v>27</v>
      </c>
      <c r="N1045" t="s">
        <v>27</v>
      </c>
    </row>
    <row r="1046" spans="1:14" x14ac:dyDescent="0.2">
      <c r="A1046" t="s">
        <v>41</v>
      </c>
      <c r="B1046" t="s">
        <v>2779</v>
      </c>
      <c r="C1046" t="s">
        <v>2793</v>
      </c>
      <c r="D1046" t="s">
        <v>2781</v>
      </c>
      <c r="E1046" t="s">
        <v>2782</v>
      </c>
      <c r="F1046" t="s">
        <v>2783</v>
      </c>
      <c r="G1046" t="s">
        <v>24</v>
      </c>
      <c r="H1046">
        <v>5.9</v>
      </c>
      <c r="I1046" t="s">
        <v>47</v>
      </c>
      <c r="J1046" t="s">
        <v>26</v>
      </c>
      <c r="M1046" t="s">
        <v>27</v>
      </c>
      <c r="N1046" t="s">
        <v>27</v>
      </c>
    </row>
    <row r="1047" spans="1:14" x14ac:dyDescent="0.2">
      <c r="A1047" t="s">
        <v>49</v>
      </c>
      <c r="B1047" t="s">
        <v>2537</v>
      </c>
      <c r="C1047" t="s">
        <v>2794</v>
      </c>
      <c r="D1047" t="s">
        <v>2539</v>
      </c>
      <c r="E1047" t="s">
        <v>2540</v>
      </c>
      <c r="F1047" t="s">
        <v>2541</v>
      </c>
      <c r="G1047" t="s">
        <v>24</v>
      </c>
      <c r="H1047">
        <v>5.85</v>
      </c>
      <c r="I1047" t="s">
        <v>47</v>
      </c>
      <c r="J1047" t="s">
        <v>26</v>
      </c>
      <c r="M1047" t="s">
        <v>27</v>
      </c>
      <c r="N1047" t="s">
        <v>27</v>
      </c>
    </row>
    <row r="1048" spans="1:14" x14ac:dyDescent="0.2">
      <c r="A1048" t="s">
        <v>144</v>
      </c>
      <c r="B1048" t="s">
        <v>2795</v>
      </c>
      <c r="C1048" t="s">
        <v>2796</v>
      </c>
      <c r="D1048" t="s">
        <v>2797</v>
      </c>
      <c r="E1048" t="s">
        <v>2798</v>
      </c>
      <c r="F1048" t="s">
        <v>2799</v>
      </c>
      <c r="G1048" t="s">
        <v>24</v>
      </c>
      <c r="H1048">
        <v>5.82</v>
      </c>
      <c r="I1048" t="s">
        <v>25</v>
      </c>
      <c r="J1048" t="s">
        <v>26</v>
      </c>
      <c r="M1048" t="s">
        <v>27</v>
      </c>
      <c r="N1048" t="s">
        <v>27</v>
      </c>
    </row>
    <row r="1049" spans="1:14" x14ac:dyDescent="0.2">
      <c r="A1049" t="s">
        <v>53</v>
      </c>
      <c r="B1049" t="s">
        <v>2800</v>
      </c>
      <c r="C1049" t="s">
        <v>2801</v>
      </c>
      <c r="D1049" t="s">
        <v>2802</v>
      </c>
      <c r="E1049" t="s">
        <v>2803</v>
      </c>
      <c r="F1049" t="s">
        <v>2804</v>
      </c>
      <c r="G1049" t="s">
        <v>24</v>
      </c>
      <c r="H1049">
        <v>5.81</v>
      </c>
      <c r="I1049" t="s">
        <v>47</v>
      </c>
      <c r="J1049" t="s">
        <v>26</v>
      </c>
      <c r="M1049" t="s">
        <v>27</v>
      </c>
      <c r="N1049" t="s">
        <v>27</v>
      </c>
    </row>
    <row r="1050" spans="1:14" x14ac:dyDescent="0.2">
      <c r="A1050" t="s">
        <v>144</v>
      </c>
      <c r="B1050" t="s">
        <v>1978</v>
      </c>
      <c r="C1050" t="s">
        <v>2385</v>
      </c>
      <c r="D1050" t="s">
        <v>1368</v>
      </c>
      <c r="E1050" t="s">
        <v>1369</v>
      </c>
      <c r="F1050" t="s">
        <v>1370</v>
      </c>
      <c r="G1050" t="s">
        <v>24</v>
      </c>
      <c r="H1050">
        <v>5.79</v>
      </c>
      <c r="I1050" t="s">
        <v>25</v>
      </c>
      <c r="J1050" t="s">
        <v>26</v>
      </c>
      <c r="M1050" t="s">
        <v>27</v>
      </c>
      <c r="N1050" t="s">
        <v>27</v>
      </c>
    </row>
    <row r="1051" spans="1:14" x14ac:dyDescent="0.2">
      <c r="A1051" t="s">
        <v>49</v>
      </c>
      <c r="B1051" t="s">
        <v>2760</v>
      </c>
      <c r="C1051" t="s">
        <v>2805</v>
      </c>
      <c r="D1051" t="s">
        <v>2762</v>
      </c>
      <c r="E1051" t="s">
        <v>2763</v>
      </c>
      <c r="F1051" t="s">
        <v>2764</v>
      </c>
      <c r="G1051" t="s">
        <v>24</v>
      </c>
      <c r="H1051">
        <v>5.74</v>
      </c>
      <c r="I1051" t="s">
        <v>47</v>
      </c>
      <c r="J1051" t="s">
        <v>26</v>
      </c>
      <c r="M1051" t="s">
        <v>27</v>
      </c>
      <c r="N1051" t="s">
        <v>27</v>
      </c>
    </row>
    <row r="1052" spans="1:14" x14ac:dyDescent="0.2">
      <c r="A1052" t="s">
        <v>53</v>
      </c>
      <c r="B1052" t="s">
        <v>2716</v>
      </c>
      <c r="C1052" t="s">
        <v>2806</v>
      </c>
      <c r="D1052" t="s">
        <v>2718</v>
      </c>
      <c r="E1052" t="s">
        <v>2719</v>
      </c>
      <c r="F1052" t="s">
        <v>2720</v>
      </c>
      <c r="G1052" t="s">
        <v>24</v>
      </c>
      <c r="H1052">
        <v>5.74</v>
      </c>
      <c r="I1052" t="s">
        <v>47</v>
      </c>
      <c r="J1052" t="s">
        <v>26</v>
      </c>
      <c r="M1052" t="s">
        <v>27</v>
      </c>
      <c r="N1052" t="s">
        <v>27</v>
      </c>
    </row>
    <row r="1053" spans="1:14" x14ac:dyDescent="0.2">
      <c r="A1053" t="s">
        <v>53</v>
      </c>
      <c r="B1053" t="s">
        <v>2749</v>
      </c>
      <c r="C1053" t="s">
        <v>2807</v>
      </c>
      <c r="D1053" t="s">
        <v>2751</v>
      </c>
      <c r="E1053" t="s">
        <v>2752</v>
      </c>
      <c r="F1053" t="s">
        <v>2753</v>
      </c>
      <c r="G1053" t="s">
        <v>24</v>
      </c>
      <c r="H1053">
        <v>5.73</v>
      </c>
      <c r="I1053" t="s">
        <v>47</v>
      </c>
      <c r="J1053" t="s">
        <v>26</v>
      </c>
      <c r="M1053" t="s">
        <v>27</v>
      </c>
      <c r="N1053" t="s">
        <v>27</v>
      </c>
    </row>
    <row r="1054" spans="1:14" x14ac:dyDescent="0.2">
      <c r="A1054" t="s">
        <v>49</v>
      </c>
      <c r="B1054" t="s">
        <v>973</v>
      </c>
      <c r="C1054" t="s">
        <v>2808</v>
      </c>
      <c r="D1054" t="s">
        <v>975</v>
      </c>
      <c r="E1054" t="s">
        <v>976</v>
      </c>
      <c r="F1054" t="s">
        <v>977</v>
      </c>
      <c r="G1054" t="s">
        <v>24</v>
      </c>
      <c r="H1054">
        <v>5.76</v>
      </c>
      <c r="I1054" t="s">
        <v>47</v>
      </c>
      <c r="J1054" t="s">
        <v>26</v>
      </c>
      <c r="M1054" t="s">
        <v>27</v>
      </c>
      <c r="N1054" t="s">
        <v>27</v>
      </c>
    </row>
    <row r="1055" spans="1:14" x14ac:dyDescent="0.2">
      <c r="A1055" t="s">
        <v>53</v>
      </c>
      <c r="B1055" t="s">
        <v>826</v>
      </c>
      <c r="C1055" t="s">
        <v>2809</v>
      </c>
      <c r="D1055" t="s">
        <v>828</v>
      </c>
      <c r="E1055" t="s">
        <v>829</v>
      </c>
      <c r="F1055" t="s">
        <v>830</v>
      </c>
      <c r="G1055" t="s">
        <v>24</v>
      </c>
      <c r="H1055">
        <v>5.7</v>
      </c>
      <c r="I1055" t="s">
        <v>47</v>
      </c>
      <c r="J1055" t="s">
        <v>26</v>
      </c>
      <c r="M1055" t="s">
        <v>27</v>
      </c>
      <c r="N1055" t="s">
        <v>27</v>
      </c>
    </row>
    <row r="1056" spans="1:14" x14ac:dyDescent="0.2">
      <c r="A1056" t="s">
        <v>49</v>
      </c>
      <c r="B1056" t="s">
        <v>2810</v>
      </c>
      <c r="C1056" t="s">
        <v>2811</v>
      </c>
      <c r="D1056" t="s">
        <v>2812</v>
      </c>
      <c r="E1056" t="s">
        <v>2813</v>
      </c>
      <c r="F1056" t="s">
        <v>2814</v>
      </c>
      <c r="G1056" t="s">
        <v>24</v>
      </c>
      <c r="H1056">
        <v>5.67</v>
      </c>
      <c r="I1056" t="s">
        <v>25</v>
      </c>
      <c r="J1056" t="s">
        <v>26</v>
      </c>
      <c r="M1056" t="s">
        <v>27</v>
      </c>
      <c r="N1056" t="s">
        <v>27</v>
      </c>
    </row>
    <row r="1057" spans="1:14" x14ac:dyDescent="0.2">
      <c r="A1057" t="s">
        <v>53</v>
      </c>
      <c r="B1057" t="s">
        <v>2815</v>
      </c>
      <c r="C1057" t="s">
        <v>2816</v>
      </c>
      <c r="D1057" t="s">
        <v>2817</v>
      </c>
      <c r="E1057" t="s">
        <v>2818</v>
      </c>
      <c r="F1057" t="s">
        <v>2819</v>
      </c>
      <c r="G1057" t="s">
        <v>24</v>
      </c>
      <c r="H1057">
        <v>5.65</v>
      </c>
      <c r="I1057" t="s">
        <v>47</v>
      </c>
      <c r="J1057" t="s">
        <v>26</v>
      </c>
      <c r="M1057" t="s">
        <v>27</v>
      </c>
      <c r="N1057" t="s">
        <v>27</v>
      </c>
    </row>
    <row r="1058" spans="1:14" x14ac:dyDescent="0.2">
      <c r="A1058" t="s">
        <v>53</v>
      </c>
      <c r="B1058" t="s">
        <v>2820</v>
      </c>
      <c r="C1058" t="s">
        <v>2821</v>
      </c>
      <c r="D1058" t="s">
        <v>2822</v>
      </c>
      <c r="E1058" t="s">
        <v>2823</v>
      </c>
      <c r="F1058" t="s">
        <v>2824</v>
      </c>
      <c r="G1058" t="s">
        <v>24</v>
      </c>
      <c r="H1058">
        <v>5.66</v>
      </c>
      <c r="I1058" t="s">
        <v>47</v>
      </c>
      <c r="J1058" t="s">
        <v>26</v>
      </c>
      <c r="M1058" t="s">
        <v>27</v>
      </c>
      <c r="N1058" t="s">
        <v>27</v>
      </c>
    </row>
    <row r="1059" spans="1:14" x14ac:dyDescent="0.2">
      <c r="A1059" t="s">
        <v>144</v>
      </c>
      <c r="B1059" t="s">
        <v>2624</v>
      </c>
      <c r="C1059" t="s">
        <v>2825</v>
      </c>
      <c r="D1059" t="s">
        <v>2626</v>
      </c>
      <c r="E1059" t="s">
        <v>2627</v>
      </c>
      <c r="F1059" t="s">
        <v>2628</v>
      </c>
      <c r="G1059" t="s">
        <v>24</v>
      </c>
      <c r="H1059">
        <v>5.66</v>
      </c>
      <c r="I1059" t="s">
        <v>25</v>
      </c>
      <c r="J1059" t="s">
        <v>26</v>
      </c>
      <c r="K1059">
        <v>1</v>
      </c>
      <c r="L1059">
        <v>5.66</v>
      </c>
      <c r="M1059" t="s">
        <v>27</v>
      </c>
      <c r="N1059" t="s">
        <v>27</v>
      </c>
    </row>
    <row r="1060" spans="1:14" x14ac:dyDescent="0.2">
      <c r="A1060" t="s">
        <v>144</v>
      </c>
      <c r="B1060" t="s">
        <v>2826</v>
      </c>
      <c r="C1060" t="s">
        <v>296</v>
      </c>
      <c r="D1060" t="s">
        <v>92</v>
      </c>
      <c r="E1060" t="s">
        <v>2827</v>
      </c>
      <c r="F1060" t="s">
        <v>94</v>
      </c>
      <c r="G1060" t="s">
        <v>24</v>
      </c>
      <c r="H1060">
        <v>5.64</v>
      </c>
      <c r="I1060" t="s">
        <v>25</v>
      </c>
      <c r="J1060" t="s">
        <v>26</v>
      </c>
      <c r="M1060" t="s">
        <v>27</v>
      </c>
      <c r="N1060" t="s">
        <v>27</v>
      </c>
    </row>
    <row r="1061" spans="1:14" x14ac:dyDescent="0.2">
      <c r="A1061" t="s">
        <v>18</v>
      </c>
      <c r="B1061" t="s">
        <v>1069</v>
      </c>
      <c r="C1061" t="s">
        <v>592</v>
      </c>
      <c r="D1061" t="s">
        <v>216</v>
      </c>
      <c r="E1061" t="s">
        <v>593</v>
      </c>
      <c r="F1061" t="s">
        <v>218</v>
      </c>
      <c r="G1061" t="s">
        <v>24</v>
      </c>
      <c r="H1061">
        <v>5.62</v>
      </c>
      <c r="I1061" t="s">
        <v>25</v>
      </c>
      <c r="J1061" t="s">
        <v>26</v>
      </c>
      <c r="M1061" t="s">
        <v>27</v>
      </c>
      <c r="N1061" t="s">
        <v>27</v>
      </c>
    </row>
    <row r="1062" spans="1:14" x14ac:dyDescent="0.2">
      <c r="A1062" t="s">
        <v>41</v>
      </c>
      <c r="B1062" t="s">
        <v>2733</v>
      </c>
      <c r="C1062" t="s">
        <v>2828</v>
      </c>
      <c r="D1062" t="s">
        <v>2735</v>
      </c>
      <c r="E1062" t="s">
        <v>2736</v>
      </c>
      <c r="F1062" t="s">
        <v>2737</v>
      </c>
      <c r="G1062" t="s">
        <v>24</v>
      </c>
      <c r="H1062">
        <v>5.6</v>
      </c>
      <c r="I1062" t="s">
        <v>47</v>
      </c>
      <c r="J1062" t="s">
        <v>26</v>
      </c>
      <c r="M1062" t="s">
        <v>27</v>
      </c>
      <c r="N1062" t="s">
        <v>27</v>
      </c>
    </row>
    <row r="1063" spans="1:14" x14ac:dyDescent="0.2">
      <c r="A1063" t="s">
        <v>53</v>
      </c>
      <c r="B1063" t="s">
        <v>662</v>
      </c>
      <c r="C1063" t="s">
        <v>316</v>
      </c>
      <c r="D1063" t="s">
        <v>317</v>
      </c>
      <c r="E1063" t="s">
        <v>664</v>
      </c>
      <c r="F1063" t="s">
        <v>319</v>
      </c>
      <c r="G1063" t="s">
        <v>24</v>
      </c>
      <c r="H1063">
        <v>5.6</v>
      </c>
      <c r="I1063" t="s">
        <v>47</v>
      </c>
      <c r="J1063" t="s">
        <v>26</v>
      </c>
      <c r="M1063" t="s">
        <v>27</v>
      </c>
      <c r="N1063" t="s">
        <v>27</v>
      </c>
    </row>
    <row r="1064" spans="1:14" x14ac:dyDescent="0.2">
      <c r="A1064" t="s">
        <v>49</v>
      </c>
      <c r="B1064" t="s">
        <v>2366</v>
      </c>
      <c r="C1064" t="s">
        <v>2829</v>
      </c>
      <c r="D1064" t="s">
        <v>2368</v>
      </c>
      <c r="E1064" t="s">
        <v>2369</v>
      </c>
      <c r="F1064" t="s">
        <v>2370</v>
      </c>
      <c r="G1064" t="s">
        <v>24</v>
      </c>
      <c r="H1064">
        <v>5.58</v>
      </c>
      <c r="I1064" t="s">
        <v>47</v>
      </c>
      <c r="J1064" t="s">
        <v>26</v>
      </c>
      <c r="M1064" t="s">
        <v>27</v>
      </c>
      <c r="N1064" t="s">
        <v>27</v>
      </c>
    </row>
    <row r="1065" spans="1:14" x14ac:dyDescent="0.2">
      <c r="A1065" t="s">
        <v>53</v>
      </c>
      <c r="B1065" t="s">
        <v>2815</v>
      </c>
      <c r="C1065" t="s">
        <v>2830</v>
      </c>
      <c r="D1065" t="s">
        <v>2817</v>
      </c>
      <c r="E1065" t="s">
        <v>2818</v>
      </c>
      <c r="F1065" t="s">
        <v>2819</v>
      </c>
      <c r="G1065" t="s">
        <v>24</v>
      </c>
      <c r="H1065">
        <v>5.58</v>
      </c>
      <c r="I1065" t="s">
        <v>47</v>
      </c>
      <c r="J1065" t="s">
        <v>26</v>
      </c>
      <c r="M1065" t="s">
        <v>27</v>
      </c>
      <c r="N1065" t="s">
        <v>27</v>
      </c>
    </row>
    <row r="1066" spans="1:14" x14ac:dyDescent="0.2">
      <c r="A1066" t="s">
        <v>53</v>
      </c>
      <c r="B1066" t="s">
        <v>2831</v>
      </c>
      <c r="C1066" t="s">
        <v>2832</v>
      </c>
      <c r="D1066" t="s">
        <v>2833</v>
      </c>
      <c r="E1066" t="s">
        <v>2834</v>
      </c>
      <c r="F1066" t="s">
        <v>2835</v>
      </c>
      <c r="G1066" t="s">
        <v>24</v>
      </c>
      <c r="H1066">
        <v>5.52</v>
      </c>
      <c r="I1066" t="s">
        <v>47</v>
      </c>
      <c r="J1066" t="s">
        <v>26</v>
      </c>
      <c r="M1066" t="s">
        <v>27</v>
      </c>
      <c r="N1066" t="s">
        <v>27</v>
      </c>
    </row>
    <row r="1067" spans="1:14" x14ac:dyDescent="0.2">
      <c r="A1067" t="s">
        <v>41</v>
      </c>
      <c r="B1067" t="s">
        <v>2836</v>
      </c>
      <c r="C1067" t="s">
        <v>2837</v>
      </c>
      <c r="D1067" t="s">
        <v>2838</v>
      </c>
      <c r="E1067" t="s">
        <v>2839</v>
      </c>
      <c r="F1067" t="s">
        <v>2840</v>
      </c>
      <c r="G1067" t="s">
        <v>24</v>
      </c>
      <c r="H1067">
        <v>5.51</v>
      </c>
      <c r="I1067" t="s">
        <v>47</v>
      </c>
      <c r="J1067" t="s">
        <v>26</v>
      </c>
      <c r="M1067" t="s">
        <v>27</v>
      </c>
      <c r="N1067" t="s">
        <v>27</v>
      </c>
    </row>
    <row r="1068" spans="1:14" x14ac:dyDescent="0.2">
      <c r="A1068" t="s">
        <v>53</v>
      </c>
      <c r="B1068" t="s">
        <v>2754</v>
      </c>
      <c r="C1068" t="s">
        <v>2841</v>
      </c>
      <c r="D1068" t="s">
        <v>2756</v>
      </c>
      <c r="E1068" t="s">
        <v>2757</v>
      </c>
      <c r="F1068" t="s">
        <v>2758</v>
      </c>
      <c r="G1068" t="s">
        <v>24</v>
      </c>
      <c r="H1068">
        <v>5.51</v>
      </c>
      <c r="I1068" t="s">
        <v>47</v>
      </c>
      <c r="J1068" t="s">
        <v>26</v>
      </c>
      <c r="M1068" t="s">
        <v>27</v>
      </c>
      <c r="N1068" t="s">
        <v>27</v>
      </c>
    </row>
    <row r="1069" spans="1:14" x14ac:dyDescent="0.2">
      <c r="A1069" t="s">
        <v>41</v>
      </c>
      <c r="B1069" t="s">
        <v>1750</v>
      </c>
      <c r="C1069" t="s">
        <v>2842</v>
      </c>
      <c r="D1069" t="s">
        <v>1752</v>
      </c>
      <c r="E1069" t="s">
        <v>1753</v>
      </c>
      <c r="F1069" t="s">
        <v>1754</v>
      </c>
      <c r="G1069" t="s">
        <v>24</v>
      </c>
      <c r="H1069">
        <v>5.5</v>
      </c>
      <c r="I1069" t="s">
        <v>47</v>
      </c>
      <c r="J1069" t="s">
        <v>26</v>
      </c>
      <c r="M1069" t="s">
        <v>27</v>
      </c>
      <c r="N1069" t="s">
        <v>27</v>
      </c>
    </row>
    <row r="1070" spans="1:14" x14ac:dyDescent="0.2">
      <c r="A1070" t="s">
        <v>53</v>
      </c>
      <c r="B1070" t="s">
        <v>2743</v>
      </c>
      <c r="C1070" t="s">
        <v>2843</v>
      </c>
      <c r="D1070" t="s">
        <v>2745</v>
      </c>
      <c r="E1070" t="s">
        <v>2746</v>
      </c>
      <c r="F1070" t="s">
        <v>2747</v>
      </c>
      <c r="G1070" t="s">
        <v>24</v>
      </c>
      <c r="H1070">
        <v>5.49</v>
      </c>
      <c r="I1070" t="s">
        <v>47</v>
      </c>
      <c r="J1070" t="s">
        <v>26</v>
      </c>
      <c r="M1070" t="s">
        <v>27</v>
      </c>
      <c r="N1070" t="s">
        <v>27</v>
      </c>
    </row>
    <row r="1071" spans="1:14" x14ac:dyDescent="0.2">
      <c r="A1071" t="s">
        <v>53</v>
      </c>
      <c r="B1071" t="s">
        <v>2800</v>
      </c>
      <c r="C1071" t="s">
        <v>2844</v>
      </c>
      <c r="D1071" t="s">
        <v>2802</v>
      </c>
      <c r="E1071" t="s">
        <v>2803</v>
      </c>
      <c r="F1071" t="s">
        <v>2804</v>
      </c>
      <c r="G1071" t="s">
        <v>24</v>
      </c>
      <c r="H1071">
        <v>5.47</v>
      </c>
      <c r="I1071" t="s">
        <v>47</v>
      </c>
      <c r="J1071" t="s">
        <v>26</v>
      </c>
      <c r="M1071" t="s">
        <v>27</v>
      </c>
      <c r="N1071" t="s">
        <v>27</v>
      </c>
    </row>
    <row r="1072" spans="1:14" x14ac:dyDescent="0.2">
      <c r="A1072" t="s">
        <v>53</v>
      </c>
      <c r="B1072" t="s">
        <v>2695</v>
      </c>
      <c r="C1072" t="s">
        <v>2845</v>
      </c>
      <c r="D1072" t="s">
        <v>2697</v>
      </c>
      <c r="E1072" t="s">
        <v>2698</v>
      </c>
      <c r="F1072" t="s">
        <v>2699</v>
      </c>
      <c r="G1072" t="s">
        <v>24</v>
      </c>
      <c r="H1072">
        <v>5.47</v>
      </c>
      <c r="I1072" t="s">
        <v>47</v>
      </c>
      <c r="J1072" t="s">
        <v>26</v>
      </c>
      <c r="M1072" t="s">
        <v>27</v>
      </c>
      <c r="N1072" t="s">
        <v>27</v>
      </c>
    </row>
    <row r="1073" spans="1:14" x14ac:dyDescent="0.2">
      <c r="A1073" t="s">
        <v>18</v>
      </c>
      <c r="B1073" t="s">
        <v>1183</v>
      </c>
      <c r="C1073" t="s">
        <v>2846</v>
      </c>
      <c r="D1073" t="s">
        <v>1185</v>
      </c>
      <c r="E1073" t="s">
        <v>1186</v>
      </c>
      <c r="F1073" t="s">
        <v>1187</v>
      </c>
      <c r="G1073" t="s">
        <v>24</v>
      </c>
      <c r="H1073">
        <v>5.46</v>
      </c>
      <c r="I1073" t="s">
        <v>25</v>
      </c>
      <c r="J1073" t="s">
        <v>26</v>
      </c>
      <c r="K1073">
        <v>1</v>
      </c>
      <c r="L1073">
        <v>5.46</v>
      </c>
      <c r="M1073" t="s">
        <v>27</v>
      </c>
      <c r="N1073" t="s">
        <v>27</v>
      </c>
    </row>
    <row r="1074" spans="1:14" x14ac:dyDescent="0.2">
      <c r="A1074" t="s">
        <v>53</v>
      </c>
      <c r="B1074" t="s">
        <v>2847</v>
      </c>
      <c r="C1074" t="s">
        <v>2848</v>
      </c>
      <c r="D1074" t="s">
        <v>2849</v>
      </c>
      <c r="E1074" t="s">
        <v>2850</v>
      </c>
      <c r="F1074" t="s">
        <v>2851</v>
      </c>
      <c r="G1074" t="s">
        <v>24</v>
      </c>
      <c r="H1074">
        <v>5.46</v>
      </c>
      <c r="I1074" t="s">
        <v>47</v>
      </c>
      <c r="J1074" t="s">
        <v>26</v>
      </c>
      <c r="M1074" t="s">
        <v>27</v>
      </c>
      <c r="N1074" t="s">
        <v>27</v>
      </c>
    </row>
    <row r="1075" spans="1:14" x14ac:dyDescent="0.2">
      <c r="A1075" t="s">
        <v>53</v>
      </c>
      <c r="B1075" t="s">
        <v>2654</v>
      </c>
      <c r="C1075" t="s">
        <v>2852</v>
      </c>
      <c r="D1075" t="s">
        <v>2656</v>
      </c>
      <c r="E1075" t="s">
        <v>2657</v>
      </c>
      <c r="F1075" t="s">
        <v>2658</v>
      </c>
      <c r="G1075" t="s">
        <v>24</v>
      </c>
      <c r="H1075">
        <v>5.39</v>
      </c>
      <c r="I1075" t="s">
        <v>47</v>
      </c>
      <c r="J1075" t="s">
        <v>26</v>
      </c>
      <c r="M1075" t="s">
        <v>27</v>
      </c>
      <c r="N1075" t="s">
        <v>27</v>
      </c>
    </row>
    <row r="1076" spans="1:14" x14ac:dyDescent="0.2">
      <c r="A1076" t="s">
        <v>144</v>
      </c>
      <c r="B1076" t="s">
        <v>2853</v>
      </c>
      <c r="C1076" t="s">
        <v>2854</v>
      </c>
      <c r="D1076" t="s">
        <v>1007</v>
      </c>
      <c r="E1076" t="s">
        <v>2855</v>
      </c>
      <c r="F1076" t="s">
        <v>1009</v>
      </c>
      <c r="G1076" t="s">
        <v>24</v>
      </c>
      <c r="H1076">
        <v>5.39</v>
      </c>
      <c r="I1076" t="s">
        <v>25</v>
      </c>
      <c r="J1076" t="s">
        <v>26</v>
      </c>
      <c r="M1076" t="s">
        <v>27</v>
      </c>
      <c r="N1076" t="s">
        <v>27</v>
      </c>
    </row>
    <row r="1077" spans="1:14" x14ac:dyDescent="0.2">
      <c r="A1077" t="s">
        <v>49</v>
      </c>
      <c r="B1077" t="s">
        <v>1229</v>
      </c>
      <c r="C1077" t="s">
        <v>2856</v>
      </c>
      <c r="D1077" t="s">
        <v>1231</v>
      </c>
      <c r="E1077" t="s">
        <v>1232</v>
      </c>
      <c r="F1077" t="s">
        <v>1233</v>
      </c>
      <c r="G1077" t="s">
        <v>24</v>
      </c>
      <c r="H1077">
        <v>5.36</v>
      </c>
      <c r="I1077" t="s">
        <v>47</v>
      </c>
      <c r="J1077" t="s">
        <v>26</v>
      </c>
      <c r="M1077" t="s">
        <v>27</v>
      </c>
      <c r="N1077" t="s">
        <v>27</v>
      </c>
    </row>
    <row r="1078" spans="1:14" x14ac:dyDescent="0.2">
      <c r="A1078" t="s">
        <v>41</v>
      </c>
      <c r="B1078" t="s">
        <v>1940</v>
      </c>
      <c r="C1078" t="s">
        <v>2857</v>
      </c>
      <c r="D1078" t="s">
        <v>1942</v>
      </c>
      <c r="E1078" t="s">
        <v>1943</v>
      </c>
      <c r="F1078" t="s">
        <v>1944</v>
      </c>
      <c r="G1078" t="s">
        <v>24</v>
      </c>
      <c r="H1078">
        <v>5.34</v>
      </c>
      <c r="I1078" t="s">
        <v>47</v>
      </c>
      <c r="J1078" t="s">
        <v>26</v>
      </c>
      <c r="K1078">
        <v>1</v>
      </c>
      <c r="L1078">
        <v>5.34</v>
      </c>
      <c r="M1078" t="s">
        <v>27</v>
      </c>
      <c r="N1078" t="s">
        <v>27</v>
      </c>
    </row>
    <row r="1079" spans="1:14" x14ac:dyDescent="0.2">
      <c r="A1079" t="s">
        <v>144</v>
      </c>
      <c r="B1079" t="s">
        <v>799</v>
      </c>
      <c r="C1079" t="s">
        <v>291</v>
      </c>
      <c r="D1079" t="s">
        <v>292</v>
      </c>
      <c r="E1079" t="s">
        <v>801</v>
      </c>
      <c r="F1079" t="s">
        <v>294</v>
      </c>
      <c r="G1079" t="s">
        <v>24</v>
      </c>
      <c r="H1079">
        <v>5.32</v>
      </c>
      <c r="I1079" t="s">
        <v>25</v>
      </c>
      <c r="J1079" t="s">
        <v>26</v>
      </c>
      <c r="K1079">
        <v>1</v>
      </c>
      <c r="L1079">
        <v>5.32</v>
      </c>
      <c r="M1079" t="s">
        <v>27</v>
      </c>
      <c r="N1079" t="s">
        <v>27</v>
      </c>
    </row>
    <row r="1080" spans="1:14" x14ac:dyDescent="0.2">
      <c r="A1080" t="s">
        <v>53</v>
      </c>
      <c r="B1080" t="s">
        <v>2820</v>
      </c>
      <c r="C1080" t="s">
        <v>2858</v>
      </c>
      <c r="D1080" t="s">
        <v>2822</v>
      </c>
      <c r="E1080" t="s">
        <v>2823</v>
      </c>
      <c r="F1080" t="s">
        <v>2824</v>
      </c>
      <c r="G1080" t="s">
        <v>24</v>
      </c>
      <c r="H1080">
        <v>5.31</v>
      </c>
      <c r="I1080" t="s">
        <v>47</v>
      </c>
      <c r="J1080" t="s">
        <v>26</v>
      </c>
      <c r="M1080" t="s">
        <v>27</v>
      </c>
      <c r="N1080" t="s">
        <v>27</v>
      </c>
    </row>
    <row r="1081" spans="1:14" x14ac:dyDescent="0.2">
      <c r="A1081" t="s">
        <v>53</v>
      </c>
      <c r="B1081" t="s">
        <v>2859</v>
      </c>
      <c r="C1081" t="s">
        <v>2860</v>
      </c>
      <c r="D1081" t="s">
        <v>2615</v>
      </c>
      <c r="E1081" t="s">
        <v>2861</v>
      </c>
      <c r="F1081" t="s">
        <v>2617</v>
      </c>
      <c r="G1081" t="s">
        <v>24</v>
      </c>
      <c r="H1081">
        <v>5.31</v>
      </c>
      <c r="I1081" t="s">
        <v>47</v>
      </c>
      <c r="J1081" t="s">
        <v>26</v>
      </c>
      <c r="M1081" t="s">
        <v>27</v>
      </c>
      <c r="N1081" t="s">
        <v>27</v>
      </c>
    </row>
    <row r="1082" spans="1:14" x14ac:dyDescent="0.2">
      <c r="A1082" t="s">
        <v>49</v>
      </c>
      <c r="B1082" t="s">
        <v>438</v>
      </c>
      <c r="C1082" t="s">
        <v>2862</v>
      </c>
      <c r="D1082" t="s">
        <v>440</v>
      </c>
      <c r="E1082" t="s">
        <v>441</v>
      </c>
      <c r="F1082" t="s">
        <v>442</v>
      </c>
      <c r="G1082" t="s">
        <v>24</v>
      </c>
      <c r="H1082">
        <v>5.28</v>
      </c>
      <c r="I1082" t="s">
        <v>47</v>
      </c>
      <c r="J1082" t="s">
        <v>26</v>
      </c>
      <c r="K1082">
        <v>1</v>
      </c>
      <c r="L1082">
        <v>5.28</v>
      </c>
      <c r="M1082" t="s">
        <v>27</v>
      </c>
      <c r="N1082" t="s">
        <v>27</v>
      </c>
    </row>
    <row r="1083" spans="1:14" x14ac:dyDescent="0.2">
      <c r="A1083" t="s">
        <v>49</v>
      </c>
      <c r="B1083" t="s">
        <v>2701</v>
      </c>
      <c r="C1083" t="s">
        <v>2863</v>
      </c>
      <c r="D1083" t="s">
        <v>2703</v>
      </c>
      <c r="E1083" t="s">
        <v>2704</v>
      </c>
      <c r="F1083" t="s">
        <v>2705</v>
      </c>
      <c r="G1083" t="s">
        <v>24</v>
      </c>
      <c r="H1083">
        <v>5.26</v>
      </c>
      <c r="I1083" t="s">
        <v>47</v>
      </c>
      <c r="J1083" t="s">
        <v>26</v>
      </c>
      <c r="M1083" t="s">
        <v>27</v>
      </c>
      <c r="N1083" t="s">
        <v>27</v>
      </c>
    </row>
    <row r="1084" spans="1:14" x14ac:dyDescent="0.2">
      <c r="A1084" t="s">
        <v>18</v>
      </c>
      <c r="B1084" t="s">
        <v>2864</v>
      </c>
      <c r="C1084" t="s">
        <v>2865</v>
      </c>
      <c r="D1084" t="s">
        <v>2866</v>
      </c>
      <c r="E1084" t="s">
        <v>2867</v>
      </c>
      <c r="F1084" t="s">
        <v>2868</v>
      </c>
      <c r="G1084" t="s">
        <v>24</v>
      </c>
      <c r="H1084">
        <v>5.26</v>
      </c>
      <c r="I1084" t="s">
        <v>25</v>
      </c>
      <c r="J1084" t="s">
        <v>26</v>
      </c>
      <c r="M1084" t="s">
        <v>27</v>
      </c>
      <c r="N1084" t="s">
        <v>27</v>
      </c>
    </row>
    <row r="1085" spans="1:14" x14ac:dyDescent="0.2">
      <c r="A1085" t="s">
        <v>144</v>
      </c>
      <c r="B1085" t="s">
        <v>2869</v>
      </c>
      <c r="C1085" t="s">
        <v>2870</v>
      </c>
      <c r="D1085" t="s">
        <v>2475</v>
      </c>
      <c r="E1085" t="s">
        <v>2871</v>
      </c>
      <c r="F1085" t="s">
        <v>2477</v>
      </c>
      <c r="G1085" t="s">
        <v>24</v>
      </c>
      <c r="H1085">
        <v>5.24</v>
      </c>
      <c r="I1085" t="s">
        <v>25</v>
      </c>
      <c r="J1085" t="s">
        <v>26</v>
      </c>
      <c r="M1085" t="s">
        <v>27</v>
      </c>
      <c r="N1085" t="s">
        <v>27</v>
      </c>
    </row>
    <row r="1086" spans="1:14" x14ac:dyDescent="0.2">
      <c r="A1086" t="s">
        <v>18</v>
      </c>
      <c r="B1086" t="s">
        <v>2872</v>
      </c>
      <c r="C1086" t="s">
        <v>2873</v>
      </c>
      <c r="D1086" t="s">
        <v>2874</v>
      </c>
      <c r="E1086" t="s">
        <v>2875</v>
      </c>
      <c r="F1086" t="s">
        <v>2876</v>
      </c>
      <c r="G1086" t="s">
        <v>24</v>
      </c>
      <c r="H1086">
        <v>5.25</v>
      </c>
      <c r="I1086" t="s">
        <v>25</v>
      </c>
      <c r="J1086" t="s">
        <v>26</v>
      </c>
      <c r="M1086" t="s">
        <v>27</v>
      </c>
      <c r="N1086" t="s">
        <v>27</v>
      </c>
    </row>
    <row r="1087" spans="1:14" x14ac:dyDescent="0.2">
      <c r="A1087" t="s">
        <v>18</v>
      </c>
      <c r="B1087" t="s">
        <v>2877</v>
      </c>
      <c r="C1087" t="s">
        <v>2878</v>
      </c>
      <c r="D1087" t="s">
        <v>2879</v>
      </c>
      <c r="E1087" t="s">
        <v>2880</v>
      </c>
      <c r="F1087" t="s">
        <v>2881</v>
      </c>
      <c r="G1087" t="s">
        <v>24</v>
      </c>
      <c r="H1087">
        <v>5.25</v>
      </c>
      <c r="I1087" t="s">
        <v>25</v>
      </c>
      <c r="J1087" t="s">
        <v>26</v>
      </c>
      <c r="M1087" t="s">
        <v>27</v>
      </c>
      <c r="N1087" t="s">
        <v>27</v>
      </c>
    </row>
    <row r="1088" spans="1:14" x14ac:dyDescent="0.2">
      <c r="A1088" t="s">
        <v>144</v>
      </c>
      <c r="B1088" t="s">
        <v>2882</v>
      </c>
      <c r="C1088" t="s">
        <v>2883</v>
      </c>
      <c r="D1088" t="s">
        <v>2884</v>
      </c>
      <c r="E1088" t="s">
        <v>2885</v>
      </c>
      <c r="F1088" t="s">
        <v>2886</v>
      </c>
      <c r="G1088" t="s">
        <v>24</v>
      </c>
      <c r="H1088">
        <v>5.25</v>
      </c>
      <c r="I1088" t="s">
        <v>25</v>
      </c>
      <c r="J1088" t="s">
        <v>26</v>
      </c>
      <c r="K1088">
        <v>2</v>
      </c>
      <c r="L1088">
        <v>2.625</v>
      </c>
      <c r="M1088" t="s">
        <v>27</v>
      </c>
      <c r="N1088" t="s">
        <v>27</v>
      </c>
    </row>
    <row r="1089" spans="1:14" x14ac:dyDescent="0.2">
      <c r="A1089" t="s">
        <v>144</v>
      </c>
      <c r="B1089" t="s">
        <v>2887</v>
      </c>
      <c r="C1089" t="s">
        <v>2888</v>
      </c>
      <c r="D1089" t="s">
        <v>2889</v>
      </c>
      <c r="E1089" t="s">
        <v>2890</v>
      </c>
      <c r="F1089" t="s">
        <v>2891</v>
      </c>
      <c r="G1089" t="s">
        <v>24</v>
      </c>
      <c r="H1089">
        <v>5.25</v>
      </c>
      <c r="I1089" t="s">
        <v>25</v>
      </c>
      <c r="J1089" t="s">
        <v>26</v>
      </c>
      <c r="M1089" t="s">
        <v>27</v>
      </c>
      <c r="N1089" t="s">
        <v>27</v>
      </c>
    </row>
    <row r="1090" spans="1:14" x14ac:dyDescent="0.2">
      <c r="A1090" t="s">
        <v>53</v>
      </c>
      <c r="B1090" t="s">
        <v>2473</v>
      </c>
      <c r="C1090" t="s">
        <v>2892</v>
      </c>
      <c r="D1090" t="s">
        <v>2475</v>
      </c>
      <c r="E1090" t="s">
        <v>2476</v>
      </c>
      <c r="F1090" t="s">
        <v>2477</v>
      </c>
      <c r="G1090" t="s">
        <v>24</v>
      </c>
      <c r="H1090">
        <v>5.24</v>
      </c>
      <c r="I1090" t="s">
        <v>47</v>
      </c>
      <c r="J1090" t="s">
        <v>26</v>
      </c>
      <c r="M1090" t="s">
        <v>27</v>
      </c>
      <c r="N1090" t="s">
        <v>27</v>
      </c>
    </row>
    <row r="1091" spans="1:14" x14ac:dyDescent="0.2">
      <c r="A1091" t="s">
        <v>49</v>
      </c>
      <c r="B1091" t="s">
        <v>2893</v>
      </c>
      <c r="C1091" t="s">
        <v>2894</v>
      </c>
      <c r="D1091" t="s">
        <v>2895</v>
      </c>
      <c r="E1091" t="s">
        <v>2896</v>
      </c>
      <c r="F1091" t="s">
        <v>2897</v>
      </c>
      <c r="G1091" t="s">
        <v>24</v>
      </c>
      <c r="H1091">
        <v>5.2</v>
      </c>
      <c r="I1091" t="s">
        <v>47</v>
      </c>
      <c r="J1091" t="s">
        <v>26</v>
      </c>
      <c r="M1091" t="s">
        <v>27</v>
      </c>
      <c r="N1091" t="s">
        <v>27</v>
      </c>
    </row>
    <row r="1092" spans="1:14" x14ac:dyDescent="0.2">
      <c r="A1092" t="s">
        <v>53</v>
      </c>
      <c r="B1092" t="s">
        <v>2898</v>
      </c>
      <c r="C1092" t="s">
        <v>2899</v>
      </c>
      <c r="D1092" t="s">
        <v>2900</v>
      </c>
      <c r="E1092" t="s">
        <v>2901</v>
      </c>
      <c r="F1092" t="s">
        <v>2902</v>
      </c>
      <c r="G1092" t="s">
        <v>24</v>
      </c>
      <c r="H1092">
        <v>5.19</v>
      </c>
      <c r="I1092" t="s">
        <v>47</v>
      </c>
      <c r="J1092" t="s">
        <v>26</v>
      </c>
      <c r="M1092" t="s">
        <v>27</v>
      </c>
      <c r="N1092" t="s">
        <v>27</v>
      </c>
    </row>
    <row r="1093" spans="1:14" x14ac:dyDescent="0.2">
      <c r="A1093" t="s">
        <v>53</v>
      </c>
      <c r="B1093" t="s">
        <v>2473</v>
      </c>
      <c r="C1093" t="s">
        <v>2870</v>
      </c>
      <c r="D1093" t="s">
        <v>2475</v>
      </c>
      <c r="E1093" t="s">
        <v>2476</v>
      </c>
      <c r="F1093" t="s">
        <v>2477</v>
      </c>
      <c r="G1093" t="s">
        <v>24</v>
      </c>
      <c r="H1093">
        <v>5.18</v>
      </c>
      <c r="I1093" t="s">
        <v>47</v>
      </c>
      <c r="J1093" t="s">
        <v>26</v>
      </c>
      <c r="M1093" t="s">
        <v>27</v>
      </c>
      <c r="N1093" t="s">
        <v>27</v>
      </c>
    </row>
    <row r="1094" spans="1:14" x14ac:dyDescent="0.2">
      <c r="A1094" t="s">
        <v>49</v>
      </c>
      <c r="B1094" t="s">
        <v>2903</v>
      </c>
      <c r="C1094" t="s">
        <v>2904</v>
      </c>
      <c r="D1094" t="s">
        <v>2905</v>
      </c>
      <c r="E1094" t="s">
        <v>2906</v>
      </c>
      <c r="F1094" t="s">
        <v>2907</v>
      </c>
      <c r="G1094" t="s">
        <v>24</v>
      </c>
      <c r="H1094">
        <v>5.14</v>
      </c>
      <c r="I1094" t="s">
        <v>47</v>
      </c>
      <c r="J1094" t="s">
        <v>26</v>
      </c>
      <c r="M1094" t="s">
        <v>27</v>
      </c>
      <c r="N1094" t="s">
        <v>27</v>
      </c>
    </row>
    <row r="1095" spans="1:14" x14ac:dyDescent="0.2">
      <c r="A1095" t="s">
        <v>53</v>
      </c>
      <c r="B1095" t="s">
        <v>2908</v>
      </c>
      <c r="C1095" t="s">
        <v>2909</v>
      </c>
      <c r="D1095" t="s">
        <v>2910</v>
      </c>
      <c r="E1095" t="s">
        <v>2911</v>
      </c>
      <c r="F1095" t="s">
        <v>2912</v>
      </c>
      <c r="G1095" t="s">
        <v>24</v>
      </c>
      <c r="H1095">
        <v>5.15</v>
      </c>
      <c r="I1095" t="s">
        <v>47</v>
      </c>
      <c r="J1095" t="s">
        <v>26</v>
      </c>
      <c r="M1095" t="s">
        <v>27</v>
      </c>
      <c r="N1095" t="s">
        <v>27</v>
      </c>
    </row>
    <row r="1096" spans="1:14" x14ac:dyDescent="0.2">
      <c r="A1096" t="s">
        <v>49</v>
      </c>
      <c r="B1096" t="s">
        <v>2913</v>
      </c>
      <c r="C1096" t="s">
        <v>2914</v>
      </c>
      <c r="D1096" t="s">
        <v>2915</v>
      </c>
      <c r="E1096" t="s">
        <v>2916</v>
      </c>
      <c r="F1096" t="s">
        <v>2917</v>
      </c>
      <c r="G1096" t="s">
        <v>24</v>
      </c>
      <c r="H1096">
        <v>5.14</v>
      </c>
      <c r="I1096" t="s">
        <v>47</v>
      </c>
      <c r="J1096" t="s">
        <v>26</v>
      </c>
      <c r="M1096" t="s">
        <v>27</v>
      </c>
      <c r="N1096" t="s">
        <v>27</v>
      </c>
    </row>
    <row r="1097" spans="1:14" x14ac:dyDescent="0.2">
      <c r="A1097" t="s">
        <v>49</v>
      </c>
      <c r="B1097" t="s">
        <v>2810</v>
      </c>
      <c r="C1097" t="s">
        <v>2918</v>
      </c>
      <c r="D1097" t="s">
        <v>2812</v>
      </c>
      <c r="E1097" t="s">
        <v>2813</v>
      </c>
      <c r="F1097" t="s">
        <v>2814</v>
      </c>
      <c r="G1097" t="s">
        <v>24</v>
      </c>
      <c r="H1097">
        <v>5.1100000000000003</v>
      </c>
      <c r="I1097" t="s">
        <v>25</v>
      </c>
      <c r="J1097" t="s">
        <v>26</v>
      </c>
      <c r="K1097">
        <v>1</v>
      </c>
      <c r="L1097">
        <v>5.1100000000000003</v>
      </c>
      <c r="M1097" t="s">
        <v>27</v>
      </c>
      <c r="N1097" t="s">
        <v>27</v>
      </c>
    </row>
    <row r="1098" spans="1:14" x14ac:dyDescent="0.2">
      <c r="A1098" t="s">
        <v>18</v>
      </c>
      <c r="B1098" t="s">
        <v>2919</v>
      </c>
      <c r="C1098" t="s">
        <v>2920</v>
      </c>
      <c r="D1098" t="s">
        <v>2921</v>
      </c>
      <c r="E1098" t="s">
        <v>2922</v>
      </c>
      <c r="F1098" t="s">
        <v>2923</v>
      </c>
      <c r="G1098" t="s">
        <v>24</v>
      </c>
      <c r="H1098">
        <v>5.12</v>
      </c>
      <c r="I1098" t="s">
        <v>25</v>
      </c>
      <c r="J1098" t="s">
        <v>26</v>
      </c>
      <c r="M1098" t="s">
        <v>27</v>
      </c>
      <c r="N1098" t="s">
        <v>27</v>
      </c>
    </row>
    <row r="1099" spans="1:14" x14ac:dyDescent="0.2">
      <c r="A1099" t="s">
        <v>53</v>
      </c>
      <c r="B1099" t="s">
        <v>2924</v>
      </c>
      <c r="C1099" t="s">
        <v>1440</v>
      </c>
      <c r="D1099" t="s">
        <v>1441</v>
      </c>
      <c r="E1099" t="s">
        <v>2925</v>
      </c>
      <c r="F1099" t="s">
        <v>1443</v>
      </c>
      <c r="G1099" t="s">
        <v>24</v>
      </c>
      <c r="H1099">
        <v>5.12</v>
      </c>
      <c r="I1099" t="s">
        <v>47</v>
      </c>
      <c r="J1099" t="s">
        <v>26</v>
      </c>
      <c r="M1099" t="s">
        <v>27</v>
      </c>
      <c r="N1099" t="s">
        <v>27</v>
      </c>
    </row>
    <row r="1100" spans="1:14" x14ac:dyDescent="0.2">
      <c r="A1100" t="s">
        <v>144</v>
      </c>
      <c r="B1100" t="s">
        <v>349</v>
      </c>
      <c r="C1100" t="s">
        <v>2926</v>
      </c>
      <c r="D1100" t="s">
        <v>351</v>
      </c>
      <c r="E1100" t="s">
        <v>352</v>
      </c>
      <c r="F1100" t="s">
        <v>353</v>
      </c>
      <c r="G1100" t="s">
        <v>24</v>
      </c>
      <c r="H1100">
        <v>5.1100000000000003</v>
      </c>
      <c r="I1100" t="s">
        <v>25</v>
      </c>
      <c r="J1100" t="s">
        <v>26</v>
      </c>
      <c r="M1100" t="s">
        <v>27</v>
      </c>
      <c r="N1100" t="s">
        <v>27</v>
      </c>
    </row>
    <row r="1101" spans="1:14" x14ac:dyDescent="0.2">
      <c r="A1101" t="s">
        <v>144</v>
      </c>
      <c r="B1101" t="s">
        <v>2927</v>
      </c>
      <c r="C1101" t="s">
        <v>2928</v>
      </c>
      <c r="D1101" t="s">
        <v>2929</v>
      </c>
      <c r="E1101" t="s">
        <v>2930</v>
      </c>
      <c r="F1101" t="s">
        <v>2931</v>
      </c>
      <c r="G1101" t="s">
        <v>24</v>
      </c>
      <c r="H1101">
        <v>5.13</v>
      </c>
      <c r="I1101" t="s">
        <v>25</v>
      </c>
      <c r="J1101" t="s">
        <v>26</v>
      </c>
      <c r="M1101" t="s">
        <v>27</v>
      </c>
      <c r="N1101" t="s">
        <v>27</v>
      </c>
    </row>
    <row r="1102" spans="1:14" x14ac:dyDescent="0.2">
      <c r="A1102" t="s">
        <v>53</v>
      </c>
      <c r="B1102" t="s">
        <v>195</v>
      </c>
      <c r="C1102" t="s">
        <v>2932</v>
      </c>
      <c r="D1102" t="s">
        <v>197</v>
      </c>
      <c r="E1102" t="s">
        <v>198</v>
      </c>
      <c r="F1102" t="s">
        <v>199</v>
      </c>
      <c r="G1102" t="s">
        <v>24</v>
      </c>
      <c r="H1102">
        <v>5.0999999999999996</v>
      </c>
      <c r="I1102" t="s">
        <v>47</v>
      </c>
      <c r="J1102" t="s">
        <v>26</v>
      </c>
      <c r="M1102" t="s">
        <v>27</v>
      </c>
      <c r="N1102" t="s">
        <v>27</v>
      </c>
    </row>
    <row r="1103" spans="1:14" x14ac:dyDescent="0.2">
      <c r="A1103" t="s">
        <v>53</v>
      </c>
      <c r="B1103" t="s">
        <v>1551</v>
      </c>
      <c r="C1103" t="s">
        <v>2933</v>
      </c>
      <c r="D1103" t="s">
        <v>1553</v>
      </c>
      <c r="E1103" t="s">
        <v>1554</v>
      </c>
      <c r="F1103" t="s">
        <v>1555</v>
      </c>
      <c r="G1103" t="s">
        <v>24</v>
      </c>
      <c r="H1103">
        <v>5.1100000000000003</v>
      </c>
      <c r="I1103" t="s">
        <v>47</v>
      </c>
      <c r="J1103" t="s">
        <v>26</v>
      </c>
      <c r="M1103" t="s">
        <v>27</v>
      </c>
      <c r="N1103" t="s">
        <v>27</v>
      </c>
    </row>
    <row r="1104" spans="1:14" x14ac:dyDescent="0.2">
      <c r="A1104" t="s">
        <v>53</v>
      </c>
      <c r="B1104" t="s">
        <v>2934</v>
      </c>
      <c r="C1104" t="s">
        <v>2935</v>
      </c>
      <c r="D1104" t="s">
        <v>2936</v>
      </c>
      <c r="E1104" t="s">
        <v>2937</v>
      </c>
      <c r="F1104" t="s">
        <v>2938</v>
      </c>
      <c r="G1104" t="s">
        <v>24</v>
      </c>
      <c r="H1104">
        <v>5.1100000000000003</v>
      </c>
      <c r="I1104" t="s">
        <v>47</v>
      </c>
      <c r="J1104" t="s">
        <v>26</v>
      </c>
      <c r="M1104" t="s">
        <v>27</v>
      </c>
      <c r="N1104" t="s">
        <v>27</v>
      </c>
    </row>
    <row r="1105" spans="1:14" x14ac:dyDescent="0.2">
      <c r="A1105" t="s">
        <v>18</v>
      </c>
      <c r="B1105" t="s">
        <v>2939</v>
      </c>
      <c r="C1105" t="s">
        <v>2940</v>
      </c>
      <c r="D1105" t="s">
        <v>186</v>
      </c>
      <c r="E1105" t="s">
        <v>2941</v>
      </c>
      <c r="F1105" t="s">
        <v>188</v>
      </c>
      <c r="G1105" t="s">
        <v>24</v>
      </c>
      <c r="H1105">
        <v>5.09</v>
      </c>
      <c r="I1105" t="s">
        <v>25</v>
      </c>
      <c r="J1105" t="s">
        <v>26</v>
      </c>
      <c r="M1105" t="s">
        <v>27</v>
      </c>
      <c r="N1105" t="s">
        <v>27</v>
      </c>
    </row>
    <row r="1106" spans="1:14" x14ac:dyDescent="0.2">
      <c r="A1106" t="s">
        <v>18</v>
      </c>
      <c r="B1106" t="s">
        <v>2942</v>
      </c>
      <c r="C1106" t="s">
        <v>2943</v>
      </c>
      <c r="D1106" t="s">
        <v>2944</v>
      </c>
      <c r="E1106" t="s">
        <v>2945</v>
      </c>
      <c r="F1106" t="s">
        <v>2946</v>
      </c>
      <c r="G1106" t="s">
        <v>24</v>
      </c>
      <c r="H1106">
        <v>5.0999999999999996</v>
      </c>
      <c r="I1106" t="s">
        <v>25</v>
      </c>
      <c r="J1106" t="s">
        <v>26</v>
      </c>
      <c r="M1106" t="s">
        <v>27</v>
      </c>
      <c r="N1106" t="s">
        <v>27</v>
      </c>
    </row>
    <row r="1107" spans="1:14" x14ac:dyDescent="0.2">
      <c r="A1107" t="s">
        <v>53</v>
      </c>
      <c r="B1107" t="s">
        <v>2547</v>
      </c>
      <c r="C1107" t="s">
        <v>2947</v>
      </c>
      <c r="D1107" t="s">
        <v>2549</v>
      </c>
      <c r="E1107" t="s">
        <v>2550</v>
      </c>
      <c r="F1107" t="s">
        <v>2551</v>
      </c>
      <c r="G1107" t="s">
        <v>24</v>
      </c>
      <c r="H1107">
        <v>5.07</v>
      </c>
      <c r="I1107" t="s">
        <v>47</v>
      </c>
      <c r="J1107" t="s">
        <v>26</v>
      </c>
      <c r="M1107" t="s">
        <v>27</v>
      </c>
      <c r="N1107" t="s">
        <v>27</v>
      </c>
    </row>
    <row r="1108" spans="1:14" x14ac:dyDescent="0.2">
      <c r="A1108" t="s">
        <v>53</v>
      </c>
      <c r="B1108" t="s">
        <v>2248</v>
      </c>
      <c r="C1108" t="s">
        <v>2948</v>
      </c>
      <c r="D1108" t="s">
        <v>2250</v>
      </c>
      <c r="E1108" t="s">
        <v>2251</v>
      </c>
      <c r="F1108" t="s">
        <v>2252</v>
      </c>
      <c r="G1108" t="s">
        <v>24</v>
      </c>
      <c r="H1108">
        <v>5</v>
      </c>
      <c r="I1108" t="s">
        <v>47</v>
      </c>
      <c r="J1108" t="s">
        <v>26</v>
      </c>
      <c r="M1108" t="s">
        <v>27</v>
      </c>
      <c r="N1108" t="s">
        <v>27</v>
      </c>
    </row>
    <row r="1109" spans="1:14" x14ac:dyDescent="0.2">
      <c r="A1109" t="s">
        <v>53</v>
      </c>
      <c r="B1109" t="s">
        <v>2949</v>
      </c>
      <c r="C1109" t="s">
        <v>2950</v>
      </c>
      <c r="D1109" t="s">
        <v>2951</v>
      </c>
      <c r="E1109" t="s">
        <v>2952</v>
      </c>
      <c r="F1109" t="s">
        <v>2953</v>
      </c>
      <c r="G1109" t="s">
        <v>24</v>
      </c>
      <c r="H1109">
        <v>5.04</v>
      </c>
      <c r="I1109" t="s">
        <v>47</v>
      </c>
      <c r="J1109" t="s">
        <v>26</v>
      </c>
      <c r="M1109" t="s">
        <v>27</v>
      </c>
      <c r="N1109" t="s">
        <v>27</v>
      </c>
    </row>
    <row r="1110" spans="1:14" x14ac:dyDescent="0.2">
      <c r="A1110" t="s">
        <v>49</v>
      </c>
      <c r="B1110" t="s">
        <v>438</v>
      </c>
      <c r="C1110" t="s">
        <v>2954</v>
      </c>
      <c r="D1110" t="s">
        <v>440</v>
      </c>
      <c r="E1110" t="s">
        <v>441</v>
      </c>
      <c r="F1110" t="s">
        <v>442</v>
      </c>
      <c r="G1110" t="s">
        <v>24</v>
      </c>
      <c r="H1110">
        <v>5.03</v>
      </c>
      <c r="I1110" t="s">
        <v>47</v>
      </c>
      <c r="J1110" t="s">
        <v>26</v>
      </c>
      <c r="M1110" t="s">
        <v>27</v>
      </c>
      <c r="N1110" t="s">
        <v>27</v>
      </c>
    </row>
    <row r="1111" spans="1:14" x14ac:dyDescent="0.2">
      <c r="A1111" t="s">
        <v>144</v>
      </c>
      <c r="B1111" t="s">
        <v>2955</v>
      </c>
      <c r="C1111" t="s">
        <v>947</v>
      </c>
      <c r="D1111" t="s">
        <v>948</v>
      </c>
      <c r="E1111" t="s">
        <v>949</v>
      </c>
      <c r="F1111" t="s">
        <v>950</v>
      </c>
      <c r="G1111" t="s">
        <v>24</v>
      </c>
      <c r="H1111">
        <v>5.03</v>
      </c>
      <c r="I1111" t="s">
        <v>25</v>
      </c>
      <c r="J1111" t="s">
        <v>26</v>
      </c>
      <c r="M1111" t="s">
        <v>27</v>
      </c>
      <c r="N1111" t="s">
        <v>27</v>
      </c>
    </row>
    <row r="1112" spans="1:14" x14ac:dyDescent="0.2">
      <c r="A1112" t="s">
        <v>49</v>
      </c>
      <c r="B1112" t="s">
        <v>477</v>
      </c>
      <c r="C1112" t="s">
        <v>2956</v>
      </c>
      <c r="D1112" t="s">
        <v>479</v>
      </c>
      <c r="E1112" t="s">
        <v>480</v>
      </c>
      <c r="F1112" t="s">
        <v>481</v>
      </c>
      <c r="G1112" t="s">
        <v>24</v>
      </c>
      <c r="H1112">
        <v>5.0199999999999996</v>
      </c>
      <c r="I1112" t="s">
        <v>47</v>
      </c>
      <c r="J1112" t="s">
        <v>26</v>
      </c>
      <c r="M1112" t="s">
        <v>27</v>
      </c>
      <c r="N1112" t="s">
        <v>27</v>
      </c>
    </row>
    <row r="1113" spans="1:14" x14ac:dyDescent="0.2">
      <c r="A1113" t="s">
        <v>144</v>
      </c>
      <c r="B1113" t="s">
        <v>799</v>
      </c>
      <c r="C1113" t="s">
        <v>2957</v>
      </c>
      <c r="D1113" t="s">
        <v>292</v>
      </c>
      <c r="E1113" t="s">
        <v>801</v>
      </c>
      <c r="F1113" t="s">
        <v>294</v>
      </c>
      <c r="G1113" t="s">
        <v>24</v>
      </c>
      <c r="H1113">
        <v>5.0199999999999996</v>
      </c>
      <c r="I1113" t="s">
        <v>25</v>
      </c>
      <c r="J1113" t="s">
        <v>26</v>
      </c>
      <c r="M1113" t="s">
        <v>27</v>
      </c>
      <c r="N1113" t="s">
        <v>27</v>
      </c>
    </row>
    <row r="1114" spans="1:14" x14ac:dyDescent="0.2">
      <c r="A1114" t="s">
        <v>144</v>
      </c>
      <c r="B1114" t="s">
        <v>2958</v>
      </c>
      <c r="C1114" t="s">
        <v>2959</v>
      </c>
      <c r="D1114" t="s">
        <v>2960</v>
      </c>
      <c r="E1114" t="s">
        <v>2961</v>
      </c>
      <c r="F1114" t="s">
        <v>2962</v>
      </c>
      <c r="G1114" t="s">
        <v>24</v>
      </c>
      <c r="H1114">
        <v>5.01</v>
      </c>
      <c r="I1114" t="s">
        <v>25</v>
      </c>
      <c r="J1114" t="s">
        <v>26</v>
      </c>
      <c r="M1114" t="s">
        <v>27</v>
      </c>
      <c r="N1114" t="s">
        <v>27</v>
      </c>
    </row>
    <row r="1115" spans="1:14" x14ac:dyDescent="0.2">
      <c r="A1115" t="s">
        <v>18</v>
      </c>
      <c r="B1115" t="s">
        <v>2963</v>
      </c>
      <c r="C1115" t="s">
        <v>2964</v>
      </c>
      <c r="D1115" t="s">
        <v>2965</v>
      </c>
      <c r="E1115" t="s">
        <v>2966</v>
      </c>
      <c r="F1115" t="s">
        <v>2967</v>
      </c>
      <c r="G1115" t="s">
        <v>24</v>
      </c>
      <c r="H1115">
        <v>5</v>
      </c>
      <c r="I1115" t="s">
        <v>25</v>
      </c>
      <c r="J1115" t="s">
        <v>26</v>
      </c>
      <c r="M1115" t="s">
        <v>27</v>
      </c>
      <c r="N1115" t="s">
        <v>27</v>
      </c>
    </row>
    <row r="1116" spans="1:14" x14ac:dyDescent="0.2">
      <c r="A1116" t="s">
        <v>53</v>
      </c>
      <c r="B1116" t="s">
        <v>1551</v>
      </c>
      <c r="C1116" t="s">
        <v>2968</v>
      </c>
      <c r="D1116" t="s">
        <v>1553</v>
      </c>
      <c r="E1116" t="s">
        <v>1554</v>
      </c>
      <c r="F1116" t="s">
        <v>1555</v>
      </c>
      <c r="G1116" t="s">
        <v>24</v>
      </c>
      <c r="H1116">
        <v>4.97</v>
      </c>
      <c r="I1116" t="s">
        <v>47</v>
      </c>
      <c r="J1116" t="s">
        <v>26</v>
      </c>
      <c r="K1116">
        <v>1</v>
      </c>
      <c r="L1116">
        <v>4.97</v>
      </c>
      <c r="M1116" t="s">
        <v>27</v>
      </c>
      <c r="N1116" t="s">
        <v>27</v>
      </c>
    </row>
    <row r="1117" spans="1:14" x14ac:dyDescent="0.2">
      <c r="A1117" t="s">
        <v>144</v>
      </c>
      <c r="B1117" t="s">
        <v>748</v>
      </c>
      <c r="C1117" t="s">
        <v>2969</v>
      </c>
      <c r="D1117" t="s">
        <v>750</v>
      </c>
      <c r="E1117" t="s">
        <v>751</v>
      </c>
      <c r="F1117" t="s">
        <v>752</v>
      </c>
      <c r="G1117" t="s">
        <v>24</v>
      </c>
      <c r="H1117">
        <v>4.99</v>
      </c>
      <c r="I1117" t="s">
        <v>25</v>
      </c>
      <c r="J1117" t="s">
        <v>26</v>
      </c>
      <c r="M1117" t="s">
        <v>27</v>
      </c>
      <c r="N1117" t="s">
        <v>27</v>
      </c>
    </row>
    <row r="1118" spans="1:14" x14ac:dyDescent="0.2">
      <c r="A1118" t="s">
        <v>144</v>
      </c>
      <c r="B1118" t="s">
        <v>2970</v>
      </c>
      <c r="C1118" t="s">
        <v>2971</v>
      </c>
      <c r="D1118" t="s">
        <v>2972</v>
      </c>
      <c r="E1118" t="s">
        <v>2973</v>
      </c>
      <c r="F1118" t="s">
        <v>2974</v>
      </c>
      <c r="G1118" t="s">
        <v>24</v>
      </c>
      <c r="H1118">
        <v>4.99</v>
      </c>
      <c r="I1118" t="s">
        <v>25</v>
      </c>
      <c r="J1118" t="s">
        <v>26</v>
      </c>
      <c r="M1118" t="s">
        <v>27</v>
      </c>
      <c r="N1118" t="s">
        <v>27</v>
      </c>
    </row>
    <row r="1119" spans="1:14" x14ac:dyDescent="0.2">
      <c r="A1119" t="s">
        <v>18</v>
      </c>
      <c r="B1119" t="s">
        <v>315</v>
      </c>
      <c r="C1119" t="s">
        <v>2975</v>
      </c>
      <c r="D1119" t="s">
        <v>317</v>
      </c>
      <c r="E1119" t="s">
        <v>318</v>
      </c>
      <c r="F1119" t="s">
        <v>319</v>
      </c>
      <c r="G1119" t="s">
        <v>24</v>
      </c>
      <c r="H1119">
        <v>4.9800000000000004</v>
      </c>
      <c r="I1119" t="s">
        <v>25</v>
      </c>
      <c r="J1119" t="s">
        <v>26</v>
      </c>
      <c r="M1119" t="s">
        <v>27</v>
      </c>
      <c r="N1119" t="s">
        <v>27</v>
      </c>
    </row>
    <row r="1120" spans="1:14" x14ac:dyDescent="0.2">
      <c r="A1120" t="s">
        <v>53</v>
      </c>
      <c r="B1120" t="s">
        <v>875</v>
      </c>
      <c r="C1120" t="s">
        <v>505</v>
      </c>
      <c r="D1120" t="s">
        <v>506</v>
      </c>
      <c r="E1120" t="s">
        <v>877</v>
      </c>
      <c r="F1120" t="s">
        <v>508</v>
      </c>
      <c r="G1120" t="s">
        <v>24</v>
      </c>
      <c r="H1120">
        <v>4.97</v>
      </c>
      <c r="I1120" t="s">
        <v>47</v>
      </c>
      <c r="J1120" t="s">
        <v>26</v>
      </c>
      <c r="M1120" t="s">
        <v>27</v>
      </c>
      <c r="N1120" t="s">
        <v>27</v>
      </c>
    </row>
    <row r="1121" spans="1:14" x14ac:dyDescent="0.2">
      <c r="A1121" t="s">
        <v>144</v>
      </c>
      <c r="B1121" t="s">
        <v>2707</v>
      </c>
      <c r="C1121" t="s">
        <v>2976</v>
      </c>
      <c r="D1121" t="s">
        <v>2709</v>
      </c>
      <c r="E1121" t="s">
        <v>2710</v>
      </c>
      <c r="F1121" t="s">
        <v>2711</v>
      </c>
      <c r="G1121" t="s">
        <v>24</v>
      </c>
      <c r="H1121">
        <v>4.97</v>
      </c>
      <c r="I1121" t="s">
        <v>25</v>
      </c>
      <c r="J1121" t="s">
        <v>26</v>
      </c>
      <c r="M1121" t="s">
        <v>27</v>
      </c>
      <c r="N1121" t="s">
        <v>27</v>
      </c>
    </row>
    <row r="1122" spans="1:14" x14ac:dyDescent="0.2">
      <c r="A1122" t="s">
        <v>49</v>
      </c>
      <c r="B1122" t="s">
        <v>303</v>
      </c>
      <c r="C1122" t="s">
        <v>2977</v>
      </c>
      <c r="D1122" t="s">
        <v>305</v>
      </c>
      <c r="E1122" t="s">
        <v>306</v>
      </c>
      <c r="F1122" t="s">
        <v>307</v>
      </c>
      <c r="G1122" t="s">
        <v>24</v>
      </c>
      <c r="H1122">
        <v>4.96</v>
      </c>
      <c r="I1122" t="s">
        <v>47</v>
      </c>
      <c r="J1122" t="s">
        <v>26</v>
      </c>
      <c r="M1122" t="s">
        <v>27</v>
      </c>
      <c r="N1122" t="s">
        <v>27</v>
      </c>
    </row>
    <row r="1123" spans="1:14" x14ac:dyDescent="0.2">
      <c r="A1123" t="s">
        <v>144</v>
      </c>
      <c r="B1123" t="s">
        <v>2978</v>
      </c>
      <c r="C1123" t="s">
        <v>80</v>
      </c>
      <c r="D1123" t="s">
        <v>81</v>
      </c>
      <c r="E1123" t="s">
        <v>320</v>
      </c>
      <c r="F1123" t="s">
        <v>83</v>
      </c>
      <c r="G1123" t="s">
        <v>24</v>
      </c>
      <c r="H1123">
        <v>4.95</v>
      </c>
      <c r="I1123" t="s">
        <v>25</v>
      </c>
      <c r="J1123" t="s">
        <v>26</v>
      </c>
      <c r="M1123" t="s">
        <v>27</v>
      </c>
      <c r="N1123" t="s">
        <v>27</v>
      </c>
    </row>
    <row r="1124" spans="1:14" x14ac:dyDescent="0.2">
      <c r="A1124" t="s">
        <v>53</v>
      </c>
      <c r="B1124" t="s">
        <v>1246</v>
      </c>
      <c r="C1124" t="s">
        <v>2979</v>
      </c>
      <c r="D1124" t="s">
        <v>1248</v>
      </c>
      <c r="E1124" t="s">
        <v>1249</v>
      </c>
      <c r="F1124" t="s">
        <v>1250</v>
      </c>
      <c r="G1124" t="s">
        <v>24</v>
      </c>
      <c r="H1124">
        <v>4.9400000000000004</v>
      </c>
      <c r="I1124" t="s">
        <v>47</v>
      </c>
      <c r="J1124" t="s">
        <v>26</v>
      </c>
      <c r="M1124" t="s">
        <v>27</v>
      </c>
      <c r="N1124" t="s">
        <v>27</v>
      </c>
    </row>
    <row r="1125" spans="1:14" x14ac:dyDescent="0.2">
      <c r="A1125" t="s">
        <v>53</v>
      </c>
      <c r="B1125" t="s">
        <v>1816</v>
      </c>
      <c r="C1125" t="s">
        <v>2980</v>
      </c>
      <c r="D1125" t="s">
        <v>1818</v>
      </c>
      <c r="E1125" t="s">
        <v>1819</v>
      </c>
      <c r="F1125" t="s">
        <v>1820</v>
      </c>
      <c r="G1125" t="s">
        <v>24</v>
      </c>
      <c r="H1125">
        <v>4.93</v>
      </c>
      <c r="I1125" t="s">
        <v>47</v>
      </c>
      <c r="J1125" t="s">
        <v>26</v>
      </c>
      <c r="M1125" t="s">
        <v>27</v>
      </c>
      <c r="N1125" t="s">
        <v>27</v>
      </c>
    </row>
    <row r="1126" spans="1:14" x14ac:dyDescent="0.2">
      <c r="A1126" t="s">
        <v>18</v>
      </c>
      <c r="B1126" t="s">
        <v>1161</v>
      </c>
      <c r="C1126" t="s">
        <v>2981</v>
      </c>
      <c r="D1126" t="s">
        <v>1163</v>
      </c>
      <c r="E1126" t="s">
        <v>1164</v>
      </c>
      <c r="F1126" t="s">
        <v>1165</v>
      </c>
      <c r="G1126" t="s">
        <v>24</v>
      </c>
      <c r="H1126">
        <v>4.9000000000000004</v>
      </c>
      <c r="I1126" t="s">
        <v>47</v>
      </c>
      <c r="J1126" t="s">
        <v>26</v>
      </c>
      <c r="M1126" t="s">
        <v>27</v>
      </c>
      <c r="N1126" t="s">
        <v>27</v>
      </c>
    </row>
    <row r="1127" spans="1:14" x14ac:dyDescent="0.2">
      <c r="A1127" t="s">
        <v>53</v>
      </c>
      <c r="B1127" t="s">
        <v>576</v>
      </c>
      <c r="C1127" t="s">
        <v>2982</v>
      </c>
      <c r="D1127" t="s">
        <v>578</v>
      </c>
      <c r="E1127" t="s">
        <v>579</v>
      </c>
      <c r="F1127" t="s">
        <v>580</v>
      </c>
      <c r="G1127" t="s">
        <v>24</v>
      </c>
      <c r="H1127">
        <v>4.93</v>
      </c>
      <c r="I1127" t="s">
        <v>47</v>
      </c>
      <c r="J1127" t="s">
        <v>26</v>
      </c>
      <c r="M1127" t="s">
        <v>27</v>
      </c>
      <c r="N1127" t="s">
        <v>27</v>
      </c>
    </row>
    <row r="1128" spans="1:14" x14ac:dyDescent="0.2">
      <c r="A1128" t="s">
        <v>144</v>
      </c>
      <c r="B1128" t="s">
        <v>2983</v>
      </c>
      <c r="C1128" t="s">
        <v>2984</v>
      </c>
      <c r="D1128" t="s">
        <v>2985</v>
      </c>
      <c r="E1128" t="s">
        <v>2986</v>
      </c>
      <c r="F1128" t="s">
        <v>2987</v>
      </c>
      <c r="G1128" t="s">
        <v>24</v>
      </c>
      <c r="H1128">
        <v>4.92</v>
      </c>
      <c r="I1128" t="s">
        <v>25</v>
      </c>
      <c r="J1128" t="s">
        <v>26</v>
      </c>
      <c r="M1128" t="s">
        <v>27</v>
      </c>
      <c r="N1128" t="s">
        <v>27</v>
      </c>
    </row>
    <row r="1129" spans="1:14" x14ac:dyDescent="0.2">
      <c r="A1129" t="s">
        <v>49</v>
      </c>
      <c r="B1129" t="s">
        <v>1822</v>
      </c>
      <c r="C1129" t="s">
        <v>2988</v>
      </c>
      <c r="D1129" t="s">
        <v>485</v>
      </c>
      <c r="E1129" t="s">
        <v>1823</v>
      </c>
      <c r="F1129" t="s">
        <v>487</v>
      </c>
      <c r="G1129" t="s">
        <v>24</v>
      </c>
      <c r="H1129">
        <v>4.91</v>
      </c>
      <c r="I1129" t="s">
        <v>47</v>
      </c>
      <c r="J1129" t="s">
        <v>26</v>
      </c>
      <c r="K1129">
        <v>1</v>
      </c>
      <c r="L1129">
        <v>4.91</v>
      </c>
      <c r="M1129" t="s">
        <v>27</v>
      </c>
      <c r="N1129" t="s">
        <v>27</v>
      </c>
    </row>
    <row r="1130" spans="1:14" x14ac:dyDescent="0.2">
      <c r="A1130" t="s">
        <v>49</v>
      </c>
      <c r="B1130" t="s">
        <v>2989</v>
      </c>
      <c r="C1130" t="s">
        <v>2990</v>
      </c>
      <c r="D1130" t="s">
        <v>2991</v>
      </c>
      <c r="E1130" t="s">
        <v>2992</v>
      </c>
      <c r="F1130" t="s">
        <v>2993</v>
      </c>
      <c r="G1130" t="s">
        <v>24</v>
      </c>
      <c r="H1130">
        <v>4.91</v>
      </c>
      <c r="I1130" t="s">
        <v>47</v>
      </c>
      <c r="J1130" t="s">
        <v>26</v>
      </c>
      <c r="M1130" t="s">
        <v>27</v>
      </c>
      <c r="N1130" t="s">
        <v>27</v>
      </c>
    </row>
    <row r="1131" spans="1:14" x14ac:dyDescent="0.2">
      <c r="A1131" t="s">
        <v>18</v>
      </c>
      <c r="B1131" t="s">
        <v>2877</v>
      </c>
      <c r="C1131" t="s">
        <v>2994</v>
      </c>
      <c r="D1131" t="s">
        <v>2879</v>
      </c>
      <c r="E1131" t="s">
        <v>2880</v>
      </c>
      <c r="F1131" t="s">
        <v>2881</v>
      </c>
      <c r="G1131" t="s">
        <v>24</v>
      </c>
      <c r="H1131">
        <v>4.9000000000000004</v>
      </c>
      <c r="I1131" t="s">
        <v>25</v>
      </c>
      <c r="J1131" t="s">
        <v>26</v>
      </c>
      <c r="M1131" t="s">
        <v>27</v>
      </c>
      <c r="N1131" t="s">
        <v>27</v>
      </c>
    </row>
    <row r="1132" spans="1:14" x14ac:dyDescent="0.2">
      <c r="A1132" t="s">
        <v>41</v>
      </c>
      <c r="B1132" t="s">
        <v>2995</v>
      </c>
      <c r="C1132" t="s">
        <v>2996</v>
      </c>
      <c r="D1132" t="s">
        <v>2997</v>
      </c>
      <c r="E1132" t="s">
        <v>2998</v>
      </c>
      <c r="F1132" t="s">
        <v>2999</v>
      </c>
      <c r="G1132" t="s">
        <v>24</v>
      </c>
      <c r="H1132">
        <v>4.91</v>
      </c>
      <c r="I1132" t="s">
        <v>47</v>
      </c>
      <c r="J1132" t="s">
        <v>26</v>
      </c>
      <c r="M1132" t="s">
        <v>27</v>
      </c>
      <c r="N1132" t="s">
        <v>27</v>
      </c>
    </row>
    <row r="1133" spans="1:14" x14ac:dyDescent="0.2">
      <c r="A1133" t="s">
        <v>18</v>
      </c>
      <c r="B1133" t="s">
        <v>2919</v>
      </c>
      <c r="C1133" t="s">
        <v>3000</v>
      </c>
      <c r="D1133" t="s">
        <v>2921</v>
      </c>
      <c r="E1133" t="s">
        <v>2922</v>
      </c>
      <c r="F1133" t="s">
        <v>2923</v>
      </c>
      <c r="G1133" t="s">
        <v>24</v>
      </c>
      <c r="H1133">
        <v>4.9000000000000004</v>
      </c>
      <c r="I1133" t="s">
        <v>25</v>
      </c>
      <c r="J1133" t="s">
        <v>26</v>
      </c>
      <c r="M1133" t="s">
        <v>27</v>
      </c>
      <c r="N1133" t="s">
        <v>27</v>
      </c>
    </row>
    <row r="1134" spans="1:14" x14ac:dyDescent="0.2">
      <c r="A1134" t="s">
        <v>49</v>
      </c>
      <c r="B1134" t="s">
        <v>3001</v>
      </c>
      <c r="C1134" t="s">
        <v>3002</v>
      </c>
      <c r="D1134" t="s">
        <v>712</v>
      </c>
      <c r="E1134" t="s">
        <v>3003</v>
      </c>
      <c r="F1134" t="s">
        <v>714</v>
      </c>
      <c r="G1134" t="s">
        <v>24</v>
      </c>
      <c r="H1134">
        <v>4.8899999999999997</v>
      </c>
      <c r="I1134" t="s">
        <v>47</v>
      </c>
      <c r="J1134" t="s">
        <v>26</v>
      </c>
      <c r="M1134" t="s">
        <v>27</v>
      </c>
      <c r="N1134" t="s">
        <v>27</v>
      </c>
    </row>
    <row r="1135" spans="1:14" x14ac:dyDescent="0.2">
      <c r="A1135" t="s">
        <v>49</v>
      </c>
      <c r="B1135" t="s">
        <v>3004</v>
      </c>
      <c r="C1135" t="s">
        <v>3005</v>
      </c>
      <c r="D1135" t="s">
        <v>1163</v>
      </c>
      <c r="E1135" t="s">
        <v>3006</v>
      </c>
      <c r="F1135" t="s">
        <v>1165</v>
      </c>
      <c r="G1135" t="s">
        <v>24</v>
      </c>
      <c r="H1135">
        <v>4.83</v>
      </c>
      <c r="I1135" t="s">
        <v>47</v>
      </c>
      <c r="J1135" t="s">
        <v>26</v>
      </c>
      <c r="K1135">
        <v>1</v>
      </c>
      <c r="L1135">
        <v>4.83</v>
      </c>
      <c r="M1135" t="s">
        <v>27</v>
      </c>
      <c r="N1135" t="s">
        <v>27</v>
      </c>
    </row>
    <row r="1136" spans="1:14" x14ac:dyDescent="0.2">
      <c r="A1136" t="s">
        <v>53</v>
      </c>
      <c r="B1136" t="s">
        <v>2416</v>
      </c>
      <c r="C1136" t="s">
        <v>3007</v>
      </c>
      <c r="D1136" t="s">
        <v>2418</v>
      </c>
      <c r="E1136" t="s">
        <v>2419</v>
      </c>
      <c r="F1136" t="s">
        <v>2420</v>
      </c>
      <c r="G1136" t="s">
        <v>24</v>
      </c>
      <c r="H1136">
        <v>4.8899999999999997</v>
      </c>
      <c r="I1136" t="s">
        <v>47</v>
      </c>
      <c r="J1136" t="s">
        <v>26</v>
      </c>
      <c r="M1136" t="s">
        <v>27</v>
      </c>
      <c r="N1136" t="s">
        <v>27</v>
      </c>
    </row>
    <row r="1137" spans="1:14" x14ac:dyDescent="0.2">
      <c r="A1137" t="s">
        <v>49</v>
      </c>
      <c r="B1137" t="s">
        <v>1424</v>
      </c>
      <c r="C1137" t="s">
        <v>3008</v>
      </c>
      <c r="D1137" t="s">
        <v>1426</v>
      </c>
      <c r="E1137" t="s">
        <v>1427</v>
      </c>
      <c r="F1137" t="s">
        <v>1428</v>
      </c>
      <c r="G1137" t="s">
        <v>24</v>
      </c>
      <c r="H1137">
        <v>4.88</v>
      </c>
      <c r="I1137" t="s">
        <v>47</v>
      </c>
      <c r="J1137" t="s">
        <v>26</v>
      </c>
      <c r="M1137" t="s">
        <v>27</v>
      </c>
      <c r="N1137" t="s">
        <v>27</v>
      </c>
    </row>
    <row r="1138" spans="1:14" x14ac:dyDescent="0.2">
      <c r="A1138" t="s">
        <v>18</v>
      </c>
      <c r="B1138" t="s">
        <v>545</v>
      </c>
      <c r="C1138" t="s">
        <v>2499</v>
      </c>
      <c r="D1138" t="s">
        <v>336</v>
      </c>
      <c r="E1138" t="s">
        <v>547</v>
      </c>
      <c r="F1138" t="s">
        <v>338</v>
      </c>
      <c r="G1138" t="s">
        <v>24</v>
      </c>
      <c r="H1138">
        <v>4.88</v>
      </c>
      <c r="I1138" t="s">
        <v>25</v>
      </c>
      <c r="J1138" t="s">
        <v>26</v>
      </c>
      <c r="M1138" t="s">
        <v>27</v>
      </c>
      <c r="N1138" t="s">
        <v>27</v>
      </c>
    </row>
    <row r="1139" spans="1:14" x14ac:dyDescent="0.2">
      <c r="A1139" t="s">
        <v>49</v>
      </c>
      <c r="B1139" t="s">
        <v>3004</v>
      </c>
      <c r="C1139" t="s">
        <v>3009</v>
      </c>
      <c r="D1139" t="s">
        <v>1163</v>
      </c>
      <c r="E1139" t="s">
        <v>3006</v>
      </c>
      <c r="F1139" t="s">
        <v>1165</v>
      </c>
      <c r="G1139" t="s">
        <v>24</v>
      </c>
      <c r="H1139">
        <v>4.87</v>
      </c>
      <c r="I1139" t="s">
        <v>47</v>
      </c>
      <c r="J1139" t="s">
        <v>26</v>
      </c>
      <c r="K1139">
        <v>1</v>
      </c>
      <c r="L1139">
        <v>4.87</v>
      </c>
      <c r="M1139" t="s">
        <v>27</v>
      </c>
      <c r="N1139" t="s">
        <v>27</v>
      </c>
    </row>
    <row r="1140" spans="1:14" x14ac:dyDescent="0.2">
      <c r="A1140" t="s">
        <v>41</v>
      </c>
      <c r="B1140" t="s">
        <v>2659</v>
      </c>
      <c r="C1140" t="s">
        <v>3010</v>
      </c>
      <c r="D1140" t="s">
        <v>2661</v>
      </c>
      <c r="E1140" t="s">
        <v>2662</v>
      </c>
      <c r="F1140" t="s">
        <v>2663</v>
      </c>
      <c r="G1140" t="s">
        <v>24</v>
      </c>
      <c r="H1140">
        <v>4.87</v>
      </c>
      <c r="I1140" t="s">
        <v>47</v>
      </c>
      <c r="J1140" t="s">
        <v>26</v>
      </c>
      <c r="M1140" t="s">
        <v>27</v>
      </c>
      <c r="N1140" t="s">
        <v>27</v>
      </c>
    </row>
    <row r="1141" spans="1:14" x14ac:dyDescent="0.2">
      <c r="A1141" t="s">
        <v>49</v>
      </c>
      <c r="B1141" t="s">
        <v>323</v>
      </c>
      <c r="C1141" t="s">
        <v>3011</v>
      </c>
      <c r="D1141" t="s">
        <v>325</v>
      </c>
      <c r="E1141" t="s">
        <v>326</v>
      </c>
      <c r="F1141" t="s">
        <v>327</v>
      </c>
      <c r="G1141" t="s">
        <v>24</v>
      </c>
      <c r="H1141">
        <v>4.8499999999999996</v>
      </c>
      <c r="I1141" t="s">
        <v>47</v>
      </c>
      <c r="J1141" t="s">
        <v>26</v>
      </c>
      <c r="K1141">
        <v>1</v>
      </c>
      <c r="L1141">
        <v>4.8499999999999996</v>
      </c>
      <c r="M1141" t="s">
        <v>27</v>
      </c>
      <c r="N1141" t="s">
        <v>27</v>
      </c>
    </row>
    <row r="1142" spans="1:14" x14ac:dyDescent="0.2">
      <c r="A1142" t="s">
        <v>49</v>
      </c>
      <c r="B1142" t="s">
        <v>1822</v>
      </c>
      <c r="C1142" t="s">
        <v>3012</v>
      </c>
      <c r="D1142" t="s">
        <v>485</v>
      </c>
      <c r="E1142" t="s">
        <v>1823</v>
      </c>
      <c r="F1142" t="s">
        <v>487</v>
      </c>
      <c r="G1142" t="s">
        <v>24</v>
      </c>
      <c r="H1142">
        <v>4.8499999999999996</v>
      </c>
      <c r="I1142" t="s">
        <v>47</v>
      </c>
      <c r="J1142" t="s">
        <v>26</v>
      </c>
      <c r="M1142" t="s">
        <v>27</v>
      </c>
      <c r="N1142" t="s">
        <v>27</v>
      </c>
    </row>
    <row r="1143" spans="1:14" x14ac:dyDescent="0.2">
      <c r="A1143" t="s">
        <v>18</v>
      </c>
      <c r="B1143" t="s">
        <v>3013</v>
      </c>
      <c r="C1143" t="s">
        <v>3014</v>
      </c>
      <c r="D1143" t="s">
        <v>3015</v>
      </c>
      <c r="E1143" t="s">
        <v>3016</v>
      </c>
      <c r="F1143" t="s">
        <v>3017</v>
      </c>
      <c r="G1143" t="s">
        <v>24</v>
      </c>
      <c r="H1143">
        <v>4.8499999999999996</v>
      </c>
      <c r="I1143" t="s">
        <v>25</v>
      </c>
      <c r="J1143" t="s">
        <v>26</v>
      </c>
      <c r="K1143">
        <v>1</v>
      </c>
      <c r="L1143">
        <v>4.8499999999999996</v>
      </c>
      <c r="M1143" t="s">
        <v>27</v>
      </c>
      <c r="N1143" t="s">
        <v>27</v>
      </c>
    </row>
    <row r="1144" spans="1:14" x14ac:dyDescent="0.2">
      <c r="A1144" t="s">
        <v>53</v>
      </c>
      <c r="B1144" t="s">
        <v>2771</v>
      </c>
      <c r="C1144" t="s">
        <v>3018</v>
      </c>
      <c r="D1144" t="s">
        <v>2773</v>
      </c>
      <c r="E1144" t="s">
        <v>2774</v>
      </c>
      <c r="F1144" t="s">
        <v>2775</v>
      </c>
      <c r="G1144" t="s">
        <v>24</v>
      </c>
      <c r="H1144">
        <v>4.8499999999999996</v>
      </c>
      <c r="I1144" t="s">
        <v>47</v>
      </c>
      <c r="J1144" t="s">
        <v>26</v>
      </c>
      <c r="M1144" t="s">
        <v>27</v>
      </c>
      <c r="N1144" t="s">
        <v>27</v>
      </c>
    </row>
    <row r="1145" spans="1:14" x14ac:dyDescent="0.2">
      <c r="A1145" t="s">
        <v>18</v>
      </c>
      <c r="B1145" t="s">
        <v>3019</v>
      </c>
      <c r="C1145" t="s">
        <v>3020</v>
      </c>
      <c r="D1145" t="s">
        <v>3021</v>
      </c>
      <c r="E1145" t="s">
        <v>3022</v>
      </c>
      <c r="F1145" t="s">
        <v>2037</v>
      </c>
      <c r="G1145" t="s">
        <v>24</v>
      </c>
      <c r="H1145">
        <v>4.84</v>
      </c>
      <c r="I1145" t="s">
        <v>25</v>
      </c>
      <c r="J1145" t="s">
        <v>26</v>
      </c>
      <c r="M1145" t="s">
        <v>27</v>
      </c>
      <c r="N1145" t="s">
        <v>27</v>
      </c>
    </row>
    <row r="1146" spans="1:14" x14ac:dyDescent="0.2">
      <c r="A1146" t="s">
        <v>18</v>
      </c>
      <c r="B1146" t="s">
        <v>3023</v>
      </c>
      <c r="C1146" t="s">
        <v>3024</v>
      </c>
      <c r="D1146" t="s">
        <v>3025</v>
      </c>
      <c r="E1146" t="s">
        <v>3026</v>
      </c>
      <c r="F1146" t="s">
        <v>3027</v>
      </c>
      <c r="G1146" t="s">
        <v>24</v>
      </c>
      <c r="H1146">
        <v>4.82</v>
      </c>
      <c r="I1146" t="s">
        <v>25</v>
      </c>
      <c r="J1146" t="s">
        <v>26</v>
      </c>
      <c r="M1146" t="s">
        <v>27</v>
      </c>
      <c r="N1146" t="s">
        <v>27</v>
      </c>
    </row>
    <row r="1147" spans="1:14" x14ac:dyDescent="0.2">
      <c r="A1147" t="s">
        <v>53</v>
      </c>
      <c r="B1147" t="s">
        <v>2248</v>
      </c>
      <c r="C1147" t="s">
        <v>3028</v>
      </c>
      <c r="D1147" t="s">
        <v>2250</v>
      </c>
      <c r="E1147" t="s">
        <v>2251</v>
      </c>
      <c r="F1147" t="s">
        <v>2252</v>
      </c>
      <c r="G1147" t="s">
        <v>24</v>
      </c>
      <c r="H1147">
        <v>4.8099999999999996</v>
      </c>
      <c r="I1147" t="s">
        <v>47</v>
      </c>
      <c r="J1147" t="s">
        <v>26</v>
      </c>
      <c r="M1147" t="s">
        <v>27</v>
      </c>
      <c r="N1147" t="s">
        <v>27</v>
      </c>
    </row>
    <row r="1148" spans="1:14" x14ac:dyDescent="0.2">
      <c r="A1148" t="s">
        <v>144</v>
      </c>
      <c r="B1148" t="s">
        <v>3029</v>
      </c>
      <c r="C1148" t="s">
        <v>3030</v>
      </c>
      <c r="D1148" t="s">
        <v>3031</v>
      </c>
      <c r="E1148" t="s">
        <v>3032</v>
      </c>
      <c r="F1148" t="s">
        <v>3033</v>
      </c>
      <c r="G1148" t="s">
        <v>24</v>
      </c>
      <c r="H1148">
        <v>4.8</v>
      </c>
      <c r="I1148" t="s">
        <v>25</v>
      </c>
      <c r="J1148" t="s">
        <v>26</v>
      </c>
      <c r="M1148" t="s">
        <v>27</v>
      </c>
      <c r="N1148" t="s">
        <v>27</v>
      </c>
    </row>
    <row r="1149" spans="1:14" x14ac:dyDescent="0.2">
      <c r="A1149" t="s">
        <v>53</v>
      </c>
      <c r="B1149" t="s">
        <v>2654</v>
      </c>
      <c r="C1149" t="s">
        <v>3034</v>
      </c>
      <c r="D1149" t="s">
        <v>2656</v>
      </c>
      <c r="E1149" t="s">
        <v>2657</v>
      </c>
      <c r="F1149" t="s">
        <v>2658</v>
      </c>
      <c r="G1149" t="s">
        <v>24</v>
      </c>
      <c r="H1149">
        <v>4.79</v>
      </c>
      <c r="I1149" t="s">
        <v>47</v>
      </c>
      <c r="J1149" t="s">
        <v>26</v>
      </c>
      <c r="M1149" t="s">
        <v>27</v>
      </c>
      <c r="N1149" t="s">
        <v>27</v>
      </c>
    </row>
    <row r="1150" spans="1:14" x14ac:dyDescent="0.2">
      <c r="A1150" t="s">
        <v>53</v>
      </c>
      <c r="B1150" t="s">
        <v>576</v>
      </c>
      <c r="C1150" t="s">
        <v>3035</v>
      </c>
      <c r="D1150" t="s">
        <v>578</v>
      </c>
      <c r="E1150" t="s">
        <v>579</v>
      </c>
      <c r="F1150" t="s">
        <v>580</v>
      </c>
      <c r="G1150" t="s">
        <v>24</v>
      </c>
      <c r="H1150">
        <v>4.79</v>
      </c>
      <c r="I1150" t="s">
        <v>47</v>
      </c>
      <c r="J1150" t="s">
        <v>26</v>
      </c>
      <c r="M1150" t="s">
        <v>27</v>
      </c>
      <c r="N1150" t="s">
        <v>27</v>
      </c>
    </row>
    <row r="1151" spans="1:14" x14ac:dyDescent="0.2">
      <c r="A1151" t="s">
        <v>144</v>
      </c>
      <c r="B1151" t="s">
        <v>3036</v>
      </c>
      <c r="C1151" t="s">
        <v>3037</v>
      </c>
      <c r="D1151" t="s">
        <v>3038</v>
      </c>
      <c r="E1151" t="s">
        <v>3039</v>
      </c>
      <c r="F1151" t="s">
        <v>3040</v>
      </c>
      <c r="G1151" t="s">
        <v>24</v>
      </c>
      <c r="H1151">
        <v>4.78</v>
      </c>
      <c r="I1151" t="s">
        <v>25</v>
      </c>
      <c r="J1151" t="s">
        <v>26</v>
      </c>
      <c r="M1151" t="s">
        <v>27</v>
      </c>
      <c r="N1151" t="s">
        <v>27</v>
      </c>
    </row>
    <row r="1152" spans="1:14" x14ac:dyDescent="0.2">
      <c r="A1152" t="s">
        <v>49</v>
      </c>
      <c r="B1152" t="s">
        <v>3041</v>
      </c>
      <c r="C1152" t="s">
        <v>3042</v>
      </c>
      <c r="D1152" t="s">
        <v>3043</v>
      </c>
      <c r="E1152" t="s">
        <v>3044</v>
      </c>
      <c r="F1152" t="s">
        <v>3045</v>
      </c>
      <c r="G1152" t="s">
        <v>24</v>
      </c>
      <c r="H1152">
        <v>4.74</v>
      </c>
      <c r="I1152" t="s">
        <v>47</v>
      </c>
      <c r="J1152" t="s">
        <v>26</v>
      </c>
      <c r="M1152" t="s">
        <v>27</v>
      </c>
      <c r="N1152" t="s">
        <v>27</v>
      </c>
    </row>
    <row r="1153" spans="1:14" x14ac:dyDescent="0.2">
      <c r="A1153" t="s">
        <v>53</v>
      </c>
      <c r="B1153" t="s">
        <v>2351</v>
      </c>
      <c r="C1153" t="s">
        <v>3046</v>
      </c>
      <c r="D1153" t="s">
        <v>2353</v>
      </c>
      <c r="E1153" t="s">
        <v>2354</v>
      </c>
      <c r="F1153" t="s">
        <v>2355</v>
      </c>
      <c r="G1153" t="s">
        <v>24</v>
      </c>
      <c r="H1153">
        <v>4.74</v>
      </c>
      <c r="I1153" t="s">
        <v>47</v>
      </c>
      <c r="J1153" t="s">
        <v>26</v>
      </c>
      <c r="M1153" t="s">
        <v>27</v>
      </c>
      <c r="N1153" t="s">
        <v>27</v>
      </c>
    </row>
    <row r="1154" spans="1:14" x14ac:dyDescent="0.2">
      <c r="A1154" t="s">
        <v>18</v>
      </c>
      <c r="B1154" t="s">
        <v>963</v>
      </c>
      <c r="C1154" t="s">
        <v>534</v>
      </c>
      <c r="D1154" t="s">
        <v>154</v>
      </c>
      <c r="E1154" t="s">
        <v>965</v>
      </c>
      <c r="F1154" t="s">
        <v>156</v>
      </c>
      <c r="G1154" t="s">
        <v>24</v>
      </c>
      <c r="H1154">
        <v>4.7300000000000004</v>
      </c>
      <c r="I1154" t="s">
        <v>25</v>
      </c>
      <c r="J1154" t="s">
        <v>26</v>
      </c>
      <c r="K1154">
        <v>1</v>
      </c>
      <c r="L1154">
        <v>4.7300000000000004</v>
      </c>
      <c r="M1154" t="s">
        <v>27</v>
      </c>
      <c r="N1154" t="s">
        <v>27</v>
      </c>
    </row>
    <row r="1155" spans="1:14" x14ac:dyDescent="0.2">
      <c r="A1155" t="s">
        <v>144</v>
      </c>
      <c r="B1155" t="s">
        <v>1125</v>
      </c>
      <c r="C1155" t="s">
        <v>3047</v>
      </c>
      <c r="D1155" t="s">
        <v>1127</v>
      </c>
      <c r="E1155" t="s">
        <v>1128</v>
      </c>
      <c r="F1155" t="s">
        <v>1129</v>
      </c>
      <c r="G1155" t="s">
        <v>24</v>
      </c>
      <c r="H1155">
        <v>4.7300000000000004</v>
      </c>
      <c r="I1155" t="s">
        <v>25</v>
      </c>
      <c r="J1155" t="s">
        <v>26</v>
      </c>
      <c r="M1155" t="s">
        <v>27</v>
      </c>
      <c r="N1155" t="s">
        <v>27</v>
      </c>
    </row>
    <row r="1156" spans="1:14" x14ac:dyDescent="0.2">
      <c r="A1156" t="s">
        <v>41</v>
      </c>
      <c r="B1156" t="s">
        <v>1750</v>
      </c>
      <c r="C1156" t="s">
        <v>3048</v>
      </c>
      <c r="D1156" t="s">
        <v>1752</v>
      </c>
      <c r="E1156" t="s">
        <v>1753</v>
      </c>
      <c r="F1156" t="s">
        <v>1754</v>
      </c>
      <c r="G1156" t="s">
        <v>24</v>
      </c>
      <c r="H1156">
        <v>4.71</v>
      </c>
      <c r="I1156" t="s">
        <v>47</v>
      </c>
      <c r="J1156" t="s">
        <v>26</v>
      </c>
      <c r="M1156" t="s">
        <v>27</v>
      </c>
      <c r="N1156" t="s">
        <v>27</v>
      </c>
    </row>
    <row r="1157" spans="1:14" x14ac:dyDescent="0.2">
      <c r="A1157" t="s">
        <v>144</v>
      </c>
      <c r="B1157" t="s">
        <v>3049</v>
      </c>
      <c r="C1157" t="s">
        <v>3050</v>
      </c>
      <c r="D1157" t="s">
        <v>3051</v>
      </c>
      <c r="E1157" t="s">
        <v>3052</v>
      </c>
      <c r="F1157" t="s">
        <v>3053</v>
      </c>
      <c r="G1157" t="s">
        <v>24</v>
      </c>
      <c r="H1157">
        <v>4.7</v>
      </c>
      <c r="I1157" t="s">
        <v>25</v>
      </c>
      <c r="J1157" t="s">
        <v>26</v>
      </c>
      <c r="M1157" t="s">
        <v>27</v>
      </c>
      <c r="N1157" t="s">
        <v>27</v>
      </c>
    </row>
    <row r="1158" spans="1:14" x14ac:dyDescent="0.2">
      <c r="A1158" t="s">
        <v>49</v>
      </c>
      <c r="B1158" t="s">
        <v>1822</v>
      </c>
      <c r="C1158" t="s">
        <v>3054</v>
      </c>
      <c r="D1158" t="s">
        <v>485</v>
      </c>
      <c r="E1158" t="s">
        <v>1823</v>
      </c>
      <c r="F1158" t="s">
        <v>487</v>
      </c>
      <c r="G1158" t="s">
        <v>24</v>
      </c>
      <c r="H1158">
        <v>4.75</v>
      </c>
      <c r="I1158" t="s">
        <v>47</v>
      </c>
      <c r="J1158" t="s">
        <v>26</v>
      </c>
      <c r="M1158" t="s">
        <v>27</v>
      </c>
      <c r="N1158" t="s">
        <v>27</v>
      </c>
    </row>
    <row r="1159" spans="1:14" x14ac:dyDescent="0.2">
      <c r="A1159" t="s">
        <v>18</v>
      </c>
      <c r="B1159" t="s">
        <v>3055</v>
      </c>
      <c r="C1159" t="s">
        <v>3056</v>
      </c>
      <c r="D1159" t="s">
        <v>1299</v>
      </c>
      <c r="E1159" t="s">
        <v>3057</v>
      </c>
      <c r="F1159" t="s">
        <v>1301</v>
      </c>
      <c r="G1159" t="s">
        <v>24</v>
      </c>
      <c r="H1159">
        <v>4.66</v>
      </c>
      <c r="I1159" t="s">
        <v>25</v>
      </c>
      <c r="J1159" t="s">
        <v>26</v>
      </c>
      <c r="M1159" t="s">
        <v>27</v>
      </c>
      <c r="N1159" t="s">
        <v>27</v>
      </c>
    </row>
    <row r="1160" spans="1:14" x14ac:dyDescent="0.2">
      <c r="A1160" t="s">
        <v>41</v>
      </c>
      <c r="B1160" t="s">
        <v>2659</v>
      </c>
      <c r="C1160" t="s">
        <v>3058</v>
      </c>
      <c r="D1160" t="s">
        <v>2661</v>
      </c>
      <c r="E1160" t="s">
        <v>2662</v>
      </c>
      <c r="F1160" t="s">
        <v>2663</v>
      </c>
      <c r="G1160" t="s">
        <v>24</v>
      </c>
      <c r="H1160">
        <v>4.68</v>
      </c>
      <c r="I1160" t="s">
        <v>47</v>
      </c>
      <c r="J1160" t="s">
        <v>26</v>
      </c>
      <c r="M1160" t="s">
        <v>27</v>
      </c>
      <c r="N1160" t="s">
        <v>27</v>
      </c>
    </row>
    <row r="1161" spans="1:14" x14ac:dyDescent="0.2">
      <c r="A1161" t="s">
        <v>49</v>
      </c>
      <c r="B1161" t="s">
        <v>2590</v>
      </c>
      <c r="C1161" t="s">
        <v>3059</v>
      </c>
      <c r="D1161" t="s">
        <v>2592</v>
      </c>
      <c r="E1161" t="s">
        <v>2593</v>
      </c>
      <c r="F1161" t="s">
        <v>2594</v>
      </c>
      <c r="G1161" t="s">
        <v>24</v>
      </c>
      <c r="H1161">
        <v>3.48</v>
      </c>
      <c r="I1161" t="s">
        <v>47</v>
      </c>
      <c r="J1161" t="s">
        <v>26</v>
      </c>
      <c r="M1161" t="s">
        <v>27</v>
      </c>
      <c r="N1161" t="s">
        <v>27</v>
      </c>
    </row>
    <row r="1162" spans="1:14" x14ac:dyDescent="0.2">
      <c r="A1162" t="s">
        <v>18</v>
      </c>
      <c r="B1162" t="s">
        <v>870</v>
      </c>
      <c r="C1162" t="s">
        <v>3060</v>
      </c>
      <c r="D1162" t="s">
        <v>872</v>
      </c>
      <c r="E1162" t="s">
        <v>873</v>
      </c>
      <c r="F1162" t="s">
        <v>874</v>
      </c>
      <c r="G1162" t="s">
        <v>24</v>
      </c>
      <c r="H1162">
        <v>4.66</v>
      </c>
      <c r="I1162" t="s">
        <v>25</v>
      </c>
      <c r="J1162" t="s">
        <v>26</v>
      </c>
      <c r="M1162" t="s">
        <v>27</v>
      </c>
      <c r="N1162" t="s">
        <v>27</v>
      </c>
    </row>
    <row r="1163" spans="1:14" x14ac:dyDescent="0.2">
      <c r="A1163" t="s">
        <v>53</v>
      </c>
      <c r="B1163" t="s">
        <v>3061</v>
      </c>
      <c r="C1163" t="s">
        <v>3062</v>
      </c>
      <c r="D1163" t="s">
        <v>1170</v>
      </c>
      <c r="E1163" t="s">
        <v>3063</v>
      </c>
      <c r="F1163" t="s">
        <v>1172</v>
      </c>
      <c r="G1163" t="s">
        <v>24</v>
      </c>
      <c r="H1163">
        <v>4.66</v>
      </c>
      <c r="I1163" t="s">
        <v>47</v>
      </c>
      <c r="J1163" t="s">
        <v>26</v>
      </c>
      <c r="M1163" t="s">
        <v>27</v>
      </c>
      <c r="N1163" t="s">
        <v>27</v>
      </c>
    </row>
    <row r="1164" spans="1:14" x14ac:dyDescent="0.2">
      <c r="A1164" t="s">
        <v>49</v>
      </c>
      <c r="B1164" t="s">
        <v>3064</v>
      </c>
      <c r="C1164" t="s">
        <v>3065</v>
      </c>
      <c r="D1164" t="s">
        <v>3015</v>
      </c>
      <c r="E1164" t="s">
        <v>3066</v>
      </c>
      <c r="F1164" t="s">
        <v>3017</v>
      </c>
      <c r="G1164" t="s">
        <v>24</v>
      </c>
      <c r="H1164">
        <v>4.62</v>
      </c>
      <c r="I1164" t="s">
        <v>47</v>
      </c>
      <c r="J1164" t="s">
        <v>26</v>
      </c>
      <c r="M1164" t="s">
        <v>27</v>
      </c>
      <c r="N1164" t="s">
        <v>27</v>
      </c>
    </row>
    <row r="1165" spans="1:14" x14ac:dyDescent="0.2">
      <c r="A1165" t="s">
        <v>53</v>
      </c>
      <c r="B1165" t="s">
        <v>3067</v>
      </c>
      <c r="C1165" t="s">
        <v>3068</v>
      </c>
      <c r="D1165" t="s">
        <v>2040</v>
      </c>
      <c r="E1165" t="s">
        <v>3069</v>
      </c>
      <c r="F1165" t="s">
        <v>2042</v>
      </c>
      <c r="G1165" t="s">
        <v>24</v>
      </c>
      <c r="H1165">
        <v>4.59</v>
      </c>
      <c r="I1165" t="s">
        <v>47</v>
      </c>
      <c r="J1165" t="s">
        <v>26</v>
      </c>
      <c r="M1165" t="s">
        <v>27</v>
      </c>
      <c r="N1165" t="s">
        <v>27</v>
      </c>
    </row>
    <row r="1166" spans="1:14" x14ac:dyDescent="0.2">
      <c r="A1166" t="s">
        <v>53</v>
      </c>
      <c r="B1166" t="s">
        <v>2743</v>
      </c>
      <c r="C1166" t="s">
        <v>3070</v>
      </c>
      <c r="D1166" t="s">
        <v>2745</v>
      </c>
      <c r="E1166" t="s">
        <v>2746</v>
      </c>
      <c r="F1166" t="s">
        <v>2747</v>
      </c>
      <c r="G1166" t="s">
        <v>24</v>
      </c>
      <c r="H1166">
        <v>4.58</v>
      </c>
      <c r="I1166" t="s">
        <v>47</v>
      </c>
      <c r="J1166" t="s">
        <v>26</v>
      </c>
      <c r="K1166">
        <v>1</v>
      </c>
      <c r="L1166">
        <v>4.58</v>
      </c>
      <c r="M1166" t="s">
        <v>27</v>
      </c>
      <c r="N1166" t="s">
        <v>27</v>
      </c>
    </row>
    <row r="1167" spans="1:14" x14ac:dyDescent="0.2">
      <c r="A1167" t="s">
        <v>18</v>
      </c>
      <c r="B1167" t="s">
        <v>1183</v>
      </c>
      <c r="C1167" t="s">
        <v>3071</v>
      </c>
      <c r="D1167" t="s">
        <v>1185</v>
      </c>
      <c r="E1167" t="s">
        <v>1186</v>
      </c>
      <c r="F1167" t="s">
        <v>1187</v>
      </c>
      <c r="G1167" t="s">
        <v>24</v>
      </c>
      <c r="H1167">
        <v>4.55</v>
      </c>
      <c r="I1167" t="s">
        <v>25</v>
      </c>
      <c r="J1167" t="s">
        <v>26</v>
      </c>
      <c r="K1167">
        <v>1</v>
      </c>
      <c r="L1167">
        <v>4.55</v>
      </c>
      <c r="M1167" t="s">
        <v>27</v>
      </c>
      <c r="N1167" t="s">
        <v>27</v>
      </c>
    </row>
    <row r="1168" spans="1:14" x14ac:dyDescent="0.2">
      <c r="A1168" t="s">
        <v>41</v>
      </c>
      <c r="B1168" t="s">
        <v>2779</v>
      </c>
      <c r="C1168" t="s">
        <v>3072</v>
      </c>
      <c r="D1168" t="s">
        <v>2781</v>
      </c>
      <c r="E1168" t="s">
        <v>2782</v>
      </c>
      <c r="F1168" t="s">
        <v>2783</v>
      </c>
      <c r="G1168" t="s">
        <v>24</v>
      </c>
      <c r="H1168">
        <v>4.5599999999999996</v>
      </c>
      <c r="I1168" t="s">
        <v>47</v>
      </c>
      <c r="J1168" t="s">
        <v>26</v>
      </c>
      <c r="M1168" t="s">
        <v>27</v>
      </c>
      <c r="N1168" t="s">
        <v>27</v>
      </c>
    </row>
    <row r="1169" spans="1:14" x14ac:dyDescent="0.2">
      <c r="A1169" t="s">
        <v>53</v>
      </c>
      <c r="B1169" t="s">
        <v>2815</v>
      </c>
      <c r="C1169" t="s">
        <v>3073</v>
      </c>
      <c r="D1169" t="s">
        <v>2817</v>
      </c>
      <c r="E1169" t="s">
        <v>2818</v>
      </c>
      <c r="F1169" t="s">
        <v>2819</v>
      </c>
      <c r="G1169" t="s">
        <v>24</v>
      </c>
      <c r="H1169">
        <v>4.5599999999999996</v>
      </c>
      <c r="I1169" t="s">
        <v>47</v>
      </c>
      <c r="J1169" t="s">
        <v>26</v>
      </c>
      <c r="K1169">
        <v>1</v>
      </c>
      <c r="L1169">
        <v>4.5599999999999996</v>
      </c>
      <c r="M1169" t="s">
        <v>27</v>
      </c>
      <c r="N1169" t="s">
        <v>27</v>
      </c>
    </row>
    <row r="1170" spans="1:14" x14ac:dyDescent="0.2">
      <c r="A1170" t="s">
        <v>53</v>
      </c>
      <c r="B1170" t="s">
        <v>3074</v>
      </c>
      <c r="C1170" t="s">
        <v>3075</v>
      </c>
      <c r="D1170" t="s">
        <v>3076</v>
      </c>
      <c r="E1170" t="s">
        <v>3077</v>
      </c>
      <c r="F1170" t="s">
        <v>3078</v>
      </c>
      <c r="G1170" t="s">
        <v>24</v>
      </c>
      <c r="H1170">
        <v>4.55</v>
      </c>
      <c r="I1170" t="s">
        <v>47</v>
      </c>
      <c r="J1170" t="s">
        <v>26</v>
      </c>
      <c r="M1170" t="s">
        <v>27</v>
      </c>
      <c r="N1170" t="s">
        <v>27</v>
      </c>
    </row>
    <row r="1171" spans="1:14" x14ac:dyDescent="0.2">
      <c r="A1171" t="s">
        <v>49</v>
      </c>
      <c r="B1171" t="s">
        <v>3079</v>
      </c>
      <c r="C1171" t="s">
        <v>3080</v>
      </c>
      <c r="D1171" t="s">
        <v>3081</v>
      </c>
      <c r="E1171" t="s">
        <v>3082</v>
      </c>
      <c r="F1171" t="s">
        <v>3083</v>
      </c>
      <c r="G1171" t="s">
        <v>24</v>
      </c>
      <c r="H1171">
        <v>4.53</v>
      </c>
      <c r="I1171" t="s">
        <v>47</v>
      </c>
      <c r="J1171" t="s">
        <v>26</v>
      </c>
      <c r="M1171" t="s">
        <v>27</v>
      </c>
      <c r="N1171" t="s">
        <v>27</v>
      </c>
    </row>
    <row r="1172" spans="1:14" x14ac:dyDescent="0.2">
      <c r="A1172" t="s">
        <v>49</v>
      </c>
      <c r="B1172" t="s">
        <v>3084</v>
      </c>
      <c r="C1172" t="s">
        <v>3085</v>
      </c>
      <c r="D1172" t="s">
        <v>3086</v>
      </c>
      <c r="E1172" t="s">
        <v>3087</v>
      </c>
      <c r="F1172" t="s">
        <v>3088</v>
      </c>
      <c r="G1172" t="s">
        <v>24</v>
      </c>
      <c r="H1172">
        <v>4.53</v>
      </c>
      <c r="I1172" t="s">
        <v>47</v>
      </c>
      <c r="J1172" t="s">
        <v>26</v>
      </c>
      <c r="M1172" t="s">
        <v>27</v>
      </c>
      <c r="N1172" t="s">
        <v>27</v>
      </c>
    </row>
    <row r="1173" spans="1:14" x14ac:dyDescent="0.2">
      <c r="A1173" t="s">
        <v>41</v>
      </c>
      <c r="B1173" t="s">
        <v>2779</v>
      </c>
      <c r="C1173" t="s">
        <v>3089</v>
      </c>
      <c r="D1173" t="s">
        <v>2781</v>
      </c>
      <c r="E1173" t="s">
        <v>2782</v>
      </c>
      <c r="F1173" t="s">
        <v>2783</v>
      </c>
      <c r="G1173" t="s">
        <v>24</v>
      </c>
      <c r="H1173">
        <v>4.53</v>
      </c>
      <c r="I1173" t="s">
        <v>47</v>
      </c>
      <c r="J1173" t="s">
        <v>26</v>
      </c>
      <c r="M1173" t="s">
        <v>27</v>
      </c>
      <c r="N1173" t="s">
        <v>27</v>
      </c>
    </row>
    <row r="1174" spans="1:14" x14ac:dyDescent="0.2">
      <c r="A1174" t="s">
        <v>49</v>
      </c>
      <c r="B1174" t="s">
        <v>3090</v>
      </c>
      <c r="C1174" t="s">
        <v>3091</v>
      </c>
      <c r="D1174" t="s">
        <v>3092</v>
      </c>
      <c r="E1174" t="s">
        <v>3093</v>
      </c>
      <c r="F1174" t="s">
        <v>3094</v>
      </c>
      <c r="G1174" t="s">
        <v>24</v>
      </c>
      <c r="H1174">
        <v>4.5199999999999996</v>
      </c>
      <c r="I1174" t="s">
        <v>47</v>
      </c>
      <c r="J1174" t="s">
        <v>26</v>
      </c>
      <c r="M1174" t="s">
        <v>27</v>
      </c>
      <c r="N1174" t="s">
        <v>27</v>
      </c>
    </row>
    <row r="1175" spans="1:14" x14ac:dyDescent="0.2">
      <c r="A1175" t="s">
        <v>53</v>
      </c>
      <c r="B1175" t="s">
        <v>3095</v>
      </c>
      <c r="C1175" t="s">
        <v>3096</v>
      </c>
      <c r="D1175" t="s">
        <v>3097</v>
      </c>
      <c r="E1175" t="s">
        <v>3098</v>
      </c>
      <c r="F1175" t="s">
        <v>3099</v>
      </c>
      <c r="G1175" t="s">
        <v>24</v>
      </c>
      <c r="H1175">
        <v>4.5199999999999996</v>
      </c>
      <c r="I1175" t="s">
        <v>47</v>
      </c>
      <c r="J1175" t="s">
        <v>26</v>
      </c>
      <c r="M1175" t="s">
        <v>27</v>
      </c>
      <c r="N1175" t="s">
        <v>27</v>
      </c>
    </row>
    <row r="1176" spans="1:14" x14ac:dyDescent="0.2">
      <c r="A1176" t="s">
        <v>18</v>
      </c>
      <c r="B1176" t="s">
        <v>3100</v>
      </c>
      <c r="C1176" t="s">
        <v>3101</v>
      </c>
      <c r="D1176" t="s">
        <v>3102</v>
      </c>
      <c r="E1176" t="s">
        <v>3103</v>
      </c>
      <c r="F1176" t="s">
        <v>3104</v>
      </c>
      <c r="G1176" t="s">
        <v>24</v>
      </c>
      <c r="H1176">
        <v>4.4800000000000004</v>
      </c>
      <c r="I1176" t="s">
        <v>25</v>
      </c>
      <c r="J1176" t="s">
        <v>26</v>
      </c>
      <c r="M1176" t="s">
        <v>27</v>
      </c>
      <c r="N1176" t="s">
        <v>27</v>
      </c>
    </row>
    <row r="1177" spans="1:14" x14ac:dyDescent="0.2">
      <c r="A1177" t="s">
        <v>144</v>
      </c>
      <c r="B1177" t="s">
        <v>2795</v>
      </c>
      <c r="C1177" t="s">
        <v>3105</v>
      </c>
      <c r="D1177" t="s">
        <v>2797</v>
      </c>
      <c r="E1177" t="s">
        <v>2798</v>
      </c>
      <c r="F1177" t="s">
        <v>2799</v>
      </c>
      <c r="G1177" t="s">
        <v>24</v>
      </c>
      <c r="H1177">
        <v>4.5</v>
      </c>
      <c r="I1177" t="s">
        <v>25</v>
      </c>
      <c r="J1177" t="s">
        <v>26</v>
      </c>
      <c r="M1177" t="s">
        <v>27</v>
      </c>
      <c r="N1177" t="s">
        <v>27</v>
      </c>
    </row>
    <row r="1178" spans="1:14" x14ac:dyDescent="0.2">
      <c r="A1178" t="s">
        <v>49</v>
      </c>
      <c r="B1178" t="s">
        <v>2649</v>
      </c>
      <c r="C1178" t="s">
        <v>3106</v>
      </c>
      <c r="D1178" t="s">
        <v>2651</v>
      </c>
      <c r="E1178" t="s">
        <v>2652</v>
      </c>
      <c r="F1178" t="s">
        <v>2653</v>
      </c>
      <c r="G1178" t="s">
        <v>24</v>
      </c>
      <c r="H1178">
        <v>4.49</v>
      </c>
      <c r="I1178" t="s">
        <v>47</v>
      </c>
      <c r="J1178" t="s">
        <v>26</v>
      </c>
      <c r="M1178" t="s">
        <v>27</v>
      </c>
      <c r="N1178" t="s">
        <v>27</v>
      </c>
    </row>
    <row r="1179" spans="1:14" x14ac:dyDescent="0.2">
      <c r="A1179" t="s">
        <v>41</v>
      </c>
      <c r="B1179" t="s">
        <v>133</v>
      </c>
      <c r="C1179" t="s">
        <v>3107</v>
      </c>
      <c r="D1179" t="s">
        <v>135</v>
      </c>
      <c r="E1179" t="s">
        <v>136</v>
      </c>
      <c r="F1179" t="s">
        <v>137</v>
      </c>
      <c r="G1179" t="s">
        <v>24</v>
      </c>
      <c r="H1179">
        <v>4.47</v>
      </c>
      <c r="I1179" t="s">
        <v>47</v>
      </c>
      <c r="J1179" t="s">
        <v>26</v>
      </c>
      <c r="M1179" t="s">
        <v>27</v>
      </c>
      <c r="N1179" t="s">
        <v>27</v>
      </c>
    </row>
    <row r="1180" spans="1:14" x14ac:dyDescent="0.2">
      <c r="A1180" t="s">
        <v>53</v>
      </c>
      <c r="B1180" t="s">
        <v>2501</v>
      </c>
      <c r="C1180" t="s">
        <v>3108</v>
      </c>
      <c r="D1180" t="s">
        <v>2503</v>
      </c>
      <c r="E1180" t="s">
        <v>2504</v>
      </c>
      <c r="F1180" t="s">
        <v>2505</v>
      </c>
      <c r="G1180" t="s">
        <v>24</v>
      </c>
      <c r="H1180">
        <v>4.4800000000000004</v>
      </c>
      <c r="I1180" t="s">
        <v>47</v>
      </c>
      <c r="J1180" t="s">
        <v>205</v>
      </c>
      <c r="M1180" t="s">
        <v>27</v>
      </c>
      <c r="N1180" t="s">
        <v>27</v>
      </c>
    </row>
    <row r="1181" spans="1:14" x14ac:dyDescent="0.2">
      <c r="A1181" t="s">
        <v>49</v>
      </c>
      <c r="B1181" t="s">
        <v>3079</v>
      </c>
      <c r="C1181" t="s">
        <v>3109</v>
      </c>
      <c r="D1181" t="s">
        <v>3081</v>
      </c>
      <c r="E1181" t="s">
        <v>3082</v>
      </c>
      <c r="F1181" t="s">
        <v>3083</v>
      </c>
      <c r="G1181" t="s">
        <v>24</v>
      </c>
      <c r="H1181">
        <v>4.47</v>
      </c>
      <c r="I1181" t="s">
        <v>47</v>
      </c>
      <c r="J1181" t="s">
        <v>26</v>
      </c>
      <c r="M1181" t="s">
        <v>27</v>
      </c>
      <c r="N1181" t="s">
        <v>27</v>
      </c>
    </row>
    <row r="1182" spans="1:14" x14ac:dyDescent="0.2">
      <c r="A1182" t="s">
        <v>41</v>
      </c>
      <c r="B1182" t="s">
        <v>2733</v>
      </c>
      <c r="C1182" t="s">
        <v>3110</v>
      </c>
      <c r="D1182" t="s">
        <v>2735</v>
      </c>
      <c r="E1182" t="s">
        <v>2736</v>
      </c>
      <c r="F1182" t="s">
        <v>2737</v>
      </c>
      <c r="G1182" t="s">
        <v>24</v>
      </c>
      <c r="H1182">
        <v>4.46</v>
      </c>
      <c r="I1182" t="s">
        <v>47</v>
      </c>
      <c r="J1182" t="s">
        <v>26</v>
      </c>
      <c r="M1182" t="s">
        <v>27</v>
      </c>
      <c r="N1182" t="s">
        <v>27</v>
      </c>
    </row>
    <row r="1183" spans="1:14" x14ac:dyDescent="0.2">
      <c r="A1183" t="s">
        <v>53</v>
      </c>
      <c r="B1183" t="s">
        <v>3095</v>
      </c>
      <c r="C1183" t="s">
        <v>3111</v>
      </c>
      <c r="D1183" t="s">
        <v>3097</v>
      </c>
      <c r="E1183" t="s">
        <v>3098</v>
      </c>
      <c r="F1183" t="s">
        <v>3099</v>
      </c>
      <c r="G1183" t="s">
        <v>24</v>
      </c>
      <c r="H1183">
        <v>4.46</v>
      </c>
      <c r="I1183" t="s">
        <v>47</v>
      </c>
      <c r="J1183" t="s">
        <v>26</v>
      </c>
      <c r="M1183" t="s">
        <v>27</v>
      </c>
      <c r="N1183" t="s">
        <v>27</v>
      </c>
    </row>
    <row r="1184" spans="1:14" x14ac:dyDescent="0.2">
      <c r="A1184" t="s">
        <v>144</v>
      </c>
      <c r="B1184" t="s">
        <v>3112</v>
      </c>
      <c r="C1184" t="s">
        <v>3113</v>
      </c>
      <c r="D1184" t="s">
        <v>3114</v>
      </c>
      <c r="E1184" t="s">
        <v>3115</v>
      </c>
      <c r="F1184" t="s">
        <v>3116</v>
      </c>
      <c r="G1184" t="s">
        <v>24</v>
      </c>
      <c r="H1184">
        <v>4.45</v>
      </c>
      <c r="I1184" t="s">
        <v>25</v>
      </c>
      <c r="J1184" t="s">
        <v>26</v>
      </c>
      <c r="M1184" t="s">
        <v>27</v>
      </c>
      <c r="N1184" t="s">
        <v>27</v>
      </c>
    </row>
    <row r="1185" spans="1:14" x14ac:dyDescent="0.2">
      <c r="A1185" t="s">
        <v>144</v>
      </c>
      <c r="B1185" t="s">
        <v>2970</v>
      </c>
      <c r="C1185" t="s">
        <v>3117</v>
      </c>
      <c r="D1185" t="s">
        <v>2972</v>
      </c>
      <c r="E1185" t="s">
        <v>2973</v>
      </c>
      <c r="F1185" t="s">
        <v>2974</v>
      </c>
      <c r="G1185" t="s">
        <v>24</v>
      </c>
      <c r="H1185">
        <v>4.45</v>
      </c>
      <c r="I1185" t="s">
        <v>25</v>
      </c>
      <c r="J1185" t="s">
        <v>26</v>
      </c>
      <c r="M1185" t="s">
        <v>27</v>
      </c>
      <c r="N1185" t="s">
        <v>27</v>
      </c>
    </row>
    <row r="1186" spans="1:14" x14ac:dyDescent="0.2">
      <c r="A1186" t="s">
        <v>18</v>
      </c>
      <c r="B1186" t="s">
        <v>3118</v>
      </c>
      <c r="C1186" t="s">
        <v>3119</v>
      </c>
      <c r="D1186" t="s">
        <v>3120</v>
      </c>
      <c r="E1186" t="s">
        <v>3121</v>
      </c>
      <c r="F1186" t="s">
        <v>3122</v>
      </c>
      <c r="G1186" t="s">
        <v>24</v>
      </c>
      <c r="H1186">
        <v>4.42</v>
      </c>
      <c r="I1186" t="s">
        <v>25</v>
      </c>
      <c r="J1186" t="s">
        <v>26</v>
      </c>
      <c r="M1186" t="s">
        <v>27</v>
      </c>
      <c r="N1186" t="s">
        <v>27</v>
      </c>
    </row>
    <row r="1187" spans="1:14" x14ac:dyDescent="0.2">
      <c r="A1187" t="s">
        <v>53</v>
      </c>
      <c r="B1187" t="s">
        <v>2665</v>
      </c>
      <c r="C1187" t="s">
        <v>3123</v>
      </c>
      <c r="D1187" t="s">
        <v>2667</v>
      </c>
      <c r="E1187" t="s">
        <v>2668</v>
      </c>
      <c r="F1187" t="s">
        <v>2669</v>
      </c>
      <c r="G1187" t="s">
        <v>24</v>
      </c>
      <c r="H1187">
        <v>4.41</v>
      </c>
      <c r="I1187" t="s">
        <v>47</v>
      </c>
      <c r="J1187" t="s">
        <v>26</v>
      </c>
      <c r="M1187" t="s">
        <v>27</v>
      </c>
      <c r="N1187" t="s">
        <v>27</v>
      </c>
    </row>
    <row r="1188" spans="1:14" x14ac:dyDescent="0.2">
      <c r="A1188" t="s">
        <v>49</v>
      </c>
      <c r="B1188" t="s">
        <v>3124</v>
      </c>
      <c r="C1188" t="s">
        <v>1802</v>
      </c>
      <c r="D1188" t="s">
        <v>1803</v>
      </c>
      <c r="E1188" t="s">
        <v>3125</v>
      </c>
      <c r="F1188" t="s">
        <v>1805</v>
      </c>
      <c r="G1188" t="s">
        <v>24</v>
      </c>
      <c r="H1188">
        <v>4.38</v>
      </c>
      <c r="I1188" t="s">
        <v>47</v>
      </c>
      <c r="J1188" t="s">
        <v>26</v>
      </c>
      <c r="M1188" t="s">
        <v>27</v>
      </c>
      <c r="N1188" t="s">
        <v>27</v>
      </c>
    </row>
    <row r="1189" spans="1:14" x14ac:dyDescent="0.2">
      <c r="A1189" t="s">
        <v>53</v>
      </c>
      <c r="B1189" t="s">
        <v>2416</v>
      </c>
      <c r="C1189" t="s">
        <v>3126</v>
      </c>
      <c r="D1189" t="s">
        <v>2418</v>
      </c>
      <c r="E1189" t="s">
        <v>2419</v>
      </c>
      <c r="F1189" t="s">
        <v>2420</v>
      </c>
      <c r="G1189" t="s">
        <v>24</v>
      </c>
      <c r="H1189">
        <v>4.37</v>
      </c>
      <c r="I1189" t="s">
        <v>47</v>
      </c>
      <c r="J1189" t="s">
        <v>26</v>
      </c>
      <c r="M1189" t="s">
        <v>27</v>
      </c>
      <c r="N1189" t="s">
        <v>27</v>
      </c>
    </row>
    <row r="1190" spans="1:14" x14ac:dyDescent="0.2">
      <c r="A1190" t="s">
        <v>49</v>
      </c>
      <c r="B1190" t="s">
        <v>2537</v>
      </c>
      <c r="C1190" t="s">
        <v>3127</v>
      </c>
      <c r="D1190" t="s">
        <v>2539</v>
      </c>
      <c r="E1190" t="s">
        <v>2540</v>
      </c>
      <c r="F1190" t="s">
        <v>2541</v>
      </c>
      <c r="G1190" t="s">
        <v>24</v>
      </c>
      <c r="H1190">
        <v>4.3499999999999996</v>
      </c>
      <c r="I1190" t="s">
        <v>47</v>
      </c>
      <c r="J1190" t="s">
        <v>26</v>
      </c>
      <c r="M1190" t="s">
        <v>27</v>
      </c>
      <c r="N1190" t="s">
        <v>27</v>
      </c>
    </row>
    <row r="1191" spans="1:14" x14ac:dyDescent="0.2">
      <c r="A1191" t="s">
        <v>144</v>
      </c>
      <c r="B1191" t="s">
        <v>3128</v>
      </c>
      <c r="C1191" t="s">
        <v>3129</v>
      </c>
      <c r="D1191" t="s">
        <v>3130</v>
      </c>
      <c r="E1191" t="s">
        <v>3131</v>
      </c>
      <c r="F1191" t="s">
        <v>3132</v>
      </c>
      <c r="G1191" t="s">
        <v>24</v>
      </c>
      <c r="H1191">
        <v>4.3499999999999996</v>
      </c>
      <c r="I1191" t="s">
        <v>25</v>
      </c>
      <c r="J1191" t="s">
        <v>26</v>
      </c>
      <c r="M1191" t="s">
        <v>27</v>
      </c>
      <c r="N1191" t="s">
        <v>27</v>
      </c>
    </row>
    <row r="1192" spans="1:14" x14ac:dyDescent="0.2">
      <c r="A1192" t="s">
        <v>49</v>
      </c>
      <c r="B1192" t="s">
        <v>2366</v>
      </c>
      <c r="C1192" t="s">
        <v>3133</v>
      </c>
      <c r="D1192" t="s">
        <v>2368</v>
      </c>
      <c r="E1192" t="s">
        <v>2369</v>
      </c>
      <c r="F1192" t="s">
        <v>2370</v>
      </c>
      <c r="G1192" t="s">
        <v>24</v>
      </c>
      <c r="H1192">
        <v>4.34</v>
      </c>
      <c r="I1192" t="s">
        <v>47</v>
      </c>
      <c r="J1192" t="s">
        <v>26</v>
      </c>
      <c r="M1192" t="s">
        <v>27</v>
      </c>
      <c r="N1192" t="s">
        <v>27</v>
      </c>
    </row>
    <row r="1193" spans="1:14" x14ac:dyDescent="0.2">
      <c r="A1193" t="s">
        <v>49</v>
      </c>
      <c r="B1193" t="s">
        <v>2760</v>
      </c>
      <c r="C1193" t="s">
        <v>3134</v>
      </c>
      <c r="D1193" t="s">
        <v>2762</v>
      </c>
      <c r="E1193" t="s">
        <v>2763</v>
      </c>
      <c r="F1193" t="s">
        <v>2764</v>
      </c>
      <c r="G1193" t="s">
        <v>24</v>
      </c>
      <c r="H1193">
        <v>4.33</v>
      </c>
      <c r="I1193" t="s">
        <v>47</v>
      </c>
      <c r="J1193" t="s">
        <v>26</v>
      </c>
      <c r="M1193" t="s">
        <v>27</v>
      </c>
      <c r="N1193" t="s">
        <v>27</v>
      </c>
    </row>
    <row r="1194" spans="1:14" x14ac:dyDescent="0.2">
      <c r="A1194" t="s">
        <v>18</v>
      </c>
      <c r="B1194" t="s">
        <v>315</v>
      </c>
      <c r="C1194" t="s">
        <v>663</v>
      </c>
      <c r="D1194" t="s">
        <v>317</v>
      </c>
      <c r="E1194" t="s">
        <v>318</v>
      </c>
      <c r="F1194" t="s">
        <v>319</v>
      </c>
      <c r="G1194" t="s">
        <v>24</v>
      </c>
      <c r="H1194">
        <v>4.3099999999999996</v>
      </c>
      <c r="I1194" t="s">
        <v>25</v>
      </c>
      <c r="J1194" t="s">
        <v>26</v>
      </c>
      <c r="M1194" t="s">
        <v>27</v>
      </c>
      <c r="N1194" t="s">
        <v>27</v>
      </c>
    </row>
    <row r="1195" spans="1:14" x14ac:dyDescent="0.2">
      <c r="A1195" t="s">
        <v>18</v>
      </c>
      <c r="B1195" t="s">
        <v>3135</v>
      </c>
      <c r="C1195" t="s">
        <v>3136</v>
      </c>
      <c r="D1195" t="s">
        <v>3137</v>
      </c>
      <c r="E1195" t="s">
        <v>3138</v>
      </c>
      <c r="F1195" t="s">
        <v>3139</v>
      </c>
      <c r="G1195" t="s">
        <v>24</v>
      </c>
      <c r="H1195">
        <v>4.3099999999999996</v>
      </c>
      <c r="I1195" t="s">
        <v>25</v>
      </c>
      <c r="J1195" t="s">
        <v>26</v>
      </c>
      <c r="M1195" t="s">
        <v>27</v>
      </c>
      <c r="N1195" t="s">
        <v>27</v>
      </c>
    </row>
    <row r="1196" spans="1:14" x14ac:dyDescent="0.2">
      <c r="A1196" t="s">
        <v>49</v>
      </c>
      <c r="B1196" t="s">
        <v>2537</v>
      </c>
      <c r="C1196" t="s">
        <v>3140</v>
      </c>
      <c r="D1196" t="s">
        <v>2539</v>
      </c>
      <c r="E1196" t="s">
        <v>2540</v>
      </c>
      <c r="F1196" t="s">
        <v>2541</v>
      </c>
      <c r="G1196" t="s">
        <v>24</v>
      </c>
      <c r="H1196">
        <v>4.3</v>
      </c>
      <c r="I1196" t="s">
        <v>47</v>
      </c>
      <c r="J1196" t="s">
        <v>26</v>
      </c>
      <c r="M1196" t="s">
        <v>27</v>
      </c>
      <c r="N1196" t="s">
        <v>27</v>
      </c>
    </row>
    <row r="1197" spans="1:14" x14ac:dyDescent="0.2">
      <c r="A1197" t="s">
        <v>41</v>
      </c>
      <c r="B1197" t="s">
        <v>2619</v>
      </c>
      <c r="C1197" t="s">
        <v>3141</v>
      </c>
      <c r="D1197" t="s">
        <v>2621</v>
      </c>
      <c r="E1197" t="s">
        <v>2622</v>
      </c>
      <c r="F1197" t="s">
        <v>2623</v>
      </c>
      <c r="G1197" t="s">
        <v>24</v>
      </c>
      <c r="H1197">
        <v>4.29</v>
      </c>
      <c r="I1197" t="s">
        <v>47</v>
      </c>
      <c r="J1197" t="s">
        <v>26</v>
      </c>
      <c r="M1197" t="s">
        <v>27</v>
      </c>
      <c r="N1197" t="s">
        <v>27</v>
      </c>
    </row>
    <row r="1198" spans="1:14" x14ac:dyDescent="0.2">
      <c r="A1198" t="s">
        <v>53</v>
      </c>
      <c r="B1198" t="s">
        <v>2716</v>
      </c>
      <c r="C1198" t="s">
        <v>3142</v>
      </c>
      <c r="D1198" t="s">
        <v>2718</v>
      </c>
      <c r="E1198" t="s">
        <v>2719</v>
      </c>
      <c r="F1198" t="s">
        <v>2720</v>
      </c>
      <c r="G1198" t="s">
        <v>24</v>
      </c>
      <c r="H1198">
        <v>4.29</v>
      </c>
      <c r="I1198" t="s">
        <v>47</v>
      </c>
      <c r="J1198" t="s">
        <v>26</v>
      </c>
      <c r="M1198" t="s">
        <v>27</v>
      </c>
      <c r="N1198" t="s">
        <v>27</v>
      </c>
    </row>
    <row r="1199" spans="1:14" x14ac:dyDescent="0.2">
      <c r="A1199" t="s">
        <v>53</v>
      </c>
      <c r="B1199" t="s">
        <v>2934</v>
      </c>
      <c r="C1199" t="s">
        <v>3143</v>
      </c>
      <c r="D1199" t="s">
        <v>2936</v>
      </c>
      <c r="E1199" t="s">
        <v>2937</v>
      </c>
      <c r="F1199" t="s">
        <v>2938</v>
      </c>
      <c r="G1199" t="s">
        <v>24</v>
      </c>
      <c r="H1199">
        <v>4.29</v>
      </c>
      <c r="I1199" t="s">
        <v>47</v>
      </c>
      <c r="J1199" t="s">
        <v>26</v>
      </c>
      <c r="M1199" t="s">
        <v>27</v>
      </c>
      <c r="N1199" t="s">
        <v>27</v>
      </c>
    </row>
    <row r="1200" spans="1:14" x14ac:dyDescent="0.2">
      <c r="A1200" t="s">
        <v>41</v>
      </c>
      <c r="B1200" t="s">
        <v>2733</v>
      </c>
      <c r="C1200" t="s">
        <v>3144</v>
      </c>
      <c r="D1200" t="s">
        <v>2735</v>
      </c>
      <c r="E1200" t="s">
        <v>2736</v>
      </c>
      <c r="F1200" t="s">
        <v>2737</v>
      </c>
      <c r="G1200" t="s">
        <v>24</v>
      </c>
      <c r="H1200">
        <v>4.2699999999999996</v>
      </c>
      <c r="I1200" t="s">
        <v>47</v>
      </c>
      <c r="J1200" t="s">
        <v>26</v>
      </c>
      <c r="M1200" t="s">
        <v>27</v>
      </c>
      <c r="N1200" t="s">
        <v>27</v>
      </c>
    </row>
    <row r="1201" spans="1:14" x14ac:dyDescent="0.2">
      <c r="A1201" t="s">
        <v>53</v>
      </c>
      <c r="B1201" t="s">
        <v>2766</v>
      </c>
      <c r="C1201" t="s">
        <v>3145</v>
      </c>
      <c r="D1201" t="s">
        <v>2768</v>
      </c>
      <c r="E1201" t="s">
        <v>2769</v>
      </c>
      <c r="F1201" t="s">
        <v>2770</v>
      </c>
      <c r="G1201" t="s">
        <v>24</v>
      </c>
      <c r="H1201">
        <v>4.26</v>
      </c>
      <c r="I1201" t="s">
        <v>47</v>
      </c>
      <c r="J1201" t="s">
        <v>26</v>
      </c>
      <c r="M1201" t="s">
        <v>27</v>
      </c>
      <c r="N1201" t="s">
        <v>27</v>
      </c>
    </row>
    <row r="1202" spans="1:14" x14ac:dyDescent="0.2">
      <c r="A1202" t="s">
        <v>53</v>
      </c>
      <c r="B1202" t="s">
        <v>2670</v>
      </c>
      <c r="C1202" t="s">
        <v>3146</v>
      </c>
      <c r="D1202" t="s">
        <v>2672</v>
      </c>
      <c r="E1202" t="s">
        <v>2673</v>
      </c>
      <c r="F1202" t="s">
        <v>2674</v>
      </c>
      <c r="G1202" t="s">
        <v>24</v>
      </c>
      <c r="H1202">
        <v>4.26</v>
      </c>
      <c r="I1202" t="s">
        <v>47</v>
      </c>
      <c r="J1202" t="s">
        <v>26</v>
      </c>
      <c r="M1202" t="s">
        <v>27</v>
      </c>
      <c r="N1202" t="s">
        <v>27</v>
      </c>
    </row>
    <row r="1203" spans="1:14" x14ac:dyDescent="0.2">
      <c r="A1203" t="s">
        <v>18</v>
      </c>
      <c r="B1203" t="s">
        <v>640</v>
      </c>
      <c r="C1203" t="s">
        <v>3147</v>
      </c>
      <c r="D1203" t="s">
        <v>642</v>
      </c>
      <c r="E1203" t="s">
        <v>643</v>
      </c>
      <c r="F1203" t="s">
        <v>644</v>
      </c>
      <c r="G1203" t="s">
        <v>24</v>
      </c>
      <c r="H1203">
        <v>4.25</v>
      </c>
      <c r="I1203" t="s">
        <v>25</v>
      </c>
      <c r="J1203" t="s">
        <v>26</v>
      </c>
      <c r="M1203" t="s">
        <v>27</v>
      </c>
      <c r="N1203" t="s">
        <v>27</v>
      </c>
    </row>
    <row r="1204" spans="1:14" x14ac:dyDescent="0.2">
      <c r="A1204" t="s">
        <v>18</v>
      </c>
      <c r="B1204" t="s">
        <v>3148</v>
      </c>
      <c r="C1204" t="s">
        <v>3149</v>
      </c>
      <c r="D1204" t="s">
        <v>3150</v>
      </c>
      <c r="E1204" t="s">
        <v>3151</v>
      </c>
      <c r="F1204" t="s">
        <v>3152</v>
      </c>
      <c r="G1204" t="s">
        <v>24</v>
      </c>
      <c r="H1204">
        <v>4.24</v>
      </c>
      <c r="I1204" t="s">
        <v>25</v>
      </c>
      <c r="J1204" t="s">
        <v>26</v>
      </c>
      <c r="K1204">
        <v>1</v>
      </c>
      <c r="L1204">
        <v>4.24</v>
      </c>
      <c r="M1204" t="s">
        <v>27</v>
      </c>
      <c r="N1204" t="s">
        <v>27</v>
      </c>
    </row>
    <row r="1205" spans="1:14" x14ac:dyDescent="0.2">
      <c r="A1205" t="s">
        <v>53</v>
      </c>
      <c r="B1205" t="s">
        <v>2686</v>
      </c>
      <c r="C1205" t="s">
        <v>3153</v>
      </c>
      <c r="D1205" t="s">
        <v>2688</v>
      </c>
      <c r="E1205" t="s">
        <v>2689</v>
      </c>
      <c r="F1205" t="s">
        <v>2690</v>
      </c>
      <c r="G1205" t="s">
        <v>24</v>
      </c>
      <c r="H1205">
        <v>4.25</v>
      </c>
      <c r="I1205" t="s">
        <v>47</v>
      </c>
      <c r="J1205" t="s">
        <v>26</v>
      </c>
      <c r="M1205" t="s">
        <v>27</v>
      </c>
      <c r="N1205" t="s">
        <v>27</v>
      </c>
    </row>
    <row r="1206" spans="1:14" x14ac:dyDescent="0.2">
      <c r="A1206" t="s">
        <v>53</v>
      </c>
      <c r="B1206" t="s">
        <v>2695</v>
      </c>
      <c r="C1206" t="s">
        <v>3154</v>
      </c>
      <c r="D1206" t="s">
        <v>2697</v>
      </c>
      <c r="E1206" t="s">
        <v>2698</v>
      </c>
      <c r="F1206" t="s">
        <v>2699</v>
      </c>
      <c r="G1206" t="s">
        <v>24</v>
      </c>
      <c r="H1206">
        <v>4.2300000000000004</v>
      </c>
      <c r="I1206" t="s">
        <v>47</v>
      </c>
      <c r="J1206" t="s">
        <v>26</v>
      </c>
      <c r="M1206" t="s">
        <v>27</v>
      </c>
      <c r="N1206" t="s">
        <v>27</v>
      </c>
    </row>
    <row r="1207" spans="1:14" x14ac:dyDescent="0.2">
      <c r="A1207" t="s">
        <v>53</v>
      </c>
      <c r="B1207" t="s">
        <v>2771</v>
      </c>
      <c r="C1207" t="s">
        <v>3155</v>
      </c>
      <c r="D1207" t="s">
        <v>2773</v>
      </c>
      <c r="E1207" t="s">
        <v>2774</v>
      </c>
      <c r="F1207" t="s">
        <v>2775</v>
      </c>
      <c r="G1207" t="s">
        <v>24</v>
      </c>
      <c r="H1207">
        <v>4.22</v>
      </c>
      <c r="I1207" t="s">
        <v>47</v>
      </c>
      <c r="J1207" t="s">
        <v>26</v>
      </c>
      <c r="M1207" t="s">
        <v>27</v>
      </c>
      <c r="N1207" t="s">
        <v>27</v>
      </c>
    </row>
    <row r="1208" spans="1:14" x14ac:dyDescent="0.2">
      <c r="A1208" t="s">
        <v>53</v>
      </c>
      <c r="B1208" t="s">
        <v>1915</v>
      </c>
      <c r="C1208" t="s">
        <v>2576</v>
      </c>
      <c r="D1208" t="s">
        <v>1621</v>
      </c>
      <c r="E1208" t="s">
        <v>1917</v>
      </c>
      <c r="F1208" t="s">
        <v>1623</v>
      </c>
      <c r="G1208" t="s">
        <v>24</v>
      </c>
      <c r="H1208">
        <v>4.21</v>
      </c>
      <c r="I1208" t="s">
        <v>47</v>
      </c>
      <c r="J1208" t="s">
        <v>26</v>
      </c>
      <c r="M1208" t="s">
        <v>27</v>
      </c>
      <c r="N1208" t="s">
        <v>27</v>
      </c>
    </row>
    <row r="1209" spans="1:14" x14ac:dyDescent="0.2">
      <c r="A1209" t="s">
        <v>18</v>
      </c>
      <c r="B1209" t="s">
        <v>932</v>
      </c>
      <c r="C1209" t="s">
        <v>3156</v>
      </c>
      <c r="D1209" t="s">
        <v>934</v>
      </c>
      <c r="E1209" t="s">
        <v>935</v>
      </c>
      <c r="F1209" t="s">
        <v>936</v>
      </c>
      <c r="G1209" t="s">
        <v>24</v>
      </c>
      <c r="H1209">
        <v>4.1900000000000004</v>
      </c>
      <c r="I1209" t="s">
        <v>25</v>
      </c>
      <c r="J1209" t="s">
        <v>26</v>
      </c>
      <c r="M1209" t="s">
        <v>27</v>
      </c>
      <c r="N1209" t="s">
        <v>27</v>
      </c>
    </row>
    <row r="1210" spans="1:14" x14ac:dyDescent="0.2">
      <c r="A1210" t="s">
        <v>18</v>
      </c>
      <c r="B1210" t="s">
        <v>3157</v>
      </c>
      <c r="C1210" t="s">
        <v>3158</v>
      </c>
      <c r="D1210" t="s">
        <v>3159</v>
      </c>
      <c r="E1210" t="s">
        <v>3160</v>
      </c>
      <c r="F1210" t="s">
        <v>3161</v>
      </c>
      <c r="G1210" t="s">
        <v>24</v>
      </c>
      <c r="H1210">
        <v>4.1900000000000004</v>
      </c>
      <c r="I1210" t="s">
        <v>25</v>
      </c>
      <c r="J1210" t="s">
        <v>26</v>
      </c>
      <c r="M1210" t="s">
        <v>27</v>
      </c>
      <c r="N1210" t="s">
        <v>27</v>
      </c>
    </row>
    <row r="1211" spans="1:14" x14ac:dyDescent="0.2">
      <c r="A1211" t="s">
        <v>53</v>
      </c>
      <c r="B1211" t="s">
        <v>2686</v>
      </c>
      <c r="C1211" t="s">
        <v>3162</v>
      </c>
      <c r="D1211" t="s">
        <v>2688</v>
      </c>
      <c r="E1211" t="s">
        <v>2689</v>
      </c>
      <c r="F1211" t="s">
        <v>2690</v>
      </c>
      <c r="G1211" t="s">
        <v>24</v>
      </c>
      <c r="H1211">
        <v>4.1900000000000004</v>
      </c>
      <c r="I1211" t="s">
        <v>47</v>
      </c>
      <c r="J1211" t="s">
        <v>26</v>
      </c>
      <c r="M1211" t="s">
        <v>27</v>
      </c>
      <c r="N1211" t="s">
        <v>27</v>
      </c>
    </row>
    <row r="1212" spans="1:14" x14ac:dyDescent="0.2">
      <c r="A1212" t="s">
        <v>49</v>
      </c>
      <c r="B1212" t="s">
        <v>3163</v>
      </c>
      <c r="C1212" t="s">
        <v>3164</v>
      </c>
      <c r="D1212" t="s">
        <v>3165</v>
      </c>
      <c r="E1212" t="s">
        <v>3166</v>
      </c>
      <c r="F1212" t="s">
        <v>3167</v>
      </c>
      <c r="G1212" t="s">
        <v>24</v>
      </c>
      <c r="H1212">
        <v>4.1399999999999997</v>
      </c>
      <c r="I1212" t="s">
        <v>47</v>
      </c>
      <c r="J1212" t="s">
        <v>26</v>
      </c>
      <c r="M1212" t="s">
        <v>27</v>
      </c>
      <c r="N1212" t="s">
        <v>27</v>
      </c>
    </row>
    <row r="1213" spans="1:14" x14ac:dyDescent="0.2">
      <c r="A1213" t="s">
        <v>18</v>
      </c>
      <c r="B1213" t="s">
        <v>3168</v>
      </c>
      <c r="C1213" t="s">
        <v>3169</v>
      </c>
      <c r="D1213" t="s">
        <v>3170</v>
      </c>
      <c r="E1213" t="s">
        <v>3171</v>
      </c>
      <c r="F1213" t="s">
        <v>3172</v>
      </c>
      <c r="G1213" t="s">
        <v>24</v>
      </c>
      <c r="H1213">
        <v>4.18</v>
      </c>
      <c r="I1213" t="s">
        <v>25</v>
      </c>
      <c r="J1213" t="s">
        <v>26</v>
      </c>
      <c r="M1213" t="s">
        <v>27</v>
      </c>
      <c r="N1213" t="s">
        <v>27</v>
      </c>
    </row>
    <row r="1214" spans="1:14" x14ac:dyDescent="0.2">
      <c r="A1214" t="s">
        <v>53</v>
      </c>
      <c r="B1214" t="s">
        <v>3173</v>
      </c>
      <c r="C1214" t="s">
        <v>3174</v>
      </c>
      <c r="D1214" t="s">
        <v>3175</v>
      </c>
      <c r="E1214" t="s">
        <v>3176</v>
      </c>
      <c r="F1214" t="s">
        <v>3177</v>
      </c>
      <c r="G1214" t="s">
        <v>24</v>
      </c>
      <c r="H1214">
        <v>4.18</v>
      </c>
      <c r="I1214" t="s">
        <v>47</v>
      </c>
      <c r="J1214" t="s">
        <v>26</v>
      </c>
      <c r="M1214" t="s">
        <v>27</v>
      </c>
      <c r="N1214" t="s">
        <v>27</v>
      </c>
    </row>
    <row r="1215" spans="1:14" x14ac:dyDescent="0.2">
      <c r="A1215" t="s">
        <v>18</v>
      </c>
      <c r="B1215" t="s">
        <v>3178</v>
      </c>
      <c r="C1215" t="s">
        <v>3179</v>
      </c>
      <c r="D1215" t="s">
        <v>3180</v>
      </c>
      <c r="E1215" t="s">
        <v>3181</v>
      </c>
      <c r="F1215" t="s">
        <v>3182</v>
      </c>
      <c r="G1215" t="s">
        <v>24</v>
      </c>
      <c r="H1215">
        <v>4.17</v>
      </c>
      <c r="I1215" t="s">
        <v>25</v>
      </c>
      <c r="J1215" t="s">
        <v>26</v>
      </c>
      <c r="M1215" t="s">
        <v>27</v>
      </c>
      <c r="N1215" t="s">
        <v>27</v>
      </c>
    </row>
    <row r="1216" spans="1:14" x14ac:dyDescent="0.2">
      <c r="A1216" t="s">
        <v>53</v>
      </c>
      <c r="B1216" t="s">
        <v>3183</v>
      </c>
      <c r="C1216" t="s">
        <v>3184</v>
      </c>
      <c r="D1216" t="s">
        <v>3185</v>
      </c>
      <c r="E1216" t="s">
        <v>3186</v>
      </c>
      <c r="F1216" t="s">
        <v>3187</v>
      </c>
      <c r="G1216" t="s">
        <v>24</v>
      </c>
      <c r="H1216">
        <v>4.17</v>
      </c>
      <c r="I1216" t="s">
        <v>47</v>
      </c>
      <c r="J1216" t="s">
        <v>26</v>
      </c>
      <c r="M1216" t="s">
        <v>27</v>
      </c>
      <c r="N1216" t="s">
        <v>27</v>
      </c>
    </row>
    <row r="1217" spans="1:14" x14ac:dyDescent="0.2">
      <c r="A1217" t="s">
        <v>144</v>
      </c>
      <c r="B1217" t="s">
        <v>3188</v>
      </c>
      <c r="C1217" t="s">
        <v>3189</v>
      </c>
      <c r="D1217" t="s">
        <v>3190</v>
      </c>
      <c r="E1217" t="s">
        <v>3191</v>
      </c>
      <c r="F1217" t="s">
        <v>3192</v>
      </c>
      <c r="G1217" t="s">
        <v>24</v>
      </c>
      <c r="H1217">
        <v>4.16</v>
      </c>
      <c r="I1217" t="s">
        <v>25</v>
      </c>
      <c r="J1217" t="s">
        <v>26</v>
      </c>
      <c r="M1217" t="s">
        <v>27</v>
      </c>
      <c r="N1217" t="s">
        <v>27</v>
      </c>
    </row>
    <row r="1218" spans="1:14" x14ac:dyDescent="0.2">
      <c r="A1218" t="s">
        <v>49</v>
      </c>
      <c r="B1218" t="s">
        <v>3193</v>
      </c>
      <c r="C1218" t="s">
        <v>3194</v>
      </c>
      <c r="D1218" t="s">
        <v>3195</v>
      </c>
      <c r="E1218" t="s">
        <v>3196</v>
      </c>
      <c r="F1218" t="s">
        <v>3197</v>
      </c>
      <c r="G1218" t="s">
        <v>24</v>
      </c>
      <c r="H1218">
        <v>4.16</v>
      </c>
      <c r="I1218" t="s">
        <v>47</v>
      </c>
      <c r="J1218" t="s">
        <v>26</v>
      </c>
      <c r="M1218" t="s">
        <v>27</v>
      </c>
      <c r="N1218" t="s">
        <v>27</v>
      </c>
    </row>
    <row r="1219" spans="1:14" x14ac:dyDescent="0.2">
      <c r="A1219" t="s">
        <v>18</v>
      </c>
      <c r="B1219" t="s">
        <v>1069</v>
      </c>
      <c r="C1219" t="s">
        <v>3198</v>
      </c>
      <c r="D1219" t="s">
        <v>216</v>
      </c>
      <c r="E1219" t="s">
        <v>593</v>
      </c>
      <c r="F1219" t="s">
        <v>218</v>
      </c>
      <c r="G1219" t="s">
        <v>24</v>
      </c>
      <c r="H1219">
        <v>4.1500000000000004</v>
      </c>
      <c r="I1219" t="s">
        <v>25</v>
      </c>
      <c r="J1219" t="s">
        <v>26</v>
      </c>
      <c r="M1219" t="s">
        <v>27</v>
      </c>
      <c r="N1219" t="s">
        <v>27</v>
      </c>
    </row>
    <row r="1220" spans="1:14" x14ac:dyDescent="0.2">
      <c r="A1220" t="s">
        <v>53</v>
      </c>
      <c r="B1220" t="s">
        <v>3199</v>
      </c>
      <c r="C1220" t="s">
        <v>3200</v>
      </c>
      <c r="D1220" t="s">
        <v>3201</v>
      </c>
      <c r="E1220" t="s">
        <v>3202</v>
      </c>
      <c r="F1220" t="s">
        <v>3203</v>
      </c>
      <c r="G1220" t="s">
        <v>24</v>
      </c>
      <c r="H1220">
        <v>4.1500000000000004</v>
      </c>
      <c r="I1220" t="s">
        <v>47</v>
      </c>
      <c r="J1220" t="s">
        <v>26</v>
      </c>
      <c r="M1220" t="s">
        <v>27</v>
      </c>
      <c r="N1220" t="s">
        <v>27</v>
      </c>
    </row>
    <row r="1221" spans="1:14" x14ac:dyDescent="0.2">
      <c r="A1221" t="s">
        <v>49</v>
      </c>
      <c r="B1221" t="s">
        <v>2701</v>
      </c>
      <c r="C1221" t="s">
        <v>3204</v>
      </c>
      <c r="D1221" t="s">
        <v>2703</v>
      </c>
      <c r="E1221" t="s">
        <v>2704</v>
      </c>
      <c r="F1221" t="s">
        <v>2705</v>
      </c>
      <c r="G1221" t="s">
        <v>24</v>
      </c>
      <c r="H1221">
        <v>4.1399999999999997</v>
      </c>
      <c r="I1221" t="s">
        <v>47</v>
      </c>
      <c r="J1221" t="s">
        <v>26</v>
      </c>
      <c r="M1221" t="s">
        <v>27</v>
      </c>
      <c r="N1221" t="s">
        <v>27</v>
      </c>
    </row>
    <row r="1222" spans="1:14" x14ac:dyDescent="0.2">
      <c r="A1222" t="s">
        <v>53</v>
      </c>
      <c r="B1222" t="s">
        <v>2749</v>
      </c>
      <c r="C1222" t="s">
        <v>3205</v>
      </c>
      <c r="D1222" t="s">
        <v>2751</v>
      </c>
      <c r="E1222" t="s">
        <v>2752</v>
      </c>
      <c r="F1222" t="s">
        <v>2753</v>
      </c>
      <c r="G1222" t="s">
        <v>24</v>
      </c>
      <c r="H1222">
        <v>4.1399999999999997</v>
      </c>
      <c r="I1222" t="s">
        <v>47</v>
      </c>
      <c r="J1222" t="s">
        <v>26</v>
      </c>
      <c r="M1222" t="s">
        <v>27</v>
      </c>
      <c r="N1222" t="s">
        <v>27</v>
      </c>
    </row>
    <row r="1223" spans="1:14" x14ac:dyDescent="0.2">
      <c r="A1223" t="s">
        <v>53</v>
      </c>
      <c r="B1223" t="s">
        <v>3206</v>
      </c>
      <c r="C1223" t="s">
        <v>3207</v>
      </c>
      <c r="D1223" t="s">
        <v>3208</v>
      </c>
      <c r="E1223" t="s">
        <v>3209</v>
      </c>
      <c r="F1223" t="s">
        <v>3210</v>
      </c>
      <c r="G1223" t="s">
        <v>24</v>
      </c>
      <c r="H1223">
        <v>4.1399999999999997</v>
      </c>
      <c r="I1223" t="s">
        <v>47</v>
      </c>
      <c r="J1223" t="s">
        <v>26</v>
      </c>
      <c r="M1223" t="s">
        <v>27</v>
      </c>
      <c r="N1223" t="s">
        <v>27</v>
      </c>
    </row>
    <row r="1224" spans="1:14" x14ac:dyDescent="0.2">
      <c r="A1224" t="s">
        <v>144</v>
      </c>
      <c r="B1224" t="s">
        <v>3211</v>
      </c>
      <c r="C1224" t="s">
        <v>3212</v>
      </c>
      <c r="D1224" t="s">
        <v>3213</v>
      </c>
      <c r="E1224" t="s">
        <v>3214</v>
      </c>
      <c r="F1224" t="s">
        <v>3215</v>
      </c>
      <c r="G1224" t="s">
        <v>24</v>
      </c>
      <c r="H1224">
        <v>4.1399999999999997</v>
      </c>
      <c r="I1224" t="s">
        <v>25</v>
      </c>
      <c r="J1224" t="s">
        <v>26</v>
      </c>
      <c r="M1224" t="s">
        <v>27</v>
      </c>
      <c r="N1224" t="s">
        <v>27</v>
      </c>
    </row>
    <row r="1225" spans="1:14" x14ac:dyDescent="0.2">
      <c r="A1225" t="s">
        <v>18</v>
      </c>
      <c r="B1225" t="s">
        <v>3216</v>
      </c>
      <c r="C1225" t="s">
        <v>3217</v>
      </c>
      <c r="D1225" t="s">
        <v>3218</v>
      </c>
      <c r="E1225" t="s">
        <v>3219</v>
      </c>
      <c r="F1225" t="s">
        <v>3220</v>
      </c>
      <c r="G1225" t="s">
        <v>24</v>
      </c>
      <c r="H1225">
        <v>4.13</v>
      </c>
      <c r="I1225" t="s">
        <v>25</v>
      </c>
      <c r="J1225" t="s">
        <v>26</v>
      </c>
      <c r="M1225" t="s">
        <v>27</v>
      </c>
      <c r="N1225" t="s">
        <v>27</v>
      </c>
    </row>
    <row r="1226" spans="1:14" x14ac:dyDescent="0.2">
      <c r="A1226" t="s">
        <v>41</v>
      </c>
      <c r="B1226" t="s">
        <v>3221</v>
      </c>
      <c r="C1226" t="s">
        <v>3222</v>
      </c>
      <c r="D1226" t="s">
        <v>3223</v>
      </c>
      <c r="E1226" t="s">
        <v>3224</v>
      </c>
      <c r="F1226" t="s">
        <v>3225</v>
      </c>
      <c r="G1226" t="s">
        <v>24</v>
      </c>
      <c r="H1226">
        <v>4.13</v>
      </c>
      <c r="I1226" t="s">
        <v>47</v>
      </c>
      <c r="J1226" t="s">
        <v>26</v>
      </c>
      <c r="M1226" t="s">
        <v>27</v>
      </c>
      <c r="N1226" t="s">
        <v>27</v>
      </c>
    </row>
    <row r="1227" spans="1:14" x14ac:dyDescent="0.2">
      <c r="A1227" t="s">
        <v>53</v>
      </c>
      <c r="B1227" t="s">
        <v>3226</v>
      </c>
      <c r="C1227" t="s">
        <v>2865</v>
      </c>
      <c r="D1227" t="s">
        <v>2866</v>
      </c>
      <c r="E1227" t="s">
        <v>3227</v>
      </c>
      <c r="F1227" t="s">
        <v>2868</v>
      </c>
      <c r="G1227" t="s">
        <v>24</v>
      </c>
      <c r="H1227">
        <v>4.13</v>
      </c>
      <c r="I1227" t="s">
        <v>47</v>
      </c>
      <c r="J1227" t="s">
        <v>26</v>
      </c>
      <c r="K1227">
        <v>1</v>
      </c>
      <c r="L1227">
        <v>4.13</v>
      </c>
      <c r="M1227" t="s">
        <v>27</v>
      </c>
      <c r="N1227" t="s">
        <v>27</v>
      </c>
    </row>
    <row r="1228" spans="1:14" x14ac:dyDescent="0.2">
      <c r="A1228" t="s">
        <v>49</v>
      </c>
      <c r="B1228" t="s">
        <v>1471</v>
      </c>
      <c r="C1228" t="s">
        <v>3228</v>
      </c>
      <c r="D1228" t="s">
        <v>1473</v>
      </c>
      <c r="E1228" t="s">
        <v>1474</v>
      </c>
      <c r="F1228" t="s">
        <v>1475</v>
      </c>
      <c r="G1228" t="s">
        <v>24</v>
      </c>
      <c r="H1228">
        <v>4.12</v>
      </c>
      <c r="I1228" t="s">
        <v>47</v>
      </c>
      <c r="J1228" t="s">
        <v>26</v>
      </c>
      <c r="M1228" t="s">
        <v>27</v>
      </c>
      <c r="N1228" t="s">
        <v>27</v>
      </c>
    </row>
    <row r="1229" spans="1:14" x14ac:dyDescent="0.2">
      <c r="A1229" t="s">
        <v>18</v>
      </c>
      <c r="B1229" t="s">
        <v>3229</v>
      </c>
      <c r="C1229" t="s">
        <v>3230</v>
      </c>
      <c r="D1229" t="s">
        <v>3231</v>
      </c>
      <c r="E1229" t="s">
        <v>3232</v>
      </c>
      <c r="F1229" t="s">
        <v>3233</v>
      </c>
      <c r="G1229" t="s">
        <v>24</v>
      </c>
      <c r="H1229">
        <v>4.1100000000000003</v>
      </c>
      <c r="I1229" t="s">
        <v>25</v>
      </c>
      <c r="J1229" t="s">
        <v>26</v>
      </c>
      <c r="M1229" t="s">
        <v>27</v>
      </c>
      <c r="N1229" t="s">
        <v>27</v>
      </c>
    </row>
    <row r="1230" spans="1:14" x14ac:dyDescent="0.2">
      <c r="A1230" t="s">
        <v>144</v>
      </c>
      <c r="B1230" t="s">
        <v>3234</v>
      </c>
      <c r="C1230" t="s">
        <v>3235</v>
      </c>
      <c r="D1230" t="s">
        <v>3236</v>
      </c>
      <c r="E1230" t="s">
        <v>3237</v>
      </c>
      <c r="F1230" t="s">
        <v>3238</v>
      </c>
      <c r="G1230" t="s">
        <v>24</v>
      </c>
      <c r="H1230">
        <v>4.12</v>
      </c>
      <c r="I1230" t="s">
        <v>25</v>
      </c>
      <c r="J1230" t="s">
        <v>26</v>
      </c>
      <c r="M1230" t="s">
        <v>27</v>
      </c>
      <c r="N1230" t="s">
        <v>27</v>
      </c>
    </row>
    <row r="1231" spans="1:14" x14ac:dyDescent="0.2">
      <c r="A1231" t="s">
        <v>144</v>
      </c>
      <c r="B1231" t="s">
        <v>3239</v>
      </c>
      <c r="C1231" t="s">
        <v>3240</v>
      </c>
      <c r="D1231" t="s">
        <v>3241</v>
      </c>
      <c r="E1231" t="s">
        <v>3242</v>
      </c>
      <c r="F1231" t="s">
        <v>3243</v>
      </c>
      <c r="G1231" t="s">
        <v>24</v>
      </c>
      <c r="H1231">
        <v>4.12</v>
      </c>
      <c r="I1231" t="s">
        <v>25</v>
      </c>
      <c r="J1231" t="s">
        <v>26</v>
      </c>
      <c r="M1231" t="s">
        <v>27</v>
      </c>
      <c r="N1231" t="s">
        <v>27</v>
      </c>
    </row>
    <row r="1232" spans="1:14" x14ac:dyDescent="0.2">
      <c r="A1232" t="s">
        <v>53</v>
      </c>
      <c r="B1232" t="s">
        <v>2265</v>
      </c>
      <c r="C1232" t="s">
        <v>3244</v>
      </c>
      <c r="D1232" t="s">
        <v>2267</v>
      </c>
      <c r="E1232" t="s">
        <v>2268</v>
      </c>
      <c r="F1232" t="s">
        <v>2269</v>
      </c>
      <c r="G1232" t="s">
        <v>24</v>
      </c>
      <c r="H1232">
        <v>4.1100000000000003</v>
      </c>
      <c r="I1232" t="s">
        <v>47</v>
      </c>
      <c r="J1232" t="s">
        <v>26</v>
      </c>
      <c r="M1232" t="s">
        <v>27</v>
      </c>
      <c r="N1232" t="s">
        <v>27</v>
      </c>
    </row>
    <row r="1233" spans="1:14" x14ac:dyDescent="0.2">
      <c r="A1233" t="s">
        <v>144</v>
      </c>
      <c r="B1233" t="s">
        <v>2927</v>
      </c>
      <c r="C1233" t="s">
        <v>3245</v>
      </c>
      <c r="D1233" t="s">
        <v>2929</v>
      </c>
      <c r="E1233" t="s">
        <v>2930</v>
      </c>
      <c r="F1233" t="s">
        <v>2931</v>
      </c>
      <c r="G1233" t="s">
        <v>24</v>
      </c>
      <c r="H1233">
        <v>4.1100000000000003</v>
      </c>
      <c r="I1233" t="s">
        <v>25</v>
      </c>
      <c r="J1233" t="s">
        <v>26</v>
      </c>
      <c r="M1233" t="s">
        <v>27</v>
      </c>
      <c r="N1233" t="s">
        <v>27</v>
      </c>
    </row>
    <row r="1234" spans="1:14" x14ac:dyDescent="0.2">
      <c r="A1234" t="s">
        <v>53</v>
      </c>
      <c r="B1234" t="s">
        <v>2716</v>
      </c>
      <c r="C1234" t="s">
        <v>3246</v>
      </c>
      <c r="D1234" t="s">
        <v>2718</v>
      </c>
      <c r="E1234" t="s">
        <v>2719</v>
      </c>
      <c r="F1234" t="s">
        <v>2720</v>
      </c>
      <c r="G1234" t="s">
        <v>24</v>
      </c>
      <c r="H1234">
        <v>4.0999999999999996</v>
      </c>
      <c r="I1234" t="s">
        <v>47</v>
      </c>
      <c r="J1234" t="s">
        <v>26</v>
      </c>
      <c r="M1234" t="s">
        <v>27</v>
      </c>
      <c r="N1234" t="s">
        <v>27</v>
      </c>
    </row>
    <row r="1235" spans="1:14" x14ac:dyDescent="0.2">
      <c r="A1235" t="s">
        <v>144</v>
      </c>
      <c r="B1235" t="s">
        <v>2403</v>
      </c>
      <c r="C1235" t="s">
        <v>690</v>
      </c>
      <c r="D1235" t="s">
        <v>227</v>
      </c>
      <c r="E1235" t="s">
        <v>2404</v>
      </c>
      <c r="F1235" t="s">
        <v>229</v>
      </c>
      <c r="G1235" t="s">
        <v>24</v>
      </c>
      <c r="H1235">
        <v>4.0999999999999996</v>
      </c>
      <c r="I1235" t="s">
        <v>25</v>
      </c>
      <c r="J1235" t="s">
        <v>26</v>
      </c>
      <c r="M1235" t="s">
        <v>27</v>
      </c>
      <c r="N1235" t="s">
        <v>27</v>
      </c>
    </row>
    <row r="1236" spans="1:14" x14ac:dyDescent="0.2">
      <c r="A1236" t="s">
        <v>49</v>
      </c>
      <c r="B1236" t="s">
        <v>3247</v>
      </c>
      <c r="C1236" t="s">
        <v>3248</v>
      </c>
      <c r="D1236" t="s">
        <v>3249</v>
      </c>
      <c r="E1236" t="s">
        <v>3250</v>
      </c>
      <c r="F1236" t="s">
        <v>3251</v>
      </c>
      <c r="G1236" t="s">
        <v>24</v>
      </c>
      <c r="H1236">
        <v>4.09</v>
      </c>
      <c r="I1236" t="s">
        <v>47</v>
      </c>
      <c r="J1236" t="s">
        <v>26</v>
      </c>
      <c r="M1236" t="s">
        <v>27</v>
      </c>
      <c r="N1236" t="s">
        <v>27</v>
      </c>
    </row>
    <row r="1237" spans="1:14" x14ac:dyDescent="0.2">
      <c r="A1237" t="s">
        <v>18</v>
      </c>
      <c r="B1237" t="s">
        <v>3252</v>
      </c>
      <c r="C1237" t="s">
        <v>3253</v>
      </c>
      <c r="D1237" t="s">
        <v>1953</v>
      </c>
      <c r="E1237" t="s">
        <v>3254</v>
      </c>
      <c r="F1237" t="s">
        <v>1955</v>
      </c>
      <c r="G1237" t="s">
        <v>24</v>
      </c>
      <c r="H1237">
        <v>4.08</v>
      </c>
      <c r="I1237" t="s">
        <v>25</v>
      </c>
      <c r="J1237" t="s">
        <v>26</v>
      </c>
      <c r="M1237" t="s">
        <v>27</v>
      </c>
      <c r="N1237" t="s">
        <v>27</v>
      </c>
    </row>
    <row r="1238" spans="1:14" x14ac:dyDescent="0.2">
      <c r="A1238" t="s">
        <v>41</v>
      </c>
      <c r="B1238" t="s">
        <v>133</v>
      </c>
      <c r="C1238" t="s">
        <v>3255</v>
      </c>
      <c r="D1238" t="s">
        <v>135</v>
      </c>
      <c r="E1238" t="s">
        <v>136</v>
      </c>
      <c r="F1238" t="s">
        <v>137</v>
      </c>
      <c r="G1238" t="s">
        <v>24</v>
      </c>
      <c r="H1238">
        <v>4.08</v>
      </c>
      <c r="I1238" t="s">
        <v>47</v>
      </c>
      <c r="J1238" t="s">
        <v>26</v>
      </c>
      <c r="M1238" t="s">
        <v>27</v>
      </c>
      <c r="N1238" t="s">
        <v>27</v>
      </c>
    </row>
    <row r="1239" spans="1:14" x14ac:dyDescent="0.2">
      <c r="A1239" t="s">
        <v>144</v>
      </c>
      <c r="B1239" t="s">
        <v>698</v>
      </c>
      <c r="C1239" t="s">
        <v>3256</v>
      </c>
      <c r="D1239" t="s">
        <v>700</v>
      </c>
      <c r="E1239" t="s">
        <v>701</v>
      </c>
      <c r="F1239" t="s">
        <v>702</v>
      </c>
      <c r="G1239" t="s">
        <v>24</v>
      </c>
      <c r="H1239">
        <v>4.08</v>
      </c>
      <c r="I1239" t="s">
        <v>25</v>
      </c>
      <c r="J1239" t="s">
        <v>26</v>
      </c>
      <c r="M1239" t="s">
        <v>27</v>
      </c>
      <c r="N1239" t="s">
        <v>27</v>
      </c>
    </row>
    <row r="1240" spans="1:14" x14ac:dyDescent="0.2">
      <c r="A1240" t="s">
        <v>41</v>
      </c>
      <c r="B1240" t="s">
        <v>3257</v>
      </c>
      <c r="C1240" t="s">
        <v>3258</v>
      </c>
      <c r="D1240" t="s">
        <v>3259</v>
      </c>
      <c r="E1240" t="s">
        <v>3260</v>
      </c>
      <c r="F1240" t="s">
        <v>3261</v>
      </c>
      <c r="G1240" t="s">
        <v>24</v>
      </c>
      <c r="H1240">
        <v>4.07</v>
      </c>
      <c r="I1240" t="s">
        <v>47</v>
      </c>
      <c r="J1240" t="s">
        <v>26</v>
      </c>
      <c r="M1240" t="s">
        <v>27</v>
      </c>
      <c r="N1240" t="s">
        <v>27</v>
      </c>
    </row>
    <row r="1241" spans="1:14" x14ac:dyDescent="0.2">
      <c r="A1241" t="s">
        <v>49</v>
      </c>
      <c r="B1241" t="s">
        <v>2366</v>
      </c>
      <c r="C1241" t="s">
        <v>3262</v>
      </c>
      <c r="D1241" t="s">
        <v>2368</v>
      </c>
      <c r="E1241" t="s">
        <v>2369</v>
      </c>
      <c r="F1241" t="s">
        <v>2370</v>
      </c>
      <c r="G1241" t="s">
        <v>24</v>
      </c>
      <c r="H1241">
        <v>4.0599999999999996</v>
      </c>
      <c r="I1241" t="s">
        <v>47</v>
      </c>
      <c r="J1241" t="s">
        <v>26</v>
      </c>
      <c r="M1241" t="s">
        <v>27</v>
      </c>
      <c r="N1241" t="s">
        <v>27</v>
      </c>
    </row>
    <row r="1242" spans="1:14" x14ac:dyDescent="0.2">
      <c r="A1242" t="s">
        <v>41</v>
      </c>
      <c r="B1242" t="s">
        <v>133</v>
      </c>
      <c r="C1242" t="s">
        <v>3263</v>
      </c>
      <c r="D1242" t="s">
        <v>135</v>
      </c>
      <c r="E1242" t="s">
        <v>136</v>
      </c>
      <c r="F1242" t="s">
        <v>137</v>
      </c>
      <c r="G1242" t="s">
        <v>24</v>
      </c>
      <c r="H1242">
        <v>4.0599999999999996</v>
      </c>
      <c r="I1242" t="s">
        <v>47</v>
      </c>
      <c r="J1242" t="s">
        <v>26</v>
      </c>
      <c r="M1242" t="s">
        <v>27</v>
      </c>
      <c r="N1242" t="s">
        <v>27</v>
      </c>
    </row>
    <row r="1243" spans="1:14" x14ac:dyDescent="0.2">
      <c r="A1243" t="s">
        <v>53</v>
      </c>
      <c r="B1243" t="s">
        <v>3264</v>
      </c>
      <c r="C1243" t="s">
        <v>3265</v>
      </c>
      <c r="D1243" t="s">
        <v>3266</v>
      </c>
      <c r="E1243" t="s">
        <v>3267</v>
      </c>
      <c r="F1243" t="s">
        <v>3268</v>
      </c>
      <c r="G1243" t="s">
        <v>24</v>
      </c>
      <c r="H1243">
        <v>4.0599999999999996</v>
      </c>
      <c r="I1243" t="s">
        <v>47</v>
      </c>
      <c r="J1243" t="s">
        <v>26</v>
      </c>
      <c r="M1243" t="s">
        <v>27</v>
      </c>
      <c r="N1243" t="s">
        <v>27</v>
      </c>
    </row>
    <row r="1244" spans="1:14" x14ac:dyDescent="0.2">
      <c r="A1244" t="s">
        <v>53</v>
      </c>
      <c r="B1244" t="s">
        <v>2766</v>
      </c>
      <c r="C1244" t="s">
        <v>3269</v>
      </c>
      <c r="D1244" t="s">
        <v>2768</v>
      </c>
      <c r="E1244" t="s">
        <v>2769</v>
      </c>
      <c r="F1244" t="s">
        <v>2770</v>
      </c>
      <c r="G1244" t="s">
        <v>24</v>
      </c>
      <c r="H1244">
        <v>4.0599999999999996</v>
      </c>
      <c r="I1244" t="s">
        <v>47</v>
      </c>
      <c r="J1244" t="s">
        <v>26</v>
      </c>
      <c r="M1244" t="s">
        <v>27</v>
      </c>
      <c r="N1244" t="s">
        <v>27</v>
      </c>
    </row>
    <row r="1245" spans="1:14" x14ac:dyDescent="0.2">
      <c r="A1245" t="s">
        <v>18</v>
      </c>
      <c r="B1245" t="s">
        <v>3270</v>
      </c>
      <c r="C1245" t="s">
        <v>3271</v>
      </c>
      <c r="D1245" t="s">
        <v>3272</v>
      </c>
      <c r="E1245" t="s">
        <v>3273</v>
      </c>
      <c r="F1245" t="s">
        <v>3274</v>
      </c>
      <c r="G1245" t="s">
        <v>24</v>
      </c>
      <c r="H1245">
        <v>4.0599999999999996</v>
      </c>
      <c r="I1245" t="s">
        <v>25</v>
      </c>
      <c r="J1245" t="s">
        <v>26</v>
      </c>
      <c r="M1245" t="s">
        <v>27</v>
      </c>
      <c r="N1245" t="s">
        <v>27</v>
      </c>
    </row>
    <row r="1246" spans="1:14" x14ac:dyDescent="0.2">
      <c r="A1246" t="s">
        <v>144</v>
      </c>
      <c r="B1246" t="s">
        <v>2882</v>
      </c>
      <c r="C1246" t="s">
        <v>3275</v>
      </c>
      <c r="D1246" t="s">
        <v>2884</v>
      </c>
      <c r="E1246" t="s">
        <v>2885</v>
      </c>
      <c r="F1246" t="s">
        <v>2886</v>
      </c>
      <c r="G1246" t="s">
        <v>24</v>
      </c>
      <c r="H1246">
        <v>4.05</v>
      </c>
      <c r="I1246" t="s">
        <v>25</v>
      </c>
      <c r="J1246" t="s">
        <v>26</v>
      </c>
      <c r="M1246" t="s">
        <v>27</v>
      </c>
      <c r="N1246" t="s">
        <v>27</v>
      </c>
    </row>
    <row r="1247" spans="1:14" x14ac:dyDescent="0.2">
      <c r="A1247" t="s">
        <v>144</v>
      </c>
      <c r="B1247" t="s">
        <v>3276</v>
      </c>
      <c r="C1247" t="s">
        <v>3277</v>
      </c>
      <c r="D1247" t="s">
        <v>3278</v>
      </c>
      <c r="E1247" t="s">
        <v>3279</v>
      </c>
      <c r="F1247" t="s">
        <v>3280</v>
      </c>
      <c r="G1247" t="s">
        <v>24</v>
      </c>
      <c r="H1247">
        <v>4.05</v>
      </c>
      <c r="I1247" t="s">
        <v>25</v>
      </c>
      <c r="J1247" t="s">
        <v>26</v>
      </c>
      <c r="M1247" t="s">
        <v>27</v>
      </c>
      <c r="N1247" t="s">
        <v>27</v>
      </c>
    </row>
    <row r="1248" spans="1:14" x14ac:dyDescent="0.2">
      <c r="A1248" t="s">
        <v>49</v>
      </c>
      <c r="B1248" t="s">
        <v>3281</v>
      </c>
      <c r="C1248" t="s">
        <v>3282</v>
      </c>
      <c r="D1248" t="s">
        <v>3283</v>
      </c>
      <c r="E1248" t="s">
        <v>3284</v>
      </c>
      <c r="F1248" t="s">
        <v>3285</v>
      </c>
      <c r="G1248" t="s">
        <v>24</v>
      </c>
      <c r="H1248">
        <v>4.04</v>
      </c>
      <c r="I1248" t="s">
        <v>47</v>
      </c>
      <c r="J1248" t="s">
        <v>26</v>
      </c>
      <c r="M1248" t="s">
        <v>27</v>
      </c>
      <c r="N1248" t="s">
        <v>27</v>
      </c>
    </row>
    <row r="1249" spans="1:14" x14ac:dyDescent="0.2">
      <c r="A1249" t="s">
        <v>18</v>
      </c>
      <c r="B1249" t="s">
        <v>1979</v>
      </c>
      <c r="C1249" t="s">
        <v>3286</v>
      </c>
      <c r="D1249" t="s">
        <v>1981</v>
      </c>
      <c r="E1249" t="s">
        <v>1982</v>
      </c>
      <c r="F1249" t="s">
        <v>1983</v>
      </c>
      <c r="G1249" t="s">
        <v>24</v>
      </c>
      <c r="H1249">
        <v>4.04</v>
      </c>
      <c r="I1249" t="s">
        <v>25</v>
      </c>
      <c r="J1249" t="s">
        <v>26</v>
      </c>
      <c r="M1249" t="s">
        <v>27</v>
      </c>
      <c r="N1249" t="s">
        <v>27</v>
      </c>
    </row>
    <row r="1250" spans="1:14" x14ac:dyDescent="0.2">
      <c r="A1250" t="s">
        <v>53</v>
      </c>
      <c r="B1250" t="s">
        <v>2831</v>
      </c>
      <c r="C1250" t="s">
        <v>3287</v>
      </c>
      <c r="D1250" t="s">
        <v>2833</v>
      </c>
      <c r="E1250" t="s">
        <v>2834</v>
      </c>
      <c r="F1250" t="s">
        <v>2835</v>
      </c>
      <c r="G1250" t="s">
        <v>24</v>
      </c>
      <c r="H1250">
        <v>4.04</v>
      </c>
      <c r="I1250" t="s">
        <v>47</v>
      </c>
      <c r="J1250" t="s">
        <v>26</v>
      </c>
      <c r="M1250" t="s">
        <v>27</v>
      </c>
      <c r="N1250" t="s">
        <v>27</v>
      </c>
    </row>
    <row r="1251" spans="1:14" x14ac:dyDescent="0.2">
      <c r="A1251" t="s">
        <v>49</v>
      </c>
      <c r="B1251" t="s">
        <v>3288</v>
      </c>
      <c r="C1251" t="s">
        <v>3289</v>
      </c>
      <c r="D1251" t="s">
        <v>3290</v>
      </c>
      <c r="E1251" t="s">
        <v>3291</v>
      </c>
      <c r="F1251" t="s">
        <v>3292</v>
      </c>
      <c r="G1251" t="s">
        <v>24</v>
      </c>
      <c r="H1251">
        <v>4.03</v>
      </c>
      <c r="I1251" t="s">
        <v>47</v>
      </c>
      <c r="J1251" t="s">
        <v>26</v>
      </c>
      <c r="M1251" t="s">
        <v>27</v>
      </c>
      <c r="N1251" t="s">
        <v>27</v>
      </c>
    </row>
    <row r="1252" spans="1:14" x14ac:dyDescent="0.2">
      <c r="A1252" t="s">
        <v>49</v>
      </c>
      <c r="B1252" t="s">
        <v>3293</v>
      </c>
      <c r="C1252" t="s">
        <v>3294</v>
      </c>
      <c r="D1252" t="s">
        <v>3295</v>
      </c>
      <c r="E1252" t="s">
        <v>3296</v>
      </c>
      <c r="F1252" t="s">
        <v>3297</v>
      </c>
      <c r="G1252" t="s">
        <v>24</v>
      </c>
      <c r="H1252">
        <v>4.01</v>
      </c>
      <c r="I1252" t="s">
        <v>47</v>
      </c>
      <c r="J1252" t="s">
        <v>26</v>
      </c>
      <c r="M1252" t="s">
        <v>27</v>
      </c>
      <c r="N1252" t="s">
        <v>27</v>
      </c>
    </row>
    <row r="1253" spans="1:14" x14ac:dyDescent="0.2">
      <c r="A1253" t="s">
        <v>49</v>
      </c>
      <c r="B1253" t="s">
        <v>3298</v>
      </c>
      <c r="C1253" t="s">
        <v>3299</v>
      </c>
      <c r="D1253" t="s">
        <v>3300</v>
      </c>
      <c r="E1253" t="s">
        <v>3301</v>
      </c>
      <c r="F1253" t="s">
        <v>3302</v>
      </c>
      <c r="G1253" t="s">
        <v>24</v>
      </c>
      <c r="H1253">
        <v>3.99</v>
      </c>
      <c r="I1253" t="s">
        <v>47</v>
      </c>
      <c r="J1253" t="s">
        <v>26</v>
      </c>
      <c r="M1253" t="s">
        <v>27</v>
      </c>
      <c r="N1253" t="s">
        <v>27</v>
      </c>
    </row>
    <row r="1254" spans="1:14" x14ac:dyDescent="0.2">
      <c r="A1254" t="s">
        <v>18</v>
      </c>
      <c r="B1254" t="s">
        <v>2217</v>
      </c>
      <c r="C1254" t="s">
        <v>3303</v>
      </c>
      <c r="D1254" t="s">
        <v>2219</v>
      </c>
      <c r="E1254" t="s">
        <v>2220</v>
      </c>
      <c r="F1254" t="s">
        <v>2221</v>
      </c>
      <c r="G1254" t="s">
        <v>24</v>
      </c>
      <c r="H1254">
        <v>4.01</v>
      </c>
      <c r="I1254" t="s">
        <v>25</v>
      </c>
      <c r="J1254" t="s">
        <v>26</v>
      </c>
      <c r="M1254" t="s">
        <v>27</v>
      </c>
      <c r="N1254" t="s">
        <v>27</v>
      </c>
    </row>
    <row r="1255" spans="1:14" x14ac:dyDescent="0.2">
      <c r="A1255" t="s">
        <v>53</v>
      </c>
      <c r="B1255" t="s">
        <v>2631</v>
      </c>
      <c r="C1255" t="s">
        <v>3304</v>
      </c>
      <c r="D1255" t="s">
        <v>2633</v>
      </c>
      <c r="E1255" t="s">
        <v>2634</v>
      </c>
      <c r="F1255" t="s">
        <v>2635</v>
      </c>
      <c r="G1255" t="s">
        <v>24</v>
      </c>
      <c r="H1255">
        <v>4.0199999999999996</v>
      </c>
      <c r="I1255" t="s">
        <v>47</v>
      </c>
      <c r="J1255" t="s">
        <v>26</v>
      </c>
      <c r="M1255" t="s">
        <v>27</v>
      </c>
      <c r="N1255" t="s">
        <v>27</v>
      </c>
    </row>
    <row r="1256" spans="1:14" x14ac:dyDescent="0.2">
      <c r="A1256" t="s">
        <v>144</v>
      </c>
      <c r="B1256" t="s">
        <v>2096</v>
      </c>
      <c r="C1256" t="s">
        <v>3305</v>
      </c>
      <c r="D1256" t="s">
        <v>2098</v>
      </c>
      <c r="E1256" t="s">
        <v>2099</v>
      </c>
      <c r="F1256" t="s">
        <v>2100</v>
      </c>
      <c r="G1256" t="s">
        <v>24</v>
      </c>
      <c r="H1256">
        <v>4.01</v>
      </c>
      <c r="I1256" t="s">
        <v>25</v>
      </c>
      <c r="J1256" t="s">
        <v>26</v>
      </c>
      <c r="M1256" t="s">
        <v>27</v>
      </c>
      <c r="N1256" t="s">
        <v>27</v>
      </c>
    </row>
    <row r="1257" spans="1:14" x14ac:dyDescent="0.2">
      <c r="A1257" t="s">
        <v>144</v>
      </c>
      <c r="B1257" t="s">
        <v>3128</v>
      </c>
      <c r="C1257" t="s">
        <v>3306</v>
      </c>
      <c r="D1257" t="s">
        <v>3130</v>
      </c>
      <c r="E1257" t="s">
        <v>3131</v>
      </c>
      <c r="F1257" t="s">
        <v>3132</v>
      </c>
      <c r="G1257" t="s">
        <v>24</v>
      </c>
      <c r="H1257">
        <v>4.0199999999999996</v>
      </c>
      <c r="I1257" t="s">
        <v>25</v>
      </c>
      <c r="J1257" t="s">
        <v>26</v>
      </c>
      <c r="M1257" t="s">
        <v>27</v>
      </c>
      <c r="N1257" t="s">
        <v>27</v>
      </c>
    </row>
    <row r="1258" spans="1:14" x14ac:dyDescent="0.2">
      <c r="A1258" t="s">
        <v>49</v>
      </c>
      <c r="B1258" t="s">
        <v>3307</v>
      </c>
      <c r="C1258" t="s">
        <v>3308</v>
      </c>
      <c r="D1258" t="s">
        <v>3309</v>
      </c>
      <c r="E1258" t="s">
        <v>3310</v>
      </c>
      <c r="F1258" t="s">
        <v>3311</v>
      </c>
      <c r="G1258" t="s">
        <v>24</v>
      </c>
      <c r="H1258">
        <v>4.01</v>
      </c>
      <c r="I1258" t="s">
        <v>47</v>
      </c>
      <c r="J1258" t="s">
        <v>26</v>
      </c>
      <c r="M1258" t="s">
        <v>27</v>
      </c>
      <c r="N1258" t="s">
        <v>27</v>
      </c>
    </row>
    <row r="1259" spans="1:14" x14ac:dyDescent="0.2">
      <c r="A1259" t="s">
        <v>49</v>
      </c>
      <c r="B1259" t="s">
        <v>764</v>
      </c>
      <c r="C1259" t="s">
        <v>2507</v>
      </c>
      <c r="D1259" t="s">
        <v>557</v>
      </c>
      <c r="E1259" t="s">
        <v>765</v>
      </c>
      <c r="F1259" t="s">
        <v>559</v>
      </c>
      <c r="G1259" t="s">
        <v>24</v>
      </c>
      <c r="H1259">
        <v>4.01</v>
      </c>
      <c r="I1259" t="s">
        <v>47</v>
      </c>
      <c r="J1259" t="s">
        <v>26</v>
      </c>
      <c r="K1259">
        <v>1</v>
      </c>
      <c r="L1259">
        <v>4.01</v>
      </c>
      <c r="M1259" t="s">
        <v>27</v>
      </c>
      <c r="N1259" t="s">
        <v>27</v>
      </c>
    </row>
    <row r="1260" spans="1:14" x14ac:dyDescent="0.2">
      <c r="A1260" t="s">
        <v>18</v>
      </c>
      <c r="B1260" t="s">
        <v>3312</v>
      </c>
      <c r="C1260" t="s">
        <v>3313</v>
      </c>
      <c r="D1260" t="s">
        <v>3314</v>
      </c>
      <c r="E1260" t="s">
        <v>3315</v>
      </c>
      <c r="F1260" t="s">
        <v>3316</v>
      </c>
      <c r="G1260" t="s">
        <v>24</v>
      </c>
      <c r="H1260">
        <v>4.01</v>
      </c>
      <c r="I1260" t="s">
        <v>25</v>
      </c>
      <c r="J1260" t="s">
        <v>26</v>
      </c>
      <c r="M1260" t="s">
        <v>27</v>
      </c>
      <c r="N1260" t="s">
        <v>27</v>
      </c>
    </row>
    <row r="1261" spans="1:14" x14ac:dyDescent="0.2">
      <c r="A1261" t="s">
        <v>53</v>
      </c>
      <c r="B1261" t="s">
        <v>2141</v>
      </c>
      <c r="C1261" t="s">
        <v>3317</v>
      </c>
      <c r="D1261" t="s">
        <v>2143</v>
      </c>
      <c r="E1261" t="s">
        <v>2144</v>
      </c>
      <c r="F1261" t="s">
        <v>2145</v>
      </c>
      <c r="G1261" t="s">
        <v>24</v>
      </c>
      <c r="H1261">
        <v>4.01</v>
      </c>
      <c r="I1261" t="s">
        <v>47</v>
      </c>
      <c r="J1261" t="s">
        <v>26</v>
      </c>
      <c r="M1261" t="s">
        <v>27</v>
      </c>
      <c r="N1261" t="s">
        <v>27</v>
      </c>
    </row>
    <row r="1262" spans="1:14" x14ac:dyDescent="0.2">
      <c r="A1262" t="s">
        <v>53</v>
      </c>
      <c r="B1262" t="s">
        <v>3318</v>
      </c>
      <c r="C1262" t="s">
        <v>3319</v>
      </c>
      <c r="D1262" t="s">
        <v>3320</v>
      </c>
      <c r="E1262" t="s">
        <v>3321</v>
      </c>
      <c r="F1262" t="s">
        <v>3322</v>
      </c>
      <c r="G1262" t="s">
        <v>24</v>
      </c>
      <c r="H1262">
        <v>4.01</v>
      </c>
      <c r="I1262" t="s">
        <v>47</v>
      </c>
      <c r="J1262" t="s">
        <v>26</v>
      </c>
      <c r="M1262" t="s">
        <v>27</v>
      </c>
      <c r="N1262" t="s">
        <v>27</v>
      </c>
    </row>
    <row r="1263" spans="1:14" x14ac:dyDescent="0.2">
      <c r="A1263" t="s">
        <v>53</v>
      </c>
      <c r="B1263" t="s">
        <v>1951</v>
      </c>
      <c r="C1263" t="s">
        <v>3323</v>
      </c>
      <c r="D1263" t="s">
        <v>1953</v>
      </c>
      <c r="E1263" t="s">
        <v>1954</v>
      </c>
      <c r="F1263" t="s">
        <v>1955</v>
      </c>
      <c r="G1263" t="s">
        <v>24</v>
      </c>
      <c r="H1263">
        <v>3.92</v>
      </c>
      <c r="I1263" t="s">
        <v>47</v>
      </c>
      <c r="J1263" t="s">
        <v>26</v>
      </c>
      <c r="M1263" t="s">
        <v>27</v>
      </c>
      <c r="N1263" t="s">
        <v>27</v>
      </c>
    </row>
    <row r="1264" spans="1:14" x14ac:dyDescent="0.2">
      <c r="A1264" t="s">
        <v>18</v>
      </c>
      <c r="B1264" t="s">
        <v>3324</v>
      </c>
      <c r="C1264" t="s">
        <v>3325</v>
      </c>
      <c r="D1264" t="s">
        <v>3326</v>
      </c>
      <c r="E1264" t="s">
        <v>3327</v>
      </c>
      <c r="F1264" t="s">
        <v>3328</v>
      </c>
      <c r="G1264" t="s">
        <v>24</v>
      </c>
      <c r="H1264">
        <v>4</v>
      </c>
      <c r="I1264" t="s">
        <v>25</v>
      </c>
      <c r="J1264" t="s">
        <v>26</v>
      </c>
      <c r="M1264" t="s">
        <v>27</v>
      </c>
      <c r="N1264" t="s">
        <v>27</v>
      </c>
    </row>
    <row r="1265" spans="1:14" x14ac:dyDescent="0.2">
      <c r="A1265" t="s">
        <v>53</v>
      </c>
      <c r="B1265" t="s">
        <v>2815</v>
      </c>
      <c r="C1265" t="s">
        <v>3329</v>
      </c>
      <c r="D1265" t="s">
        <v>2817</v>
      </c>
      <c r="E1265" t="s">
        <v>2818</v>
      </c>
      <c r="F1265" t="s">
        <v>2819</v>
      </c>
      <c r="G1265" t="s">
        <v>24</v>
      </c>
      <c r="H1265">
        <v>4</v>
      </c>
      <c r="I1265" t="s">
        <v>47</v>
      </c>
      <c r="J1265" t="s">
        <v>26</v>
      </c>
      <c r="M1265" t="s">
        <v>27</v>
      </c>
      <c r="N1265" t="s">
        <v>27</v>
      </c>
    </row>
    <row r="1266" spans="1:14" x14ac:dyDescent="0.2">
      <c r="A1266" t="s">
        <v>53</v>
      </c>
      <c r="B1266" t="s">
        <v>2722</v>
      </c>
      <c r="C1266" t="s">
        <v>3330</v>
      </c>
      <c r="D1266" t="s">
        <v>2724</v>
      </c>
      <c r="E1266" t="s">
        <v>2725</v>
      </c>
      <c r="F1266" t="s">
        <v>2726</v>
      </c>
      <c r="G1266" t="s">
        <v>24</v>
      </c>
      <c r="H1266">
        <v>4</v>
      </c>
      <c r="I1266" t="s">
        <v>47</v>
      </c>
      <c r="J1266" t="s">
        <v>26</v>
      </c>
      <c r="M1266" t="s">
        <v>27</v>
      </c>
      <c r="N1266" t="s">
        <v>27</v>
      </c>
    </row>
    <row r="1267" spans="1:14" x14ac:dyDescent="0.2">
      <c r="A1267" t="s">
        <v>53</v>
      </c>
      <c r="B1267" t="s">
        <v>2722</v>
      </c>
      <c r="C1267" t="s">
        <v>3331</v>
      </c>
      <c r="D1267" t="s">
        <v>2724</v>
      </c>
      <c r="E1267" t="s">
        <v>2725</v>
      </c>
      <c r="F1267" t="s">
        <v>2726</v>
      </c>
      <c r="G1267" t="s">
        <v>24</v>
      </c>
      <c r="H1267">
        <v>4</v>
      </c>
      <c r="I1267" t="s">
        <v>47</v>
      </c>
      <c r="J1267" t="s">
        <v>26</v>
      </c>
      <c r="M1267" t="s">
        <v>27</v>
      </c>
      <c r="N1267" t="s">
        <v>27</v>
      </c>
    </row>
    <row r="1268" spans="1:14" x14ac:dyDescent="0.2">
      <c r="A1268" t="s">
        <v>53</v>
      </c>
      <c r="B1268" t="s">
        <v>3332</v>
      </c>
      <c r="C1268" t="s">
        <v>3333</v>
      </c>
      <c r="D1268" t="s">
        <v>3334</v>
      </c>
      <c r="E1268" t="s">
        <v>3335</v>
      </c>
      <c r="F1268" t="s">
        <v>3336</v>
      </c>
      <c r="G1268" t="s">
        <v>24</v>
      </c>
      <c r="H1268">
        <v>4</v>
      </c>
      <c r="I1268" t="s">
        <v>47</v>
      </c>
      <c r="J1268" t="s">
        <v>26</v>
      </c>
      <c r="M1268" t="s">
        <v>27</v>
      </c>
      <c r="N1268" t="s">
        <v>27</v>
      </c>
    </row>
    <row r="1269" spans="1:14" x14ac:dyDescent="0.2">
      <c r="A1269" t="s">
        <v>144</v>
      </c>
      <c r="B1269" t="s">
        <v>2184</v>
      </c>
      <c r="C1269" t="s">
        <v>3337</v>
      </c>
      <c r="D1269" t="s">
        <v>2186</v>
      </c>
      <c r="E1269" t="s">
        <v>2187</v>
      </c>
      <c r="F1269" t="s">
        <v>2188</v>
      </c>
      <c r="G1269" t="s">
        <v>24</v>
      </c>
      <c r="H1269">
        <v>4</v>
      </c>
      <c r="I1269" t="s">
        <v>25</v>
      </c>
      <c r="J1269" t="s">
        <v>26</v>
      </c>
      <c r="M1269" t="s">
        <v>27</v>
      </c>
      <c r="N1269" t="s">
        <v>27</v>
      </c>
    </row>
    <row r="1270" spans="1:14" x14ac:dyDescent="0.2">
      <c r="A1270" t="s">
        <v>53</v>
      </c>
      <c r="B1270" t="s">
        <v>2754</v>
      </c>
      <c r="C1270" t="s">
        <v>3338</v>
      </c>
      <c r="D1270" t="s">
        <v>2756</v>
      </c>
      <c r="E1270" t="s">
        <v>2757</v>
      </c>
      <c r="F1270" t="s">
        <v>2758</v>
      </c>
      <c r="G1270" t="s">
        <v>24</v>
      </c>
      <c r="H1270">
        <v>3.99</v>
      </c>
      <c r="I1270" t="s">
        <v>47</v>
      </c>
      <c r="J1270" t="s">
        <v>26</v>
      </c>
      <c r="M1270" t="s">
        <v>27</v>
      </c>
      <c r="N1270" t="s">
        <v>27</v>
      </c>
    </row>
    <row r="1271" spans="1:14" x14ac:dyDescent="0.2">
      <c r="A1271" t="s">
        <v>144</v>
      </c>
      <c r="B1271" t="s">
        <v>3339</v>
      </c>
      <c r="C1271" t="s">
        <v>3340</v>
      </c>
      <c r="D1271" t="s">
        <v>3341</v>
      </c>
      <c r="E1271" t="s">
        <v>3342</v>
      </c>
      <c r="F1271" t="s">
        <v>3343</v>
      </c>
      <c r="G1271" t="s">
        <v>24</v>
      </c>
      <c r="H1271">
        <v>3.99</v>
      </c>
      <c r="I1271" t="s">
        <v>25</v>
      </c>
      <c r="J1271" t="s">
        <v>26</v>
      </c>
      <c r="M1271" t="s">
        <v>27</v>
      </c>
      <c r="N1271" t="s">
        <v>27</v>
      </c>
    </row>
    <row r="1272" spans="1:14" x14ac:dyDescent="0.2">
      <c r="A1272" t="s">
        <v>53</v>
      </c>
      <c r="B1272" t="s">
        <v>3344</v>
      </c>
      <c r="C1272" t="s">
        <v>3345</v>
      </c>
      <c r="D1272" t="s">
        <v>3346</v>
      </c>
      <c r="E1272" t="s">
        <v>3347</v>
      </c>
      <c r="F1272" t="s">
        <v>3348</v>
      </c>
      <c r="G1272" t="s">
        <v>24</v>
      </c>
      <c r="H1272">
        <v>3.98</v>
      </c>
      <c r="I1272" t="s">
        <v>47</v>
      </c>
      <c r="J1272" t="s">
        <v>26</v>
      </c>
      <c r="M1272" t="s">
        <v>27</v>
      </c>
      <c r="N1272" t="s">
        <v>27</v>
      </c>
    </row>
    <row r="1273" spans="1:14" x14ac:dyDescent="0.2">
      <c r="A1273" t="s">
        <v>49</v>
      </c>
      <c r="B1273" t="s">
        <v>2649</v>
      </c>
      <c r="C1273" t="s">
        <v>3349</v>
      </c>
      <c r="D1273" t="s">
        <v>2651</v>
      </c>
      <c r="E1273" t="s">
        <v>2652</v>
      </c>
      <c r="F1273" t="s">
        <v>2653</v>
      </c>
      <c r="G1273" t="s">
        <v>24</v>
      </c>
      <c r="H1273">
        <v>3.97</v>
      </c>
      <c r="I1273" t="s">
        <v>47</v>
      </c>
      <c r="J1273" t="s">
        <v>26</v>
      </c>
      <c r="M1273" t="s">
        <v>27</v>
      </c>
      <c r="N1273" t="s">
        <v>27</v>
      </c>
    </row>
    <row r="1274" spans="1:14" x14ac:dyDescent="0.2">
      <c r="A1274" t="s">
        <v>18</v>
      </c>
      <c r="B1274" t="s">
        <v>932</v>
      </c>
      <c r="C1274" t="s">
        <v>3350</v>
      </c>
      <c r="D1274" t="s">
        <v>934</v>
      </c>
      <c r="E1274" t="s">
        <v>935</v>
      </c>
      <c r="F1274" t="s">
        <v>936</v>
      </c>
      <c r="G1274" t="s">
        <v>24</v>
      </c>
      <c r="H1274">
        <v>3.97</v>
      </c>
      <c r="I1274" t="s">
        <v>25</v>
      </c>
      <c r="J1274" t="s">
        <v>26</v>
      </c>
      <c r="M1274" t="s">
        <v>27</v>
      </c>
      <c r="N1274" t="s">
        <v>27</v>
      </c>
    </row>
    <row r="1275" spans="1:14" x14ac:dyDescent="0.2">
      <c r="A1275" t="s">
        <v>53</v>
      </c>
      <c r="B1275" t="s">
        <v>1246</v>
      </c>
      <c r="C1275" t="s">
        <v>1247</v>
      </c>
      <c r="D1275" t="s">
        <v>1248</v>
      </c>
      <c r="E1275" t="s">
        <v>1249</v>
      </c>
      <c r="F1275" t="s">
        <v>1250</v>
      </c>
      <c r="G1275" t="s">
        <v>24</v>
      </c>
      <c r="H1275">
        <v>3.97</v>
      </c>
      <c r="I1275" t="s">
        <v>47</v>
      </c>
      <c r="J1275" t="s">
        <v>26</v>
      </c>
      <c r="M1275" t="s">
        <v>27</v>
      </c>
      <c r="N1275" t="s">
        <v>27</v>
      </c>
    </row>
    <row r="1276" spans="1:14" x14ac:dyDescent="0.2">
      <c r="A1276" t="s">
        <v>53</v>
      </c>
      <c r="B1276" t="s">
        <v>2743</v>
      </c>
      <c r="C1276" t="s">
        <v>3351</v>
      </c>
      <c r="D1276" t="s">
        <v>2745</v>
      </c>
      <c r="E1276" t="s">
        <v>2746</v>
      </c>
      <c r="F1276" t="s">
        <v>2747</v>
      </c>
      <c r="G1276" t="s">
        <v>24</v>
      </c>
      <c r="H1276">
        <v>3.97</v>
      </c>
      <c r="I1276" t="s">
        <v>47</v>
      </c>
      <c r="J1276" t="s">
        <v>26</v>
      </c>
      <c r="M1276" t="s">
        <v>27</v>
      </c>
      <c r="N1276" t="s">
        <v>27</v>
      </c>
    </row>
    <row r="1277" spans="1:14" x14ac:dyDescent="0.2">
      <c r="A1277" t="s">
        <v>144</v>
      </c>
      <c r="B1277" t="s">
        <v>1843</v>
      </c>
      <c r="C1277" t="s">
        <v>3352</v>
      </c>
      <c r="D1277" t="s">
        <v>1845</v>
      </c>
      <c r="E1277" t="s">
        <v>1846</v>
      </c>
      <c r="F1277" t="s">
        <v>1847</v>
      </c>
      <c r="G1277" t="s">
        <v>24</v>
      </c>
      <c r="H1277">
        <v>3.97</v>
      </c>
      <c r="I1277" t="s">
        <v>25</v>
      </c>
      <c r="J1277" t="s">
        <v>26</v>
      </c>
      <c r="M1277" t="s">
        <v>27</v>
      </c>
      <c r="N1277" t="s">
        <v>27</v>
      </c>
    </row>
    <row r="1278" spans="1:14" x14ac:dyDescent="0.2">
      <c r="A1278" t="s">
        <v>144</v>
      </c>
      <c r="B1278" t="s">
        <v>3353</v>
      </c>
      <c r="C1278" t="s">
        <v>3354</v>
      </c>
      <c r="D1278" t="s">
        <v>3355</v>
      </c>
      <c r="E1278" t="s">
        <v>3356</v>
      </c>
      <c r="F1278" t="s">
        <v>3357</v>
      </c>
      <c r="G1278" t="s">
        <v>24</v>
      </c>
      <c r="H1278">
        <v>3.97</v>
      </c>
      <c r="I1278" t="s">
        <v>25</v>
      </c>
      <c r="J1278" t="s">
        <v>26</v>
      </c>
      <c r="M1278" t="s">
        <v>27</v>
      </c>
      <c r="N1278" t="s">
        <v>27</v>
      </c>
    </row>
    <row r="1279" spans="1:14" x14ac:dyDescent="0.2">
      <c r="A1279" t="s">
        <v>53</v>
      </c>
      <c r="B1279" t="s">
        <v>3358</v>
      </c>
      <c r="C1279" t="s">
        <v>3359</v>
      </c>
      <c r="D1279" t="s">
        <v>3360</v>
      </c>
      <c r="E1279" t="s">
        <v>3361</v>
      </c>
      <c r="F1279" t="s">
        <v>3362</v>
      </c>
      <c r="G1279" t="s">
        <v>24</v>
      </c>
      <c r="H1279">
        <v>3.96</v>
      </c>
      <c r="I1279" t="s">
        <v>47</v>
      </c>
      <c r="J1279" t="s">
        <v>26</v>
      </c>
      <c r="M1279" t="s">
        <v>27</v>
      </c>
      <c r="N1279" t="s">
        <v>27</v>
      </c>
    </row>
    <row r="1280" spans="1:14" x14ac:dyDescent="0.2">
      <c r="A1280" t="s">
        <v>53</v>
      </c>
      <c r="B1280" t="s">
        <v>2665</v>
      </c>
      <c r="C1280" t="s">
        <v>3363</v>
      </c>
      <c r="D1280" t="s">
        <v>2667</v>
      </c>
      <c r="E1280" t="s">
        <v>2668</v>
      </c>
      <c r="F1280" t="s">
        <v>2669</v>
      </c>
      <c r="G1280" t="s">
        <v>24</v>
      </c>
      <c r="H1280">
        <v>3.96</v>
      </c>
      <c r="I1280" t="s">
        <v>47</v>
      </c>
      <c r="J1280" t="s">
        <v>26</v>
      </c>
      <c r="M1280" t="s">
        <v>27</v>
      </c>
      <c r="N1280" t="s">
        <v>27</v>
      </c>
    </row>
    <row r="1281" spans="1:14" x14ac:dyDescent="0.2">
      <c r="A1281" t="s">
        <v>53</v>
      </c>
      <c r="B1281" t="s">
        <v>3364</v>
      </c>
      <c r="C1281" t="s">
        <v>3365</v>
      </c>
      <c r="D1281" t="s">
        <v>3366</v>
      </c>
      <c r="E1281" t="s">
        <v>3367</v>
      </c>
      <c r="F1281" t="s">
        <v>3368</v>
      </c>
      <c r="G1281" t="s">
        <v>24</v>
      </c>
      <c r="H1281">
        <v>3.96</v>
      </c>
      <c r="I1281" t="s">
        <v>47</v>
      </c>
      <c r="J1281" t="s">
        <v>26</v>
      </c>
      <c r="M1281" t="s">
        <v>27</v>
      </c>
      <c r="N1281" t="s">
        <v>27</v>
      </c>
    </row>
    <row r="1282" spans="1:14" x14ac:dyDescent="0.2">
      <c r="A1282" t="s">
        <v>144</v>
      </c>
      <c r="B1282" t="s">
        <v>1310</v>
      </c>
      <c r="C1282" t="s">
        <v>146</v>
      </c>
      <c r="D1282" t="s">
        <v>147</v>
      </c>
      <c r="E1282" t="s">
        <v>1312</v>
      </c>
      <c r="F1282" t="s">
        <v>149</v>
      </c>
      <c r="G1282" t="s">
        <v>24</v>
      </c>
      <c r="H1282">
        <v>3.96</v>
      </c>
      <c r="I1282" t="s">
        <v>25</v>
      </c>
      <c r="J1282" t="s">
        <v>26</v>
      </c>
      <c r="M1282" t="s">
        <v>27</v>
      </c>
      <c r="N1282" t="s">
        <v>27</v>
      </c>
    </row>
    <row r="1283" spans="1:14" x14ac:dyDescent="0.2">
      <c r="A1283" t="s">
        <v>49</v>
      </c>
      <c r="B1283" t="s">
        <v>3369</v>
      </c>
      <c r="C1283" t="s">
        <v>3370</v>
      </c>
      <c r="D1283" t="s">
        <v>2571</v>
      </c>
      <c r="E1283" t="s">
        <v>3371</v>
      </c>
      <c r="F1283" t="s">
        <v>3372</v>
      </c>
      <c r="G1283" t="s">
        <v>24</v>
      </c>
      <c r="H1283">
        <v>3.95</v>
      </c>
      <c r="I1283" t="s">
        <v>47</v>
      </c>
      <c r="J1283" t="s">
        <v>26</v>
      </c>
      <c r="M1283" t="s">
        <v>27</v>
      </c>
      <c r="N1283" t="s">
        <v>27</v>
      </c>
    </row>
    <row r="1284" spans="1:14" x14ac:dyDescent="0.2">
      <c r="A1284" t="s">
        <v>18</v>
      </c>
      <c r="B1284" t="s">
        <v>3168</v>
      </c>
      <c r="C1284" t="s">
        <v>3373</v>
      </c>
      <c r="D1284" t="s">
        <v>3170</v>
      </c>
      <c r="E1284" t="s">
        <v>3171</v>
      </c>
      <c r="F1284" t="s">
        <v>3172</v>
      </c>
      <c r="G1284" t="s">
        <v>24</v>
      </c>
      <c r="H1284">
        <v>3.94</v>
      </c>
      <c r="I1284" t="s">
        <v>25</v>
      </c>
      <c r="J1284" t="s">
        <v>26</v>
      </c>
      <c r="M1284" t="s">
        <v>27</v>
      </c>
      <c r="N1284" t="s">
        <v>27</v>
      </c>
    </row>
    <row r="1285" spans="1:14" x14ac:dyDescent="0.2">
      <c r="A1285" t="s">
        <v>53</v>
      </c>
      <c r="B1285" t="s">
        <v>1246</v>
      </c>
      <c r="C1285" t="s">
        <v>1247</v>
      </c>
      <c r="D1285" t="s">
        <v>1248</v>
      </c>
      <c r="E1285" t="s">
        <v>1249</v>
      </c>
      <c r="F1285" t="s">
        <v>1250</v>
      </c>
      <c r="G1285" t="s">
        <v>24</v>
      </c>
      <c r="H1285">
        <v>3.94</v>
      </c>
      <c r="I1285" t="s">
        <v>47</v>
      </c>
      <c r="J1285" t="s">
        <v>26</v>
      </c>
      <c r="M1285" t="s">
        <v>27</v>
      </c>
      <c r="N1285" t="s">
        <v>27</v>
      </c>
    </row>
    <row r="1286" spans="1:14" x14ac:dyDescent="0.2">
      <c r="A1286" t="s">
        <v>53</v>
      </c>
      <c r="B1286" t="s">
        <v>3374</v>
      </c>
      <c r="C1286" t="s">
        <v>3375</v>
      </c>
      <c r="D1286" t="s">
        <v>3376</v>
      </c>
      <c r="E1286" t="s">
        <v>3377</v>
      </c>
      <c r="F1286" t="s">
        <v>3378</v>
      </c>
      <c r="G1286" t="s">
        <v>24</v>
      </c>
      <c r="H1286">
        <v>3.94</v>
      </c>
      <c r="I1286" t="s">
        <v>47</v>
      </c>
      <c r="J1286" t="s">
        <v>26</v>
      </c>
      <c r="M1286" t="s">
        <v>27</v>
      </c>
      <c r="N1286" t="s">
        <v>27</v>
      </c>
    </row>
    <row r="1287" spans="1:14" x14ac:dyDescent="0.2">
      <c r="A1287" t="s">
        <v>53</v>
      </c>
      <c r="B1287" t="s">
        <v>101</v>
      </c>
      <c r="C1287" t="s">
        <v>3379</v>
      </c>
      <c r="D1287" t="s">
        <v>56</v>
      </c>
      <c r="E1287" t="s">
        <v>103</v>
      </c>
      <c r="F1287" t="s">
        <v>58</v>
      </c>
      <c r="G1287" t="s">
        <v>24</v>
      </c>
      <c r="H1287">
        <v>3.94</v>
      </c>
      <c r="I1287" t="s">
        <v>47</v>
      </c>
      <c r="J1287" t="s">
        <v>26</v>
      </c>
      <c r="M1287" t="s">
        <v>27</v>
      </c>
      <c r="N1287" t="s">
        <v>27</v>
      </c>
    </row>
    <row r="1288" spans="1:14" x14ac:dyDescent="0.2">
      <c r="A1288" t="s">
        <v>49</v>
      </c>
      <c r="B1288" t="s">
        <v>3380</v>
      </c>
      <c r="C1288" t="s">
        <v>3381</v>
      </c>
      <c r="D1288" t="s">
        <v>3382</v>
      </c>
      <c r="E1288" t="s">
        <v>3383</v>
      </c>
      <c r="F1288" t="s">
        <v>3384</v>
      </c>
      <c r="G1288" t="s">
        <v>24</v>
      </c>
      <c r="H1288">
        <v>3.93</v>
      </c>
      <c r="I1288" t="s">
        <v>47</v>
      </c>
      <c r="J1288" t="s">
        <v>26</v>
      </c>
      <c r="M1288" t="s">
        <v>27</v>
      </c>
      <c r="N1288" t="s">
        <v>27</v>
      </c>
    </row>
    <row r="1289" spans="1:14" x14ac:dyDescent="0.2">
      <c r="A1289" t="s">
        <v>53</v>
      </c>
      <c r="B1289" t="s">
        <v>2754</v>
      </c>
      <c r="C1289" t="s">
        <v>3385</v>
      </c>
      <c r="D1289" t="s">
        <v>2756</v>
      </c>
      <c r="E1289" t="s">
        <v>2757</v>
      </c>
      <c r="F1289" t="s">
        <v>2758</v>
      </c>
      <c r="G1289" t="s">
        <v>24</v>
      </c>
      <c r="H1289">
        <v>3.93</v>
      </c>
      <c r="I1289" t="s">
        <v>47</v>
      </c>
      <c r="J1289" t="s">
        <v>26</v>
      </c>
      <c r="M1289" t="s">
        <v>27</v>
      </c>
      <c r="N1289" t="s">
        <v>27</v>
      </c>
    </row>
    <row r="1290" spans="1:14" x14ac:dyDescent="0.2">
      <c r="A1290" t="s">
        <v>49</v>
      </c>
      <c r="B1290" t="s">
        <v>2023</v>
      </c>
      <c r="C1290" t="s">
        <v>3386</v>
      </c>
      <c r="D1290" t="s">
        <v>2025</v>
      </c>
      <c r="E1290" t="s">
        <v>2026</v>
      </c>
      <c r="F1290" t="s">
        <v>2027</v>
      </c>
      <c r="G1290" t="s">
        <v>24</v>
      </c>
      <c r="H1290">
        <v>3.92</v>
      </c>
      <c r="I1290" t="s">
        <v>47</v>
      </c>
      <c r="J1290" t="s">
        <v>26</v>
      </c>
      <c r="M1290" t="s">
        <v>27</v>
      </c>
      <c r="N1290" t="s">
        <v>27</v>
      </c>
    </row>
    <row r="1291" spans="1:14" x14ac:dyDescent="0.2">
      <c r="A1291" t="s">
        <v>41</v>
      </c>
      <c r="B1291" t="s">
        <v>3387</v>
      </c>
      <c r="C1291" t="s">
        <v>3388</v>
      </c>
      <c r="D1291" t="s">
        <v>3389</v>
      </c>
      <c r="E1291" t="s">
        <v>3390</v>
      </c>
      <c r="F1291" t="s">
        <v>3391</v>
      </c>
      <c r="G1291" t="s">
        <v>24</v>
      </c>
      <c r="H1291">
        <v>3.92</v>
      </c>
      <c r="I1291" t="s">
        <v>47</v>
      </c>
      <c r="J1291" t="s">
        <v>26</v>
      </c>
      <c r="M1291" t="s">
        <v>27</v>
      </c>
      <c r="N1291" t="s">
        <v>27</v>
      </c>
    </row>
    <row r="1292" spans="1:14" x14ac:dyDescent="0.2">
      <c r="A1292" t="s">
        <v>53</v>
      </c>
      <c r="B1292" t="s">
        <v>2227</v>
      </c>
      <c r="C1292" t="s">
        <v>3392</v>
      </c>
      <c r="D1292" t="s">
        <v>2229</v>
      </c>
      <c r="E1292" t="s">
        <v>2230</v>
      </c>
      <c r="F1292" t="s">
        <v>2231</v>
      </c>
      <c r="G1292" t="s">
        <v>24</v>
      </c>
      <c r="H1292">
        <v>3.92</v>
      </c>
      <c r="I1292" t="s">
        <v>47</v>
      </c>
      <c r="J1292" t="s">
        <v>26</v>
      </c>
      <c r="M1292" t="s">
        <v>27</v>
      </c>
      <c r="N1292" t="s">
        <v>27</v>
      </c>
    </row>
    <row r="1293" spans="1:14" x14ac:dyDescent="0.2">
      <c r="A1293" t="s">
        <v>53</v>
      </c>
      <c r="B1293" t="s">
        <v>2654</v>
      </c>
      <c r="C1293" t="s">
        <v>3393</v>
      </c>
      <c r="D1293" t="s">
        <v>2656</v>
      </c>
      <c r="E1293" t="s">
        <v>2657</v>
      </c>
      <c r="F1293" t="s">
        <v>2658</v>
      </c>
      <c r="G1293" t="s">
        <v>24</v>
      </c>
      <c r="H1293">
        <v>3.92</v>
      </c>
      <c r="I1293" t="s">
        <v>47</v>
      </c>
      <c r="J1293" t="s">
        <v>26</v>
      </c>
      <c r="M1293" t="s">
        <v>27</v>
      </c>
      <c r="N1293" t="s">
        <v>27</v>
      </c>
    </row>
    <row r="1294" spans="1:14" x14ac:dyDescent="0.2">
      <c r="A1294" t="s">
        <v>53</v>
      </c>
      <c r="B1294" t="s">
        <v>2150</v>
      </c>
      <c r="C1294" t="s">
        <v>3394</v>
      </c>
      <c r="D1294" t="s">
        <v>2152</v>
      </c>
      <c r="E1294" t="s">
        <v>2153</v>
      </c>
      <c r="F1294" t="s">
        <v>2154</v>
      </c>
      <c r="G1294" t="s">
        <v>24</v>
      </c>
      <c r="H1294">
        <v>3.92</v>
      </c>
      <c r="I1294" t="s">
        <v>47</v>
      </c>
      <c r="J1294" t="s">
        <v>26</v>
      </c>
      <c r="M1294" t="s">
        <v>27</v>
      </c>
      <c r="N1294" t="s">
        <v>27</v>
      </c>
    </row>
    <row r="1295" spans="1:14" x14ac:dyDescent="0.2">
      <c r="A1295" t="s">
        <v>144</v>
      </c>
      <c r="B1295" t="s">
        <v>3395</v>
      </c>
      <c r="C1295" t="s">
        <v>3396</v>
      </c>
      <c r="D1295" t="s">
        <v>3397</v>
      </c>
      <c r="E1295" t="s">
        <v>3398</v>
      </c>
      <c r="F1295" t="s">
        <v>3399</v>
      </c>
      <c r="G1295" t="s">
        <v>24</v>
      </c>
      <c r="H1295">
        <v>3.87</v>
      </c>
      <c r="I1295" t="s">
        <v>25</v>
      </c>
      <c r="J1295" t="s">
        <v>26</v>
      </c>
      <c r="K1295">
        <v>1</v>
      </c>
      <c r="L1295">
        <v>3.87</v>
      </c>
      <c r="M1295" t="s">
        <v>27</v>
      </c>
      <c r="N1295" t="s">
        <v>27</v>
      </c>
    </row>
    <row r="1296" spans="1:14" x14ac:dyDescent="0.2">
      <c r="A1296" t="s">
        <v>49</v>
      </c>
      <c r="B1296" t="s">
        <v>323</v>
      </c>
      <c r="C1296" t="s">
        <v>3400</v>
      </c>
      <c r="D1296" t="s">
        <v>325</v>
      </c>
      <c r="E1296" t="s">
        <v>326</v>
      </c>
      <c r="F1296" t="s">
        <v>327</v>
      </c>
      <c r="G1296" t="s">
        <v>24</v>
      </c>
      <c r="H1296">
        <v>3.91</v>
      </c>
      <c r="I1296" t="s">
        <v>47</v>
      </c>
      <c r="J1296" t="s">
        <v>26</v>
      </c>
      <c r="M1296" t="s">
        <v>27</v>
      </c>
      <c r="N1296" t="s">
        <v>27</v>
      </c>
    </row>
    <row r="1297" spans="1:14" x14ac:dyDescent="0.2">
      <c r="A1297" t="s">
        <v>18</v>
      </c>
      <c r="B1297" t="s">
        <v>1183</v>
      </c>
      <c r="C1297" t="s">
        <v>3401</v>
      </c>
      <c r="D1297" t="s">
        <v>1185</v>
      </c>
      <c r="E1297" t="s">
        <v>1186</v>
      </c>
      <c r="F1297" t="s">
        <v>1187</v>
      </c>
      <c r="G1297" t="s">
        <v>24</v>
      </c>
      <c r="H1297">
        <v>3.9</v>
      </c>
      <c r="I1297" t="s">
        <v>25</v>
      </c>
      <c r="J1297" t="s">
        <v>26</v>
      </c>
      <c r="M1297" t="s">
        <v>27</v>
      </c>
      <c r="N1297" t="s">
        <v>27</v>
      </c>
    </row>
    <row r="1298" spans="1:14" x14ac:dyDescent="0.2">
      <c r="A1298" t="s">
        <v>49</v>
      </c>
      <c r="B1298" t="s">
        <v>3163</v>
      </c>
      <c r="C1298" t="s">
        <v>3402</v>
      </c>
      <c r="D1298" t="s">
        <v>3165</v>
      </c>
      <c r="E1298" t="s">
        <v>3166</v>
      </c>
      <c r="F1298" t="s">
        <v>3167</v>
      </c>
      <c r="G1298" t="s">
        <v>24</v>
      </c>
      <c r="H1298">
        <v>3.89</v>
      </c>
      <c r="I1298" t="s">
        <v>47</v>
      </c>
      <c r="J1298" t="s">
        <v>26</v>
      </c>
      <c r="M1298" t="s">
        <v>27</v>
      </c>
      <c r="N1298" t="s">
        <v>27</v>
      </c>
    </row>
    <row r="1299" spans="1:14" x14ac:dyDescent="0.2">
      <c r="A1299" t="s">
        <v>18</v>
      </c>
      <c r="B1299" t="s">
        <v>2446</v>
      </c>
      <c r="C1299" t="s">
        <v>3403</v>
      </c>
      <c r="D1299" t="s">
        <v>2448</v>
      </c>
      <c r="E1299" t="s">
        <v>2449</v>
      </c>
      <c r="F1299" t="s">
        <v>2450</v>
      </c>
      <c r="G1299" t="s">
        <v>24</v>
      </c>
      <c r="H1299">
        <v>3.89</v>
      </c>
      <c r="I1299" t="s">
        <v>25</v>
      </c>
      <c r="J1299" t="s">
        <v>26</v>
      </c>
      <c r="M1299" t="s">
        <v>27</v>
      </c>
      <c r="N1299" t="s">
        <v>27</v>
      </c>
    </row>
    <row r="1300" spans="1:14" x14ac:dyDescent="0.2">
      <c r="A1300" t="s">
        <v>18</v>
      </c>
      <c r="B1300" t="s">
        <v>3404</v>
      </c>
      <c r="C1300" t="s">
        <v>2197</v>
      </c>
      <c r="D1300" t="s">
        <v>2198</v>
      </c>
      <c r="E1300" t="s">
        <v>3405</v>
      </c>
      <c r="F1300" t="s">
        <v>2200</v>
      </c>
      <c r="G1300" t="s">
        <v>24</v>
      </c>
      <c r="H1300">
        <v>3.89</v>
      </c>
      <c r="I1300" t="s">
        <v>25</v>
      </c>
      <c r="J1300" t="s">
        <v>26</v>
      </c>
      <c r="M1300" t="s">
        <v>27</v>
      </c>
      <c r="N1300" t="s">
        <v>27</v>
      </c>
    </row>
    <row r="1301" spans="1:14" x14ac:dyDescent="0.2">
      <c r="A1301" t="s">
        <v>53</v>
      </c>
      <c r="B1301" t="s">
        <v>3406</v>
      </c>
      <c r="C1301" t="s">
        <v>3407</v>
      </c>
      <c r="D1301" t="s">
        <v>3408</v>
      </c>
      <c r="E1301" t="s">
        <v>3409</v>
      </c>
      <c r="F1301" t="s">
        <v>3410</v>
      </c>
      <c r="G1301" t="s">
        <v>24</v>
      </c>
      <c r="H1301">
        <v>3.89</v>
      </c>
      <c r="I1301" t="s">
        <v>47</v>
      </c>
      <c r="J1301" t="s">
        <v>26</v>
      </c>
      <c r="M1301" t="s">
        <v>27</v>
      </c>
      <c r="N1301" t="s">
        <v>27</v>
      </c>
    </row>
    <row r="1302" spans="1:14" x14ac:dyDescent="0.2">
      <c r="A1302" t="s">
        <v>49</v>
      </c>
      <c r="B1302" t="s">
        <v>1304</v>
      </c>
      <c r="C1302" t="s">
        <v>3411</v>
      </c>
      <c r="D1302" t="s">
        <v>1306</v>
      </c>
      <c r="E1302" t="s">
        <v>1307</v>
      </c>
      <c r="F1302" t="s">
        <v>1308</v>
      </c>
      <c r="G1302" t="s">
        <v>24</v>
      </c>
      <c r="H1302">
        <v>3.88</v>
      </c>
      <c r="I1302" t="s">
        <v>47</v>
      </c>
      <c r="J1302" t="s">
        <v>26</v>
      </c>
      <c r="M1302" t="s">
        <v>27</v>
      </c>
      <c r="N1302" t="s">
        <v>27</v>
      </c>
    </row>
    <row r="1303" spans="1:14" x14ac:dyDescent="0.2">
      <c r="A1303" t="s">
        <v>41</v>
      </c>
      <c r="B1303" t="s">
        <v>3412</v>
      </c>
      <c r="C1303" t="s">
        <v>3413</v>
      </c>
      <c r="D1303" t="s">
        <v>3414</v>
      </c>
      <c r="E1303" t="s">
        <v>3415</v>
      </c>
      <c r="F1303" t="s">
        <v>3416</v>
      </c>
      <c r="G1303" t="s">
        <v>24</v>
      </c>
      <c r="H1303">
        <v>3.88</v>
      </c>
      <c r="I1303" t="s">
        <v>47</v>
      </c>
      <c r="J1303" t="s">
        <v>26</v>
      </c>
      <c r="M1303" t="s">
        <v>27</v>
      </c>
      <c r="N1303" t="s">
        <v>27</v>
      </c>
    </row>
    <row r="1304" spans="1:14" x14ac:dyDescent="0.2">
      <c r="A1304" t="s">
        <v>53</v>
      </c>
      <c r="B1304" t="s">
        <v>3417</v>
      </c>
      <c r="C1304" t="s">
        <v>3418</v>
      </c>
      <c r="D1304" t="s">
        <v>3419</v>
      </c>
      <c r="E1304" t="s">
        <v>3420</v>
      </c>
      <c r="F1304" t="s">
        <v>3421</v>
      </c>
      <c r="G1304" t="s">
        <v>24</v>
      </c>
      <c r="H1304">
        <v>3.88</v>
      </c>
      <c r="I1304" t="s">
        <v>47</v>
      </c>
      <c r="J1304" t="s">
        <v>26</v>
      </c>
      <c r="M1304" t="s">
        <v>27</v>
      </c>
      <c r="N1304" t="s">
        <v>27</v>
      </c>
    </row>
    <row r="1305" spans="1:14" x14ac:dyDescent="0.2">
      <c r="A1305" t="s">
        <v>53</v>
      </c>
      <c r="B1305" t="s">
        <v>365</v>
      </c>
      <c r="C1305" t="s">
        <v>3422</v>
      </c>
      <c r="D1305" t="s">
        <v>367</v>
      </c>
      <c r="E1305" t="s">
        <v>368</v>
      </c>
      <c r="F1305" t="s">
        <v>369</v>
      </c>
      <c r="G1305" t="s">
        <v>24</v>
      </c>
      <c r="H1305">
        <v>3.87</v>
      </c>
      <c r="I1305" t="s">
        <v>47</v>
      </c>
      <c r="J1305" t="s">
        <v>26</v>
      </c>
      <c r="M1305" t="s">
        <v>27</v>
      </c>
      <c r="N1305" t="s">
        <v>27</v>
      </c>
    </row>
    <row r="1306" spans="1:14" x14ac:dyDescent="0.2">
      <c r="A1306" t="s">
        <v>144</v>
      </c>
      <c r="B1306" t="s">
        <v>1155</v>
      </c>
      <c r="C1306" t="s">
        <v>3423</v>
      </c>
      <c r="D1306" t="s">
        <v>1157</v>
      </c>
      <c r="E1306" t="s">
        <v>1158</v>
      </c>
      <c r="F1306" t="s">
        <v>1159</v>
      </c>
      <c r="G1306" t="s">
        <v>24</v>
      </c>
      <c r="H1306">
        <v>3.88</v>
      </c>
      <c r="I1306" t="s">
        <v>25</v>
      </c>
      <c r="J1306" t="s">
        <v>26</v>
      </c>
      <c r="M1306" t="s">
        <v>27</v>
      </c>
      <c r="N1306" t="s">
        <v>27</v>
      </c>
    </row>
    <row r="1307" spans="1:14" x14ac:dyDescent="0.2">
      <c r="A1307" t="s">
        <v>49</v>
      </c>
      <c r="B1307" t="s">
        <v>477</v>
      </c>
      <c r="C1307" t="s">
        <v>3424</v>
      </c>
      <c r="D1307" t="s">
        <v>479</v>
      </c>
      <c r="E1307" t="s">
        <v>480</v>
      </c>
      <c r="F1307" t="s">
        <v>481</v>
      </c>
      <c r="G1307" t="s">
        <v>24</v>
      </c>
      <c r="H1307">
        <v>3.87</v>
      </c>
      <c r="I1307" t="s">
        <v>47</v>
      </c>
      <c r="J1307" t="s">
        <v>26</v>
      </c>
      <c r="M1307" t="s">
        <v>27</v>
      </c>
      <c r="N1307" t="s">
        <v>27</v>
      </c>
    </row>
    <row r="1308" spans="1:14" x14ac:dyDescent="0.2">
      <c r="A1308" t="s">
        <v>53</v>
      </c>
      <c r="B1308" t="s">
        <v>2150</v>
      </c>
      <c r="C1308" t="s">
        <v>3425</v>
      </c>
      <c r="D1308" t="s">
        <v>2152</v>
      </c>
      <c r="E1308" t="s">
        <v>2153</v>
      </c>
      <c r="F1308" t="s">
        <v>2154</v>
      </c>
      <c r="G1308" t="s">
        <v>24</v>
      </c>
      <c r="H1308">
        <v>3.87</v>
      </c>
      <c r="I1308" t="s">
        <v>47</v>
      </c>
      <c r="J1308" t="s">
        <v>26</v>
      </c>
      <c r="K1308">
        <v>1</v>
      </c>
      <c r="L1308">
        <v>3.87</v>
      </c>
      <c r="M1308" t="s">
        <v>27</v>
      </c>
      <c r="N1308" t="s">
        <v>27</v>
      </c>
    </row>
    <row r="1309" spans="1:14" x14ac:dyDescent="0.2">
      <c r="A1309" t="s">
        <v>53</v>
      </c>
      <c r="B1309" t="s">
        <v>1195</v>
      </c>
      <c r="C1309" t="s">
        <v>3426</v>
      </c>
      <c r="D1309" t="s">
        <v>1197</v>
      </c>
      <c r="E1309" t="s">
        <v>1198</v>
      </c>
      <c r="F1309" t="s">
        <v>1199</v>
      </c>
      <c r="G1309" t="s">
        <v>24</v>
      </c>
      <c r="H1309">
        <v>3.86</v>
      </c>
      <c r="I1309" t="s">
        <v>47</v>
      </c>
      <c r="J1309" t="s">
        <v>26</v>
      </c>
      <c r="M1309" t="s">
        <v>27</v>
      </c>
      <c r="N1309" t="s">
        <v>27</v>
      </c>
    </row>
    <row r="1310" spans="1:14" x14ac:dyDescent="0.2">
      <c r="A1310" t="s">
        <v>53</v>
      </c>
      <c r="B1310" t="s">
        <v>3364</v>
      </c>
      <c r="C1310" t="s">
        <v>3427</v>
      </c>
      <c r="D1310" t="s">
        <v>3366</v>
      </c>
      <c r="E1310" t="s">
        <v>3367</v>
      </c>
      <c r="F1310" t="s">
        <v>3368</v>
      </c>
      <c r="G1310" t="s">
        <v>24</v>
      </c>
      <c r="H1310">
        <v>3.86</v>
      </c>
      <c r="I1310" t="s">
        <v>47</v>
      </c>
      <c r="J1310" t="s">
        <v>26</v>
      </c>
      <c r="M1310" t="s">
        <v>27</v>
      </c>
      <c r="N1310" t="s">
        <v>27</v>
      </c>
    </row>
    <row r="1311" spans="1:14" x14ac:dyDescent="0.2">
      <c r="A1311" t="s">
        <v>49</v>
      </c>
      <c r="B1311" t="s">
        <v>951</v>
      </c>
      <c r="C1311" t="s">
        <v>3428</v>
      </c>
      <c r="D1311" t="s">
        <v>953</v>
      </c>
      <c r="E1311" t="s">
        <v>954</v>
      </c>
      <c r="F1311" t="s">
        <v>955</v>
      </c>
      <c r="G1311" t="s">
        <v>24</v>
      </c>
      <c r="H1311">
        <v>3.88</v>
      </c>
      <c r="I1311" t="s">
        <v>47</v>
      </c>
      <c r="J1311" t="s">
        <v>26</v>
      </c>
      <c r="M1311" t="s">
        <v>27</v>
      </c>
      <c r="N1311" t="s">
        <v>27</v>
      </c>
    </row>
    <row r="1312" spans="1:14" x14ac:dyDescent="0.2">
      <c r="A1312" t="s">
        <v>49</v>
      </c>
      <c r="B1312" t="s">
        <v>477</v>
      </c>
      <c r="C1312" t="s">
        <v>3429</v>
      </c>
      <c r="D1312" t="s">
        <v>479</v>
      </c>
      <c r="E1312" t="s">
        <v>480</v>
      </c>
      <c r="F1312" t="s">
        <v>481</v>
      </c>
      <c r="G1312" t="s">
        <v>24</v>
      </c>
      <c r="H1312">
        <v>3.84</v>
      </c>
      <c r="I1312" t="s">
        <v>47</v>
      </c>
      <c r="J1312" t="s">
        <v>26</v>
      </c>
      <c r="M1312" t="s">
        <v>27</v>
      </c>
      <c r="N1312" t="s">
        <v>27</v>
      </c>
    </row>
    <row r="1313" spans="1:14" x14ac:dyDescent="0.2">
      <c r="A1313" t="s">
        <v>53</v>
      </c>
      <c r="B1313" t="s">
        <v>2820</v>
      </c>
      <c r="C1313" t="s">
        <v>3430</v>
      </c>
      <c r="D1313" t="s">
        <v>2822</v>
      </c>
      <c r="E1313" t="s">
        <v>2823</v>
      </c>
      <c r="F1313" t="s">
        <v>2824</v>
      </c>
      <c r="G1313" t="s">
        <v>24</v>
      </c>
      <c r="H1313">
        <v>3.85</v>
      </c>
      <c r="I1313" t="s">
        <v>47</v>
      </c>
      <c r="J1313" t="s">
        <v>26</v>
      </c>
      <c r="M1313" t="s">
        <v>27</v>
      </c>
      <c r="N1313" t="s">
        <v>27</v>
      </c>
    </row>
    <row r="1314" spans="1:14" x14ac:dyDescent="0.2">
      <c r="A1314" t="s">
        <v>53</v>
      </c>
      <c r="B1314" t="s">
        <v>1597</v>
      </c>
      <c r="C1314" t="s">
        <v>3431</v>
      </c>
      <c r="D1314" t="s">
        <v>1599</v>
      </c>
      <c r="E1314" t="s">
        <v>1600</v>
      </c>
      <c r="F1314" t="s">
        <v>1601</v>
      </c>
      <c r="G1314" t="s">
        <v>24</v>
      </c>
      <c r="H1314">
        <v>3.85</v>
      </c>
      <c r="I1314" t="s">
        <v>47</v>
      </c>
      <c r="J1314" t="s">
        <v>26</v>
      </c>
      <c r="M1314" t="s">
        <v>27</v>
      </c>
      <c r="N1314" t="s">
        <v>27</v>
      </c>
    </row>
    <row r="1315" spans="1:14" x14ac:dyDescent="0.2">
      <c r="A1315" t="s">
        <v>53</v>
      </c>
      <c r="B1315" t="s">
        <v>1145</v>
      </c>
      <c r="C1315" t="s">
        <v>3432</v>
      </c>
      <c r="D1315" t="s">
        <v>1147</v>
      </c>
      <c r="E1315" t="s">
        <v>1148</v>
      </c>
      <c r="F1315" t="s">
        <v>1149</v>
      </c>
      <c r="G1315" t="s">
        <v>24</v>
      </c>
      <c r="H1315">
        <v>3.85</v>
      </c>
      <c r="I1315" t="s">
        <v>47</v>
      </c>
      <c r="J1315" t="s">
        <v>26</v>
      </c>
      <c r="M1315" t="s">
        <v>27</v>
      </c>
      <c r="N1315" t="s">
        <v>27</v>
      </c>
    </row>
    <row r="1316" spans="1:14" x14ac:dyDescent="0.2">
      <c r="A1316" t="s">
        <v>49</v>
      </c>
      <c r="B1316" t="s">
        <v>3433</v>
      </c>
      <c r="C1316" t="s">
        <v>3434</v>
      </c>
      <c r="D1316" t="s">
        <v>3435</v>
      </c>
      <c r="E1316" t="s">
        <v>3436</v>
      </c>
      <c r="F1316" t="s">
        <v>3437</v>
      </c>
      <c r="G1316" t="s">
        <v>24</v>
      </c>
      <c r="H1316">
        <v>3.77</v>
      </c>
      <c r="I1316" t="s">
        <v>47</v>
      </c>
      <c r="J1316" t="s">
        <v>26</v>
      </c>
      <c r="M1316" t="s">
        <v>27</v>
      </c>
      <c r="N1316" t="s">
        <v>27</v>
      </c>
    </row>
    <row r="1317" spans="1:14" x14ac:dyDescent="0.2">
      <c r="A1317" t="s">
        <v>49</v>
      </c>
      <c r="B1317" t="s">
        <v>2701</v>
      </c>
      <c r="C1317" t="s">
        <v>3438</v>
      </c>
      <c r="D1317" t="s">
        <v>2703</v>
      </c>
      <c r="E1317" t="s">
        <v>2704</v>
      </c>
      <c r="F1317" t="s">
        <v>2705</v>
      </c>
      <c r="G1317" t="s">
        <v>24</v>
      </c>
      <c r="H1317">
        <v>3.84</v>
      </c>
      <c r="I1317" t="s">
        <v>47</v>
      </c>
      <c r="J1317" t="s">
        <v>26</v>
      </c>
      <c r="M1317" t="s">
        <v>27</v>
      </c>
      <c r="N1317" t="s">
        <v>27</v>
      </c>
    </row>
    <row r="1318" spans="1:14" x14ac:dyDescent="0.2">
      <c r="A1318" t="s">
        <v>53</v>
      </c>
      <c r="B1318" t="s">
        <v>2190</v>
      </c>
      <c r="C1318" t="s">
        <v>3439</v>
      </c>
      <c r="D1318" t="s">
        <v>2192</v>
      </c>
      <c r="E1318" t="s">
        <v>2193</v>
      </c>
      <c r="F1318" t="s">
        <v>2194</v>
      </c>
      <c r="G1318" t="s">
        <v>24</v>
      </c>
      <c r="H1318">
        <v>3.8</v>
      </c>
      <c r="I1318" t="s">
        <v>47</v>
      </c>
      <c r="J1318" t="s">
        <v>26</v>
      </c>
      <c r="M1318" t="s">
        <v>27</v>
      </c>
      <c r="N1318" t="s">
        <v>27</v>
      </c>
    </row>
    <row r="1319" spans="1:14" x14ac:dyDescent="0.2">
      <c r="A1319" t="s">
        <v>49</v>
      </c>
      <c r="B1319" t="s">
        <v>79</v>
      </c>
      <c r="C1319" t="s">
        <v>3440</v>
      </c>
      <c r="D1319" t="s">
        <v>81</v>
      </c>
      <c r="E1319" t="s">
        <v>82</v>
      </c>
      <c r="F1319" t="s">
        <v>83</v>
      </c>
      <c r="G1319" t="s">
        <v>24</v>
      </c>
      <c r="H1319">
        <v>3.81</v>
      </c>
      <c r="I1319" t="s">
        <v>47</v>
      </c>
      <c r="J1319" t="s">
        <v>26</v>
      </c>
      <c r="M1319" t="s">
        <v>27</v>
      </c>
      <c r="N1319" t="s">
        <v>27</v>
      </c>
    </row>
    <row r="1320" spans="1:14" x14ac:dyDescent="0.2">
      <c r="A1320" t="s">
        <v>49</v>
      </c>
      <c r="B1320" t="s">
        <v>984</v>
      </c>
      <c r="C1320" t="s">
        <v>3441</v>
      </c>
      <c r="D1320" t="s">
        <v>986</v>
      </c>
      <c r="E1320" t="s">
        <v>987</v>
      </c>
      <c r="F1320" t="s">
        <v>988</v>
      </c>
      <c r="G1320" t="s">
        <v>24</v>
      </c>
      <c r="H1320">
        <v>3.81</v>
      </c>
      <c r="I1320" t="s">
        <v>47</v>
      </c>
      <c r="J1320" t="s">
        <v>26</v>
      </c>
      <c r="M1320" t="s">
        <v>27</v>
      </c>
      <c r="N1320" t="s">
        <v>27</v>
      </c>
    </row>
    <row r="1321" spans="1:14" x14ac:dyDescent="0.2">
      <c r="A1321" t="s">
        <v>18</v>
      </c>
      <c r="B1321" t="s">
        <v>2466</v>
      </c>
      <c r="C1321" t="s">
        <v>3442</v>
      </c>
      <c r="D1321" t="s">
        <v>934</v>
      </c>
      <c r="E1321" t="s">
        <v>935</v>
      </c>
      <c r="F1321" t="s">
        <v>936</v>
      </c>
      <c r="G1321" t="s">
        <v>24</v>
      </c>
      <c r="H1321">
        <v>3.81</v>
      </c>
      <c r="I1321" t="s">
        <v>25</v>
      </c>
      <c r="J1321" t="s">
        <v>26</v>
      </c>
      <c r="M1321" t="s">
        <v>27</v>
      </c>
      <c r="N1321" t="s">
        <v>27</v>
      </c>
    </row>
    <row r="1322" spans="1:14" x14ac:dyDescent="0.2">
      <c r="A1322" t="s">
        <v>53</v>
      </c>
      <c r="B1322" t="s">
        <v>2800</v>
      </c>
      <c r="C1322" t="s">
        <v>3443</v>
      </c>
      <c r="D1322" t="s">
        <v>2802</v>
      </c>
      <c r="E1322" t="s">
        <v>2803</v>
      </c>
      <c r="F1322" t="s">
        <v>2804</v>
      </c>
      <c r="G1322" t="s">
        <v>24</v>
      </c>
      <c r="H1322">
        <v>3.81</v>
      </c>
      <c r="I1322" t="s">
        <v>47</v>
      </c>
      <c r="J1322" t="s">
        <v>26</v>
      </c>
      <c r="M1322" t="s">
        <v>27</v>
      </c>
      <c r="N1322" t="s">
        <v>27</v>
      </c>
    </row>
    <row r="1323" spans="1:14" x14ac:dyDescent="0.2">
      <c r="A1323" t="s">
        <v>53</v>
      </c>
      <c r="B1323" t="s">
        <v>3444</v>
      </c>
      <c r="C1323" t="s">
        <v>3445</v>
      </c>
      <c r="D1323" t="s">
        <v>3446</v>
      </c>
      <c r="E1323" t="s">
        <v>3447</v>
      </c>
      <c r="F1323" t="s">
        <v>3448</v>
      </c>
      <c r="G1323" t="s">
        <v>24</v>
      </c>
      <c r="H1323">
        <v>3.81</v>
      </c>
      <c r="I1323" t="s">
        <v>47</v>
      </c>
      <c r="J1323" t="s">
        <v>26</v>
      </c>
      <c r="K1323">
        <v>1</v>
      </c>
      <c r="L1323">
        <v>3.81</v>
      </c>
      <c r="M1323" t="s">
        <v>27</v>
      </c>
      <c r="N1323" t="s">
        <v>27</v>
      </c>
    </row>
    <row r="1324" spans="1:14" x14ac:dyDescent="0.2">
      <c r="A1324" t="s">
        <v>49</v>
      </c>
      <c r="B1324" t="s">
        <v>2738</v>
      </c>
      <c r="C1324" t="s">
        <v>3449</v>
      </c>
      <c r="D1324" t="s">
        <v>2740</v>
      </c>
      <c r="E1324" t="s">
        <v>2741</v>
      </c>
      <c r="F1324" t="s">
        <v>2742</v>
      </c>
      <c r="G1324" t="s">
        <v>24</v>
      </c>
      <c r="H1324">
        <v>3.8</v>
      </c>
      <c r="I1324" t="s">
        <v>47</v>
      </c>
      <c r="J1324" t="s">
        <v>26</v>
      </c>
      <c r="M1324" t="s">
        <v>27</v>
      </c>
      <c r="N1324" t="s">
        <v>27</v>
      </c>
    </row>
    <row r="1325" spans="1:14" x14ac:dyDescent="0.2">
      <c r="A1325" t="s">
        <v>144</v>
      </c>
      <c r="B1325" t="s">
        <v>3450</v>
      </c>
      <c r="C1325" t="s">
        <v>3451</v>
      </c>
      <c r="D1325" t="s">
        <v>3452</v>
      </c>
      <c r="E1325" t="s">
        <v>3453</v>
      </c>
      <c r="F1325" t="s">
        <v>3454</v>
      </c>
      <c r="G1325" t="s">
        <v>24</v>
      </c>
      <c r="H1325">
        <v>3.8</v>
      </c>
      <c r="I1325" t="s">
        <v>25</v>
      </c>
      <c r="J1325" t="s">
        <v>26</v>
      </c>
      <c r="M1325" t="s">
        <v>27</v>
      </c>
      <c r="N1325" t="s">
        <v>27</v>
      </c>
    </row>
    <row r="1326" spans="1:14" x14ac:dyDescent="0.2">
      <c r="A1326" t="s">
        <v>144</v>
      </c>
      <c r="B1326" t="s">
        <v>2083</v>
      </c>
      <c r="C1326" t="s">
        <v>3455</v>
      </c>
      <c r="D1326" t="s">
        <v>2085</v>
      </c>
      <c r="E1326" t="s">
        <v>2086</v>
      </c>
      <c r="F1326" t="s">
        <v>2087</v>
      </c>
      <c r="G1326" t="s">
        <v>24</v>
      </c>
      <c r="H1326">
        <v>3.8</v>
      </c>
      <c r="I1326" t="s">
        <v>25</v>
      </c>
      <c r="J1326" t="s">
        <v>26</v>
      </c>
      <c r="M1326" t="s">
        <v>27</v>
      </c>
      <c r="N1326" t="s">
        <v>27</v>
      </c>
    </row>
    <row r="1327" spans="1:14" x14ac:dyDescent="0.2">
      <c r="A1327" t="s">
        <v>144</v>
      </c>
      <c r="B1327" t="s">
        <v>3339</v>
      </c>
      <c r="C1327" t="s">
        <v>3456</v>
      </c>
      <c r="D1327" t="s">
        <v>3341</v>
      </c>
      <c r="E1327" t="s">
        <v>3342</v>
      </c>
      <c r="F1327" t="s">
        <v>3343</v>
      </c>
      <c r="G1327" t="s">
        <v>24</v>
      </c>
      <c r="H1327">
        <v>3.8</v>
      </c>
      <c r="I1327" t="s">
        <v>25</v>
      </c>
      <c r="J1327" t="s">
        <v>26</v>
      </c>
      <c r="M1327" t="s">
        <v>27</v>
      </c>
      <c r="N1327" t="s">
        <v>27</v>
      </c>
    </row>
    <row r="1328" spans="1:14" x14ac:dyDescent="0.2">
      <c r="A1328" t="s">
        <v>53</v>
      </c>
      <c r="B1328" t="s">
        <v>2820</v>
      </c>
      <c r="C1328" t="s">
        <v>3457</v>
      </c>
      <c r="D1328" t="s">
        <v>2822</v>
      </c>
      <c r="E1328" t="s">
        <v>2823</v>
      </c>
      <c r="F1328" t="s">
        <v>2824</v>
      </c>
      <c r="G1328" t="s">
        <v>24</v>
      </c>
      <c r="H1328">
        <v>3.79</v>
      </c>
      <c r="I1328" t="s">
        <v>47</v>
      </c>
      <c r="J1328" t="s">
        <v>26</v>
      </c>
      <c r="M1328" t="s">
        <v>27</v>
      </c>
      <c r="N1328" t="s">
        <v>27</v>
      </c>
    </row>
    <row r="1329" spans="1:14" x14ac:dyDescent="0.2">
      <c r="A1329" t="s">
        <v>53</v>
      </c>
      <c r="B1329" t="s">
        <v>3458</v>
      </c>
      <c r="C1329" t="s">
        <v>3459</v>
      </c>
      <c r="D1329" t="s">
        <v>3460</v>
      </c>
      <c r="E1329" t="s">
        <v>3461</v>
      </c>
      <c r="F1329" t="s">
        <v>3462</v>
      </c>
      <c r="G1329" t="s">
        <v>24</v>
      </c>
      <c r="H1329">
        <v>3.79</v>
      </c>
      <c r="I1329" t="s">
        <v>47</v>
      </c>
      <c r="J1329" t="s">
        <v>26</v>
      </c>
      <c r="M1329" t="s">
        <v>27</v>
      </c>
      <c r="N1329" t="s">
        <v>27</v>
      </c>
    </row>
    <row r="1330" spans="1:14" x14ac:dyDescent="0.2">
      <c r="A1330" t="s">
        <v>53</v>
      </c>
      <c r="B1330" t="s">
        <v>2393</v>
      </c>
      <c r="C1330" t="s">
        <v>3463</v>
      </c>
      <c r="D1330" t="s">
        <v>2395</v>
      </c>
      <c r="E1330" t="s">
        <v>2396</v>
      </c>
      <c r="F1330" t="s">
        <v>2397</v>
      </c>
      <c r="G1330" t="s">
        <v>24</v>
      </c>
      <c r="H1330">
        <v>3.78</v>
      </c>
      <c r="I1330" t="s">
        <v>47</v>
      </c>
      <c r="J1330" t="s">
        <v>26</v>
      </c>
      <c r="M1330" t="s">
        <v>27</v>
      </c>
      <c r="N1330" t="s">
        <v>27</v>
      </c>
    </row>
    <row r="1331" spans="1:14" x14ac:dyDescent="0.2">
      <c r="A1331" t="s">
        <v>49</v>
      </c>
      <c r="B1331" t="s">
        <v>3464</v>
      </c>
      <c r="C1331" t="s">
        <v>3465</v>
      </c>
      <c r="D1331" t="s">
        <v>3466</v>
      </c>
      <c r="E1331" t="s">
        <v>3467</v>
      </c>
      <c r="F1331" t="s">
        <v>3468</v>
      </c>
      <c r="G1331" t="s">
        <v>24</v>
      </c>
      <c r="H1331">
        <v>3.77</v>
      </c>
      <c r="I1331" t="s">
        <v>47</v>
      </c>
      <c r="J1331" t="s">
        <v>26</v>
      </c>
      <c r="M1331" t="s">
        <v>27</v>
      </c>
      <c r="N1331" t="s">
        <v>27</v>
      </c>
    </row>
    <row r="1332" spans="1:14" x14ac:dyDescent="0.2">
      <c r="A1332" t="s">
        <v>49</v>
      </c>
      <c r="B1332" t="s">
        <v>3001</v>
      </c>
      <c r="C1332" t="s">
        <v>3469</v>
      </c>
      <c r="D1332" t="s">
        <v>712</v>
      </c>
      <c r="E1332" t="s">
        <v>3003</v>
      </c>
      <c r="F1332" t="s">
        <v>714</v>
      </c>
      <c r="G1332" t="s">
        <v>24</v>
      </c>
      <c r="H1332">
        <v>3.77</v>
      </c>
      <c r="I1332" t="s">
        <v>47</v>
      </c>
      <c r="J1332" t="s">
        <v>26</v>
      </c>
      <c r="K1332">
        <v>1</v>
      </c>
      <c r="L1332">
        <v>3.77</v>
      </c>
      <c r="M1332" t="s">
        <v>27</v>
      </c>
      <c r="N1332" t="s">
        <v>27</v>
      </c>
    </row>
    <row r="1333" spans="1:14" x14ac:dyDescent="0.2">
      <c r="A1333" t="s">
        <v>41</v>
      </c>
      <c r="B1333" t="s">
        <v>2619</v>
      </c>
      <c r="C1333" t="s">
        <v>3470</v>
      </c>
      <c r="D1333" t="s">
        <v>2621</v>
      </c>
      <c r="E1333" t="s">
        <v>2622</v>
      </c>
      <c r="F1333" t="s">
        <v>2623</v>
      </c>
      <c r="G1333" t="s">
        <v>24</v>
      </c>
      <c r="H1333">
        <v>3.75</v>
      </c>
      <c r="I1333" t="s">
        <v>47</v>
      </c>
      <c r="J1333" t="s">
        <v>26</v>
      </c>
      <c r="M1333" t="s">
        <v>27</v>
      </c>
      <c r="N1333" t="s">
        <v>27</v>
      </c>
    </row>
    <row r="1334" spans="1:14" x14ac:dyDescent="0.2">
      <c r="A1334" t="s">
        <v>53</v>
      </c>
      <c r="B1334" t="s">
        <v>3471</v>
      </c>
      <c r="C1334" t="s">
        <v>3472</v>
      </c>
      <c r="D1334" t="s">
        <v>3473</v>
      </c>
      <c r="E1334" t="s">
        <v>3474</v>
      </c>
      <c r="F1334" t="s">
        <v>3475</v>
      </c>
      <c r="G1334" t="s">
        <v>24</v>
      </c>
      <c r="H1334">
        <v>3.77</v>
      </c>
      <c r="I1334" t="s">
        <v>47</v>
      </c>
      <c r="J1334" t="s">
        <v>26</v>
      </c>
      <c r="M1334" t="s">
        <v>27</v>
      </c>
      <c r="N1334" t="s">
        <v>27</v>
      </c>
    </row>
    <row r="1335" spans="1:14" x14ac:dyDescent="0.2">
      <c r="A1335" t="s">
        <v>53</v>
      </c>
      <c r="B1335" t="s">
        <v>3476</v>
      </c>
      <c r="C1335" t="s">
        <v>3477</v>
      </c>
      <c r="D1335" t="s">
        <v>3478</v>
      </c>
      <c r="E1335" t="s">
        <v>3479</v>
      </c>
      <c r="F1335" t="s">
        <v>3480</v>
      </c>
      <c r="G1335" t="s">
        <v>24</v>
      </c>
      <c r="H1335">
        <v>3.77</v>
      </c>
      <c r="I1335" t="s">
        <v>47</v>
      </c>
      <c r="J1335" t="s">
        <v>26</v>
      </c>
      <c r="M1335" t="s">
        <v>27</v>
      </c>
      <c r="N1335" t="s">
        <v>27</v>
      </c>
    </row>
    <row r="1336" spans="1:14" x14ac:dyDescent="0.2">
      <c r="A1336" t="s">
        <v>49</v>
      </c>
      <c r="B1336" t="s">
        <v>3481</v>
      </c>
      <c r="C1336" t="s">
        <v>3482</v>
      </c>
      <c r="D1336" t="s">
        <v>3483</v>
      </c>
      <c r="E1336" t="s">
        <v>3484</v>
      </c>
      <c r="F1336" t="s">
        <v>3485</v>
      </c>
      <c r="G1336" t="s">
        <v>24</v>
      </c>
      <c r="H1336">
        <v>3.76</v>
      </c>
      <c r="I1336" t="s">
        <v>47</v>
      </c>
      <c r="J1336" t="s">
        <v>26</v>
      </c>
      <c r="M1336" t="s">
        <v>27</v>
      </c>
      <c r="N1336" t="s">
        <v>27</v>
      </c>
    </row>
    <row r="1337" spans="1:14" x14ac:dyDescent="0.2">
      <c r="A1337" t="s">
        <v>18</v>
      </c>
      <c r="B1337" t="s">
        <v>3486</v>
      </c>
      <c r="C1337" t="s">
        <v>3487</v>
      </c>
      <c r="D1337" t="s">
        <v>667</v>
      </c>
      <c r="E1337" t="s">
        <v>3488</v>
      </c>
      <c r="F1337" t="s">
        <v>669</v>
      </c>
      <c r="G1337" t="s">
        <v>24</v>
      </c>
      <c r="H1337">
        <v>3.76</v>
      </c>
      <c r="I1337" t="s">
        <v>25</v>
      </c>
      <c r="J1337" t="s">
        <v>26</v>
      </c>
      <c r="M1337" t="s">
        <v>27</v>
      </c>
      <c r="N1337" t="s">
        <v>27</v>
      </c>
    </row>
    <row r="1338" spans="1:14" x14ac:dyDescent="0.2">
      <c r="A1338" t="s">
        <v>18</v>
      </c>
      <c r="B1338" t="s">
        <v>3489</v>
      </c>
      <c r="C1338" t="s">
        <v>3490</v>
      </c>
      <c r="D1338" t="s">
        <v>3491</v>
      </c>
      <c r="E1338" t="s">
        <v>3492</v>
      </c>
      <c r="F1338" t="s">
        <v>3493</v>
      </c>
      <c r="G1338" t="s">
        <v>24</v>
      </c>
      <c r="H1338">
        <v>3.75</v>
      </c>
      <c r="I1338" t="s">
        <v>25</v>
      </c>
      <c r="J1338" t="s">
        <v>26</v>
      </c>
      <c r="M1338" t="s">
        <v>27</v>
      </c>
      <c r="N1338" t="s">
        <v>27</v>
      </c>
    </row>
    <row r="1339" spans="1:14" x14ac:dyDescent="0.2">
      <c r="A1339" t="s">
        <v>49</v>
      </c>
      <c r="B1339" t="s">
        <v>2913</v>
      </c>
      <c r="C1339" t="s">
        <v>3494</v>
      </c>
      <c r="D1339" t="s">
        <v>2915</v>
      </c>
      <c r="E1339" t="s">
        <v>2916</v>
      </c>
      <c r="F1339" t="s">
        <v>2917</v>
      </c>
      <c r="G1339" t="s">
        <v>24</v>
      </c>
      <c r="H1339">
        <v>3.74</v>
      </c>
      <c r="I1339" t="s">
        <v>47</v>
      </c>
      <c r="J1339" t="s">
        <v>26</v>
      </c>
      <c r="M1339" t="s">
        <v>27</v>
      </c>
      <c r="N1339" t="s">
        <v>27</v>
      </c>
    </row>
    <row r="1340" spans="1:14" x14ac:dyDescent="0.2">
      <c r="A1340" t="s">
        <v>53</v>
      </c>
      <c r="B1340" t="s">
        <v>3495</v>
      </c>
      <c r="C1340" t="s">
        <v>3496</v>
      </c>
      <c r="D1340" t="s">
        <v>3497</v>
      </c>
      <c r="E1340" t="s">
        <v>3498</v>
      </c>
      <c r="F1340" t="s">
        <v>3499</v>
      </c>
      <c r="G1340" t="s">
        <v>24</v>
      </c>
      <c r="H1340">
        <v>3.74</v>
      </c>
      <c r="I1340" t="s">
        <v>47</v>
      </c>
      <c r="J1340" t="s">
        <v>26</v>
      </c>
      <c r="M1340" t="s">
        <v>27</v>
      </c>
      <c r="N1340" t="s">
        <v>27</v>
      </c>
    </row>
    <row r="1341" spans="1:14" x14ac:dyDescent="0.2">
      <c r="A1341" t="s">
        <v>53</v>
      </c>
      <c r="B1341" t="s">
        <v>1960</v>
      </c>
      <c r="C1341" t="s">
        <v>3500</v>
      </c>
      <c r="D1341" t="s">
        <v>1962</v>
      </c>
      <c r="E1341" t="s">
        <v>1963</v>
      </c>
      <c r="F1341" t="s">
        <v>1964</v>
      </c>
      <c r="G1341" t="s">
        <v>24</v>
      </c>
      <c r="H1341">
        <v>3.72</v>
      </c>
      <c r="I1341" t="s">
        <v>47</v>
      </c>
      <c r="J1341" t="s">
        <v>26</v>
      </c>
      <c r="M1341" t="s">
        <v>27</v>
      </c>
      <c r="N1341" t="s">
        <v>27</v>
      </c>
    </row>
    <row r="1342" spans="1:14" x14ac:dyDescent="0.2">
      <c r="A1342" t="s">
        <v>53</v>
      </c>
      <c r="B1342" t="s">
        <v>3501</v>
      </c>
      <c r="C1342" t="s">
        <v>1909</v>
      </c>
      <c r="D1342" t="s">
        <v>1910</v>
      </c>
      <c r="E1342" t="s">
        <v>3502</v>
      </c>
      <c r="F1342" t="s">
        <v>1912</v>
      </c>
      <c r="G1342" t="s">
        <v>24</v>
      </c>
      <c r="H1342">
        <v>3.73</v>
      </c>
      <c r="I1342" t="s">
        <v>47</v>
      </c>
      <c r="J1342" t="s">
        <v>26</v>
      </c>
      <c r="M1342" t="s">
        <v>27</v>
      </c>
      <c r="N1342" t="s">
        <v>27</v>
      </c>
    </row>
    <row r="1343" spans="1:14" x14ac:dyDescent="0.2">
      <c r="A1343" t="s">
        <v>53</v>
      </c>
      <c r="B1343" t="s">
        <v>2749</v>
      </c>
      <c r="C1343" t="s">
        <v>3503</v>
      </c>
      <c r="D1343" t="s">
        <v>2751</v>
      </c>
      <c r="E1343" t="s">
        <v>2752</v>
      </c>
      <c r="F1343" t="s">
        <v>2753</v>
      </c>
      <c r="G1343" t="s">
        <v>24</v>
      </c>
      <c r="H1343">
        <v>3.72</v>
      </c>
      <c r="I1343" t="s">
        <v>47</v>
      </c>
      <c r="J1343" t="s">
        <v>26</v>
      </c>
      <c r="M1343" t="s">
        <v>27</v>
      </c>
      <c r="N1343" t="s">
        <v>27</v>
      </c>
    </row>
    <row r="1344" spans="1:14" x14ac:dyDescent="0.2">
      <c r="A1344" t="s">
        <v>144</v>
      </c>
      <c r="B1344" t="s">
        <v>3504</v>
      </c>
      <c r="C1344" t="s">
        <v>3505</v>
      </c>
      <c r="D1344" t="s">
        <v>3506</v>
      </c>
      <c r="E1344" t="s">
        <v>3507</v>
      </c>
      <c r="F1344" t="s">
        <v>3508</v>
      </c>
      <c r="G1344" t="s">
        <v>24</v>
      </c>
      <c r="H1344">
        <v>3.72</v>
      </c>
      <c r="I1344" t="s">
        <v>25</v>
      </c>
      <c r="J1344" t="s">
        <v>26</v>
      </c>
      <c r="K1344">
        <v>1</v>
      </c>
      <c r="L1344">
        <v>3.72</v>
      </c>
      <c r="M1344" t="s">
        <v>27</v>
      </c>
      <c r="N1344" t="s">
        <v>27</v>
      </c>
    </row>
    <row r="1345" spans="1:14" x14ac:dyDescent="0.2">
      <c r="A1345" t="s">
        <v>53</v>
      </c>
      <c r="B1345" t="s">
        <v>2800</v>
      </c>
      <c r="C1345" t="s">
        <v>3509</v>
      </c>
      <c r="D1345" t="s">
        <v>2802</v>
      </c>
      <c r="E1345" t="s">
        <v>2803</v>
      </c>
      <c r="F1345" t="s">
        <v>2804</v>
      </c>
      <c r="G1345" t="s">
        <v>24</v>
      </c>
      <c r="H1345">
        <v>3.7</v>
      </c>
      <c r="I1345" t="s">
        <v>47</v>
      </c>
      <c r="J1345" t="s">
        <v>26</v>
      </c>
      <c r="M1345" t="s">
        <v>27</v>
      </c>
      <c r="N1345" t="s">
        <v>27</v>
      </c>
    </row>
    <row r="1346" spans="1:14" x14ac:dyDescent="0.2">
      <c r="A1346" t="s">
        <v>144</v>
      </c>
      <c r="B1346" t="s">
        <v>3395</v>
      </c>
      <c r="C1346" t="s">
        <v>3510</v>
      </c>
      <c r="D1346" t="s">
        <v>3397</v>
      </c>
      <c r="E1346" t="s">
        <v>3398</v>
      </c>
      <c r="F1346" t="s">
        <v>3399</v>
      </c>
      <c r="G1346" t="s">
        <v>24</v>
      </c>
      <c r="H1346">
        <v>3.7</v>
      </c>
      <c r="I1346" t="s">
        <v>25</v>
      </c>
      <c r="J1346" t="s">
        <v>26</v>
      </c>
      <c r="K1346">
        <v>1</v>
      </c>
      <c r="L1346">
        <v>3.7</v>
      </c>
      <c r="M1346" t="s">
        <v>27</v>
      </c>
      <c r="N1346" t="s">
        <v>27</v>
      </c>
    </row>
    <row r="1347" spans="1:14" x14ac:dyDescent="0.2">
      <c r="A1347" t="s">
        <v>144</v>
      </c>
      <c r="B1347" t="s">
        <v>3511</v>
      </c>
      <c r="C1347" t="s">
        <v>282</v>
      </c>
      <c r="D1347" t="s">
        <v>135</v>
      </c>
      <c r="E1347" t="s">
        <v>1252</v>
      </c>
      <c r="F1347" t="s">
        <v>137</v>
      </c>
      <c r="G1347" t="s">
        <v>24</v>
      </c>
      <c r="H1347">
        <v>3.7</v>
      </c>
      <c r="I1347" t="s">
        <v>25</v>
      </c>
      <c r="J1347" t="s">
        <v>26</v>
      </c>
      <c r="M1347" t="s">
        <v>27</v>
      </c>
      <c r="N1347" t="s">
        <v>27</v>
      </c>
    </row>
    <row r="1348" spans="1:14" x14ac:dyDescent="0.2">
      <c r="A1348" t="s">
        <v>144</v>
      </c>
      <c r="B1348" t="s">
        <v>3512</v>
      </c>
      <c r="C1348" t="s">
        <v>3513</v>
      </c>
      <c r="D1348" t="s">
        <v>3514</v>
      </c>
      <c r="E1348" t="s">
        <v>3515</v>
      </c>
      <c r="F1348" t="s">
        <v>3516</v>
      </c>
      <c r="G1348" t="s">
        <v>24</v>
      </c>
      <c r="H1348">
        <v>3.69</v>
      </c>
      <c r="I1348" t="s">
        <v>25</v>
      </c>
      <c r="J1348" t="s">
        <v>26</v>
      </c>
      <c r="M1348" t="s">
        <v>27</v>
      </c>
      <c r="N1348" t="s">
        <v>27</v>
      </c>
    </row>
    <row r="1349" spans="1:14" x14ac:dyDescent="0.2">
      <c r="A1349" t="s">
        <v>53</v>
      </c>
      <c r="B1349" t="s">
        <v>3344</v>
      </c>
      <c r="C1349" t="s">
        <v>3517</v>
      </c>
      <c r="D1349" t="s">
        <v>3346</v>
      </c>
      <c r="E1349" t="s">
        <v>3347</v>
      </c>
      <c r="F1349" t="s">
        <v>3348</v>
      </c>
      <c r="G1349" t="s">
        <v>24</v>
      </c>
      <c r="H1349">
        <v>3.67</v>
      </c>
      <c r="I1349" t="s">
        <v>47</v>
      </c>
      <c r="J1349" t="s">
        <v>26</v>
      </c>
      <c r="M1349" t="s">
        <v>27</v>
      </c>
      <c r="N1349" t="s">
        <v>27</v>
      </c>
    </row>
    <row r="1350" spans="1:14" x14ac:dyDescent="0.2">
      <c r="A1350" t="s">
        <v>49</v>
      </c>
      <c r="B1350" t="s">
        <v>3518</v>
      </c>
      <c r="C1350" t="s">
        <v>3519</v>
      </c>
      <c r="D1350" t="s">
        <v>3520</v>
      </c>
      <c r="E1350" t="s">
        <v>3521</v>
      </c>
      <c r="F1350" t="s">
        <v>3522</v>
      </c>
      <c r="G1350" t="s">
        <v>24</v>
      </c>
      <c r="H1350">
        <v>3.66</v>
      </c>
      <c r="I1350" t="s">
        <v>47</v>
      </c>
      <c r="J1350" t="s">
        <v>26</v>
      </c>
      <c r="M1350" t="s">
        <v>27</v>
      </c>
      <c r="N1350" t="s">
        <v>27</v>
      </c>
    </row>
    <row r="1351" spans="1:14" x14ac:dyDescent="0.2">
      <c r="A1351" t="s">
        <v>49</v>
      </c>
      <c r="B1351" t="s">
        <v>2760</v>
      </c>
      <c r="C1351" t="s">
        <v>3523</v>
      </c>
      <c r="D1351" t="s">
        <v>2762</v>
      </c>
      <c r="E1351" t="s">
        <v>2763</v>
      </c>
      <c r="F1351" t="s">
        <v>2764</v>
      </c>
      <c r="G1351" t="s">
        <v>24</v>
      </c>
      <c r="H1351">
        <v>3.66</v>
      </c>
      <c r="I1351" t="s">
        <v>47</v>
      </c>
      <c r="J1351" t="s">
        <v>26</v>
      </c>
      <c r="M1351" t="s">
        <v>27</v>
      </c>
      <c r="N1351" t="s">
        <v>27</v>
      </c>
    </row>
    <row r="1352" spans="1:14" x14ac:dyDescent="0.2">
      <c r="A1352" t="s">
        <v>41</v>
      </c>
      <c r="B1352" t="s">
        <v>1750</v>
      </c>
      <c r="C1352" t="s">
        <v>3524</v>
      </c>
      <c r="D1352" t="s">
        <v>1752</v>
      </c>
      <c r="E1352" t="s">
        <v>1753</v>
      </c>
      <c r="F1352" t="s">
        <v>1754</v>
      </c>
      <c r="G1352" t="s">
        <v>24</v>
      </c>
      <c r="H1352">
        <v>3.64</v>
      </c>
      <c r="I1352" t="s">
        <v>47</v>
      </c>
      <c r="J1352" t="s">
        <v>26</v>
      </c>
      <c r="K1352">
        <v>1</v>
      </c>
      <c r="L1352">
        <v>3.64</v>
      </c>
      <c r="M1352" t="s">
        <v>27</v>
      </c>
      <c r="N1352" t="s">
        <v>27</v>
      </c>
    </row>
    <row r="1353" spans="1:14" x14ac:dyDescent="0.2">
      <c r="A1353" t="s">
        <v>49</v>
      </c>
      <c r="B1353" t="s">
        <v>225</v>
      </c>
      <c r="C1353" t="s">
        <v>3525</v>
      </c>
      <c r="D1353" t="s">
        <v>227</v>
      </c>
      <c r="E1353" t="s">
        <v>228</v>
      </c>
      <c r="F1353" t="s">
        <v>229</v>
      </c>
      <c r="G1353" t="s">
        <v>24</v>
      </c>
      <c r="H1353">
        <v>3.58</v>
      </c>
      <c r="I1353" t="s">
        <v>47</v>
      </c>
      <c r="J1353" t="s">
        <v>26</v>
      </c>
      <c r="M1353" t="s">
        <v>27</v>
      </c>
      <c r="N1353" t="s">
        <v>27</v>
      </c>
    </row>
    <row r="1354" spans="1:14" x14ac:dyDescent="0.2">
      <c r="A1354" t="s">
        <v>53</v>
      </c>
      <c r="B1354" t="s">
        <v>365</v>
      </c>
      <c r="C1354" t="s">
        <v>3526</v>
      </c>
      <c r="D1354" t="s">
        <v>367</v>
      </c>
      <c r="E1354" t="s">
        <v>368</v>
      </c>
      <c r="F1354" t="s">
        <v>369</v>
      </c>
      <c r="G1354" t="s">
        <v>24</v>
      </c>
      <c r="H1354">
        <v>3.59</v>
      </c>
      <c r="I1354" t="s">
        <v>47</v>
      </c>
      <c r="J1354" t="s">
        <v>26</v>
      </c>
      <c r="M1354" t="s">
        <v>27</v>
      </c>
      <c r="N1354" t="s">
        <v>27</v>
      </c>
    </row>
    <row r="1355" spans="1:14" x14ac:dyDescent="0.2">
      <c r="A1355" t="s">
        <v>49</v>
      </c>
      <c r="B1355" t="s">
        <v>1987</v>
      </c>
      <c r="C1355" t="s">
        <v>3527</v>
      </c>
      <c r="D1355" t="s">
        <v>1989</v>
      </c>
      <c r="E1355" t="s">
        <v>1990</v>
      </c>
      <c r="F1355" t="s">
        <v>1991</v>
      </c>
      <c r="G1355" t="s">
        <v>24</v>
      </c>
      <c r="H1355">
        <v>3.53</v>
      </c>
      <c r="I1355" t="s">
        <v>47</v>
      </c>
      <c r="J1355" t="s">
        <v>26</v>
      </c>
      <c r="M1355" t="s">
        <v>27</v>
      </c>
      <c r="N1355" t="s">
        <v>27</v>
      </c>
    </row>
    <row r="1356" spans="1:14" x14ac:dyDescent="0.2">
      <c r="A1356" t="s">
        <v>53</v>
      </c>
      <c r="B1356" t="s">
        <v>2695</v>
      </c>
      <c r="C1356" t="s">
        <v>3528</v>
      </c>
      <c r="D1356" t="s">
        <v>2697</v>
      </c>
      <c r="E1356" t="s">
        <v>2698</v>
      </c>
      <c r="F1356" t="s">
        <v>2699</v>
      </c>
      <c r="G1356" t="s">
        <v>24</v>
      </c>
      <c r="H1356">
        <v>3.51</v>
      </c>
      <c r="I1356" t="s">
        <v>47</v>
      </c>
      <c r="J1356" t="s">
        <v>26</v>
      </c>
      <c r="M1356" t="s">
        <v>27</v>
      </c>
      <c r="N1356" t="s">
        <v>27</v>
      </c>
    </row>
    <row r="1357" spans="1:14" x14ac:dyDescent="0.2">
      <c r="A1357" t="s">
        <v>49</v>
      </c>
      <c r="B1357" t="s">
        <v>984</v>
      </c>
      <c r="C1357" t="s">
        <v>3529</v>
      </c>
      <c r="D1357" t="s">
        <v>986</v>
      </c>
      <c r="E1357" t="s">
        <v>987</v>
      </c>
      <c r="F1357" t="s">
        <v>988</v>
      </c>
      <c r="G1357" t="s">
        <v>24</v>
      </c>
      <c r="H1357">
        <v>3.47</v>
      </c>
      <c r="I1357" t="s">
        <v>47</v>
      </c>
      <c r="J1357" t="s">
        <v>26</v>
      </c>
      <c r="M1357" t="s">
        <v>27</v>
      </c>
      <c r="N1357" t="s">
        <v>27</v>
      </c>
    </row>
    <row r="1358" spans="1:14" x14ac:dyDescent="0.2">
      <c r="A1358" t="s">
        <v>18</v>
      </c>
      <c r="B1358" t="s">
        <v>414</v>
      </c>
      <c r="C1358" t="s">
        <v>3530</v>
      </c>
      <c r="D1358" t="s">
        <v>416</v>
      </c>
      <c r="E1358" t="s">
        <v>417</v>
      </c>
      <c r="F1358" t="s">
        <v>418</v>
      </c>
      <c r="G1358" t="s">
        <v>24</v>
      </c>
      <c r="H1358">
        <v>3.4</v>
      </c>
      <c r="I1358" t="s">
        <v>25</v>
      </c>
      <c r="J1358" t="s">
        <v>26</v>
      </c>
      <c r="M1358" t="s">
        <v>27</v>
      </c>
      <c r="N1358" t="s">
        <v>27</v>
      </c>
    </row>
    <row r="1359" spans="1:14" x14ac:dyDescent="0.2">
      <c r="A1359" t="s">
        <v>49</v>
      </c>
      <c r="B1359" t="s">
        <v>225</v>
      </c>
      <c r="C1359" t="s">
        <v>3531</v>
      </c>
      <c r="D1359" t="s">
        <v>227</v>
      </c>
      <c r="E1359" t="s">
        <v>228</v>
      </c>
      <c r="F1359" t="s">
        <v>229</v>
      </c>
      <c r="G1359" t="s">
        <v>24</v>
      </c>
      <c r="H1359">
        <v>3.32</v>
      </c>
      <c r="I1359" t="s">
        <v>47</v>
      </c>
      <c r="J1359" t="s">
        <v>26</v>
      </c>
      <c r="M1359" t="s">
        <v>27</v>
      </c>
      <c r="N1359" t="s">
        <v>27</v>
      </c>
    </row>
    <row r="1360" spans="1:14" x14ac:dyDescent="0.2">
      <c r="A1360" t="s">
        <v>144</v>
      </c>
      <c r="B1360" t="s">
        <v>3532</v>
      </c>
      <c r="C1360" t="s">
        <v>3533</v>
      </c>
      <c r="D1360" t="s">
        <v>3534</v>
      </c>
      <c r="E1360" t="s">
        <v>3535</v>
      </c>
      <c r="F1360" t="s">
        <v>3536</v>
      </c>
      <c r="G1360" t="s">
        <v>24</v>
      </c>
      <c r="H1360">
        <v>3.31</v>
      </c>
      <c r="I1360" t="s">
        <v>25</v>
      </c>
      <c r="J1360" t="s">
        <v>26</v>
      </c>
      <c r="M1360" t="s">
        <v>27</v>
      </c>
      <c r="N1360" t="s">
        <v>27</v>
      </c>
    </row>
    <row r="1361" spans="1:14" x14ac:dyDescent="0.2">
      <c r="A1361" t="s">
        <v>18</v>
      </c>
      <c r="B1361" t="s">
        <v>640</v>
      </c>
      <c r="C1361" t="s">
        <v>2010</v>
      </c>
      <c r="D1361" t="s">
        <v>642</v>
      </c>
      <c r="E1361" t="s">
        <v>643</v>
      </c>
      <c r="F1361" t="s">
        <v>644</v>
      </c>
      <c r="G1361" t="s">
        <v>24</v>
      </c>
      <c r="H1361">
        <v>3.28</v>
      </c>
      <c r="I1361" t="s">
        <v>25</v>
      </c>
      <c r="J1361" t="s">
        <v>26</v>
      </c>
      <c r="M1361" t="s">
        <v>27</v>
      </c>
      <c r="N1361" t="s">
        <v>27</v>
      </c>
    </row>
    <row r="1362" spans="1:14" x14ac:dyDescent="0.2">
      <c r="A1362" t="s">
        <v>144</v>
      </c>
      <c r="B1362" t="s">
        <v>3537</v>
      </c>
      <c r="C1362" t="s">
        <v>3538</v>
      </c>
      <c r="D1362" t="s">
        <v>3539</v>
      </c>
      <c r="E1362" t="s">
        <v>3540</v>
      </c>
      <c r="F1362" t="s">
        <v>3541</v>
      </c>
      <c r="G1362" t="s">
        <v>24</v>
      </c>
      <c r="H1362">
        <v>3.28</v>
      </c>
      <c r="I1362" t="s">
        <v>25</v>
      </c>
      <c r="J1362" t="s">
        <v>26</v>
      </c>
      <c r="M1362" t="s">
        <v>27</v>
      </c>
      <c r="N1362" t="s">
        <v>27</v>
      </c>
    </row>
    <row r="1363" spans="1:14" x14ac:dyDescent="0.2">
      <c r="A1363" t="s">
        <v>144</v>
      </c>
      <c r="B1363" t="s">
        <v>3542</v>
      </c>
      <c r="C1363" t="s">
        <v>3543</v>
      </c>
      <c r="D1363" t="s">
        <v>135</v>
      </c>
      <c r="E1363" t="s">
        <v>1252</v>
      </c>
      <c r="F1363" t="s">
        <v>137</v>
      </c>
      <c r="G1363" t="s">
        <v>24</v>
      </c>
      <c r="H1363">
        <v>3.28</v>
      </c>
      <c r="I1363" t="s">
        <v>25</v>
      </c>
      <c r="J1363" t="s">
        <v>26</v>
      </c>
      <c r="M1363" t="s">
        <v>27</v>
      </c>
      <c r="N1363" t="s">
        <v>27</v>
      </c>
    </row>
    <row r="1364" spans="1:14" x14ac:dyDescent="0.2">
      <c r="A1364" t="s">
        <v>49</v>
      </c>
      <c r="B1364" t="s">
        <v>1444</v>
      </c>
      <c r="C1364" t="s">
        <v>3544</v>
      </c>
      <c r="D1364" t="s">
        <v>1446</v>
      </c>
      <c r="E1364" t="s">
        <v>1447</v>
      </c>
      <c r="F1364" t="s">
        <v>1448</v>
      </c>
      <c r="G1364" t="s">
        <v>24</v>
      </c>
      <c r="H1364">
        <v>3.27</v>
      </c>
      <c r="I1364" t="s">
        <v>47</v>
      </c>
      <c r="J1364" t="s">
        <v>26</v>
      </c>
      <c r="M1364" t="s">
        <v>27</v>
      </c>
      <c r="N1364" t="s">
        <v>27</v>
      </c>
    </row>
    <row r="1365" spans="1:14" x14ac:dyDescent="0.2">
      <c r="A1365" t="s">
        <v>49</v>
      </c>
      <c r="B1365" t="s">
        <v>3545</v>
      </c>
      <c r="C1365" t="s">
        <v>3423</v>
      </c>
      <c r="D1365" t="s">
        <v>1157</v>
      </c>
      <c r="E1365" t="s">
        <v>3546</v>
      </c>
      <c r="F1365" t="s">
        <v>1159</v>
      </c>
      <c r="G1365" t="s">
        <v>24</v>
      </c>
      <c r="H1365">
        <v>3.27</v>
      </c>
      <c r="I1365" t="s">
        <v>47</v>
      </c>
      <c r="J1365" t="s">
        <v>26</v>
      </c>
      <c r="M1365" t="s">
        <v>27</v>
      </c>
      <c r="N1365" t="s">
        <v>27</v>
      </c>
    </row>
    <row r="1366" spans="1:14" x14ac:dyDescent="0.2">
      <c r="A1366" t="s">
        <v>18</v>
      </c>
      <c r="B1366" t="s">
        <v>469</v>
      </c>
      <c r="C1366" t="s">
        <v>3547</v>
      </c>
      <c r="D1366" t="s">
        <v>440</v>
      </c>
      <c r="E1366" t="s">
        <v>471</v>
      </c>
      <c r="F1366" t="s">
        <v>442</v>
      </c>
      <c r="G1366" t="s">
        <v>24</v>
      </c>
      <c r="H1366">
        <v>3.25</v>
      </c>
      <c r="I1366" t="s">
        <v>25</v>
      </c>
      <c r="J1366" t="s">
        <v>26</v>
      </c>
      <c r="M1366" t="s">
        <v>27</v>
      </c>
      <c r="N1366" t="s">
        <v>27</v>
      </c>
    </row>
    <row r="1367" spans="1:14" x14ac:dyDescent="0.2">
      <c r="A1367" t="s">
        <v>144</v>
      </c>
      <c r="B1367" t="s">
        <v>2318</v>
      </c>
      <c r="C1367" t="s">
        <v>3548</v>
      </c>
      <c r="D1367" t="s">
        <v>2320</v>
      </c>
      <c r="E1367" t="s">
        <v>2321</v>
      </c>
      <c r="F1367" t="s">
        <v>2322</v>
      </c>
      <c r="G1367" t="s">
        <v>24</v>
      </c>
      <c r="H1367">
        <v>3.25</v>
      </c>
      <c r="I1367" t="s">
        <v>25</v>
      </c>
      <c r="J1367" t="s">
        <v>26</v>
      </c>
      <c r="M1367" t="s">
        <v>27</v>
      </c>
      <c r="N1367" t="s">
        <v>27</v>
      </c>
    </row>
    <row r="1368" spans="1:14" x14ac:dyDescent="0.2">
      <c r="A1368" t="s">
        <v>18</v>
      </c>
      <c r="B1368" t="s">
        <v>3549</v>
      </c>
      <c r="C1368" t="s">
        <v>3550</v>
      </c>
      <c r="D1368" t="s">
        <v>3551</v>
      </c>
      <c r="E1368" t="s">
        <v>3552</v>
      </c>
      <c r="F1368" t="s">
        <v>3553</v>
      </c>
      <c r="G1368" t="s">
        <v>24</v>
      </c>
      <c r="H1368">
        <v>3.24</v>
      </c>
      <c r="I1368" t="s">
        <v>25</v>
      </c>
      <c r="J1368" t="s">
        <v>26</v>
      </c>
      <c r="M1368" t="s">
        <v>27</v>
      </c>
      <c r="N1368" t="s">
        <v>27</v>
      </c>
    </row>
    <row r="1369" spans="1:14" x14ac:dyDescent="0.2">
      <c r="A1369" t="s">
        <v>53</v>
      </c>
      <c r="B1369" t="s">
        <v>3554</v>
      </c>
      <c r="C1369" t="s">
        <v>3235</v>
      </c>
      <c r="D1369" t="s">
        <v>3236</v>
      </c>
      <c r="E1369" t="s">
        <v>3555</v>
      </c>
      <c r="F1369" t="s">
        <v>3238</v>
      </c>
      <c r="G1369" t="s">
        <v>24</v>
      </c>
      <c r="H1369">
        <v>3.23</v>
      </c>
      <c r="I1369" t="s">
        <v>47</v>
      </c>
      <c r="J1369" t="s">
        <v>26</v>
      </c>
      <c r="M1369" t="s">
        <v>27</v>
      </c>
      <c r="N1369" t="s">
        <v>27</v>
      </c>
    </row>
    <row r="1370" spans="1:14" x14ac:dyDescent="0.2">
      <c r="A1370" t="s">
        <v>53</v>
      </c>
      <c r="B1370" t="s">
        <v>826</v>
      </c>
      <c r="C1370" t="s">
        <v>3556</v>
      </c>
      <c r="D1370" t="s">
        <v>828</v>
      </c>
      <c r="E1370" t="s">
        <v>829</v>
      </c>
      <c r="F1370" t="s">
        <v>830</v>
      </c>
      <c r="G1370" t="s">
        <v>24</v>
      </c>
      <c r="H1370">
        <v>3.21</v>
      </c>
      <c r="I1370" t="s">
        <v>47</v>
      </c>
      <c r="J1370" t="s">
        <v>26</v>
      </c>
      <c r="M1370" t="s">
        <v>27</v>
      </c>
      <c r="N1370" t="s">
        <v>27</v>
      </c>
    </row>
    <row r="1371" spans="1:14" x14ac:dyDescent="0.2">
      <c r="A1371" t="s">
        <v>144</v>
      </c>
      <c r="B1371" t="s">
        <v>145</v>
      </c>
      <c r="C1371" t="s">
        <v>1311</v>
      </c>
      <c r="D1371" t="s">
        <v>147</v>
      </c>
      <c r="E1371" t="s">
        <v>148</v>
      </c>
      <c r="F1371" t="s">
        <v>149</v>
      </c>
      <c r="G1371" t="s">
        <v>24</v>
      </c>
      <c r="H1371">
        <v>3.2</v>
      </c>
      <c r="I1371" t="s">
        <v>25</v>
      </c>
      <c r="J1371" t="s">
        <v>26</v>
      </c>
      <c r="M1371" t="s">
        <v>27</v>
      </c>
      <c r="N1371" t="s">
        <v>27</v>
      </c>
    </row>
    <row r="1372" spans="1:14" x14ac:dyDescent="0.2">
      <c r="A1372" t="s">
        <v>144</v>
      </c>
      <c r="B1372" t="s">
        <v>2613</v>
      </c>
      <c r="C1372" t="s">
        <v>2860</v>
      </c>
      <c r="D1372" t="s">
        <v>2615</v>
      </c>
      <c r="E1372" t="s">
        <v>2616</v>
      </c>
      <c r="F1372" t="s">
        <v>2617</v>
      </c>
      <c r="G1372" t="s">
        <v>24</v>
      </c>
      <c r="H1372">
        <v>3.19</v>
      </c>
      <c r="I1372" t="s">
        <v>25</v>
      </c>
      <c r="J1372" t="s">
        <v>26</v>
      </c>
      <c r="M1372" t="s">
        <v>27</v>
      </c>
      <c r="N1372" t="s">
        <v>27</v>
      </c>
    </row>
    <row r="1373" spans="1:14" x14ac:dyDescent="0.2">
      <c r="A1373" t="s">
        <v>49</v>
      </c>
      <c r="B1373" t="s">
        <v>3557</v>
      </c>
      <c r="C1373" t="s">
        <v>3558</v>
      </c>
      <c r="D1373" t="s">
        <v>3559</v>
      </c>
      <c r="E1373" t="s">
        <v>3560</v>
      </c>
      <c r="F1373" t="s">
        <v>3561</v>
      </c>
      <c r="G1373" t="s">
        <v>24</v>
      </c>
      <c r="H1373">
        <v>3.17</v>
      </c>
      <c r="I1373" t="s">
        <v>47</v>
      </c>
      <c r="J1373" t="s">
        <v>26</v>
      </c>
      <c r="M1373" t="s">
        <v>27</v>
      </c>
      <c r="N1373" t="s">
        <v>27</v>
      </c>
    </row>
    <row r="1374" spans="1:14" x14ac:dyDescent="0.2">
      <c r="A1374" t="s">
        <v>18</v>
      </c>
      <c r="B1374" t="s">
        <v>3562</v>
      </c>
      <c r="C1374" t="s">
        <v>3563</v>
      </c>
      <c r="D1374" t="s">
        <v>3564</v>
      </c>
      <c r="E1374" t="s">
        <v>3565</v>
      </c>
      <c r="F1374" t="s">
        <v>3566</v>
      </c>
      <c r="G1374" t="s">
        <v>24</v>
      </c>
      <c r="H1374">
        <v>3.16</v>
      </c>
      <c r="I1374" t="s">
        <v>25</v>
      </c>
      <c r="J1374" t="s">
        <v>26</v>
      </c>
      <c r="M1374" t="s">
        <v>27</v>
      </c>
      <c r="N1374" t="s">
        <v>27</v>
      </c>
    </row>
    <row r="1375" spans="1:14" x14ac:dyDescent="0.2">
      <c r="A1375" t="s">
        <v>18</v>
      </c>
      <c r="B1375" t="s">
        <v>2877</v>
      </c>
      <c r="C1375" t="s">
        <v>3567</v>
      </c>
      <c r="D1375" t="s">
        <v>2879</v>
      </c>
      <c r="E1375" t="s">
        <v>2880</v>
      </c>
      <c r="F1375" t="s">
        <v>2881</v>
      </c>
      <c r="G1375" t="s">
        <v>24</v>
      </c>
      <c r="H1375">
        <v>3.15</v>
      </c>
      <c r="I1375" t="s">
        <v>25</v>
      </c>
      <c r="J1375" t="s">
        <v>26</v>
      </c>
      <c r="M1375" t="s">
        <v>27</v>
      </c>
      <c r="N1375" t="s">
        <v>27</v>
      </c>
    </row>
    <row r="1376" spans="1:14" x14ac:dyDescent="0.2">
      <c r="A1376" t="s">
        <v>53</v>
      </c>
      <c r="B1376" t="s">
        <v>3568</v>
      </c>
      <c r="C1376" t="s">
        <v>3306</v>
      </c>
      <c r="D1376" t="s">
        <v>3130</v>
      </c>
      <c r="E1376" t="s">
        <v>3569</v>
      </c>
      <c r="F1376" t="s">
        <v>3132</v>
      </c>
      <c r="G1376" t="s">
        <v>24</v>
      </c>
      <c r="H1376">
        <v>3.14</v>
      </c>
      <c r="I1376" t="s">
        <v>47</v>
      </c>
      <c r="J1376" t="s">
        <v>26</v>
      </c>
      <c r="M1376" t="s">
        <v>27</v>
      </c>
      <c r="N1376" t="s">
        <v>27</v>
      </c>
    </row>
    <row r="1377" spans="1:14" x14ac:dyDescent="0.2">
      <c r="A1377" t="s">
        <v>144</v>
      </c>
      <c r="B1377" t="s">
        <v>349</v>
      </c>
      <c r="C1377" t="s">
        <v>3570</v>
      </c>
      <c r="D1377" t="s">
        <v>351</v>
      </c>
      <c r="E1377" t="s">
        <v>352</v>
      </c>
      <c r="F1377" t="s">
        <v>353</v>
      </c>
      <c r="G1377" t="s">
        <v>24</v>
      </c>
      <c r="H1377">
        <v>3.14</v>
      </c>
      <c r="I1377" t="s">
        <v>25</v>
      </c>
      <c r="J1377" t="s">
        <v>26</v>
      </c>
      <c r="M1377" t="s">
        <v>27</v>
      </c>
      <c r="N1377" t="s">
        <v>27</v>
      </c>
    </row>
    <row r="1378" spans="1:14" x14ac:dyDescent="0.2">
      <c r="A1378" t="s">
        <v>49</v>
      </c>
      <c r="B1378" t="s">
        <v>3064</v>
      </c>
      <c r="C1378" t="s">
        <v>3014</v>
      </c>
      <c r="D1378" t="s">
        <v>3015</v>
      </c>
      <c r="E1378" t="s">
        <v>3066</v>
      </c>
      <c r="F1378" t="s">
        <v>3017</v>
      </c>
      <c r="G1378" t="s">
        <v>24</v>
      </c>
      <c r="H1378">
        <v>3.13</v>
      </c>
      <c r="I1378" t="s">
        <v>47</v>
      </c>
      <c r="J1378" t="s">
        <v>26</v>
      </c>
      <c r="M1378" t="s">
        <v>27</v>
      </c>
      <c r="N1378" t="s">
        <v>27</v>
      </c>
    </row>
    <row r="1379" spans="1:14" x14ac:dyDescent="0.2">
      <c r="A1379" t="s">
        <v>41</v>
      </c>
      <c r="B1379" t="s">
        <v>3571</v>
      </c>
      <c r="C1379" t="s">
        <v>3572</v>
      </c>
      <c r="D1379" t="s">
        <v>3573</v>
      </c>
      <c r="E1379" t="s">
        <v>3574</v>
      </c>
      <c r="F1379" t="s">
        <v>3575</v>
      </c>
      <c r="G1379" t="s">
        <v>24</v>
      </c>
      <c r="H1379">
        <v>3.12</v>
      </c>
      <c r="I1379" t="s">
        <v>47</v>
      </c>
      <c r="J1379" t="s">
        <v>26</v>
      </c>
      <c r="M1379" t="s">
        <v>27</v>
      </c>
      <c r="N1379" t="s">
        <v>27</v>
      </c>
    </row>
    <row r="1380" spans="1:14" x14ac:dyDescent="0.2">
      <c r="A1380" t="s">
        <v>53</v>
      </c>
      <c r="B1380" t="s">
        <v>3576</v>
      </c>
      <c r="C1380" t="s">
        <v>3577</v>
      </c>
      <c r="D1380" t="s">
        <v>3578</v>
      </c>
      <c r="E1380" t="s">
        <v>3579</v>
      </c>
      <c r="F1380" t="s">
        <v>3580</v>
      </c>
      <c r="G1380" t="s">
        <v>24</v>
      </c>
      <c r="H1380">
        <v>3.08</v>
      </c>
      <c r="I1380" t="s">
        <v>47</v>
      </c>
      <c r="J1380" t="s">
        <v>26</v>
      </c>
      <c r="M1380" t="s">
        <v>27</v>
      </c>
      <c r="N1380" t="s">
        <v>27</v>
      </c>
    </row>
    <row r="1381" spans="1:14" x14ac:dyDescent="0.2">
      <c r="A1381" t="s">
        <v>49</v>
      </c>
      <c r="B1381" t="s">
        <v>3581</v>
      </c>
      <c r="C1381" t="s">
        <v>3582</v>
      </c>
      <c r="D1381" t="s">
        <v>3583</v>
      </c>
      <c r="E1381" t="s">
        <v>3584</v>
      </c>
      <c r="F1381" t="s">
        <v>3585</v>
      </c>
      <c r="G1381" t="s">
        <v>24</v>
      </c>
      <c r="H1381">
        <v>3.08</v>
      </c>
      <c r="I1381" t="s">
        <v>47</v>
      </c>
      <c r="J1381" t="s">
        <v>26</v>
      </c>
      <c r="M1381" t="s">
        <v>27</v>
      </c>
      <c r="N1381" t="s">
        <v>27</v>
      </c>
    </row>
    <row r="1382" spans="1:14" x14ac:dyDescent="0.2">
      <c r="A1382" t="s">
        <v>53</v>
      </c>
      <c r="B1382" t="s">
        <v>831</v>
      </c>
      <c r="C1382" t="s">
        <v>3586</v>
      </c>
      <c r="D1382" t="s">
        <v>833</v>
      </c>
      <c r="E1382" t="s">
        <v>834</v>
      </c>
      <c r="F1382" t="s">
        <v>835</v>
      </c>
      <c r="G1382" t="s">
        <v>24</v>
      </c>
      <c r="H1382">
        <v>3.08</v>
      </c>
      <c r="I1382" t="s">
        <v>47</v>
      </c>
      <c r="J1382" t="s">
        <v>26</v>
      </c>
      <c r="M1382" t="s">
        <v>27</v>
      </c>
      <c r="N1382" t="s">
        <v>27</v>
      </c>
    </row>
    <row r="1383" spans="1:14" x14ac:dyDescent="0.2">
      <c r="A1383" t="s">
        <v>49</v>
      </c>
      <c r="B1383" t="s">
        <v>3064</v>
      </c>
      <c r="C1383" t="s">
        <v>3587</v>
      </c>
      <c r="D1383" t="s">
        <v>3015</v>
      </c>
      <c r="E1383" t="s">
        <v>3066</v>
      </c>
      <c r="F1383" t="s">
        <v>3017</v>
      </c>
      <c r="G1383" t="s">
        <v>24</v>
      </c>
      <c r="H1383">
        <v>3.06</v>
      </c>
      <c r="I1383" t="s">
        <v>47</v>
      </c>
      <c r="J1383" t="s">
        <v>26</v>
      </c>
      <c r="M1383" t="s">
        <v>27</v>
      </c>
      <c r="N1383" t="s">
        <v>27</v>
      </c>
    </row>
    <row r="1384" spans="1:14" x14ac:dyDescent="0.2">
      <c r="A1384" t="s">
        <v>18</v>
      </c>
      <c r="B1384" t="s">
        <v>3588</v>
      </c>
      <c r="C1384" t="s">
        <v>3589</v>
      </c>
      <c r="D1384" t="s">
        <v>3590</v>
      </c>
      <c r="E1384" t="s">
        <v>3591</v>
      </c>
      <c r="F1384" t="s">
        <v>3592</v>
      </c>
      <c r="G1384" t="s">
        <v>24</v>
      </c>
      <c r="H1384">
        <v>3.05</v>
      </c>
      <c r="I1384" t="s">
        <v>25</v>
      </c>
      <c r="J1384" t="s">
        <v>26</v>
      </c>
      <c r="K1384">
        <v>1</v>
      </c>
      <c r="L1384">
        <v>3.05</v>
      </c>
      <c r="M1384" t="s">
        <v>27</v>
      </c>
      <c r="N1384" t="s">
        <v>27</v>
      </c>
    </row>
    <row r="1385" spans="1:14" x14ac:dyDescent="0.2">
      <c r="A1385" t="s">
        <v>49</v>
      </c>
      <c r="B1385" t="s">
        <v>3593</v>
      </c>
      <c r="C1385" t="s">
        <v>3594</v>
      </c>
      <c r="D1385" t="s">
        <v>3595</v>
      </c>
      <c r="E1385" t="s">
        <v>3596</v>
      </c>
      <c r="F1385" t="s">
        <v>3597</v>
      </c>
      <c r="G1385" t="s">
        <v>24</v>
      </c>
      <c r="H1385">
        <v>3.04</v>
      </c>
      <c r="I1385" t="s">
        <v>47</v>
      </c>
      <c r="J1385" t="s">
        <v>26</v>
      </c>
      <c r="M1385" t="s">
        <v>27</v>
      </c>
      <c r="N1385" t="s">
        <v>27</v>
      </c>
    </row>
    <row r="1386" spans="1:14" x14ac:dyDescent="0.2">
      <c r="A1386" t="s">
        <v>49</v>
      </c>
      <c r="B1386" t="s">
        <v>3598</v>
      </c>
      <c r="C1386" t="s">
        <v>3599</v>
      </c>
      <c r="D1386" t="s">
        <v>257</v>
      </c>
      <c r="E1386" t="s">
        <v>3600</v>
      </c>
      <c r="F1386" t="s">
        <v>259</v>
      </c>
      <c r="G1386" t="s">
        <v>24</v>
      </c>
      <c r="H1386">
        <v>3.03</v>
      </c>
      <c r="I1386" t="s">
        <v>47</v>
      </c>
      <c r="J1386" t="s">
        <v>26</v>
      </c>
      <c r="M1386" t="s">
        <v>27</v>
      </c>
      <c r="N1386" t="s">
        <v>27</v>
      </c>
    </row>
    <row r="1387" spans="1:14" x14ac:dyDescent="0.2">
      <c r="A1387" t="s">
        <v>53</v>
      </c>
      <c r="B1387" t="s">
        <v>85</v>
      </c>
      <c r="C1387" t="s">
        <v>3601</v>
      </c>
      <c r="D1387" t="s">
        <v>87</v>
      </c>
      <c r="E1387" t="s">
        <v>88</v>
      </c>
      <c r="F1387" t="s">
        <v>89</v>
      </c>
      <c r="G1387" t="s">
        <v>24</v>
      </c>
      <c r="H1387">
        <v>3.03</v>
      </c>
      <c r="I1387" t="s">
        <v>47</v>
      </c>
      <c r="J1387" t="s">
        <v>26</v>
      </c>
      <c r="M1387" t="s">
        <v>27</v>
      </c>
      <c r="N1387" t="s">
        <v>27</v>
      </c>
    </row>
    <row r="1388" spans="1:14" x14ac:dyDescent="0.2">
      <c r="A1388" t="s">
        <v>144</v>
      </c>
      <c r="B1388" t="s">
        <v>349</v>
      </c>
      <c r="C1388" t="s">
        <v>3602</v>
      </c>
      <c r="D1388" t="s">
        <v>351</v>
      </c>
      <c r="E1388" t="s">
        <v>352</v>
      </c>
      <c r="F1388" t="s">
        <v>353</v>
      </c>
      <c r="G1388" t="s">
        <v>24</v>
      </c>
      <c r="H1388">
        <v>3.02</v>
      </c>
      <c r="I1388" t="s">
        <v>25</v>
      </c>
      <c r="J1388" t="s">
        <v>26</v>
      </c>
      <c r="M1388" t="s">
        <v>27</v>
      </c>
      <c r="N1388" t="s">
        <v>27</v>
      </c>
    </row>
    <row r="1389" spans="1:14" x14ac:dyDescent="0.2">
      <c r="A1389" t="s">
        <v>18</v>
      </c>
      <c r="B1389" t="s">
        <v>157</v>
      </c>
      <c r="C1389" t="s">
        <v>3603</v>
      </c>
      <c r="D1389" t="s">
        <v>159</v>
      </c>
      <c r="E1389" t="s">
        <v>160</v>
      </c>
      <c r="F1389" t="s">
        <v>161</v>
      </c>
      <c r="G1389" t="s">
        <v>24</v>
      </c>
      <c r="H1389">
        <v>3.01</v>
      </c>
      <c r="I1389" t="s">
        <v>25</v>
      </c>
      <c r="J1389" t="s">
        <v>26</v>
      </c>
      <c r="K1389">
        <v>1</v>
      </c>
      <c r="L1389">
        <v>3.01</v>
      </c>
      <c r="M1389" t="s">
        <v>27</v>
      </c>
      <c r="N1389" t="s">
        <v>27</v>
      </c>
    </row>
    <row r="1390" spans="1:14" x14ac:dyDescent="0.2">
      <c r="A1390" t="s">
        <v>18</v>
      </c>
      <c r="B1390" t="s">
        <v>921</v>
      </c>
      <c r="C1390" t="s">
        <v>3604</v>
      </c>
      <c r="D1390" t="s">
        <v>923</v>
      </c>
      <c r="E1390" t="s">
        <v>924</v>
      </c>
      <c r="F1390" t="s">
        <v>925</v>
      </c>
      <c r="G1390" t="s">
        <v>24</v>
      </c>
      <c r="H1390">
        <v>3</v>
      </c>
      <c r="I1390" t="s">
        <v>25</v>
      </c>
      <c r="J1390" t="s">
        <v>26</v>
      </c>
      <c r="M1390" t="s">
        <v>27</v>
      </c>
      <c r="N1390" t="s">
        <v>27</v>
      </c>
    </row>
    <row r="1391" spans="1:14" x14ac:dyDescent="0.2">
      <c r="A1391" t="s">
        <v>18</v>
      </c>
      <c r="B1391" t="s">
        <v>3605</v>
      </c>
      <c r="C1391" t="s">
        <v>3606</v>
      </c>
      <c r="D1391" t="s">
        <v>3607</v>
      </c>
      <c r="E1391" t="s">
        <v>3608</v>
      </c>
      <c r="F1391" t="s">
        <v>3609</v>
      </c>
      <c r="G1391" t="s">
        <v>24</v>
      </c>
      <c r="H1391">
        <v>3.01</v>
      </c>
      <c r="I1391" t="s">
        <v>25</v>
      </c>
      <c r="J1391" t="s">
        <v>26</v>
      </c>
      <c r="M1391" t="s">
        <v>27</v>
      </c>
      <c r="N1391" t="s">
        <v>27</v>
      </c>
    </row>
    <row r="1392" spans="1:14" x14ac:dyDescent="0.2">
      <c r="A1392" t="s">
        <v>18</v>
      </c>
      <c r="B1392" t="s">
        <v>3610</v>
      </c>
      <c r="C1392" t="s">
        <v>3611</v>
      </c>
      <c r="D1392" t="s">
        <v>3612</v>
      </c>
      <c r="E1392" t="s">
        <v>3613</v>
      </c>
      <c r="F1392" t="s">
        <v>3614</v>
      </c>
      <c r="G1392" t="s">
        <v>24</v>
      </c>
      <c r="H1392">
        <v>3</v>
      </c>
      <c r="I1392" t="s">
        <v>25</v>
      </c>
      <c r="J1392" t="s">
        <v>26</v>
      </c>
      <c r="M1392" t="s">
        <v>27</v>
      </c>
      <c r="N1392" t="s">
        <v>27</v>
      </c>
    </row>
    <row r="1393" spans="1:14" x14ac:dyDescent="0.2">
      <c r="A1393" t="s">
        <v>144</v>
      </c>
      <c r="B1393" t="s">
        <v>2577</v>
      </c>
      <c r="C1393" t="s">
        <v>3615</v>
      </c>
      <c r="D1393" t="s">
        <v>1818</v>
      </c>
      <c r="E1393" t="s">
        <v>2579</v>
      </c>
      <c r="F1393" t="s">
        <v>1820</v>
      </c>
      <c r="G1393" t="s">
        <v>24</v>
      </c>
      <c r="H1393">
        <v>3</v>
      </c>
      <c r="I1393" t="s">
        <v>25</v>
      </c>
      <c r="J1393" t="s">
        <v>26</v>
      </c>
      <c r="K1393">
        <v>1</v>
      </c>
      <c r="L1393">
        <v>3</v>
      </c>
      <c r="M1393" t="s">
        <v>27</v>
      </c>
      <c r="N1393" t="s">
        <v>27</v>
      </c>
    </row>
    <row r="1394" spans="1:14" x14ac:dyDescent="0.2">
      <c r="A1394" t="s">
        <v>18</v>
      </c>
      <c r="B1394" t="s">
        <v>3616</v>
      </c>
      <c r="C1394" t="s">
        <v>3617</v>
      </c>
      <c r="D1394" t="s">
        <v>2582</v>
      </c>
      <c r="E1394" t="s">
        <v>3618</v>
      </c>
      <c r="F1394" t="s">
        <v>2584</v>
      </c>
      <c r="G1394" t="s">
        <v>24</v>
      </c>
      <c r="H1394">
        <v>2.99</v>
      </c>
      <c r="I1394" t="s">
        <v>25</v>
      </c>
      <c r="J1394" t="s">
        <v>26</v>
      </c>
      <c r="M1394" t="s">
        <v>27</v>
      </c>
      <c r="N1394" t="s">
        <v>27</v>
      </c>
    </row>
    <row r="1395" spans="1:14" x14ac:dyDescent="0.2">
      <c r="A1395" t="s">
        <v>18</v>
      </c>
      <c r="B1395" t="s">
        <v>315</v>
      </c>
      <c r="C1395" t="s">
        <v>3619</v>
      </c>
      <c r="D1395" t="s">
        <v>317</v>
      </c>
      <c r="E1395" t="s">
        <v>318</v>
      </c>
      <c r="F1395" t="s">
        <v>319</v>
      </c>
      <c r="G1395" t="s">
        <v>24</v>
      </c>
      <c r="H1395">
        <v>2.99</v>
      </c>
      <c r="I1395" t="s">
        <v>25</v>
      </c>
      <c r="J1395" t="s">
        <v>26</v>
      </c>
      <c r="M1395" t="s">
        <v>27</v>
      </c>
      <c r="N1395" t="s">
        <v>27</v>
      </c>
    </row>
    <row r="1396" spans="1:14" x14ac:dyDescent="0.2">
      <c r="A1396" t="s">
        <v>144</v>
      </c>
      <c r="B1396" t="s">
        <v>1302</v>
      </c>
      <c r="C1396" t="s">
        <v>242</v>
      </c>
      <c r="D1396" t="s">
        <v>175</v>
      </c>
      <c r="E1396" t="s">
        <v>1303</v>
      </c>
      <c r="F1396" t="s">
        <v>177</v>
      </c>
      <c r="G1396" t="s">
        <v>24</v>
      </c>
      <c r="H1396">
        <v>2.98</v>
      </c>
      <c r="I1396" t="s">
        <v>25</v>
      </c>
      <c r="J1396" t="s">
        <v>26</v>
      </c>
      <c r="M1396" t="s">
        <v>27</v>
      </c>
      <c r="N1396" t="s">
        <v>27</v>
      </c>
    </row>
    <row r="1397" spans="1:14" x14ac:dyDescent="0.2">
      <c r="A1397" t="s">
        <v>41</v>
      </c>
      <c r="B1397" t="s">
        <v>133</v>
      </c>
      <c r="C1397" t="s">
        <v>3620</v>
      </c>
      <c r="D1397" t="s">
        <v>135</v>
      </c>
      <c r="E1397" t="s">
        <v>136</v>
      </c>
      <c r="F1397" t="s">
        <v>137</v>
      </c>
      <c r="G1397" t="s">
        <v>24</v>
      </c>
      <c r="H1397">
        <v>2.97</v>
      </c>
      <c r="I1397" t="s">
        <v>47</v>
      </c>
      <c r="J1397" t="s">
        <v>26</v>
      </c>
      <c r="M1397" t="s">
        <v>27</v>
      </c>
      <c r="N1397" t="s">
        <v>27</v>
      </c>
    </row>
    <row r="1398" spans="1:14" x14ac:dyDescent="0.2">
      <c r="A1398" t="s">
        <v>53</v>
      </c>
      <c r="B1398" t="s">
        <v>3621</v>
      </c>
      <c r="C1398" t="s">
        <v>3622</v>
      </c>
      <c r="D1398" t="s">
        <v>3623</v>
      </c>
      <c r="E1398" t="s">
        <v>3624</v>
      </c>
      <c r="F1398" t="s">
        <v>3625</v>
      </c>
      <c r="G1398" t="s">
        <v>24</v>
      </c>
      <c r="H1398">
        <v>2.94</v>
      </c>
      <c r="I1398" t="s">
        <v>47</v>
      </c>
      <c r="J1398" t="s">
        <v>26</v>
      </c>
      <c r="M1398" t="s">
        <v>27</v>
      </c>
      <c r="N1398" t="s">
        <v>27</v>
      </c>
    </row>
    <row r="1399" spans="1:14" x14ac:dyDescent="0.2">
      <c r="A1399" t="s">
        <v>49</v>
      </c>
      <c r="B1399" t="s">
        <v>3626</v>
      </c>
      <c r="C1399" t="s">
        <v>3627</v>
      </c>
      <c r="D1399" t="s">
        <v>3628</v>
      </c>
      <c r="E1399" t="s">
        <v>3629</v>
      </c>
      <c r="F1399" t="s">
        <v>3630</v>
      </c>
      <c r="G1399" t="s">
        <v>24</v>
      </c>
      <c r="H1399">
        <v>2.96</v>
      </c>
      <c r="I1399" t="s">
        <v>47</v>
      </c>
      <c r="J1399" t="s">
        <v>26</v>
      </c>
      <c r="M1399" t="s">
        <v>27</v>
      </c>
      <c r="N1399" t="s">
        <v>27</v>
      </c>
    </row>
    <row r="1400" spans="1:14" x14ac:dyDescent="0.2">
      <c r="A1400" t="s">
        <v>18</v>
      </c>
      <c r="B1400" t="s">
        <v>3631</v>
      </c>
      <c r="C1400" t="s">
        <v>3632</v>
      </c>
      <c r="D1400" t="s">
        <v>3633</v>
      </c>
      <c r="E1400" t="s">
        <v>3634</v>
      </c>
      <c r="F1400" t="s">
        <v>3635</v>
      </c>
      <c r="G1400" t="s">
        <v>24</v>
      </c>
      <c r="H1400">
        <v>2.97</v>
      </c>
      <c r="I1400" t="s">
        <v>25</v>
      </c>
      <c r="J1400" t="s">
        <v>26</v>
      </c>
      <c r="M1400" t="s">
        <v>27</v>
      </c>
      <c r="N1400" t="s">
        <v>27</v>
      </c>
    </row>
    <row r="1401" spans="1:14" x14ac:dyDescent="0.2">
      <c r="A1401" t="s">
        <v>49</v>
      </c>
      <c r="B1401" t="s">
        <v>3636</v>
      </c>
      <c r="C1401" t="s">
        <v>3637</v>
      </c>
      <c r="D1401" t="s">
        <v>3638</v>
      </c>
      <c r="E1401" t="s">
        <v>3639</v>
      </c>
      <c r="F1401" t="s">
        <v>3640</v>
      </c>
      <c r="G1401" t="s">
        <v>24</v>
      </c>
      <c r="H1401">
        <v>2.94</v>
      </c>
      <c r="I1401" t="s">
        <v>47</v>
      </c>
      <c r="J1401" t="s">
        <v>26</v>
      </c>
      <c r="M1401" t="s">
        <v>27</v>
      </c>
      <c r="N1401" t="s">
        <v>27</v>
      </c>
    </row>
    <row r="1402" spans="1:14" x14ac:dyDescent="0.2">
      <c r="A1402" t="s">
        <v>18</v>
      </c>
      <c r="B1402" t="s">
        <v>3641</v>
      </c>
      <c r="C1402" t="s">
        <v>3642</v>
      </c>
      <c r="D1402" t="s">
        <v>3643</v>
      </c>
      <c r="E1402" t="s">
        <v>3644</v>
      </c>
      <c r="F1402" t="s">
        <v>3645</v>
      </c>
      <c r="G1402" t="s">
        <v>24</v>
      </c>
      <c r="H1402">
        <v>2.94</v>
      </c>
      <c r="I1402" t="s">
        <v>25</v>
      </c>
      <c r="J1402" t="s">
        <v>26</v>
      </c>
      <c r="M1402" t="s">
        <v>27</v>
      </c>
      <c r="N1402" t="s">
        <v>27</v>
      </c>
    </row>
    <row r="1403" spans="1:14" x14ac:dyDescent="0.2">
      <c r="A1403" t="s">
        <v>53</v>
      </c>
      <c r="B1403" t="s">
        <v>1816</v>
      </c>
      <c r="C1403" t="s">
        <v>3646</v>
      </c>
      <c r="D1403" t="s">
        <v>1818</v>
      </c>
      <c r="E1403" t="s">
        <v>1819</v>
      </c>
      <c r="F1403" t="s">
        <v>1820</v>
      </c>
      <c r="G1403" t="s">
        <v>24</v>
      </c>
      <c r="H1403">
        <v>2.93</v>
      </c>
      <c r="I1403" t="s">
        <v>47</v>
      </c>
      <c r="J1403" t="s">
        <v>26</v>
      </c>
      <c r="M1403" t="s">
        <v>27</v>
      </c>
      <c r="N1403" t="s">
        <v>27</v>
      </c>
    </row>
    <row r="1404" spans="1:14" x14ac:dyDescent="0.2">
      <c r="A1404" t="s">
        <v>18</v>
      </c>
      <c r="B1404" t="s">
        <v>3616</v>
      </c>
      <c r="C1404" t="s">
        <v>3647</v>
      </c>
      <c r="D1404" t="s">
        <v>2582</v>
      </c>
      <c r="E1404" t="s">
        <v>3618</v>
      </c>
      <c r="F1404" t="s">
        <v>2584</v>
      </c>
      <c r="G1404" t="s">
        <v>24</v>
      </c>
      <c r="H1404">
        <v>2.93</v>
      </c>
      <c r="I1404" t="s">
        <v>25</v>
      </c>
      <c r="J1404" t="s">
        <v>26</v>
      </c>
      <c r="M1404" t="s">
        <v>27</v>
      </c>
      <c r="N1404" t="s">
        <v>27</v>
      </c>
    </row>
    <row r="1405" spans="1:14" x14ac:dyDescent="0.2">
      <c r="A1405" t="s">
        <v>18</v>
      </c>
      <c r="B1405" t="s">
        <v>3616</v>
      </c>
      <c r="C1405" t="s">
        <v>3648</v>
      </c>
      <c r="D1405" t="s">
        <v>2582</v>
      </c>
      <c r="E1405" t="s">
        <v>3618</v>
      </c>
      <c r="F1405" t="s">
        <v>2584</v>
      </c>
      <c r="G1405" t="s">
        <v>24</v>
      </c>
      <c r="H1405">
        <v>2.92</v>
      </c>
      <c r="I1405" t="s">
        <v>25</v>
      </c>
      <c r="J1405" t="s">
        <v>26</v>
      </c>
      <c r="M1405" t="s">
        <v>27</v>
      </c>
      <c r="N1405" t="s">
        <v>27</v>
      </c>
    </row>
    <row r="1406" spans="1:14" x14ac:dyDescent="0.2">
      <c r="A1406" t="s">
        <v>53</v>
      </c>
      <c r="B1406" t="s">
        <v>3649</v>
      </c>
      <c r="C1406" t="s">
        <v>3650</v>
      </c>
      <c r="D1406" t="s">
        <v>3651</v>
      </c>
      <c r="E1406" t="s">
        <v>3652</v>
      </c>
      <c r="F1406" t="s">
        <v>3653</v>
      </c>
      <c r="G1406" t="s">
        <v>24</v>
      </c>
      <c r="H1406">
        <v>2.91</v>
      </c>
      <c r="I1406" t="s">
        <v>47</v>
      </c>
      <c r="J1406" t="s">
        <v>26</v>
      </c>
      <c r="K1406">
        <v>1</v>
      </c>
      <c r="L1406">
        <v>2.91</v>
      </c>
      <c r="M1406" t="s">
        <v>27</v>
      </c>
      <c r="N1406" t="s">
        <v>27</v>
      </c>
    </row>
    <row r="1407" spans="1:14" x14ac:dyDescent="0.2">
      <c r="A1407" t="s">
        <v>3654</v>
      </c>
      <c r="B1407" t="s">
        <v>3655</v>
      </c>
      <c r="C1407" t="s">
        <v>3656</v>
      </c>
      <c r="D1407" t="s">
        <v>3657</v>
      </c>
      <c r="E1407" t="s">
        <v>3658</v>
      </c>
      <c r="F1407" t="s">
        <v>3659</v>
      </c>
      <c r="G1407" t="s">
        <v>24</v>
      </c>
      <c r="H1407">
        <v>2.92</v>
      </c>
      <c r="I1407" t="s">
        <v>47</v>
      </c>
      <c r="J1407" t="s">
        <v>26</v>
      </c>
      <c r="M1407" t="s">
        <v>27</v>
      </c>
      <c r="N1407" t="s">
        <v>27</v>
      </c>
    </row>
    <row r="1408" spans="1:14" x14ac:dyDescent="0.2">
      <c r="A1408" t="s">
        <v>49</v>
      </c>
      <c r="B1408" t="s">
        <v>1005</v>
      </c>
      <c r="C1408" t="s">
        <v>3660</v>
      </c>
      <c r="D1408" t="s">
        <v>1007</v>
      </c>
      <c r="E1408" t="s">
        <v>1008</v>
      </c>
      <c r="F1408" t="s">
        <v>1009</v>
      </c>
      <c r="G1408" t="s">
        <v>24</v>
      </c>
      <c r="H1408">
        <v>2.91</v>
      </c>
      <c r="I1408" t="s">
        <v>47</v>
      </c>
      <c r="J1408" t="s">
        <v>26</v>
      </c>
      <c r="M1408" t="s">
        <v>27</v>
      </c>
      <c r="N1408" t="s">
        <v>27</v>
      </c>
    </row>
    <row r="1409" spans="1:14" x14ac:dyDescent="0.2">
      <c r="A1409" t="s">
        <v>144</v>
      </c>
      <c r="B1409" t="s">
        <v>3395</v>
      </c>
      <c r="C1409" t="s">
        <v>3661</v>
      </c>
      <c r="D1409" t="s">
        <v>3397</v>
      </c>
      <c r="E1409" t="s">
        <v>3398</v>
      </c>
      <c r="F1409" t="s">
        <v>3399</v>
      </c>
      <c r="G1409" t="s">
        <v>24</v>
      </c>
      <c r="H1409">
        <v>2.91</v>
      </c>
      <c r="I1409" t="s">
        <v>25</v>
      </c>
      <c r="J1409" t="s">
        <v>26</v>
      </c>
      <c r="M1409" t="s">
        <v>27</v>
      </c>
      <c r="N1409" t="s">
        <v>27</v>
      </c>
    </row>
    <row r="1410" spans="1:14" x14ac:dyDescent="0.2">
      <c r="A1410" t="s">
        <v>53</v>
      </c>
      <c r="B1410" t="s">
        <v>3662</v>
      </c>
      <c r="C1410" t="s">
        <v>3663</v>
      </c>
      <c r="D1410" t="s">
        <v>3664</v>
      </c>
      <c r="E1410" t="s">
        <v>3665</v>
      </c>
      <c r="F1410" t="s">
        <v>3666</v>
      </c>
      <c r="G1410" t="s">
        <v>24</v>
      </c>
      <c r="H1410">
        <v>2.9</v>
      </c>
      <c r="I1410" t="s">
        <v>47</v>
      </c>
      <c r="J1410" t="s">
        <v>26</v>
      </c>
      <c r="M1410" t="s">
        <v>27</v>
      </c>
      <c r="N1410" t="s">
        <v>27</v>
      </c>
    </row>
    <row r="1411" spans="1:14" x14ac:dyDescent="0.2">
      <c r="A1411" t="s">
        <v>144</v>
      </c>
      <c r="B1411" t="s">
        <v>3667</v>
      </c>
      <c r="C1411" t="s">
        <v>3627</v>
      </c>
      <c r="D1411" t="s">
        <v>3628</v>
      </c>
      <c r="E1411" t="s">
        <v>3668</v>
      </c>
      <c r="F1411" t="s">
        <v>3630</v>
      </c>
      <c r="G1411" t="s">
        <v>24</v>
      </c>
      <c r="H1411">
        <v>2.9</v>
      </c>
      <c r="I1411" t="s">
        <v>25</v>
      </c>
      <c r="J1411" t="s">
        <v>26</v>
      </c>
      <c r="M1411" t="s">
        <v>27</v>
      </c>
      <c r="N1411" t="s">
        <v>27</v>
      </c>
    </row>
    <row r="1412" spans="1:14" x14ac:dyDescent="0.2">
      <c r="A1412" t="s">
        <v>49</v>
      </c>
      <c r="B1412" t="s">
        <v>3626</v>
      </c>
      <c r="C1412" t="s">
        <v>3669</v>
      </c>
      <c r="D1412" t="s">
        <v>3628</v>
      </c>
      <c r="E1412" t="s">
        <v>3629</v>
      </c>
      <c r="F1412" t="s">
        <v>3630</v>
      </c>
      <c r="G1412" t="s">
        <v>24</v>
      </c>
      <c r="H1412">
        <v>2.89</v>
      </c>
      <c r="I1412" t="s">
        <v>47</v>
      </c>
      <c r="J1412" t="s">
        <v>26</v>
      </c>
      <c r="M1412" t="s">
        <v>27</v>
      </c>
      <c r="N1412" t="s">
        <v>27</v>
      </c>
    </row>
    <row r="1413" spans="1:14" x14ac:dyDescent="0.2">
      <c r="A1413" t="s">
        <v>53</v>
      </c>
      <c r="B1413" t="s">
        <v>831</v>
      </c>
      <c r="C1413" t="s">
        <v>3670</v>
      </c>
      <c r="D1413" t="s">
        <v>833</v>
      </c>
      <c r="E1413" t="s">
        <v>834</v>
      </c>
      <c r="F1413" t="s">
        <v>835</v>
      </c>
      <c r="G1413" t="s">
        <v>24</v>
      </c>
      <c r="H1413">
        <v>2.89</v>
      </c>
      <c r="I1413" t="s">
        <v>47</v>
      </c>
      <c r="J1413" t="s">
        <v>26</v>
      </c>
      <c r="M1413" t="s">
        <v>27</v>
      </c>
      <c r="N1413" t="s">
        <v>27</v>
      </c>
    </row>
    <row r="1414" spans="1:14" x14ac:dyDescent="0.2">
      <c r="A1414" t="s">
        <v>49</v>
      </c>
      <c r="B1414" t="s">
        <v>3671</v>
      </c>
      <c r="C1414" t="s">
        <v>3672</v>
      </c>
      <c r="D1414" t="s">
        <v>3673</v>
      </c>
      <c r="E1414" t="s">
        <v>3674</v>
      </c>
      <c r="F1414" t="s">
        <v>3675</v>
      </c>
      <c r="G1414" t="s">
        <v>24</v>
      </c>
      <c r="H1414">
        <v>2.88</v>
      </c>
      <c r="I1414" t="s">
        <v>47</v>
      </c>
      <c r="J1414" t="s">
        <v>26</v>
      </c>
      <c r="M1414" t="s">
        <v>27</v>
      </c>
      <c r="N1414" t="s">
        <v>27</v>
      </c>
    </row>
    <row r="1415" spans="1:14" x14ac:dyDescent="0.2">
      <c r="A1415" t="s">
        <v>49</v>
      </c>
      <c r="B1415" t="s">
        <v>3626</v>
      </c>
      <c r="C1415" t="s">
        <v>3676</v>
      </c>
      <c r="D1415" t="s">
        <v>3628</v>
      </c>
      <c r="E1415" t="s">
        <v>3629</v>
      </c>
      <c r="F1415" t="s">
        <v>3630</v>
      </c>
      <c r="G1415" t="s">
        <v>24</v>
      </c>
      <c r="H1415">
        <v>2.88</v>
      </c>
      <c r="I1415" t="s">
        <v>47</v>
      </c>
      <c r="J1415" t="s">
        <v>26</v>
      </c>
      <c r="M1415" t="s">
        <v>27</v>
      </c>
      <c r="N1415" t="s">
        <v>27</v>
      </c>
    </row>
    <row r="1416" spans="1:14" x14ac:dyDescent="0.2">
      <c r="A1416" t="s">
        <v>144</v>
      </c>
      <c r="B1416" t="s">
        <v>3339</v>
      </c>
      <c r="C1416" t="s">
        <v>3677</v>
      </c>
      <c r="D1416" t="s">
        <v>3341</v>
      </c>
      <c r="E1416" t="s">
        <v>3342</v>
      </c>
      <c r="F1416" t="s">
        <v>3343</v>
      </c>
      <c r="G1416" t="s">
        <v>24</v>
      </c>
      <c r="H1416">
        <v>2.88</v>
      </c>
      <c r="I1416" t="s">
        <v>25</v>
      </c>
      <c r="J1416" t="s">
        <v>26</v>
      </c>
      <c r="M1416" t="s">
        <v>27</v>
      </c>
      <c r="N1416" t="s">
        <v>27</v>
      </c>
    </row>
    <row r="1417" spans="1:14" x14ac:dyDescent="0.2">
      <c r="A1417" t="s">
        <v>144</v>
      </c>
      <c r="B1417" t="s">
        <v>3537</v>
      </c>
      <c r="C1417" t="s">
        <v>3678</v>
      </c>
      <c r="D1417" t="s">
        <v>3539</v>
      </c>
      <c r="E1417" t="s">
        <v>3540</v>
      </c>
      <c r="F1417" t="s">
        <v>3541</v>
      </c>
      <c r="G1417" t="s">
        <v>24</v>
      </c>
      <c r="H1417">
        <v>2.86</v>
      </c>
      <c r="I1417" t="s">
        <v>25</v>
      </c>
      <c r="J1417" t="s">
        <v>26</v>
      </c>
      <c r="M1417" t="s">
        <v>27</v>
      </c>
      <c r="N1417" t="s">
        <v>27</v>
      </c>
    </row>
    <row r="1418" spans="1:14" x14ac:dyDescent="0.2">
      <c r="A1418" t="s">
        <v>41</v>
      </c>
      <c r="B1418" t="s">
        <v>133</v>
      </c>
      <c r="C1418" t="s">
        <v>3679</v>
      </c>
      <c r="D1418" t="s">
        <v>135</v>
      </c>
      <c r="E1418" t="s">
        <v>136</v>
      </c>
      <c r="F1418" t="s">
        <v>137</v>
      </c>
      <c r="G1418" t="s">
        <v>24</v>
      </c>
      <c r="H1418">
        <v>2.84</v>
      </c>
      <c r="I1418" t="s">
        <v>47</v>
      </c>
      <c r="J1418" t="s">
        <v>26</v>
      </c>
      <c r="M1418" t="s">
        <v>27</v>
      </c>
      <c r="N1418" t="s">
        <v>27</v>
      </c>
    </row>
    <row r="1419" spans="1:14" x14ac:dyDescent="0.2">
      <c r="A1419" t="s">
        <v>49</v>
      </c>
      <c r="B1419" t="s">
        <v>3680</v>
      </c>
      <c r="C1419" t="s">
        <v>3681</v>
      </c>
      <c r="D1419" t="s">
        <v>3682</v>
      </c>
      <c r="E1419" t="s">
        <v>3683</v>
      </c>
      <c r="F1419" t="s">
        <v>3684</v>
      </c>
      <c r="G1419" t="s">
        <v>24</v>
      </c>
      <c r="H1419">
        <v>2.83</v>
      </c>
      <c r="I1419" t="s">
        <v>47</v>
      </c>
      <c r="J1419" t="s">
        <v>26</v>
      </c>
      <c r="M1419" t="s">
        <v>27</v>
      </c>
      <c r="N1419" t="s">
        <v>27</v>
      </c>
    </row>
    <row r="1420" spans="1:14" x14ac:dyDescent="0.2">
      <c r="A1420" t="s">
        <v>53</v>
      </c>
      <c r="B1420" t="s">
        <v>2227</v>
      </c>
      <c r="C1420" t="s">
        <v>3685</v>
      </c>
      <c r="D1420" t="s">
        <v>2229</v>
      </c>
      <c r="E1420" t="s">
        <v>2230</v>
      </c>
      <c r="F1420" t="s">
        <v>2231</v>
      </c>
      <c r="G1420" t="s">
        <v>24</v>
      </c>
      <c r="H1420">
        <v>2.83</v>
      </c>
      <c r="I1420" t="s">
        <v>47</v>
      </c>
      <c r="J1420" t="s">
        <v>26</v>
      </c>
      <c r="M1420" t="s">
        <v>27</v>
      </c>
      <c r="N1420" t="s">
        <v>27</v>
      </c>
    </row>
    <row r="1421" spans="1:14" x14ac:dyDescent="0.2">
      <c r="A1421" t="s">
        <v>53</v>
      </c>
      <c r="B1421" t="s">
        <v>3686</v>
      </c>
      <c r="C1421" t="s">
        <v>3687</v>
      </c>
      <c r="D1421" t="s">
        <v>3688</v>
      </c>
      <c r="E1421" t="s">
        <v>3689</v>
      </c>
      <c r="F1421" t="s">
        <v>3690</v>
      </c>
      <c r="G1421" t="s">
        <v>24</v>
      </c>
      <c r="H1421">
        <v>2.81</v>
      </c>
      <c r="I1421" t="s">
        <v>47</v>
      </c>
      <c r="J1421" t="s">
        <v>26</v>
      </c>
      <c r="M1421" t="s">
        <v>27</v>
      </c>
      <c r="N1421" t="s">
        <v>27</v>
      </c>
    </row>
    <row r="1422" spans="1:14" x14ac:dyDescent="0.2">
      <c r="A1422" t="s">
        <v>18</v>
      </c>
      <c r="B1422" t="s">
        <v>921</v>
      </c>
      <c r="C1422" t="s">
        <v>3691</v>
      </c>
      <c r="D1422" t="s">
        <v>923</v>
      </c>
      <c r="E1422" t="s">
        <v>924</v>
      </c>
      <c r="F1422" t="s">
        <v>925</v>
      </c>
      <c r="G1422" t="s">
        <v>24</v>
      </c>
      <c r="H1422">
        <v>2.79</v>
      </c>
      <c r="I1422" t="s">
        <v>25</v>
      </c>
      <c r="J1422" t="s">
        <v>26</v>
      </c>
      <c r="M1422" t="s">
        <v>27</v>
      </c>
      <c r="N1422" t="s">
        <v>27</v>
      </c>
    </row>
    <row r="1423" spans="1:14" x14ac:dyDescent="0.2">
      <c r="A1423" t="s">
        <v>53</v>
      </c>
      <c r="B1423" t="s">
        <v>662</v>
      </c>
      <c r="C1423" t="s">
        <v>3692</v>
      </c>
      <c r="D1423" t="s">
        <v>317</v>
      </c>
      <c r="E1423" t="s">
        <v>664</v>
      </c>
      <c r="F1423" t="s">
        <v>319</v>
      </c>
      <c r="G1423" t="s">
        <v>24</v>
      </c>
      <c r="H1423">
        <v>2.77</v>
      </c>
      <c r="I1423" t="s">
        <v>47</v>
      </c>
      <c r="J1423" t="s">
        <v>26</v>
      </c>
      <c r="M1423" t="s">
        <v>27</v>
      </c>
      <c r="N1423" t="s">
        <v>27</v>
      </c>
    </row>
    <row r="1424" spans="1:14" x14ac:dyDescent="0.2">
      <c r="A1424" t="s">
        <v>41</v>
      </c>
      <c r="B1424" t="s">
        <v>3693</v>
      </c>
      <c r="C1424" t="s">
        <v>3694</v>
      </c>
      <c r="D1424" t="s">
        <v>3695</v>
      </c>
      <c r="E1424" t="s">
        <v>3696</v>
      </c>
      <c r="F1424" t="s">
        <v>3697</v>
      </c>
      <c r="G1424" t="s">
        <v>24</v>
      </c>
      <c r="H1424">
        <v>2.76</v>
      </c>
      <c r="I1424" t="s">
        <v>47</v>
      </c>
      <c r="J1424" t="s">
        <v>26</v>
      </c>
      <c r="M1424" t="s">
        <v>27</v>
      </c>
      <c r="N1424" t="s">
        <v>27</v>
      </c>
    </row>
    <row r="1425" spans="1:14" x14ac:dyDescent="0.2">
      <c r="A1425" t="s">
        <v>53</v>
      </c>
      <c r="B1425" t="s">
        <v>3698</v>
      </c>
      <c r="C1425" t="s">
        <v>3699</v>
      </c>
      <c r="D1425" t="s">
        <v>3534</v>
      </c>
      <c r="E1425" t="s">
        <v>3700</v>
      </c>
      <c r="F1425" t="s">
        <v>3536</v>
      </c>
      <c r="G1425" t="s">
        <v>24</v>
      </c>
      <c r="H1425">
        <v>2.71</v>
      </c>
      <c r="I1425" t="s">
        <v>47</v>
      </c>
      <c r="J1425" t="s">
        <v>26</v>
      </c>
      <c r="M1425" t="s">
        <v>27</v>
      </c>
      <c r="N1425" t="s">
        <v>27</v>
      </c>
    </row>
    <row r="1426" spans="1:14" x14ac:dyDescent="0.2">
      <c r="A1426" t="s">
        <v>53</v>
      </c>
      <c r="B1426" t="s">
        <v>3698</v>
      </c>
      <c r="C1426" t="s">
        <v>3701</v>
      </c>
      <c r="D1426" t="s">
        <v>3534</v>
      </c>
      <c r="E1426" t="s">
        <v>3700</v>
      </c>
      <c r="F1426" t="s">
        <v>3536</v>
      </c>
      <c r="G1426" t="s">
        <v>24</v>
      </c>
      <c r="H1426">
        <v>2.72</v>
      </c>
      <c r="I1426" t="s">
        <v>47</v>
      </c>
      <c r="J1426" t="s">
        <v>26</v>
      </c>
      <c r="M1426" t="s">
        <v>27</v>
      </c>
      <c r="N1426" t="s">
        <v>27</v>
      </c>
    </row>
    <row r="1427" spans="1:14" x14ac:dyDescent="0.2">
      <c r="A1427" t="s">
        <v>144</v>
      </c>
      <c r="B1427" t="s">
        <v>145</v>
      </c>
      <c r="C1427" t="s">
        <v>3702</v>
      </c>
      <c r="D1427" t="s">
        <v>147</v>
      </c>
      <c r="E1427" t="s">
        <v>148</v>
      </c>
      <c r="F1427" t="s">
        <v>149</v>
      </c>
      <c r="G1427" t="s">
        <v>24</v>
      </c>
      <c r="H1427">
        <v>2.68</v>
      </c>
      <c r="I1427" t="s">
        <v>25</v>
      </c>
      <c r="J1427" t="s">
        <v>26</v>
      </c>
      <c r="M1427" t="s">
        <v>27</v>
      </c>
      <c r="N1427" t="s">
        <v>27</v>
      </c>
    </row>
    <row r="1428" spans="1:14" x14ac:dyDescent="0.2">
      <c r="A1428" t="s">
        <v>49</v>
      </c>
      <c r="B1428" t="s">
        <v>3001</v>
      </c>
      <c r="C1428" t="s">
        <v>3703</v>
      </c>
      <c r="D1428" t="s">
        <v>712</v>
      </c>
      <c r="E1428" t="s">
        <v>3003</v>
      </c>
      <c r="F1428" t="s">
        <v>714</v>
      </c>
      <c r="G1428" t="s">
        <v>24</v>
      </c>
      <c r="H1428">
        <v>2.65</v>
      </c>
      <c r="I1428" t="s">
        <v>47</v>
      </c>
      <c r="J1428" t="s">
        <v>26</v>
      </c>
      <c r="M1428" t="s">
        <v>27</v>
      </c>
      <c r="N1428" t="s">
        <v>27</v>
      </c>
    </row>
    <row r="1429" spans="1:14" x14ac:dyDescent="0.2">
      <c r="A1429" t="s">
        <v>49</v>
      </c>
      <c r="B1429" t="s">
        <v>173</v>
      </c>
      <c r="C1429" t="s">
        <v>3704</v>
      </c>
      <c r="D1429" t="s">
        <v>175</v>
      </c>
      <c r="E1429" t="s">
        <v>176</v>
      </c>
      <c r="F1429" t="s">
        <v>177</v>
      </c>
      <c r="G1429" t="s">
        <v>24</v>
      </c>
      <c r="H1429">
        <v>2.64</v>
      </c>
      <c r="I1429" t="s">
        <v>47</v>
      </c>
      <c r="J1429" t="s">
        <v>26</v>
      </c>
      <c r="K1429">
        <v>1</v>
      </c>
      <c r="L1429">
        <v>2.64</v>
      </c>
      <c r="M1429" t="s">
        <v>27</v>
      </c>
      <c r="N1429" t="s">
        <v>27</v>
      </c>
    </row>
    <row r="1430" spans="1:14" x14ac:dyDescent="0.2">
      <c r="A1430" t="s">
        <v>49</v>
      </c>
      <c r="B1430" t="s">
        <v>184</v>
      </c>
      <c r="C1430" t="s">
        <v>2940</v>
      </c>
      <c r="D1430" t="s">
        <v>186</v>
      </c>
      <c r="E1430" t="s">
        <v>187</v>
      </c>
      <c r="F1430" t="s">
        <v>188</v>
      </c>
      <c r="G1430" t="s">
        <v>24</v>
      </c>
      <c r="H1430">
        <v>2.6</v>
      </c>
      <c r="I1430" t="s">
        <v>47</v>
      </c>
      <c r="J1430" t="s">
        <v>26</v>
      </c>
      <c r="M1430" t="s">
        <v>27</v>
      </c>
      <c r="N1430" t="s">
        <v>27</v>
      </c>
    </row>
    <row r="1431" spans="1:14" x14ac:dyDescent="0.2">
      <c r="A1431" t="s">
        <v>18</v>
      </c>
      <c r="B1431" t="s">
        <v>157</v>
      </c>
      <c r="C1431" t="s">
        <v>3705</v>
      </c>
      <c r="D1431" t="s">
        <v>159</v>
      </c>
      <c r="E1431" t="s">
        <v>160</v>
      </c>
      <c r="F1431" t="s">
        <v>161</v>
      </c>
      <c r="G1431" t="s">
        <v>24</v>
      </c>
      <c r="H1431">
        <v>2.56</v>
      </c>
      <c r="I1431" t="s">
        <v>25</v>
      </c>
      <c r="J1431" t="s">
        <v>26</v>
      </c>
      <c r="M1431" t="s">
        <v>27</v>
      </c>
      <c r="N1431" t="s">
        <v>27</v>
      </c>
    </row>
    <row r="1432" spans="1:14" x14ac:dyDescent="0.2">
      <c r="A1432" t="s">
        <v>18</v>
      </c>
      <c r="B1432" t="s">
        <v>3706</v>
      </c>
      <c r="C1432" t="s">
        <v>3707</v>
      </c>
      <c r="D1432" t="s">
        <v>3708</v>
      </c>
      <c r="E1432" t="s">
        <v>3709</v>
      </c>
      <c r="F1432" t="s">
        <v>3710</v>
      </c>
      <c r="G1432" t="s">
        <v>24</v>
      </c>
      <c r="H1432">
        <v>2.37</v>
      </c>
      <c r="I1432" t="s">
        <v>25</v>
      </c>
      <c r="J1432" t="s">
        <v>26</v>
      </c>
      <c r="M1432" t="s">
        <v>27</v>
      </c>
      <c r="N1432" t="s">
        <v>27</v>
      </c>
    </row>
    <row r="1433" spans="1:14" x14ac:dyDescent="0.2">
      <c r="A1433" t="s">
        <v>144</v>
      </c>
      <c r="B1433" t="s">
        <v>652</v>
      </c>
      <c r="C1433" t="s">
        <v>3711</v>
      </c>
      <c r="D1433" t="s">
        <v>208</v>
      </c>
      <c r="E1433" t="s">
        <v>654</v>
      </c>
      <c r="F1433" t="s">
        <v>210</v>
      </c>
      <c r="G1433" t="s">
        <v>24</v>
      </c>
      <c r="H1433">
        <v>2.27</v>
      </c>
      <c r="I1433" t="s">
        <v>25</v>
      </c>
      <c r="J1433" t="s">
        <v>26</v>
      </c>
      <c r="M1433" t="s">
        <v>27</v>
      </c>
      <c r="N1433" t="s">
        <v>27</v>
      </c>
    </row>
    <row r="1434" spans="1:14" x14ac:dyDescent="0.2">
      <c r="A1434" t="s">
        <v>53</v>
      </c>
      <c r="B1434" t="s">
        <v>1371</v>
      </c>
      <c r="C1434" t="s">
        <v>3712</v>
      </c>
      <c r="D1434" t="s">
        <v>1373</v>
      </c>
      <c r="E1434" t="s">
        <v>1374</v>
      </c>
      <c r="F1434" t="s">
        <v>1375</v>
      </c>
      <c r="G1434" t="s">
        <v>24</v>
      </c>
      <c r="H1434">
        <v>2.11</v>
      </c>
      <c r="I1434" t="s">
        <v>47</v>
      </c>
      <c r="J1434" t="s">
        <v>26</v>
      </c>
      <c r="M1434" t="s">
        <v>27</v>
      </c>
      <c r="N1434" t="s">
        <v>27</v>
      </c>
    </row>
    <row r="1435" spans="1:14" x14ac:dyDescent="0.2">
      <c r="A1435" t="s">
        <v>49</v>
      </c>
      <c r="B1435" t="s">
        <v>3713</v>
      </c>
      <c r="C1435" t="s">
        <v>3714</v>
      </c>
      <c r="D1435" t="s">
        <v>3715</v>
      </c>
      <c r="E1435" t="s">
        <v>3716</v>
      </c>
      <c r="F1435" t="s">
        <v>3717</v>
      </c>
      <c r="G1435" t="s">
        <v>24</v>
      </c>
      <c r="H1435">
        <v>2.02</v>
      </c>
      <c r="I1435" t="s">
        <v>47</v>
      </c>
      <c r="J1435" t="s">
        <v>205</v>
      </c>
      <c r="M1435" t="s">
        <v>27</v>
      </c>
      <c r="N1435" t="s">
        <v>27</v>
      </c>
    </row>
    <row r="1436" spans="1:14" x14ac:dyDescent="0.2">
      <c r="A1436" t="s">
        <v>18</v>
      </c>
      <c r="B1436" t="s">
        <v>3616</v>
      </c>
      <c r="C1436" t="s">
        <v>3718</v>
      </c>
      <c r="D1436" t="s">
        <v>2582</v>
      </c>
      <c r="E1436" t="s">
        <v>3618</v>
      </c>
      <c r="F1436" t="s">
        <v>2584</v>
      </c>
      <c r="G1436" t="s">
        <v>24</v>
      </c>
      <c r="H1436">
        <v>1.94</v>
      </c>
      <c r="I1436" t="s">
        <v>25</v>
      </c>
      <c r="J1436" t="s">
        <v>26</v>
      </c>
      <c r="M1436" t="s">
        <v>27</v>
      </c>
      <c r="N1436" t="s">
        <v>27</v>
      </c>
    </row>
    <row r="1437" spans="1:14" x14ac:dyDescent="0.2">
      <c r="A1437" t="s">
        <v>41</v>
      </c>
      <c r="B1437" t="s">
        <v>2408</v>
      </c>
      <c r="C1437" t="s">
        <v>3719</v>
      </c>
      <c r="D1437" t="s">
        <v>2410</v>
      </c>
      <c r="E1437" t="s">
        <v>2411</v>
      </c>
      <c r="F1437" t="s">
        <v>2412</v>
      </c>
      <c r="G1437" t="s">
        <v>24</v>
      </c>
      <c r="H1437">
        <v>1.83</v>
      </c>
      <c r="I1437" t="s">
        <v>47</v>
      </c>
      <c r="J1437" t="s">
        <v>26</v>
      </c>
      <c r="M1437" t="s">
        <v>27</v>
      </c>
      <c r="N1437" t="s">
        <v>27</v>
      </c>
    </row>
    <row r="1438" spans="1:14" x14ac:dyDescent="0.2">
      <c r="A1438" t="s">
        <v>49</v>
      </c>
      <c r="B1438" t="s">
        <v>1424</v>
      </c>
      <c r="C1438" t="s">
        <v>3720</v>
      </c>
      <c r="D1438" t="s">
        <v>1426</v>
      </c>
      <c r="E1438" t="s">
        <v>1427</v>
      </c>
      <c r="F1438" t="s">
        <v>1428</v>
      </c>
      <c r="G1438" t="s">
        <v>24</v>
      </c>
      <c r="H1438">
        <v>1.82</v>
      </c>
      <c r="I1438" t="s">
        <v>47</v>
      </c>
      <c r="J1438" t="s">
        <v>26</v>
      </c>
      <c r="M1438" t="s">
        <v>27</v>
      </c>
      <c r="N1438" t="s">
        <v>27</v>
      </c>
    </row>
    <row r="1439" spans="1:14" x14ac:dyDescent="0.2">
      <c r="A1439" t="s">
        <v>49</v>
      </c>
      <c r="B1439" t="s">
        <v>1051</v>
      </c>
      <c r="C1439" t="s">
        <v>3721</v>
      </c>
      <c r="D1439" t="s">
        <v>1053</v>
      </c>
      <c r="E1439" t="s">
        <v>1054</v>
      </c>
      <c r="F1439" t="s">
        <v>1055</v>
      </c>
      <c r="G1439" t="s">
        <v>24</v>
      </c>
      <c r="H1439">
        <v>1.62</v>
      </c>
      <c r="I1439" t="s">
        <v>47</v>
      </c>
      <c r="J1439" t="s">
        <v>26</v>
      </c>
      <c r="M1439" t="s">
        <v>27</v>
      </c>
      <c r="N1439" t="s">
        <v>27</v>
      </c>
    </row>
    <row r="1440" spans="1:14" x14ac:dyDescent="0.2">
      <c r="A1440" t="s">
        <v>41</v>
      </c>
      <c r="B1440" t="s">
        <v>3722</v>
      </c>
      <c r="C1440" t="s">
        <v>3723</v>
      </c>
      <c r="D1440" t="s">
        <v>3724</v>
      </c>
      <c r="E1440" t="s">
        <v>3725</v>
      </c>
      <c r="F1440" t="s">
        <v>3726</v>
      </c>
      <c r="G1440" t="s">
        <v>24</v>
      </c>
      <c r="H1440">
        <v>1.59</v>
      </c>
      <c r="I1440" t="s">
        <v>47</v>
      </c>
      <c r="J1440" t="s">
        <v>205</v>
      </c>
      <c r="M1440" t="s">
        <v>27</v>
      </c>
      <c r="N1440" t="s">
        <v>27</v>
      </c>
    </row>
    <row r="1441" spans="1:14" x14ac:dyDescent="0.2">
      <c r="A1441" t="s">
        <v>53</v>
      </c>
      <c r="B1441" t="s">
        <v>2351</v>
      </c>
      <c r="C1441" t="s">
        <v>3727</v>
      </c>
      <c r="D1441" t="s">
        <v>2353</v>
      </c>
      <c r="E1441" t="s">
        <v>2354</v>
      </c>
      <c r="F1441" t="s">
        <v>2355</v>
      </c>
      <c r="G1441" t="s">
        <v>24</v>
      </c>
      <c r="H1441">
        <v>1.48</v>
      </c>
      <c r="I1441" t="s">
        <v>47</v>
      </c>
      <c r="J1441" t="s">
        <v>26</v>
      </c>
      <c r="M1441" t="s">
        <v>27</v>
      </c>
      <c r="N1441" t="s">
        <v>27</v>
      </c>
    </row>
    <row r="1442" spans="1:14" x14ac:dyDescent="0.2">
      <c r="A1442" t="s">
        <v>18</v>
      </c>
      <c r="B1442" t="s">
        <v>1045</v>
      </c>
      <c r="C1442" t="s">
        <v>3728</v>
      </c>
      <c r="D1442" t="s">
        <v>1047</v>
      </c>
      <c r="E1442" t="s">
        <v>1048</v>
      </c>
      <c r="F1442" t="s">
        <v>1049</v>
      </c>
      <c r="G1442" t="s">
        <v>24</v>
      </c>
      <c r="H1442">
        <v>1.4</v>
      </c>
      <c r="I1442" t="s">
        <v>25</v>
      </c>
      <c r="J1442" t="s">
        <v>26</v>
      </c>
      <c r="M1442" t="s">
        <v>27</v>
      </c>
      <c r="N1442" t="s">
        <v>27</v>
      </c>
    </row>
    <row r="1443" spans="1:14" x14ac:dyDescent="0.2">
      <c r="A1443" t="s">
        <v>53</v>
      </c>
      <c r="B1443" t="s">
        <v>3729</v>
      </c>
      <c r="C1443" t="s">
        <v>3730</v>
      </c>
      <c r="D1443" t="s">
        <v>3731</v>
      </c>
      <c r="E1443" t="s">
        <v>3732</v>
      </c>
      <c r="F1443" t="s">
        <v>3733</v>
      </c>
      <c r="G1443" t="s">
        <v>24</v>
      </c>
      <c r="H1443">
        <v>1.39</v>
      </c>
      <c r="I1443" t="s">
        <v>47</v>
      </c>
      <c r="J1443" t="s">
        <v>205</v>
      </c>
      <c r="K1443">
        <v>1</v>
      </c>
      <c r="L1443">
        <v>1.39</v>
      </c>
      <c r="M1443" t="s">
        <v>27</v>
      </c>
      <c r="N1443" t="s">
        <v>27</v>
      </c>
    </row>
    <row r="1444" spans="1:14" x14ac:dyDescent="0.2">
      <c r="A1444" t="s">
        <v>144</v>
      </c>
      <c r="B1444" t="s">
        <v>3734</v>
      </c>
      <c r="C1444" t="s">
        <v>1772</v>
      </c>
      <c r="D1444" t="s">
        <v>97</v>
      </c>
      <c r="E1444" t="s">
        <v>786</v>
      </c>
      <c r="F1444" t="s">
        <v>99</v>
      </c>
      <c r="G1444" t="s">
        <v>24</v>
      </c>
      <c r="H1444">
        <v>1.29</v>
      </c>
      <c r="I1444" t="s">
        <v>25</v>
      </c>
      <c r="J1444" t="s">
        <v>205</v>
      </c>
      <c r="K1444">
        <v>1</v>
      </c>
      <c r="L1444">
        <v>1.29</v>
      </c>
      <c r="M1444" t="s">
        <v>27</v>
      </c>
      <c r="N1444" t="s">
        <v>27</v>
      </c>
    </row>
    <row r="1445" spans="1:14" x14ac:dyDescent="0.2">
      <c r="A1445" t="s">
        <v>18</v>
      </c>
      <c r="B1445" t="s">
        <v>1836</v>
      </c>
      <c r="C1445" t="s">
        <v>158</v>
      </c>
      <c r="D1445" t="s">
        <v>159</v>
      </c>
      <c r="E1445" t="s">
        <v>1228</v>
      </c>
      <c r="F1445" t="s">
        <v>161</v>
      </c>
      <c r="G1445" t="s">
        <v>24</v>
      </c>
      <c r="H1445">
        <v>1.25</v>
      </c>
      <c r="I1445" t="s">
        <v>25</v>
      </c>
      <c r="J1445" t="s">
        <v>26</v>
      </c>
      <c r="M1445" t="s">
        <v>27</v>
      </c>
      <c r="N1445" t="s">
        <v>27</v>
      </c>
    </row>
    <row r="1446" spans="1:14" x14ac:dyDescent="0.2">
      <c r="A1446" t="s">
        <v>18</v>
      </c>
      <c r="B1446" t="s">
        <v>433</v>
      </c>
      <c r="C1446" t="s">
        <v>3735</v>
      </c>
      <c r="D1446" t="s">
        <v>435</v>
      </c>
      <c r="E1446" t="s">
        <v>436</v>
      </c>
      <c r="F1446" t="s">
        <v>437</v>
      </c>
      <c r="G1446" t="s">
        <v>24</v>
      </c>
      <c r="H1446">
        <v>1.24</v>
      </c>
      <c r="I1446" t="s">
        <v>25</v>
      </c>
      <c r="J1446" t="s">
        <v>26</v>
      </c>
      <c r="K1446">
        <v>1</v>
      </c>
      <c r="L1446">
        <v>1.24</v>
      </c>
      <c r="M1446" t="s">
        <v>27</v>
      </c>
      <c r="N1446" t="s">
        <v>27</v>
      </c>
    </row>
    <row r="1447" spans="1:14" x14ac:dyDescent="0.2">
      <c r="A1447" t="s">
        <v>49</v>
      </c>
      <c r="B1447" t="s">
        <v>1992</v>
      </c>
      <c r="C1447" t="s">
        <v>3736</v>
      </c>
      <c r="D1447" t="s">
        <v>1994</v>
      </c>
      <c r="E1447" t="s">
        <v>1995</v>
      </c>
      <c r="F1447" t="s">
        <v>1996</v>
      </c>
      <c r="G1447" t="s">
        <v>24</v>
      </c>
      <c r="H1447">
        <v>1.22</v>
      </c>
      <c r="I1447" t="s">
        <v>47</v>
      </c>
      <c r="J1447" t="s">
        <v>26</v>
      </c>
      <c r="M1447" t="s">
        <v>27</v>
      </c>
      <c r="N1447" t="s">
        <v>27</v>
      </c>
    </row>
    <row r="1448" spans="1:14" x14ac:dyDescent="0.2">
      <c r="A1448" t="s">
        <v>41</v>
      </c>
      <c r="B1448" t="s">
        <v>3221</v>
      </c>
      <c r="C1448" t="s">
        <v>3737</v>
      </c>
      <c r="D1448" t="s">
        <v>3223</v>
      </c>
      <c r="E1448" t="s">
        <v>3224</v>
      </c>
      <c r="F1448" t="s">
        <v>3225</v>
      </c>
      <c r="G1448" t="s">
        <v>24</v>
      </c>
      <c r="H1448">
        <v>1.2</v>
      </c>
      <c r="I1448" t="s">
        <v>47</v>
      </c>
      <c r="J1448" t="s">
        <v>26</v>
      </c>
      <c r="M1448" t="s">
        <v>27</v>
      </c>
      <c r="N1448" t="s">
        <v>27</v>
      </c>
    </row>
    <row r="1449" spans="1:14" x14ac:dyDescent="0.2">
      <c r="A1449" t="s">
        <v>18</v>
      </c>
      <c r="B1449" t="s">
        <v>3738</v>
      </c>
      <c r="C1449" t="s">
        <v>3739</v>
      </c>
      <c r="D1449" t="s">
        <v>3740</v>
      </c>
      <c r="E1449" t="s">
        <v>3741</v>
      </c>
      <c r="F1449" t="s">
        <v>3742</v>
      </c>
      <c r="G1449" t="s">
        <v>24</v>
      </c>
      <c r="H1449">
        <v>1.17</v>
      </c>
      <c r="I1449" t="s">
        <v>25</v>
      </c>
      <c r="J1449" t="s">
        <v>205</v>
      </c>
      <c r="M1449" t="s">
        <v>27</v>
      </c>
      <c r="N1449" t="s">
        <v>27</v>
      </c>
    </row>
    <row r="1450" spans="1:14" x14ac:dyDescent="0.2">
      <c r="A1450" t="s">
        <v>41</v>
      </c>
      <c r="B1450" t="s">
        <v>3743</v>
      </c>
      <c r="C1450" t="s">
        <v>3744</v>
      </c>
      <c r="D1450" t="s">
        <v>3745</v>
      </c>
      <c r="E1450" t="s">
        <v>3746</v>
      </c>
      <c r="F1450" t="s">
        <v>3747</v>
      </c>
      <c r="G1450" t="s">
        <v>24</v>
      </c>
      <c r="H1450">
        <v>1.1399999999999999</v>
      </c>
      <c r="I1450" t="s">
        <v>47</v>
      </c>
      <c r="J1450" t="s">
        <v>205</v>
      </c>
      <c r="M1450" t="s">
        <v>27</v>
      </c>
      <c r="N1450" t="s">
        <v>27</v>
      </c>
    </row>
    <row r="1451" spans="1:14" x14ac:dyDescent="0.2">
      <c r="A1451" t="s">
        <v>53</v>
      </c>
      <c r="B1451" t="s">
        <v>1419</v>
      </c>
      <c r="C1451" t="s">
        <v>3748</v>
      </c>
      <c r="D1451" t="s">
        <v>1421</v>
      </c>
      <c r="E1451" t="s">
        <v>1422</v>
      </c>
      <c r="F1451" t="s">
        <v>1423</v>
      </c>
      <c r="G1451" t="s">
        <v>24</v>
      </c>
      <c r="H1451">
        <v>1.04</v>
      </c>
      <c r="I1451" t="s">
        <v>47</v>
      </c>
      <c r="J1451" t="s">
        <v>26</v>
      </c>
      <c r="M1451" t="s">
        <v>27</v>
      </c>
      <c r="N1451" t="s">
        <v>27</v>
      </c>
    </row>
    <row r="1452" spans="1:14" x14ac:dyDescent="0.2">
      <c r="A1452" t="s">
        <v>53</v>
      </c>
      <c r="B1452" t="s">
        <v>2526</v>
      </c>
      <c r="C1452" t="s">
        <v>3749</v>
      </c>
      <c r="D1452" t="s">
        <v>2528</v>
      </c>
      <c r="E1452" t="s">
        <v>2529</v>
      </c>
      <c r="F1452" t="s">
        <v>2530</v>
      </c>
      <c r="G1452" t="s">
        <v>24</v>
      </c>
      <c r="H1452">
        <v>1.04</v>
      </c>
      <c r="I1452" t="s">
        <v>47</v>
      </c>
      <c r="J1452" t="s">
        <v>26</v>
      </c>
      <c r="M1452" t="s">
        <v>27</v>
      </c>
      <c r="N1452" t="s">
        <v>27</v>
      </c>
    </row>
    <row r="1453" spans="1:14" x14ac:dyDescent="0.2">
      <c r="A1453" t="s">
        <v>53</v>
      </c>
      <c r="B1453" t="s">
        <v>1200</v>
      </c>
      <c r="C1453" t="s">
        <v>3750</v>
      </c>
      <c r="D1453" t="s">
        <v>1202</v>
      </c>
      <c r="E1453" t="s">
        <v>1203</v>
      </c>
      <c r="F1453" t="s">
        <v>1204</v>
      </c>
      <c r="G1453" t="s">
        <v>24</v>
      </c>
      <c r="H1453">
        <v>1.03</v>
      </c>
      <c r="I1453" t="s">
        <v>47</v>
      </c>
      <c r="J1453" t="s">
        <v>26</v>
      </c>
      <c r="M1453" t="s">
        <v>27</v>
      </c>
      <c r="N1453" t="s">
        <v>27</v>
      </c>
    </row>
    <row r="1454" spans="1:14" x14ac:dyDescent="0.2">
      <c r="A1454" t="s">
        <v>144</v>
      </c>
      <c r="B1454" t="s">
        <v>3734</v>
      </c>
      <c r="C1454" t="s">
        <v>3751</v>
      </c>
      <c r="D1454" t="s">
        <v>97</v>
      </c>
      <c r="E1454" t="s">
        <v>786</v>
      </c>
      <c r="F1454" t="s">
        <v>99</v>
      </c>
      <c r="G1454" t="s">
        <v>24</v>
      </c>
      <c r="H1454">
        <v>0.97</v>
      </c>
      <c r="I1454" t="s">
        <v>25</v>
      </c>
      <c r="J1454" t="s">
        <v>205</v>
      </c>
      <c r="M1454" t="s">
        <v>27</v>
      </c>
      <c r="N1454" t="s">
        <v>27</v>
      </c>
    </row>
    <row r="1455" spans="1:14" x14ac:dyDescent="0.2">
      <c r="A1455" t="s">
        <v>41</v>
      </c>
      <c r="B1455" t="s">
        <v>1546</v>
      </c>
      <c r="C1455" t="s">
        <v>3752</v>
      </c>
      <c r="D1455" t="s">
        <v>1548</v>
      </c>
      <c r="E1455" t="s">
        <v>1549</v>
      </c>
      <c r="F1455" t="s">
        <v>1550</v>
      </c>
      <c r="G1455" t="s">
        <v>24</v>
      </c>
      <c r="H1455">
        <v>0.95</v>
      </c>
      <c r="I1455" t="s">
        <v>47</v>
      </c>
      <c r="J1455" t="s">
        <v>26</v>
      </c>
      <c r="M1455" t="s">
        <v>27</v>
      </c>
      <c r="N1455" t="s">
        <v>27</v>
      </c>
    </row>
    <row r="1456" spans="1:14" x14ac:dyDescent="0.2">
      <c r="A1456" t="s">
        <v>49</v>
      </c>
      <c r="B1456" t="s">
        <v>3753</v>
      </c>
      <c r="C1456" t="s">
        <v>3754</v>
      </c>
      <c r="D1456" t="s">
        <v>3755</v>
      </c>
      <c r="E1456" t="s">
        <v>3756</v>
      </c>
      <c r="F1456" t="s">
        <v>3757</v>
      </c>
      <c r="G1456" t="s">
        <v>24</v>
      </c>
      <c r="H1456">
        <v>0.91</v>
      </c>
      <c r="I1456" t="s">
        <v>47</v>
      </c>
      <c r="J1456" t="s">
        <v>205</v>
      </c>
      <c r="M1456" t="s">
        <v>27</v>
      </c>
      <c r="N1456" t="s">
        <v>27</v>
      </c>
    </row>
    <row r="1457" spans="1:14" x14ac:dyDescent="0.2">
      <c r="A1457" t="s">
        <v>49</v>
      </c>
      <c r="B1457" t="s">
        <v>1449</v>
      </c>
      <c r="C1457" t="s">
        <v>3758</v>
      </c>
      <c r="D1457" t="s">
        <v>1451</v>
      </c>
      <c r="E1457" t="s">
        <v>1452</v>
      </c>
      <c r="F1457" t="s">
        <v>1453</v>
      </c>
      <c r="G1457" t="s">
        <v>24</v>
      </c>
      <c r="H1457">
        <v>0.9</v>
      </c>
      <c r="I1457" t="s">
        <v>47</v>
      </c>
      <c r="J1457" t="s">
        <v>26</v>
      </c>
      <c r="M1457" t="s">
        <v>27</v>
      </c>
      <c r="N1457" t="s">
        <v>27</v>
      </c>
    </row>
    <row r="1458" spans="1:14" x14ac:dyDescent="0.2">
      <c r="A1458" t="s">
        <v>53</v>
      </c>
      <c r="B1458" t="s">
        <v>2526</v>
      </c>
      <c r="C1458" t="s">
        <v>3759</v>
      </c>
      <c r="D1458" t="s">
        <v>2528</v>
      </c>
      <c r="E1458" t="s">
        <v>2529</v>
      </c>
      <c r="F1458" t="s">
        <v>2530</v>
      </c>
      <c r="G1458" t="s">
        <v>24</v>
      </c>
      <c r="H1458">
        <v>0.9</v>
      </c>
      <c r="I1458" t="s">
        <v>47</v>
      </c>
      <c r="J1458" t="s">
        <v>26</v>
      </c>
      <c r="M1458" t="s">
        <v>27</v>
      </c>
      <c r="N1458" t="s">
        <v>27</v>
      </c>
    </row>
    <row r="1459" spans="1:14" x14ac:dyDescent="0.2">
      <c r="A1459" t="s">
        <v>53</v>
      </c>
      <c r="B1459" t="s">
        <v>1791</v>
      </c>
      <c r="C1459" t="s">
        <v>3760</v>
      </c>
      <c r="D1459" t="s">
        <v>1793</v>
      </c>
      <c r="E1459" t="s">
        <v>1794</v>
      </c>
      <c r="F1459" t="s">
        <v>1795</v>
      </c>
      <c r="G1459" t="s">
        <v>24</v>
      </c>
      <c r="H1459">
        <v>0.89</v>
      </c>
      <c r="I1459" t="s">
        <v>47</v>
      </c>
      <c r="J1459" t="s">
        <v>26</v>
      </c>
      <c r="M1459" t="s">
        <v>27</v>
      </c>
      <c r="N1459" t="s">
        <v>27</v>
      </c>
    </row>
    <row r="1460" spans="1:14" x14ac:dyDescent="0.2">
      <c r="A1460" t="s">
        <v>18</v>
      </c>
      <c r="B1460" t="s">
        <v>787</v>
      </c>
      <c r="C1460" t="s">
        <v>316</v>
      </c>
      <c r="D1460" t="s">
        <v>317</v>
      </c>
      <c r="E1460" t="s">
        <v>318</v>
      </c>
      <c r="F1460" t="s">
        <v>319</v>
      </c>
      <c r="G1460" t="s">
        <v>24</v>
      </c>
      <c r="H1460">
        <v>0.88</v>
      </c>
      <c r="I1460" t="s">
        <v>25</v>
      </c>
      <c r="J1460" t="s">
        <v>26</v>
      </c>
      <c r="M1460" t="s">
        <v>27</v>
      </c>
      <c r="N1460" t="s">
        <v>27</v>
      </c>
    </row>
    <row r="1461" spans="1:14" x14ac:dyDescent="0.2">
      <c r="A1461" t="s">
        <v>53</v>
      </c>
      <c r="B1461" t="s">
        <v>3476</v>
      </c>
      <c r="C1461" t="s">
        <v>3761</v>
      </c>
      <c r="D1461" t="s">
        <v>3478</v>
      </c>
      <c r="E1461" t="s">
        <v>3479</v>
      </c>
      <c r="F1461" t="s">
        <v>3480</v>
      </c>
      <c r="G1461" t="s">
        <v>24</v>
      </c>
      <c r="H1461">
        <v>0.87</v>
      </c>
      <c r="I1461" t="s">
        <v>47</v>
      </c>
      <c r="J1461" t="s">
        <v>26</v>
      </c>
      <c r="M1461" t="s">
        <v>27</v>
      </c>
      <c r="N1461" t="s">
        <v>27</v>
      </c>
    </row>
    <row r="1462" spans="1:14" x14ac:dyDescent="0.2">
      <c r="A1462" t="s">
        <v>53</v>
      </c>
      <c r="B1462" t="s">
        <v>1519</v>
      </c>
      <c r="C1462" t="s">
        <v>3762</v>
      </c>
      <c r="D1462" t="s">
        <v>1521</v>
      </c>
      <c r="E1462" t="s">
        <v>1522</v>
      </c>
      <c r="F1462" t="s">
        <v>1523</v>
      </c>
      <c r="G1462" t="s">
        <v>24</v>
      </c>
      <c r="H1462">
        <v>0.87</v>
      </c>
      <c r="I1462" t="s">
        <v>47</v>
      </c>
      <c r="J1462" t="s">
        <v>26</v>
      </c>
      <c r="M1462" t="s">
        <v>27</v>
      </c>
      <c r="N1462" t="s">
        <v>27</v>
      </c>
    </row>
    <row r="1463" spans="1:14" x14ac:dyDescent="0.2">
      <c r="A1463" t="s">
        <v>144</v>
      </c>
      <c r="B1463" t="s">
        <v>3763</v>
      </c>
      <c r="C1463" t="s">
        <v>616</v>
      </c>
      <c r="D1463" t="s">
        <v>617</v>
      </c>
      <c r="E1463" t="s">
        <v>3764</v>
      </c>
      <c r="F1463" t="s">
        <v>619</v>
      </c>
      <c r="G1463" t="s">
        <v>24</v>
      </c>
      <c r="H1463">
        <v>0.87</v>
      </c>
      <c r="I1463" t="s">
        <v>25</v>
      </c>
      <c r="J1463" t="s">
        <v>26</v>
      </c>
      <c r="M1463" t="s">
        <v>27</v>
      </c>
      <c r="N1463" t="s">
        <v>27</v>
      </c>
    </row>
    <row r="1464" spans="1:14" x14ac:dyDescent="0.2">
      <c r="A1464" t="s">
        <v>53</v>
      </c>
      <c r="B1464" t="s">
        <v>3765</v>
      </c>
      <c r="C1464" t="s">
        <v>3766</v>
      </c>
      <c r="D1464" t="s">
        <v>3767</v>
      </c>
      <c r="E1464" t="s">
        <v>3768</v>
      </c>
      <c r="F1464" t="s">
        <v>3769</v>
      </c>
      <c r="G1464" t="s">
        <v>24</v>
      </c>
      <c r="H1464">
        <v>0.79</v>
      </c>
      <c r="I1464" t="s">
        <v>47</v>
      </c>
      <c r="J1464" t="s">
        <v>205</v>
      </c>
      <c r="M1464" t="s">
        <v>27</v>
      </c>
      <c r="N1464" t="s">
        <v>27</v>
      </c>
    </row>
    <row r="1465" spans="1:14" x14ac:dyDescent="0.2">
      <c r="A1465" t="s">
        <v>144</v>
      </c>
      <c r="B1465" t="s">
        <v>2038</v>
      </c>
      <c r="C1465" t="s">
        <v>3770</v>
      </c>
      <c r="D1465" t="s">
        <v>2040</v>
      </c>
      <c r="E1465" t="s">
        <v>2041</v>
      </c>
      <c r="F1465" t="s">
        <v>2042</v>
      </c>
      <c r="G1465" t="s">
        <v>24</v>
      </c>
      <c r="H1465">
        <v>0.76</v>
      </c>
      <c r="I1465" t="s">
        <v>25</v>
      </c>
      <c r="J1465" t="s">
        <v>26</v>
      </c>
      <c r="M1465" t="s">
        <v>27</v>
      </c>
      <c r="N1465" t="s">
        <v>27</v>
      </c>
    </row>
    <row r="1466" spans="1:14" x14ac:dyDescent="0.2">
      <c r="A1466" t="s">
        <v>18</v>
      </c>
      <c r="B1466" t="s">
        <v>1045</v>
      </c>
      <c r="C1466" t="s">
        <v>3771</v>
      </c>
      <c r="D1466" t="s">
        <v>1047</v>
      </c>
      <c r="E1466" t="s">
        <v>1048</v>
      </c>
      <c r="F1466" t="s">
        <v>1049</v>
      </c>
      <c r="G1466" t="s">
        <v>24</v>
      </c>
      <c r="H1466">
        <v>0.74</v>
      </c>
      <c r="I1466" t="s">
        <v>25</v>
      </c>
      <c r="J1466" t="s">
        <v>26</v>
      </c>
      <c r="M1466" t="s">
        <v>27</v>
      </c>
      <c r="N1466" t="s">
        <v>27</v>
      </c>
    </row>
    <row r="1467" spans="1:14" x14ac:dyDescent="0.2">
      <c r="A1467" t="s">
        <v>41</v>
      </c>
      <c r="B1467" t="s">
        <v>3772</v>
      </c>
      <c r="C1467" t="s">
        <v>3773</v>
      </c>
      <c r="D1467" t="s">
        <v>1972</v>
      </c>
      <c r="E1467" t="s">
        <v>3774</v>
      </c>
      <c r="F1467" t="s">
        <v>1974</v>
      </c>
      <c r="G1467" t="s">
        <v>24</v>
      </c>
      <c r="H1467">
        <v>0.73</v>
      </c>
      <c r="I1467" t="s">
        <v>47</v>
      </c>
      <c r="J1467" t="s">
        <v>205</v>
      </c>
      <c r="M1467" t="s">
        <v>27</v>
      </c>
      <c r="N1467" t="s">
        <v>27</v>
      </c>
    </row>
    <row r="1468" spans="1:14" x14ac:dyDescent="0.2">
      <c r="A1468" t="s">
        <v>53</v>
      </c>
      <c r="B1468" t="s">
        <v>3775</v>
      </c>
      <c r="C1468" t="s">
        <v>3776</v>
      </c>
      <c r="D1468" t="s">
        <v>3777</v>
      </c>
      <c r="E1468" t="s">
        <v>3778</v>
      </c>
      <c r="F1468" t="s">
        <v>3779</v>
      </c>
      <c r="G1468" t="s">
        <v>24</v>
      </c>
      <c r="H1468">
        <v>0.73</v>
      </c>
      <c r="I1468" t="s">
        <v>47</v>
      </c>
      <c r="J1468" t="s">
        <v>205</v>
      </c>
      <c r="M1468" t="s">
        <v>27</v>
      </c>
      <c r="N1468" t="s">
        <v>27</v>
      </c>
    </row>
    <row r="1469" spans="1:14" x14ac:dyDescent="0.2">
      <c r="A1469" t="s">
        <v>49</v>
      </c>
      <c r="B1469" t="s">
        <v>3780</v>
      </c>
      <c r="C1469" t="s">
        <v>3781</v>
      </c>
      <c r="D1469" t="s">
        <v>3782</v>
      </c>
      <c r="E1469" t="s">
        <v>3783</v>
      </c>
      <c r="F1469" t="s">
        <v>3784</v>
      </c>
      <c r="G1469" t="s">
        <v>24</v>
      </c>
      <c r="H1469">
        <v>0.71</v>
      </c>
      <c r="I1469" t="s">
        <v>47</v>
      </c>
      <c r="J1469" t="s">
        <v>205</v>
      </c>
      <c r="M1469" t="s">
        <v>27</v>
      </c>
      <c r="N1469" t="s">
        <v>27</v>
      </c>
    </row>
    <row r="1470" spans="1:14" x14ac:dyDescent="0.2">
      <c r="A1470" t="s">
        <v>49</v>
      </c>
      <c r="B1470" t="s">
        <v>3163</v>
      </c>
      <c r="C1470" t="s">
        <v>3785</v>
      </c>
      <c r="D1470" t="s">
        <v>3165</v>
      </c>
      <c r="E1470" t="s">
        <v>3166</v>
      </c>
      <c r="F1470" t="s">
        <v>3167</v>
      </c>
      <c r="G1470" t="s">
        <v>24</v>
      </c>
      <c r="H1470">
        <v>0.7</v>
      </c>
      <c r="I1470" t="s">
        <v>47</v>
      </c>
      <c r="J1470" t="s">
        <v>26</v>
      </c>
      <c r="M1470" t="s">
        <v>27</v>
      </c>
      <c r="N1470" t="s">
        <v>27</v>
      </c>
    </row>
    <row r="1471" spans="1:14" x14ac:dyDescent="0.2">
      <c r="A1471" t="s">
        <v>41</v>
      </c>
      <c r="B1471" t="s">
        <v>3722</v>
      </c>
      <c r="C1471" t="s">
        <v>3786</v>
      </c>
      <c r="D1471" t="s">
        <v>3724</v>
      </c>
      <c r="E1471" t="s">
        <v>3725</v>
      </c>
      <c r="F1471" t="s">
        <v>3726</v>
      </c>
      <c r="G1471" t="s">
        <v>24</v>
      </c>
      <c r="H1471">
        <v>0.69</v>
      </c>
      <c r="I1471" t="s">
        <v>47</v>
      </c>
      <c r="J1471" t="s">
        <v>205</v>
      </c>
      <c r="M1471" t="s">
        <v>27</v>
      </c>
      <c r="N1471" t="s">
        <v>27</v>
      </c>
    </row>
    <row r="1472" spans="1:14" x14ac:dyDescent="0.2">
      <c r="A1472" t="s">
        <v>53</v>
      </c>
      <c r="B1472" t="s">
        <v>2727</v>
      </c>
      <c r="C1472" t="s">
        <v>3787</v>
      </c>
      <c r="D1472" t="s">
        <v>2729</v>
      </c>
      <c r="E1472" t="s">
        <v>2730</v>
      </c>
      <c r="F1472" t="s">
        <v>2731</v>
      </c>
      <c r="G1472" t="s">
        <v>24</v>
      </c>
      <c r="H1472">
        <v>0.7</v>
      </c>
      <c r="I1472" t="s">
        <v>47</v>
      </c>
      <c r="J1472" t="s">
        <v>26</v>
      </c>
      <c r="M1472" t="s">
        <v>27</v>
      </c>
      <c r="N1472" t="s">
        <v>27</v>
      </c>
    </row>
    <row r="1473" spans="1:14" x14ac:dyDescent="0.2">
      <c r="A1473" t="s">
        <v>53</v>
      </c>
      <c r="B1473" t="s">
        <v>95</v>
      </c>
      <c r="C1473" t="s">
        <v>3788</v>
      </c>
      <c r="D1473" t="s">
        <v>97</v>
      </c>
      <c r="E1473" t="s">
        <v>98</v>
      </c>
      <c r="F1473" t="s">
        <v>99</v>
      </c>
      <c r="G1473" t="s">
        <v>24</v>
      </c>
      <c r="H1473">
        <v>0.69</v>
      </c>
      <c r="I1473" t="s">
        <v>47</v>
      </c>
      <c r="J1473" t="s">
        <v>26</v>
      </c>
      <c r="M1473" t="s">
        <v>27</v>
      </c>
      <c r="N1473" t="s">
        <v>27</v>
      </c>
    </row>
    <row r="1474" spans="1:14" x14ac:dyDescent="0.2">
      <c r="A1474" t="s">
        <v>18</v>
      </c>
      <c r="B1474" t="s">
        <v>2423</v>
      </c>
      <c r="C1474" t="s">
        <v>153</v>
      </c>
      <c r="D1474" t="s">
        <v>154</v>
      </c>
      <c r="E1474" t="s">
        <v>965</v>
      </c>
      <c r="F1474" t="s">
        <v>156</v>
      </c>
      <c r="G1474" t="s">
        <v>24</v>
      </c>
      <c r="H1474">
        <v>0.68</v>
      </c>
      <c r="I1474" t="s">
        <v>25</v>
      </c>
      <c r="J1474" t="s">
        <v>26</v>
      </c>
      <c r="M1474" t="s">
        <v>27</v>
      </c>
      <c r="N1474" t="s">
        <v>27</v>
      </c>
    </row>
    <row r="1475" spans="1:14" x14ac:dyDescent="0.2">
      <c r="A1475" t="s">
        <v>53</v>
      </c>
      <c r="B1475" t="s">
        <v>1897</v>
      </c>
      <c r="C1475" t="s">
        <v>3789</v>
      </c>
      <c r="D1475" t="s">
        <v>1899</v>
      </c>
      <c r="E1475" t="s">
        <v>1900</v>
      </c>
      <c r="F1475" t="s">
        <v>1901</v>
      </c>
      <c r="G1475" t="s">
        <v>24</v>
      </c>
      <c r="H1475">
        <v>0.68</v>
      </c>
      <c r="I1475" t="s">
        <v>47</v>
      </c>
      <c r="J1475" t="s">
        <v>26</v>
      </c>
      <c r="M1475" t="s">
        <v>27</v>
      </c>
      <c r="N1475" t="s">
        <v>27</v>
      </c>
    </row>
    <row r="1476" spans="1:14" x14ac:dyDescent="0.2">
      <c r="A1476" t="s">
        <v>53</v>
      </c>
      <c r="B1476" t="s">
        <v>1597</v>
      </c>
      <c r="C1476" t="s">
        <v>3790</v>
      </c>
      <c r="D1476" t="s">
        <v>1599</v>
      </c>
      <c r="E1476" t="s">
        <v>1600</v>
      </c>
      <c r="F1476" t="s">
        <v>1601</v>
      </c>
      <c r="G1476" t="s">
        <v>24</v>
      </c>
      <c r="H1476">
        <v>0.67</v>
      </c>
      <c r="I1476" t="s">
        <v>47</v>
      </c>
      <c r="J1476" t="s">
        <v>26</v>
      </c>
      <c r="M1476" t="s">
        <v>27</v>
      </c>
      <c r="N1476" t="s">
        <v>27</v>
      </c>
    </row>
    <row r="1477" spans="1:14" x14ac:dyDescent="0.2">
      <c r="A1477" t="s">
        <v>53</v>
      </c>
      <c r="B1477" t="s">
        <v>3791</v>
      </c>
      <c r="C1477" t="s">
        <v>3792</v>
      </c>
      <c r="D1477" t="s">
        <v>3793</v>
      </c>
      <c r="E1477" t="s">
        <v>3794</v>
      </c>
      <c r="F1477" t="s">
        <v>3795</v>
      </c>
      <c r="G1477" t="s">
        <v>24</v>
      </c>
      <c r="H1477">
        <v>0.66</v>
      </c>
      <c r="I1477" t="s">
        <v>47</v>
      </c>
      <c r="J1477" t="s">
        <v>205</v>
      </c>
      <c r="M1477" t="s">
        <v>27</v>
      </c>
      <c r="N1477" t="s">
        <v>27</v>
      </c>
    </row>
    <row r="1478" spans="1:14" x14ac:dyDescent="0.2">
      <c r="A1478" t="s">
        <v>144</v>
      </c>
      <c r="B1478" t="s">
        <v>3796</v>
      </c>
      <c r="C1478" t="s">
        <v>3797</v>
      </c>
      <c r="D1478" t="s">
        <v>3798</v>
      </c>
      <c r="E1478" t="s">
        <v>3799</v>
      </c>
      <c r="F1478" t="s">
        <v>3800</v>
      </c>
      <c r="G1478" t="s">
        <v>24</v>
      </c>
      <c r="H1478">
        <v>0.65</v>
      </c>
      <c r="I1478" t="s">
        <v>25</v>
      </c>
      <c r="J1478" t="s">
        <v>205</v>
      </c>
      <c r="M1478" t="s">
        <v>27</v>
      </c>
      <c r="N1478" t="s">
        <v>27</v>
      </c>
    </row>
    <row r="1479" spans="1:14" x14ac:dyDescent="0.2">
      <c r="A1479" t="s">
        <v>49</v>
      </c>
      <c r="B1479" t="s">
        <v>2486</v>
      </c>
      <c r="C1479" t="s">
        <v>3801</v>
      </c>
      <c r="D1479" t="s">
        <v>2488</v>
      </c>
      <c r="E1479" t="s">
        <v>2489</v>
      </c>
      <c r="F1479" t="s">
        <v>2490</v>
      </c>
      <c r="G1479" t="s">
        <v>24</v>
      </c>
      <c r="H1479">
        <v>0.62</v>
      </c>
      <c r="I1479" t="s">
        <v>47</v>
      </c>
      <c r="J1479" t="s">
        <v>26</v>
      </c>
      <c r="M1479" t="s">
        <v>27</v>
      </c>
      <c r="N1479" t="s">
        <v>27</v>
      </c>
    </row>
    <row r="1480" spans="1:14" x14ac:dyDescent="0.2">
      <c r="A1480" t="s">
        <v>49</v>
      </c>
      <c r="B1480" t="s">
        <v>3079</v>
      </c>
      <c r="C1480" t="s">
        <v>3802</v>
      </c>
      <c r="D1480" t="s">
        <v>3081</v>
      </c>
      <c r="E1480" t="s">
        <v>3082</v>
      </c>
      <c r="F1480" t="s">
        <v>3083</v>
      </c>
      <c r="G1480" t="s">
        <v>24</v>
      </c>
      <c r="H1480">
        <v>0.6</v>
      </c>
      <c r="I1480" t="s">
        <v>47</v>
      </c>
      <c r="J1480" t="s">
        <v>26</v>
      </c>
      <c r="M1480" t="s">
        <v>27</v>
      </c>
      <c r="N1480" t="s">
        <v>27</v>
      </c>
    </row>
    <row r="1481" spans="1:14" x14ac:dyDescent="0.2">
      <c r="A1481" t="s">
        <v>41</v>
      </c>
      <c r="B1481" t="s">
        <v>3722</v>
      </c>
      <c r="C1481" t="s">
        <v>3803</v>
      </c>
      <c r="D1481" t="s">
        <v>3724</v>
      </c>
      <c r="E1481" t="s">
        <v>3725</v>
      </c>
      <c r="F1481" t="s">
        <v>3726</v>
      </c>
      <c r="G1481" t="s">
        <v>24</v>
      </c>
      <c r="H1481">
        <v>0.59</v>
      </c>
      <c r="I1481" t="s">
        <v>47</v>
      </c>
      <c r="J1481" t="s">
        <v>205</v>
      </c>
      <c r="M1481" t="s">
        <v>27</v>
      </c>
      <c r="N1481" t="s">
        <v>27</v>
      </c>
    </row>
    <row r="1482" spans="1:14" x14ac:dyDescent="0.2">
      <c r="A1482" t="s">
        <v>18</v>
      </c>
      <c r="B1482" t="s">
        <v>1524</v>
      </c>
      <c r="C1482" t="s">
        <v>3804</v>
      </c>
      <c r="D1482" t="s">
        <v>1526</v>
      </c>
      <c r="E1482" t="s">
        <v>1527</v>
      </c>
      <c r="F1482" t="s">
        <v>1528</v>
      </c>
      <c r="G1482" t="s">
        <v>24</v>
      </c>
      <c r="H1482">
        <v>0.57999999999999996</v>
      </c>
      <c r="I1482" t="s">
        <v>25</v>
      </c>
      <c r="J1482" t="s">
        <v>26</v>
      </c>
      <c r="M1482" t="s">
        <v>27</v>
      </c>
      <c r="N1482" t="s">
        <v>27</v>
      </c>
    </row>
    <row r="1483" spans="1:14" x14ac:dyDescent="0.2">
      <c r="A1483" t="s">
        <v>18</v>
      </c>
      <c r="B1483" t="s">
        <v>2423</v>
      </c>
      <c r="C1483" t="s">
        <v>534</v>
      </c>
      <c r="D1483" t="s">
        <v>154</v>
      </c>
      <c r="E1483" t="s">
        <v>965</v>
      </c>
      <c r="F1483" t="s">
        <v>156</v>
      </c>
      <c r="G1483" t="s">
        <v>24</v>
      </c>
      <c r="H1483">
        <v>0.57999999999999996</v>
      </c>
      <c r="I1483" t="s">
        <v>25</v>
      </c>
      <c r="J1483" t="s">
        <v>26</v>
      </c>
      <c r="M1483" t="s">
        <v>27</v>
      </c>
      <c r="N1483" t="s">
        <v>27</v>
      </c>
    </row>
    <row r="1484" spans="1:14" x14ac:dyDescent="0.2">
      <c r="A1484" t="s">
        <v>53</v>
      </c>
      <c r="B1484" t="s">
        <v>2508</v>
      </c>
      <c r="C1484" t="s">
        <v>3805</v>
      </c>
      <c r="D1484" t="s">
        <v>2510</v>
      </c>
      <c r="E1484" t="s">
        <v>2511</v>
      </c>
      <c r="F1484" t="s">
        <v>2512</v>
      </c>
      <c r="G1484" t="s">
        <v>24</v>
      </c>
      <c r="H1484">
        <v>0.57999999999999996</v>
      </c>
      <c r="I1484" t="s">
        <v>47</v>
      </c>
      <c r="J1484" t="s">
        <v>26</v>
      </c>
      <c r="M1484" t="s">
        <v>27</v>
      </c>
      <c r="N1484" t="s">
        <v>27</v>
      </c>
    </row>
    <row r="1485" spans="1:14" x14ac:dyDescent="0.2">
      <c r="A1485" t="s">
        <v>144</v>
      </c>
      <c r="B1485" t="s">
        <v>3806</v>
      </c>
      <c r="C1485" t="s">
        <v>129</v>
      </c>
      <c r="D1485" t="s">
        <v>130</v>
      </c>
      <c r="E1485" t="s">
        <v>3807</v>
      </c>
      <c r="F1485" t="s">
        <v>132</v>
      </c>
      <c r="G1485" t="s">
        <v>24</v>
      </c>
      <c r="H1485">
        <v>0.55000000000000004</v>
      </c>
      <c r="I1485" t="s">
        <v>25</v>
      </c>
      <c r="J1485" t="s">
        <v>205</v>
      </c>
      <c r="M1485" t="s">
        <v>27</v>
      </c>
      <c r="N1485" t="s">
        <v>27</v>
      </c>
    </row>
    <row r="1486" spans="1:14" x14ac:dyDescent="0.2">
      <c r="A1486" t="s">
        <v>53</v>
      </c>
      <c r="B1486" t="s">
        <v>3729</v>
      </c>
      <c r="C1486" t="s">
        <v>3808</v>
      </c>
      <c r="D1486" t="s">
        <v>3731</v>
      </c>
      <c r="E1486" t="s">
        <v>3732</v>
      </c>
      <c r="F1486" t="s">
        <v>3733</v>
      </c>
      <c r="G1486" t="s">
        <v>24</v>
      </c>
      <c r="H1486">
        <v>0.54</v>
      </c>
      <c r="I1486" t="s">
        <v>47</v>
      </c>
      <c r="J1486" t="s">
        <v>205</v>
      </c>
      <c r="M1486" t="s">
        <v>27</v>
      </c>
      <c r="N1486" t="s">
        <v>27</v>
      </c>
    </row>
    <row r="1487" spans="1:14" x14ac:dyDescent="0.2">
      <c r="A1487" t="s">
        <v>53</v>
      </c>
      <c r="B1487" t="s">
        <v>3809</v>
      </c>
      <c r="C1487" t="s">
        <v>1530</v>
      </c>
      <c r="D1487" t="s">
        <v>1363</v>
      </c>
      <c r="E1487" t="s">
        <v>3810</v>
      </c>
      <c r="F1487" t="s">
        <v>1365</v>
      </c>
      <c r="G1487" t="s">
        <v>24</v>
      </c>
      <c r="H1487">
        <v>0.52</v>
      </c>
      <c r="I1487" t="s">
        <v>47</v>
      </c>
      <c r="J1487" t="s">
        <v>205</v>
      </c>
      <c r="M1487" t="s">
        <v>27</v>
      </c>
      <c r="N1487" t="s">
        <v>27</v>
      </c>
    </row>
    <row r="1488" spans="1:14" x14ac:dyDescent="0.2">
      <c r="A1488" t="s">
        <v>49</v>
      </c>
      <c r="B1488" t="s">
        <v>3581</v>
      </c>
      <c r="C1488" t="s">
        <v>3811</v>
      </c>
      <c r="D1488" t="s">
        <v>3583</v>
      </c>
      <c r="E1488" t="s">
        <v>3584</v>
      </c>
      <c r="F1488" t="s">
        <v>3585</v>
      </c>
      <c r="G1488" t="s">
        <v>24</v>
      </c>
      <c r="H1488">
        <v>0.47</v>
      </c>
      <c r="I1488" t="s">
        <v>47</v>
      </c>
      <c r="J1488" t="s">
        <v>26</v>
      </c>
      <c r="M1488" t="s">
        <v>27</v>
      </c>
      <c r="N1488" t="s">
        <v>27</v>
      </c>
    </row>
    <row r="1489" spans="1:14" x14ac:dyDescent="0.2">
      <c r="A1489" t="s">
        <v>41</v>
      </c>
      <c r="B1489" t="s">
        <v>219</v>
      </c>
      <c r="C1489" t="s">
        <v>3812</v>
      </c>
      <c r="D1489" t="s">
        <v>68</v>
      </c>
      <c r="E1489" t="s">
        <v>221</v>
      </c>
      <c r="F1489" t="s">
        <v>70</v>
      </c>
      <c r="G1489" t="s">
        <v>24</v>
      </c>
      <c r="H1489">
        <v>0.47</v>
      </c>
      <c r="I1489" t="s">
        <v>47</v>
      </c>
      <c r="J1489" t="s">
        <v>26</v>
      </c>
      <c r="M1489" t="s">
        <v>27</v>
      </c>
      <c r="N1489" t="s">
        <v>27</v>
      </c>
    </row>
    <row r="1490" spans="1:14" x14ac:dyDescent="0.2">
      <c r="A1490" t="s">
        <v>18</v>
      </c>
      <c r="B1490" t="s">
        <v>3013</v>
      </c>
      <c r="C1490" t="s">
        <v>3587</v>
      </c>
      <c r="D1490" t="s">
        <v>3015</v>
      </c>
      <c r="E1490" t="s">
        <v>3016</v>
      </c>
      <c r="F1490" t="s">
        <v>3017</v>
      </c>
      <c r="G1490" t="s">
        <v>24</v>
      </c>
      <c r="H1490">
        <v>0.45</v>
      </c>
      <c r="I1490" t="s">
        <v>25</v>
      </c>
      <c r="J1490" t="s">
        <v>26</v>
      </c>
      <c r="M1490" t="s">
        <v>27</v>
      </c>
      <c r="N1490" t="s">
        <v>27</v>
      </c>
    </row>
    <row r="1491" spans="1:14" x14ac:dyDescent="0.2">
      <c r="A1491" t="s">
        <v>144</v>
      </c>
      <c r="B1491" t="s">
        <v>1347</v>
      </c>
      <c r="C1491" t="s">
        <v>785</v>
      </c>
      <c r="D1491" t="s">
        <v>92</v>
      </c>
      <c r="E1491" t="s">
        <v>1349</v>
      </c>
      <c r="F1491" t="s">
        <v>94</v>
      </c>
      <c r="G1491" t="s">
        <v>24</v>
      </c>
      <c r="H1491">
        <v>0.44</v>
      </c>
      <c r="I1491" t="s">
        <v>25</v>
      </c>
      <c r="J1491" t="s">
        <v>26</v>
      </c>
      <c r="M1491" t="s">
        <v>27</v>
      </c>
      <c r="N1491" t="s">
        <v>27</v>
      </c>
    </row>
    <row r="1492" spans="1:14" x14ac:dyDescent="0.2">
      <c r="A1492" t="s">
        <v>53</v>
      </c>
      <c r="B1492" t="s">
        <v>3813</v>
      </c>
      <c r="C1492" t="s">
        <v>3814</v>
      </c>
      <c r="D1492" t="s">
        <v>3815</v>
      </c>
      <c r="E1492" t="s">
        <v>3816</v>
      </c>
      <c r="F1492" t="s">
        <v>3817</v>
      </c>
      <c r="G1492" t="s">
        <v>24</v>
      </c>
      <c r="H1492">
        <v>0.43</v>
      </c>
      <c r="I1492" t="s">
        <v>47</v>
      </c>
      <c r="J1492" t="s">
        <v>205</v>
      </c>
      <c r="M1492" t="s">
        <v>27</v>
      </c>
      <c r="N1492" t="s">
        <v>27</v>
      </c>
    </row>
    <row r="1493" spans="1:14" x14ac:dyDescent="0.2">
      <c r="A1493" t="s">
        <v>53</v>
      </c>
      <c r="B1493" t="s">
        <v>1519</v>
      </c>
      <c r="C1493" t="s">
        <v>3818</v>
      </c>
      <c r="D1493" t="s">
        <v>1521</v>
      </c>
      <c r="E1493" t="s">
        <v>1522</v>
      </c>
      <c r="F1493" t="s">
        <v>1523</v>
      </c>
      <c r="G1493" t="s">
        <v>24</v>
      </c>
      <c r="H1493">
        <v>0.43</v>
      </c>
      <c r="I1493" t="s">
        <v>47</v>
      </c>
      <c r="J1493" t="s">
        <v>26</v>
      </c>
      <c r="M1493" t="s">
        <v>27</v>
      </c>
      <c r="N1493" t="s">
        <v>27</v>
      </c>
    </row>
    <row r="1494" spans="1:14" x14ac:dyDescent="0.2">
      <c r="A1494" t="s">
        <v>53</v>
      </c>
      <c r="B1494" t="s">
        <v>2526</v>
      </c>
      <c r="C1494" t="s">
        <v>3819</v>
      </c>
      <c r="D1494" t="s">
        <v>2528</v>
      </c>
      <c r="E1494" t="s">
        <v>2529</v>
      </c>
      <c r="F1494" t="s">
        <v>2530</v>
      </c>
      <c r="G1494" t="s">
        <v>24</v>
      </c>
      <c r="H1494">
        <v>0.43</v>
      </c>
      <c r="I1494" t="s">
        <v>47</v>
      </c>
      <c r="J1494" t="s">
        <v>26</v>
      </c>
      <c r="M1494" t="s">
        <v>27</v>
      </c>
      <c r="N1494" t="s">
        <v>27</v>
      </c>
    </row>
    <row r="1495" spans="1:14" x14ac:dyDescent="0.2">
      <c r="A1495" t="s">
        <v>53</v>
      </c>
      <c r="B1495" t="s">
        <v>2438</v>
      </c>
      <c r="C1495" t="s">
        <v>3820</v>
      </c>
      <c r="D1495" t="s">
        <v>2440</v>
      </c>
      <c r="E1495" t="s">
        <v>2441</v>
      </c>
      <c r="F1495" t="s">
        <v>2442</v>
      </c>
      <c r="G1495" t="s">
        <v>24</v>
      </c>
      <c r="H1495">
        <v>0.42</v>
      </c>
      <c r="I1495" t="s">
        <v>47</v>
      </c>
      <c r="J1495" t="s">
        <v>26</v>
      </c>
      <c r="M1495" t="s">
        <v>27</v>
      </c>
      <c r="N1495" t="s">
        <v>27</v>
      </c>
    </row>
    <row r="1496" spans="1:14" x14ac:dyDescent="0.2">
      <c r="A1496" t="s">
        <v>53</v>
      </c>
      <c r="B1496" t="s">
        <v>2123</v>
      </c>
      <c r="C1496" t="s">
        <v>3821</v>
      </c>
      <c r="D1496" t="s">
        <v>2125</v>
      </c>
      <c r="E1496" t="s">
        <v>2126</v>
      </c>
      <c r="F1496" t="s">
        <v>2127</v>
      </c>
      <c r="G1496" t="s">
        <v>24</v>
      </c>
      <c r="H1496">
        <v>0.42</v>
      </c>
      <c r="I1496" t="s">
        <v>47</v>
      </c>
      <c r="J1496" t="s">
        <v>26</v>
      </c>
      <c r="M1496" t="s">
        <v>27</v>
      </c>
      <c r="N1496" t="s">
        <v>27</v>
      </c>
    </row>
    <row r="1497" spans="1:14" x14ac:dyDescent="0.2">
      <c r="A1497" t="s">
        <v>144</v>
      </c>
      <c r="B1497" t="s">
        <v>2318</v>
      </c>
      <c r="C1497" t="s">
        <v>3822</v>
      </c>
      <c r="D1497" t="s">
        <v>2320</v>
      </c>
      <c r="E1497" t="s">
        <v>2321</v>
      </c>
      <c r="F1497" t="s">
        <v>2322</v>
      </c>
      <c r="G1497" t="s">
        <v>24</v>
      </c>
      <c r="H1497">
        <v>0.42</v>
      </c>
      <c r="I1497" t="s">
        <v>25</v>
      </c>
      <c r="J1497" t="s">
        <v>26</v>
      </c>
      <c r="M1497" t="s">
        <v>27</v>
      </c>
      <c r="N1497" t="s">
        <v>27</v>
      </c>
    </row>
    <row r="1498" spans="1:14" x14ac:dyDescent="0.2">
      <c r="A1498" t="s">
        <v>144</v>
      </c>
      <c r="B1498" t="s">
        <v>2092</v>
      </c>
      <c r="C1498" t="s">
        <v>3823</v>
      </c>
      <c r="D1498" t="s">
        <v>1236</v>
      </c>
      <c r="E1498" t="s">
        <v>2094</v>
      </c>
      <c r="F1498" t="s">
        <v>1238</v>
      </c>
      <c r="G1498" t="s">
        <v>24</v>
      </c>
      <c r="H1498">
        <v>0.41</v>
      </c>
      <c r="I1498" t="s">
        <v>25</v>
      </c>
      <c r="J1498" t="s">
        <v>26</v>
      </c>
      <c r="M1498" t="s">
        <v>27</v>
      </c>
      <c r="N1498" t="s">
        <v>27</v>
      </c>
    </row>
    <row r="1499" spans="1:14" x14ac:dyDescent="0.2">
      <c r="A1499" t="s">
        <v>41</v>
      </c>
      <c r="B1499" t="s">
        <v>1581</v>
      </c>
      <c r="C1499" t="s">
        <v>3824</v>
      </c>
      <c r="D1499" t="s">
        <v>1583</v>
      </c>
      <c r="E1499" t="s">
        <v>1584</v>
      </c>
      <c r="F1499" t="s">
        <v>1585</v>
      </c>
      <c r="G1499" t="s">
        <v>24</v>
      </c>
      <c r="H1499">
        <v>0.4</v>
      </c>
      <c r="I1499" t="s">
        <v>47</v>
      </c>
      <c r="J1499" t="s">
        <v>26</v>
      </c>
      <c r="M1499" t="s">
        <v>27</v>
      </c>
      <c r="N1499" t="s">
        <v>27</v>
      </c>
    </row>
    <row r="1500" spans="1:14" x14ac:dyDescent="0.2">
      <c r="A1500" t="s">
        <v>41</v>
      </c>
      <c r="B1500" t="s">
        <v>219</v>
      </c>
      <c r="C1500" t="s">
        <v>3825</v>
      </c>
      <c r="D1500" t="s">
        <v>68</v>
      </c>
      <c r="E1500" t="s">
        <v>221</v>
      </c>
      <c r="F1500" t="s">
        <v>70</v>
      </c>
      <c r="G1500" t="s">
        <v>24</v>
      </c>
      <c r="H1500">
        <v>0.39</v>
      </c>
      <c r="I1500" t="s">
        <v>47</v>
      </c>
      <c r="J1500" t="s">
        <v>26</v>
      </c>
      <c r="M1500" t="s">
        <v>27</v>
      </c>
      <c r="N1500" t="s">
        <v>27</v>
      </c>
    </row>
    <row r="1501" spans="1:14" x14ac:dyDescent="0.2">
      <c r="A1501" t="s">
        <v>53</v>
      </c>
      <c r="B1501" t="s">
        <v>2210</v>
      </c>
      <c r="C1501" t="s">
        <v>3826</v>
      </c>
      <c r="D1501" t="s">
        <v>2212</v>
      </c>
      <c r="E1501" t="s">
        <v>2213</v>
      </c>
      <c r="F1501" t="s">
        <v>2214</v>
      </c>
      <c r="G1501" t="s">
        <v>24</v>
      </c>
      <c r="H1501">
        <v>0.37</v>
      </c>
      <c r="I1501" t="s">
        <v>47</v>
      </c>
      <c r="J1501" t="s">
        <v>26</v>
      </c>
      <c r="M1501" t="s">
        <v>27</v>
      </c>
      <c r="N1501" t="s">
        <v>27</v>
      </c>
    </row>
    <row r="1502" spans="1:14" x14ac:dyDescent="0.2">
      <c r="A1502" t="s">
        <v>144</v>
      </c>
      <c r="B1502" t="s">
        <v>3827</v>
      </c>
      <c r="C1502" t="s">
        <v>1632</v>
      </c>
      <c r="D1502" t="s">
        <v>3435</v>
      </c>
      <c r="E1502" t="s">
        <v>3828</v>
      </c>
      <c r="F1502" t="s">
        <v>3437</v>
      </c>
      <c r="G1502" t="s">
        <v>24</v>
      </c>
      <c r="H1502">
        <v>0.37</v>
      </c>
      <c r="I1502" t="s">
        <v>25</v>
      </c>
      <c r="J1502" t="s">
        <v>205</v>
      </c>
      <c r="M1502" t="s">
        <v>27</v>
      </c>
      <c r="N1502" t="s">
        <v>27</v>
      </c>
    </row>
    <row r="1503" spans="1:14" x14ac:dyDescent="0.2">
      <c r="A1503" t="s">
        <v>53</v>
      </c>
      <c r="B1503" t="s">
        <v>3829</v>
      </c>
      <c r="C1503" t="s">
        <v>3830</v>
      </c>
      <c r="D1503" t="s">
        <v>3831</v>
      </c>
      <c r="E1503" t="s">
        <v>3832</v>
      </c>
      <c r="F1503" t="s">
        <v>3833</v>
      </c>
      <c r="G1503" t="s">
        <v>24</v>
      </c>
      <c r="H1503">
        <v>0.36</v>
      </c>
      <c r="I1503" t="s">
        <v>47</v>
      </c>
      <c r="J1503" t="s">
        <v>205</v>
      </c>
      <c r="M1503" t="s">
        <v>27</v>
      </c>
      <c r="N1503" t="s">
        <v>27</v>
      </c>
    </row>
    <row r="1504" spans="1:14" x14ac:dyDescent="0.2">
      <c r="A1504" t="s">
        <v>53</v>
      </c>
      <c r="B1504" t="s">
        <v>3834</v>
      </c>
      <c r="C1504" t="s">
        <v>3835</v>
      </c>
      <c r="D1504" t="s">
        <v>3836</v>
      </c>
      <c r="E1504" t="s">
        <v>3837</v>
      </c>
      <c r="F1504" t="s">
        <v>3838</v>
      </c>
      <c r="G1504" t="s">
        <v>24</v>
      </c>
      <c r="H1504">
        <v>0.36</v>
      </c>
      <c r="I1504" t="s">
        <v>47</v>
      </c>
      <c r="J1504" t="s">
        <v>205</v>
      </c>
      <c r="M1504" t="s">
        <v>27</v>
      </c>
      <c r="N1504" t="s">
        <v>27</v>
      </c>
    </row>
    <row r="1505" spans="1:14" x14ac:dyDescent="0.2">
      <c r="A1505" t="s">
        <v>18</v>
      </c>
      <c r="B1505" t="s">
        <v>1386</v>
      </c>
      <c r="C1505" t="s">
        <v>3839</v>
      </c>
      <c r="D1505" t="s">
        <v>1388</v>
      </c>
      <c r="E1505" t="s">
        <v>1389</v>
      </c>
      <c r="F1505" t="s">
        <v>1390</v>
      </c>
      <c r="G1505" t="s">
        <v>24</v>
      </c>
      <c r="H1505">
        <v>0.35</v>
      </c>
      <c r="I1505" t="s">
        <v>25</v>
      </c>
      <c r="J1505" t="s">
        <v>26</v>
      </c>
      <c r="M1505" t="s">
        <v>27</v>
      </c>
      <c r="N1505" t="s">
        <v>27</v>
      </c>
    </row>
    <row r="1506" spans="1:14" x14ac:dyDescent="0.2">
      <c r="A1506" t="s">
        <v>49</v>
      </c>
      <c r="B1506" t="s">
        <v>173</v>
      </c>
      <c r="C1506" t="s">
        <v>3840</v>
      </c>
      <c r="D1506" t="s">
        <v>175</v>
      </c>
      <c r="E1506" t="s">
        <v>176</v>
      </c>
      <c r="F1506" t="s">
        <v>177</v>
      </c>
      <c r="G1506" t="s">
        <v>24</v>
      </c>
      <c r="H1506">
        <v>0.33</v>
      </c>
      <c r="I1506" t="s">
        <v>47</v>
      </c>
      <c r="J1506" t="s">
        <v>26</v>
      </c>
      <c r="M1506" t="s">
        <v>27</v>
      </c>
      <c r="N1506" t="s">
        <v>27</v>
      </c>
    </row>
    <row r="1507" spans="1:14" x14ac:dyDescent="0.2">
      <c r="A1507" t="s">
        <v>144</v>
      </c>
      <c r="B1507" t="s">
        <v>3239</v>
      </c>
      <c r="C1507" t="s">
        <v>3841</v>
      </c>
      <c r="D1507" t="s">
        <v>3241</v>
      </c>
      <c r="E1507" t="s">
        <v>3242</v>
      </c>
      <c r="F1507" t="s">
        <v>3243</v>
      </c>
      <c r="G1507" t="s">
        <v>24</v>
      </c>
      <c r="H1507">
        <v>0.33</v>
      </c>
      <c r="I1507" t="s">
        <v>25</v>
      </c>
      <c r="J1507" t="s">
        <v>26</v>
      </c>
      <c r="M1507" t="s">
        <v>27</v>
      </c>
      <c r="N1507" t="s">
        <v>27</v>
      </c>
    </row>
    <row r="1508" spans="1:14" x14ac:dyDescent="0.2">
      <c r="A1508" t="s">
        <v>41</v>
      </c>
      <c r="B1508" t="s">
        <v>1940</v>
      </c>
      <c r="C1508" t="s">
        <v>3842</v>
      </c>
      <c r="D1508" t="s">
        <v>1942</v>
      </c>
      <c r="E1508" t="s">
        <v>1943</v>
      </c>
      <c r="F1508" t="s">
        <v>1944</v>
      </c>
      <c r="G1508" t="s">
        <v>24</v>
      </c>
      <c r="H1508">
        <v>0.31</v>
      </c>
      <c r="I1508" t="s">
        <v>47</v>
      </c>
      <c r="J1508" t="s">
        <v>26</v>
      </c>
      <c r="M1508" t="s">
        <v>27</v>
      </c>
      <c r="N1508" t="s">
        <v>27</v>
      </c>
    </row>
    <row r="1509" spans="1:14" x14ac:dyDescent="0.2">
      <c r="A1509" t="s">
        <v>53</v>
      </c>
      <c r="B1509" t="s">
        <v>3843</v>
      </c>
      <c r="C1509" t="s">
        <v>1867</v>
      </c>
      <c r="D1509" t="s">
        <v>1851</v>
      </c>
      <c r="E1509" t="s">
        <v>3844</v>
      </c>
      <c r="F1509" t="s">
        <v>1853</v>
      </c>
      <c r="G1509" t="s">
        <v>24</v>
      </c>
      <c r="H1509">
        <v>0.31</v>
      </c>
      <c r="I1509" t="s">
        <v>47</v>
      </c>
      <c r="J1509" t="s">
        <v>205</v>
      </c>
      <c r="M1509" t="s">
        <v>27</v>
      </c>
      <c r="N1509" t="s">
        <v>27</v>
      </c>
    </row>
    <row r="1510" spans="1:14" x14ac:dyDescent="0.2">
      <c r="A1510" t="s">
        <v>144</v>
      </c>
      <c r="B1510" t="s">
        <v>3845</v>
      </c>
      <c r="C1510" t="s">
        <v>3846</v>
      </c>
      <c r="D1510" t="s">
        <v>3688</v>
      </c>
      <c r="E1510" t="s">
        <v>3847</v>
      </c>
      <c r="F1510" t="s">
        <v>3690</v>
      </c>
      <c r="G1510" t="s">
        <v>24</v>
      </c>
      <c r="H1510">
        <v>0.3</v>
      </c>
      <c r="I1510" t="s">
        <v>25</v>
      </c>
      <c r="J1510" t="s">
        <v>205</v>
      </c>
      <c r="M1510" t="s">
        <v>27</v>
      </c>
      <c r="N1510" t="s">
        <v>27</v>
      </c>
    </row>
    <row r="1511" spans="1:14" x14ac:dyDescent="0.2">
      <c r="A1511" t="s">
        <v>144</v>
      </c>
      <c r="B1511" t="s">
        <v>3234</v>
      </c>
      <c r="C1511" t="s">
        <v>3848</v>
      </c>
      <c r="D1511" t="s">
        <v>3236</v>
      </c>
      <c r="E1511" t="s">
        <v>3237</v>
      </c>
      <c r="F1511" t="s">
        <v>3238</v>
      </c>
      <c r="G1511" t="s">
        <v>24</v>
      </c>
      <c r="H1511">
        <v>0.28999999999999998</v>
      </c>
      <c r="I1511" t="s">
        <v>25</v>
      </c>
      <c r="J1511" t="s">
        <v>26</v>
      </c>
      <c r="M1511" t="s">
        <v>27</v>
      </c>
      <c r="N1511" t="s">
        <v>27</v>
      </c>
    </row>
    <row r="1512" spans="1:14" x14ac:dyDescent="0.2">
      <c r="A1512" t="s">
        <v>53</v>
      </c>
      <c r="B1512" t="s">
        <v>1325</v>
      </c>
      <c r="C1512" t="s">
        <v>3849</v>
      </c>
      <c r="D1512" t="s">
        <v>1327</v>
      </c>
      <c r="E1512" t="s">
        <v>1328</v>
      </c>
      <c r="F1512" t="s">
        <v>1329</v>
      </c>
      <c r="G1512" t="s">
        <v>24</v>
      </c>
      <c r="H1512">
        <v>0.28000000000000003</v>
      </c>
      <c r="I1512" t="s">
        <v>47</v>
      </c>
      <c r="J1512" t="s">
        <v>26</v>
      </c>
      <c r="M1512" t="s">
        <v>27</v>
      </c>
      <c r="N1512" t="s">
        <v>27</v>
      </c>
    </row>
    <row r="1513" spans="1:14" x14ac:dyDescent="0.2">
      <c r="A1513" t="s">
        <v>144</v>
      </c>
      <c r="B1513" t="s">
        <v>1376</v>
      </c>
      <c r="C1513" t="s">
        <v>3850</v>
      </c>
      <c r="D1513" t="s">
        <v>1378</v>
      </c>
      <c r="E1513" t="s">
        <v>1379</v>
      </c>
      <c r="F1513" t="s">
        <v>1380</v>
      </c>
      <c r="G1513" t="s">
        <v>24</v>
      </c>
      <c r="H1513">
        <v>0.27</v>
      </c>
      <c r="I1513" t="s">
        <v>25</v>
      </c>
      <c r="J1513" t="s">
        <v>26</v>
      </c>
      <c r="M1513" t="s">
        <v>27</v>
      </c>
      <c r="N1513" t="s">
        <v>27</v>
      </c>
    </row>
    <row r="1514" spans="1:14" x14ac:dyDescent="0.2">
      <c r="A1514" t="s">
        <v>144</v>
      </c>
      <c r="B1514" t="s">
        <v>3542</v>
      </c>
      <c r="C1514" t="s">
        <v>134</v>
      </c>
      <c r="D1514" t="s">
        <v>135</v>
      </c>
      <c r="E1514" t="s">
        <v>1252</v>
      </c>
      <c r="F1514" t="s">
        <v>137</v>
      </c>
      <c r="G1514" t="s">
        <v>24</v>
      </c>
      <c r="H1514">
        <v>0.27</v>
      </c>
      <c r="I1514" t="s">
        <v>25</v>
      </c>
      <c r="J1514" t="s">
        <v>26</v>
      </c>
      <c r="M1514" t="s">
        <v>27</v>
      </c>
      <c r="N1514" t="s">
        <v>27</v>
      </c>
    </row>
    <row r="1515" spans="1:14" x14ac:dyDescent="0.2">
      <c r="A1515" t="s">
        <v>49</v>
      </c>
      <c r="B1515" t="s">
        <v>984</v>
      </c>
      <c r="C1515" t="s">
        <v>3851</v>
      </c>
      <c r="D1515" t="s">
        <v>986</v>
      </c>
      <c r="E1515" t="s">
        <v>987</v>
      </c>
      <c r="F1515" t="s">
        <v>988</v>
      </c>
      <c r="G1515" t="s">
        <v>24</v>
      </c>
      <c r="H1515">
        <v>0.26</v>
      </c>
      <c r="I1515" t="s">
        <v>47</v>
      </c>
      <c r="J1515" t="s">
        <v>26</v>
      </c>
      <c r="M1515" t="s">
        <v>27</v>
      </c>
      <c r="N1515" t="s">
        <v>27</v>
      </c>
    </row>
    <row r="1516" spans="1:14" x14ac:dyDescent="0.2">
      <c r="A1516" t="s">
        <v>144</v>
      </c>
      <c r="B1516" t="s">
        <v>2869</v>
      </c>
      <c r="C1516" t="s">
        <v>2892</v>
      </c>
      <c r="D1516" t="s">
        <v>2475</v>
      </c>
      <c r="E1516" t="s">
        <v>2871</v>
      </c>
      <c r="F1516" t="s">
        <v>2477</v>
      </c>
      <c r="G1516" t="s">
        <v>24</v>
      </c>
      <c r="H1516">
        <v>0.26</v>
      </c>
      <c r="I1516" t="s">
        <v>25</v>
      </c>
      <c r="J1516" t="s">
        <v>26</v>
      </c>
      <c r="M1516" t="s">
        <v>27</v>
      </c>
      <c r="N1516" t="s">
        <v>27</v>
      </c>
    </row>
    <row r="1517" spans="1:14" x14ac:dyDescent="0.2">
      <c r="A1517" t="s">
        <v>49</v>
      </c>
      <c r="B1517" t="s">
        <v>3852</v>
      </c>
      <c r="C1517" t="s">
        <v>3853</v>
      </c>
      <c r="D1517" t="s">
        <v>3854</v>
      </c>
      <c r="E1517" t="s">
        <v>3855</v>
      </c>
      <c r="F1517" t="s">
        <v>3856</v>
      </c>
      <c r="G1517" t="s">
        <v>24</v>
      </c>
      <c r="H1517">
        <v>0.25</v>
      </c>
      <c r="I1517" t="s">
        <v>47</v>
      </c>
      <c r="J1517" t="s">
        <v>205</v>
      </c>
      <c r="M1517" t="s">
        <v>27</v>
      </c>
      <c r="N1517" t="s">
        <v>27</v>
      </c>
    </row>
    <row r="1518" spans="1:14" x14ac:dyDescent="0.2">
      <c r="A1518" t="s">
        <v>18</v>
      </c>
      <c r="B1518" t="s">
        <v>1568</v>
      </c>
      <c r="C1518" t="s">
        <v>3857</v>
      </c>
      <c r="D1518" t="s">
        <v>252</v>
      </c>
      <c r="E1518" t="s">
        <v>1570</v>
      </c>
      <c r="F1518" t="s">
        <v>254</v>
      </c>
      <c r="G1518" t="s">
        <v>24</v>
      </c>
      <c r="H1518">
        <v>0.23</v>
      </c>
      <c r="I1518" t="s">
        <v>25</v>
      </c>
      <c r="J1518" t="s">
        <v>26</v>
      </c>
      <c r="M1518" t="s">
        <v>27</v>
      </c>
      <c r="N1518" t="s">
        <v>27</v>
      </c>
    </row>
    <row r="1519" spans="1:14" x14ac:dyDescent="0.2">
      <c r="A1519" t="s">
        <v>144</v>
      </c>
      <c r="B1519" t="s">
        <v>943</v>
      </c>
      <c r="C1519" t="s">
        <v>3858</v>
      </c>
      <c r="D1519" t="s">
        <v>110</v>
      </c>
      <c r="E1519" t="s">
        <v>945</v>
      </c>
      <c r="F1519" t="s">
        <v>112</v>
      </c>
      <c r="G1519" t="s">
        <v>24</v>
      </c>
      <c r="H1519">
        <v>0.23</v>
      </c>
      <c r="I1519" t="s">
        <v>25</v>
      </c>
      <c r="J1519" t="s">
        <v>26</v>
      </c>
      <c r="M1519" t="s">
        <v>27</v>
      </c>
      <c r="N1519" t="s">
        <v>27</v>
      </c>
    </row>
    <row r="1520" spans="1:14" x14ac:dyDescent="0.2">
      <c r="A1520" t="s">
        <v>49</v>
      </c>
      <c r="B1520" t="s">
        <v>173</v>
      </c>
      <c r="C1520" t="s">
        <v>3859</v>
      </c>
      <c r="D1520" t="s">
        <v>175</v>
      </c>
      <c r="E1520" t="s">
        <v>176</v>
      </c>
      <c r="F1520" t="s">
        <v>177</v>
      </c>
      <c r="G1520" t="s">
        <v>24</v>
      </c>
      <c r="H1520">
        <v>0.21</v>
      </c>
      <c r="I1520" t="s">
        <v>47</v>
      </c>
      <c r="J1520" t="s">
        <v>26</v>
      </c>
      <c r="M1520" t="s">
        <v>27</v>
      </c>
      <c r="N1520" t="s">
        <v>27</v>
      </c>
    </row>
    <row r="1521" spans="1:14" x14ac:dyDescent="0.2">
      <c r="A1521" t="s">
        <v>18</v>
      </c>
      <c r="B1521" t="s">
        <v>1568</v>
      </c>
      <c r="C1521" t="s">
        <v>3860</v>
      </c>
      <c r="D1521" t="s">
        <v>252</v>
      </c>
      <c r="E1521" t="s">
        <v>1570</v>
      </c>
      <c r="F1521" t="s">
        <v>254</v>
      </c>
      <c r="G1521" t="s">
        <v>24</v>
      </c>
      <c r="H1521">
        <v>0.21</v>
      </c>
      <c r="I1521" t="s">
        <v>25</v>
      </c>
      <c r="J1521" t="s">
        <v>26</v>
      </c>
      <c r="M1521" t="s">
        <v>27</v>
      </c>
      <c r="N1521" t="s">
        <v>27</v>
      </c>
    </row>
    <row r="1522" spans="1:14" x14ac:dyDescent="0.2">
      <c r="A1522" t="s">
        <v>144</v>
      </c>
      <c r="B1522" t="s">
        <v>3036</v>
      </c>
      <c r="C1522" t="s">
        <v>3861</v>
      </c>
      <c r="D1522" t="s">
        <v>3038</v>
      </c>
      <c r="E1522" t="s">
        <v>3039</v>
      </c>
      <c r="F1522" t="s">
        <v>3040</v>
      </c>
      <c r="G1522" t="s">
        <v>24</v>
      </c>
      <c r="H1522">
        <v>0.21</v>
      </c>
      <c r="I1522" t="s">
        <v>25</v>
      </c>
      <c r="J1522" t="s">
        <v>26</v>
      </c>
      <c r="M1522" t="s">
        <v>27</v>
      </c>
      <c r="N1522" t="s">
        <v>27</v>
      </c>
    </row>
    <row r="1523" spans="1:14" x14ac:dyDescent="0.2">
      <c r="A1523" t="s">
        <v>144</v>
      </c>
      <c r="B1523" t="s">
        <v>1965</v>
      </c>
      <c r="C1523" t="s">
        <v>3862</v>
      </c>
      <c r="D1523" t="s">
        <v>1967</v>
      </c>
      <c r="E1523" t="s">
        <v>1968</v>
      </c>
      <c r="F1523" t="s">
        <v>1969</v>
      </c>
      <c r="G1523" t="s">
        <v>24</v>
      </c>
      <c r="H1523">
        <v>0.19</v>
      </c>
      <c r="I1523" t="s">
        <v>25</v>
      </c>
      <c r="J1523" t="s">
        <v>26</v>
      </c>
      <c r="M1523" t="s">
        <v>27</v>
      </c>
      <c r="N1523" t="s">
        <v>27</v>
      </c>
    </row>
    <row r="1524" spans="1:14" x14ac:dyDescent="0.2">
      <c r="A1524" t="s">
        <v>41</v>
      </c>
      <c r="B1524" t="s">
        <v>219</v>
      </c>
      <c r="C1524" t="s">
        <v>837</v>
      </c>
      <c r="D1524" t="s">
        <v>68</v>
      </c>
      <c r="E1524" t="s">
        <v>221</v>
      </c>
      <c r="F1524" t="s">
        <v>70</v>
      </c>
      <c r="G1524" t="s">
        <v>24</v>
      </c>
      <c r="H1524">
        <v>0.18</v>
      </c>
      <c r="I1524" t="s">
        <v>47</v>
      </c>
      <c r="J1524" t="s">
        <v>26</v>
      </c>
      <c r="M1524" t="s">
        <v>27</v>
      </c>
      <c r="N1524" t="s">
        <v>27</v>
      </c>
    </row>
    <row r="1525" spans="1:14" x14ac:dyDescent="0.2">
      <c r="A1525" t="s">
        <v>53</v>
      </c>
      <c r="B1525" t="s">
        <v>2277</v>
      </c>
      <c r="C1525" t="s">
        <v>3863</v>
      </c>
      <c r="D1525" t="s">
        <v>2279</v>
      </c>
      <c r="E1525" t="s">
        <v>2280</v>
      </c>
      <c r="F1525" t="s">
        <v>2281</v>
      </c>
      <c r="G1525" t="s">
        <v>24</v>
      </c>
      <c r="H1525">
        <v>0.18</v>
      </c>
      <c r="I1525" t="s">
        <v>47</v>
      </c>
      <c r="J1525" t="s">
        <v>26</v>
      </c>
      <c r="M1525" t="s">
        <v>27</v>
      </c>
      <c r="N1525" t="s">
        <v>27</v>
      </c>
    </row>
    <row r="1526" spans="1:14" x14ac:dyDescent="0.2">
      <c r="A1526" t="s">
        <v>49</v>
      </c>
      <c r="B1526" t="s">
        <v>1449</v>
      </c>
      <c r="C1526" t="s">
        <v>3864</v>
      </c>
      <c r="D1526" t="s">
        <v>1451</v>
      </c>
      <c r="E1526" t="s">
        <v>1452</v>
      </c>
      <c r="F1526" t="s">
        <v>1453</v>
      </c>
      <c r="G1526" t="s">
        <v>24</v>
      </c>
      <c r="H1526">
        <v>0.17</v>
      </c>
      <c r="I1526" t="s">
        <v>47</v>
      </c>
      <c r="J1526" t="s">
        <v>26</v>
      </c>
      <c r="M1526" t="s">
        <v>27</v>
      </c>
      <c r="N1526" t="s">
        <v>27</v>
      </c>
    </row>
    <row r="1527" spans="1:14" x14ac:dyDescent="0.2">
      <c r="A1527" t="s">
        <v>53</v>
      </c>
      <c r="B1527" t="s">
        <v>3775</v>
      </c>
      <c r="C1527" t="s">
        <v>3865</v>
      </c>
      <c r="D1527" t="s">
        <v>3777</v>
      </c>
      <c r="E1527" t="s">
        <v>3778</v>
      </c>
      <c r="F1527" t="s">
        <v>3779</v>
      </c>
      <c r="G1527" t="s">
        <v>24</v>
      </c>
      <c r="H1527">
        <v>0.17</v>
      </c>
      <c r="I1527" t="s">
        <v>47</v>
      </c>
      <c r="J1527" t="s">
        <v>205</v>
      </c>
      <c r="M1527" t="s">
        <v>27</v>
      </c>
      <c r="N1527" t="s">
        <v>27</v>
      </c>
    </row>
    <row r="1528" spans="1:14" x14ac:dyDescent="0.2">
      <c r="A1528" t="s">
        <v>49</v>
      </c>
      <c r="B1528" t="s">
        <v>3866</v>
      </c>
      <c r="C1528" t="s">
        <v>3867</v>
      </c>
      <c r="D1528" t="s">
        <v>3868</v>
      </c>
      <c r="E1528" t="s">
        <v>3869</v>
      </c>
      <c r="F1528" t="s">
        <v>3870</v>
      </c>
      <c r="G1528" t="s">
        <v>24</v>
      </c>
      <c r="H1528">
        <v>0.16</v>
      </c>
      <c r="I1528" t="s">
        <v>47</v>
      </c>
      <c r="J1528" t="s">
        <v>205</v>
      </c>
      <c r="M1528" t="s">
        <v>27</v>
      </c>
      <c r="N1528" t="s">
        <v>27</v>
      </c>
    </row>
    <row r="1529" spans="1:14" x14ac:dyDescent="0.2">
      <c r="A1529" t="s">
        <v>41</v>
      </c>
      <c r="B1529" t="s">
        <v>3571</v>
      </c>
      <c r="C1529" t="s">
        <v>3871</v>
      </c>
      <c r="D1529" t="s">
        <v>3573</v>
      </c>
      <c r="E1529" t="s">
        <v>3574</v>
      </c>
      <c r="F1529" t="s">
        <v>3575</v>
      </c>
      <c r="G1529" t="s">
        <v>24</v>
      </c>
      <c r="H1529">
        <v>0.16</v>
      </c>
      <c r="I1529" t="s">
        <v>47</v>
      </c>
      <c r="J1529" t="s">
        <v>26</v>
      </c>
      <c r="M1529" t="s">
        <v>27</v>
      </c>
      <c r="N1529" t="s">
        <v>27</v>
      </c>
    </row>
    <row r="1530" spans="1:14" x14ac:dyDescent="0.2">
      <c r="A1530" t="s">
        <v>53</v>
      </c>
      <c r="B1530" t="s">
        <v>662</v>
      </c>
      <c r="C1530" t="s">
        <v>3872</v>
      </c>
      <c r="D1530" t="s">
        <v>317</v>
      </c>
      <c r="E1530" t="s">
        <v>664</v>
      </c>
      <c r="F1530" t="s">
        <v>319</v>
      </c>
      <c r="G1530" t="s">
        <v>24</v>
      </c>
      <c r="H1530">
        <v>0.16</v>
      </c>
      <c r="I1530" t="s">
        <v>47</v>
      </c>
      <c r="J1530" t="s">
        <v>26</v>
      </c>
      <c r="M1530" t="s">
        <v>27</v>
      </c>
      <c r="N1530" t="s">
        <v>27</v>
      </c>
    </row>
    <row r="1531" spans="1:14" x14ac:dyDescent="0.2">
      <c r="A1531" t="s">
        <v>144</v>
      </c>
      <c r="B1531" t="s">
        <v>620</v>
      </c>
      <c r="C1531" t="s">
        <v>3873</v>
      </c>
      <c r="D1531" t="s">
        <v>74</v>
      </c>
      <c r="E1531" t="s">
        <v>622</v>
      </c>
      <c r="F1531" t="s">
        <v>76</v>
      </c>
      <c r="G1531" t="s">
        <v>24</v>
      </c>
      <c r="H1531">
        <v>0.16</v>
      </c>
      <c r="I1531" t="s">
        <v>25</v>
      </c>
      <c r="J1531" t="s">
        <v>26</v>
      </c>
      <c r="K1531">
        <v>1</v>
      </c>
      <c r="L1531">
        <v>0.16</v>
      </c>
      <c r="M1531" t="s">
        <v>27</v>
      </c>
      <c r="N1531" t="s">
        <v>27</v>
      </c>
    </row>
    <row r="1532" spans="1:14" x14ac:dyDescent="0.2">
      <c r="A1532" t="s">
        <v>144</v>
      </c>
      <c r="B1532" t="s">
        <v>3734</v>
      </c>
      <c r="C1532" t="s">
        <v>1290</v>
      </c>
      <c r="D1532" t="s">
        <v>97</v>
      </c>
      <c r="E1532" t="s">
        <v>786</v>
      </c>
      <c r="F1532" t="s">
        <v>99</v>
      </c>
      <c r="G1532" t="s">
        <v>24</v>
      </c>
      <c r="H1532">
        <v>0.16</v>
      </c>
      <c r="I1532" t="s">
        <v>25</v>
      </c>
      <c r="J1532" t="s">
        <v>205</v>
      </c>
      <c r="M1532" t="s">
        <v>27</v>
      </c>
      <c r="N1532" t="s">
        <v>27</v>
      </c>
    </row>
    <row r="1533" spans="1:14" x14ac:dyDescent="0.2">
      <c r="A1533" t="s">
        <v>49</v>
      </c>
      <c r="B1533" t="s">
        <v>225</v>
      </c>
      <c r="C1533" t="s">
        <v>3874</v>
      </c>
      <c r="D1533" t="s">
        <v>227</v>
      </c>
      <c r="E1533" t="s">
        <v>228</v>
      </c>
      <c r="F1533" t="s">
        <v>229</v>
      </c>
      <c r="G1533" t="s">
        <v>24</v>
      </c>
      <c r="H1533">
        <v>0.15</v>
      </c>
      <c r="I1533" t="s">
        <v>47</v>
      </c>
      <c r="J1533" t="s">
        <v>26</v>
      </c>
      <c r="M1533" t="s">
        <v>27</v>
      </c>
      <c r="N1533" t="s">
        <v>27</v>
      </c>
    </row>
    <row r="1534" spans="1:14" x14ac:dyDescent="0.2">
      <c r="A1534" t="s">
        <v>49</v>
      </c>
      <c r="B1534" t="s">
        <v>3875</v>
      </c>
      <c r="C1534" t="s">
        <v>2149</v>
      </c>
      <c r="D1534" t="s">
        <v>2072</v>
      </c>
      <c r="E1534" t="s">
        <v>3876</v>
      </c>
      <c r="F1534" t="s">
        <v>2074</v>
      </c>
      <c r="G1534" t="s">
        <v>24</v>
      </c>
      <c r="H1534">
        <v>0.15</v>
      </c>
      <c r="I1534" t="s">
        <v>47</v>
      </c>
      <c r="J1534" t="s">
        <v>205</v>
      </c>
      <c r="M1534" t="s">
        <v>27</v>
      </c>
      <c r="N1534" t="s">
        <v>27</v>
      </c>
    </row>
    <row r="1535" spans="1:14" x14ac:dyDescent="0.2">
      <c r="A1535" t="s">
        <v>144</v>
      </c>
      <c r="B1535" t="s">
        <v>1103</v>
      </c>
      <c r="C1535" t="s">
        <v>3877</v>
      </c>
      <c r="D1535" t="s">
        <v>56</v>
      </c>
      <c r="E1535" t="s">
        <v>1105</v>
      </c>
      <c r="F1535" t="s">
        <v>58</v>
      </c>
      <c r="G1535" t="s">
        <v>24</v>
      </c>
      <c r="H1535">
        <v>0.15</v>
      </c>
      <c r="I1535" t="s">
        <v>25</v>
      </c>
      <c r="J1535" t="s">
        <v>26</v>
      </c>
      <c r="M1535" t="s">
        <v>27</v>
      </c>
      <c r="N1535" t="s">
        <v>27</v>
      </c>
    </row>
    <row r="1536" spans="1:14" x14ac:dyDescent="0.2">
      <c r="A1536" t="s">
        <v>49</v>
      </c>
      <c r="B1536" t="s">
        <v>3878</v>
      </c>
      <c r="C1536" t="s">
        <v>3879</v>
      </c>
      <c r="D1536" t="s">
        <v>3880</v>
      </c>
      <c r="E1536" t="s">
        <v>3881</v>
      </c>
      <c r="F1536" t="s">
        <v>3882</v>
      </c>
      <c r="G1536" t="s">
        <v>24</v>
      </c>
      <c r="H1536">
        <v>0.13</v>
      </c>
      <c r="I1536" t="s">
        <v>47</v>
      </c>
      <c r="J1536" t="s">
        <v>205</v>
      </c>
      <c r="M1536" t="s">
        <v>27</v>
      </c>
      <c r="N1536" t="s">
        <v>27</v>
      </c>
    </row>
    <row r="1537" spans="1:14" x14ac:dyDescent="0.2">
      <c r="A1537" t="s">
        <v>53</v>
      </c>
      <c r="B1537" t="s">
        <v>3765</v>
      </c>
      <c r="C1537" t="s">
        <v>3883</v>
      </c>
      <c r="D1537" t="s">
        <v>3767</v>
      </c>
      <c r="E1537" t="s">
        <v>3768</v>
      </c>
      <c r="F1537" t="s">
        <v>3769</v>
      </c>
      <c r="G1537" t="s">
        <v>24</v>
      </c>
      <c r="H1537">
        <v>0.13</v>
      </c>
      <c r="I1537" t="s">
        <v>47</v>
      </c>
      <c r="J1537" t="s">
        <v>205</v>
      </c>
      <c r="M1537" t="s">
        <v>27</v>
      </c>
      <c r="N1537" t="s">
        <v>27</v>
      </c>
    </row>
    <row r="1538" spans="1:14" x14ac:dyDescent="0.2">
      <c r="A1538" t="s">
        <v>144</v>
      </c>
      <c r="B1538" t="s">
        <v>3188</v>
      </c>
      <c r="C1538" t="s">
        <v>3884</v>
      </c>
      <c r="D1538" t="s">
        <v>3190</v>
      </c>
      <c r="E1538" t="s">
        <v>3191</v>
      </c>
      <c r="F1538" t="s">
        <v>3192</v>
      </c>
      <c r="G1538" t="s">
        <v>24</v>
      </c>
      <c r="H1538">
        <v>0.13</v>
      </c>
      <c r="I1538" t="s">
        <v>25</v>
      </c>
      <c r="J1538" t="s">
        <v>26</v>
      </c>
      <c r="M1538" t="s">
        <v>27</v>
      </c>
      <c r="N1538" t="s">
        <v>27</v>
      </c>
    </row>
    <row r="1539" spans="1:14" x14ac:dyDescent="0.2">
      <c r="A1539" t="s">
        <v>49</v>
      </c>
      <c r="B1539" t="s">
        <v>3885</v>
      </c>
      <c r="C1539" t="s">
        <v>3886</v>
      </c>
      <c r="D1539" t="s">
        <v>3887</v>
      </c>
      <c r="E1539" t="s">
        <v>3888</v>
      </c>
      <c r="F1539" t="s">
        <v>3889</v>
      </c>
      <c r="G1539" t="s">
        <v>24</v>
      </c>
      <c r="H1539">
        <v>0.12</v>
      </c>
      <c r="I1539" t="s">
        <v>47</v>
      </c>
      <c r="J1539" t="s">
        <v>205</v>
      </c>
      <c r="M1539" t="s">
        <v>27</v>
      </c>
      <c r="N1539" t="s">
        <v>27</v>
      </c>
    </row>
    <row r="1540" spans="1:14" x14ac:dyDescent="0.2">
      <c r="A1540" t="s">
        <v>49</v>
      </c>
      <c r="B1540" t="s">
        <v>3890</v>
      </c>
      <c r="C1540" t="s">
        <v>3891</v>
      </c>
      <c r="D1540" t="s">
        <v>3892</v>
      </c>
      <c r="E1540" t="s">
        <v>3893</v>
      </c>
      <c r="F1540" t="s">
        <v>3894</v>
      </c>
      <c r="G1540" t="s">
        <v>24</v>
      </c>
      <c r="H1540">
        <v>0.12</v>
      </c>
      <c r="I1540" t="s">
        <v>47</v>
      </c>
      <c r="J1540" t="s">
        <v>205</v>
      </c>
      <c r="M1540" t="s">
        <v>27</v>
      </c>
      <c r="N1540" t="s">
        <v>27</v>
      </c>
    </row>
    <row r="1541" spans="1:14" x14ac:dyDescent="0.2">
      <c r="A1541" t="s">
        <v>53</v>
      </c>
      <c r="B1541" t="s">
        <v>1509</v>
      </c>
      <c r="C1541" t="s">
        <v>3895</v>
      </c>
      <c r="D1541" t="s">
        <v>1511</v>
      </c>
      <c r="E1541" t="s">
        <v>1512</v>
      </c>
      <c r="F1541" t="s">
        <v>1513</v>
      </c>
      <c r="G1541" t="s">
        <v>24</v>
      </c>
      <c r="H1541">
        <v>0.12</v>
      </c>
      <c r="I1541" t="s">
        <v>47</v>
      </c>
      <c r="J1541" t="s">
        <v>26</v>
      </c>
      <c r="M1541" t="s">
        <v>27</v>
      </c>
      <c r="N1541" t="s">
        <v>27</v>
      </c>
    </row>
    <row r="1542" spans="1:14" x14ac:dyDescent="0.2">
      <c r="A1542" t="s">
        <v>144</v>
      </c>
      <c r="B1542" t="s">
        <v>1429</v>
      </c>
      <c r="C1542" t="s">
        <v>3896</v>
      </c>
      <c r="D1542" t="s">
        <v>1431</v>
      </c>
      <c r="E1542" t="s">
        <v>1432</v>
      </c>
      <c r="F1542" t="s">
        <v>1433</v>
      </c>
      <c r="G1542" t="s">
        <v>24</v>
      </c>
      <c r="H1542">
        <v>0.12</v>
      </c>
      <c r="I1542" t="s">
        <v>25</v>
      </c>
      <c r="J1542" t="s">
        <v>26</v>
      </c>
      <c r="M1542" t="s">
        <v>27</v>
      </c>
      <c r="N1542" t="s">
        <v>27</v>
      </c>
    </row>
    <row r="1543" spans="1:14" x14ac:dyDescent="0.2">
      <c r="A1543" t="s">
        <v>144</v>
      </c>
      <c r="B1543" t="s">
        <v>3897</v>
      </c>
      <c r="C1543" t="s">
        <v>3898</v>
      </c>
      <c r="D1543" t="s">
        <v>1152</v>
      </c>
      <c r="E1543" t="s">
        <v>3899</v>
      </c>
      <c r="F1543" t="s">
        <v>1154</v>
      </c>
      <c r="G1543" t="s">
        <v>24</v>
      </c>
      <c r="H1543">
        <v>0.12</v>
      </c>
      <c r="I1543" t="s">
        <v>25</v>
      </c>
      <c r="J1543" t="s">
        <v>205</v>
      </c>
      <c r="M1543" t="s">
        <v>27</v>
      </c>
      <c r="N1543" t="s">
        <v>27</v>
      </c>
    </row>
    <row r="1544" spans="1:14" x14ac:dyDescent="0.2">
      <c r="A1544" t="s">
        <v>53</v>
      </c>
      <c r="B1544" t="s">
        <v>1499</v>
      </c>
      <c r="C1544" t="s">
        <v>3900</v>
      </c>
      <c r="D1544" t="s">
        <v>1501</v>
      </c>
      <c r="E1544" t="s">
        <v>1502</v>
      </c>
      <c r="F1544" t="s">
        <v>1503</v>
      </c>
      <c r="G1544" t="s">
        <v>24</v>
      </c>
      <c r="H1544">
        <v>0.11</v>
      </c>
      <c r="I1544" t="s">
        <v>47</v>
      </c>
      <c r="J1544" t="s">
        <v>26</v>
      </c>
      <c r="M1544" t="s">
        <v>27</v>
      </c>
      <c r="N1544" t="s">
        <v>27</v>
      </c>
    </row>
    <row r="1545" spans="1:14" x14ac:dyDescent="0.2">
      <c r="A1545" t="s">
        <v>53</v>
      </c>
      <c r="B1545" t="s">
        <v>2516</v>
      </c>
      <c r="C1545" t="s">
        <v>3901</v>
      </c>
      <c r="D1545" t="s">
        <v>2518</v>
      </c>
      <c r="E1545" t="s">
        <v>2519</v>
      </c>
      <c r="F1545" t="s">
        <v>2520</v>
      </c>
      <c r="G1545" t="s">
        <v>24</v>
      </c>
      <c r="H1545">
        <v>0.11</v>
      </c>
      <c r="I1545" t="s">
        <v>47</v>
      </c>
      <c r="J1545" t="s">
        <v>26</v>
      </c>
      <c r="M1545" t="s">
        <v>27</v>
      </c>
      <c r="N1545" t="s">
        <v>27</v>
      </c>
    </row>
    <row r="1546" spans="1:14" x14ac:dyDescent="0.2">
      <c r="A1546" t="s">
        <v>144</v>
      </c>
      <c r="B1546" t="s">
        <v>3902</v>
      </c>
      <c r="C1546" t="s">
        <v>3903</v>
      </c>
      <c r="D1546" t="s">
        <v>3904</v>
      </c>
      <c r="E1546" t="s">
        <v>3905</v>
      </c>
      <c r="F1546" t="s">
        <v>3906</v>
      </c>
      <c r="G1546" t="s">
        <v>24</v>
      </c>
      <c r="H1546">
        <v>0.11</v>
      </c>
      <c r="I1546" t="s">
        <v>25</v>
      </c>
      <c r="J1546" t="s">
        <v>205</v>
      </c>
      <c r="M1546" t="s">
        <v>27</v>
      </c>
      <c r="N1546" t="s">
        <v>27</v>
      </c>
    </row>
    <row r="1547" spans="1:14" x14ac:dyDescent="0.2">
      <c r="A1547" t="s">
        <v>41</v>
      </c>
      <c r="B1547" t="s">
        <v>219</v>
      </c>
      <c r="C1547" t="s">
        <v>3907</v>
      </c>
      <c r="D1547" t="s">
        <v>68</v>
      </c>
      <c r="E1547" t="s">
        <v>221</v>
      </c>
      <c r="F1547" t="s">
        <v>70</v>
      </c>
      <c r="G1547" t="s">
        <v>24</v>
      </c>
      <c r="H1547">
        <v>0.1</v>
      </c>
      <c r="I1547" t="s">
        <v>47</v>
      </c>
      <c r="J1547" t="s">
        <v>26</v>
      </c>
      <c r="M1547" t="s">
        <v>27</v>
      </c>
      <c r="N1547" t="s">
        <v>27</v>
      </c>
    </row>
    <row r="1548" spans="1:14" x14ac:dyDescent="0.2">
      <c r="A1548" t="s">
        <v>18</v>
      </c>
      <c r="B1548" t="s">
        <v>1902</v>
      </c>
      <c r="C1548" t="s">
        <v>3908</v>
      </c>
      <c r="D1548" t="s">
        <v>1904</v>
      </c>
      <c r="E1548" t="s">
        <v>1905</v>
      </c>
      <c r="F1548" t="s">
        <v>1906</v>
      </c>
      <c r="G1548" t="s">
        <v>24</v>
      </c>
      <c r="H1548">
        <v>0.09</v>
      </c>
      <c r="I1548" t="s">
        <v>25</v>
      </c>
      <c r="J1548" t="s">
        <v>26</v>
      </c>
      <c r="M1548" t="s">
        <v>27</v>
      </c>
      <c r="N1548" t="s">
        <v>27</v>
      </c>
    </row>
    <row r="1549" spans="1:14" x14ac:dyDescent="0.2">
      <c r="A1549" t="s">
        <v>49</v>
      </c>
      <c r="B1549" t="s">
        <v>3878</v>
      </c>
      <c r="C1549" t="s">
        <v>3909</v>
      </c>
      <c r="D1549" t="s">
        <v>3880</v>
      </c>
      <c r="E1549" t="s">
        <v>3881</v>
      </c>
      <c r="F1549" t="s">
        <v>3882</v>
      </c>
      <c r="G1549" t="s">
        <v>24</v>
      </c>
      <c r="H1549">
        <v>0.08</v>
      </c>
      <c r="I1549" t="s">
        <v>47</v>
      </c>
      <c r="J1549" t="s">
        <v>205</v>
      </c>
      <c r="M1549" t="s">
        <v>27</v>
      </c>
      <c r="N1549" t="s">
        <v>27</v>
      </c>
    </row>
    <row r="1550" spans="1:14" x14ac:dyDescent="0.2">
      <c r="A1550" t="s">
        <v>41</v>
      </c>
      <c r="B1550" t="s">
        <v>219</v>
      </c>
      <c r="C1550" t="s">
        <v>651</v>
      </c>
      <c r="D1550" t="s">
        <v>68</v>
      </c>
      <c r="E1550" t="s">
        <v>221</v>
      </c>
      <c r="F1550" t="s">
        <v>70</v>
      </c>
      <c r="G1550" t="s">
        <v>24</v>
      </c>
      <c r="H1550">
        <v>0.08</v>
      </c>
      <c r="I1550" t="s">
        <v>47</v>
      </c>
      <c r="J1550" t="s">
        <v>26</v>
      </c>
      <c r="M1550" t="s">
        <v>27</v>
      </c>
      <c r="N1550" t="s">
        <v>27</v>
      </c>
    </row>
    <row r="1551" spans="1:14" x14ac:dyDescent="0.2">
      <c r="A1551" t="s">
        <v>41</v>
      </c>
      <c r="B1551" t="s">
        <v>219</v>
      </c>
      <c r="C1551" t="s">
        <v>3910</v>
      </c>
      <c r="D1551" t="s">
        <v>68</v>
      </c>
      <c r="E1551" t="s">
        <v>221</v>
      </c>
      <c r="F1551" t="s">
        <v>70</v>
      </c>
      <c r="G1551" t="s">
        <v>24</v>
      </c>
      <c r="H1551">
        <v>0.08</v>
      </c>
      <c r="I1551" t="s">
        <v>47</v>
      </c>
      <c r="J1551" t="s">
        <v>26</v>
      </c>
      <c r="M1551" t="s">
        <v>27</v>
      </c>
      <c r="N1551" t="s">
        <v>27</v>
      </c>
    </row>
    <row r="1552" spans="1:14" x14ac:dyDescent="0.2">
      <c r="A1552" t="s">
        <v>49</v>
      </c>
      <c r="B1552" t="s">
        <v>2486</v>
      </c>
      <c r="C1552" t="s">
        <v>3911</v>
      </c>
      <c r="D1552" t="s">
        <v>2488</v>
      </c>
      <c r="E1552" t="s">
        <v>2489</v>
      </c>
      <c r="F1552" t="s">
        <v>2490</v>
      </c>
      <c r="G1552" t="s">
        <v>24</v>
      </c>
      <c r="H1552">
        <v>0.06</v>
      </c>
      <c r="I1552" t="s">
        <v>47</v>
      </c>
      <c r="J1552" t="s">
        <v>26</v>
      </c>
      <c r="M1552" t="s">
        <v>27</v>
      </c>
      <c r="N1552" t="s">
        <v>27</v>
      </c>
    </row>
    <row r="1553" spans="1:14" x14ac:dyDescent="0.2">
      <c r="A1553" t="s">
        <v>144</v>
      </c>
      <c r="B1553" t="s">
        <v>1289</v>
      </c>
      <c r="C1553" t="s">
        <v>3912</v>
      </c>
      <c r="D1553" t="s">
        <v>1291</v>
      </c>
      <c r="E1553" t="s">
        <v>1292</v>
      </c>
      <c r="F1553" t="s">
        <v>1293</v>
      </c>
      <c r="G1553" t="s">
        <v>24</v>
      </c>
      <c r="H1553">
        <v>0.06</v>
      </c>
      <c r="I1553" t="s">
        <v>25</v>
      </c>
      <c r="J1553" t="s">
        <v>26</v>
      </c>
      <c r="M1553" t="s">
        <v>27</v>
      </c>
      <c r="N1553" t="s">
        <v>27</v>
      </c>
    </row>
    <row r="1554" spans="1:14" x14ac:dyDescent="0.2">
      <c r="A1554" t="s">
        <v>41</v>
      </c>
      <c r="B1554" t="s">
        <v>1591</v>
      </c>
      <c r="C1554" t="s">
        <v>3913</v>
      </c>
      <c r="D1554" t="s">
        <v>1593</v>
      </c>
      <c r="E1554" t="s">
        <v>1594</v>
      </c>
      <c r="F1554" t="s">
        <v>1595</v>
      </c>
      <c r="G1554" t="s">
        <v>24</v>
      </c>
      <c r="H1554">
        <v>0.05</v>
      </c>
      <c r="I1554" t="s">
        <v>47</v>
      </c>
      <c r="J1554" t="s">
        <v>26</v>
      </c>
      <c r="M1554" t="s">
        <v>27</v>
      </c>
      <c r="N1554" t="s">
        <v>27</v>
      </c>
    </row>
    <row r="1555" spans="1:14" x14ac:dyDescent="0.2">
      <c r="A1555" t="s">
        <v>53</v>
      </c>
      <c r="B1555" t="s">
        <v>365</v>
      </c>
      <c r="C1555" t="s">
        <v>3914</v>
      </c>
      <c r="D1555" t="s">
        <v>367</v>
      </c>
      <c r="E1555" t="s">
        <v>368</v>
      </c>
      <c r="F1555" t="s">
        <v>369</v>
      </c>
      <c r="G1555" t="s">
        <v>24</v>
      </c>
      <c r="H1555">
        <v>0.05</v>
      </c>
      <c r="I1555" t="s">
        <v>47</v>
      </c>
      <c r="J1555" t="s">
        <v>26</v>
      </c>
      <c r="M1555" t="s">
        <v>27</v>
      </c>
      <c r="N1555" t="s">
        <v>27</v>
      </c>
    </row>
    <row r="1556" spans="1:14" x14ac:dyDescent="0.2">
      <c r="A1556" t="s">
        <v>49</v>
      </c>
      <c r="B1556" t="s">
        <v>1471</v>
      </c>
      <c r="C1556" t="s">
        <v>3915</v>
      </c>
      <c r="D1556" t="s">
        <v>1473</v>
      </c>
      <c r="E1556" t="s">
        <v>1474</v>
      </c>
      <c r="F1556" t="s">
        <v>1475</v>
      </c>
      <c r="G1556" t="s">
        <v>24</v>
      </c>
      <c r="H1556">
        <v>0.04</v>
      </c>
      <c r="I1556" t="s">
        <v>47</v>
      </c>
      <c r="J1556" t="s">
        <v>26</v>
      </c>
      <c r="M1556" t="s">
        <v>27</v>
      </c>
      <c r="N1556" t="s">
        <v>27</v>
      </c>
    </row>
    <row r="1557" spans="1:14" x14ac:dyDescent="0.2">
      <c r="A1557" t="s">
        <v>49</v>
      </c>
      <c r="B1557" t="s">
        <v>3916</v>
      </c>
      <c r="C1557" t="s">
        <v>3917</v>
      </c>
      <c r="D1557" t="s">
        <v>2884</v>
      </c>
      <c r="E1557" t="s">
        <v>3918</v>
      </c>
      <c r="F1557" t="s">
        <v>2886</v>
      </c>
      <c r="G1557" t="s">
        <v>24</v>
      </c>
      <c r="H1557">
        <v>0.04</v>
      </c>
      <c r="I1557" t="s">
        <v>47</v>
      </c>
      <c r="J1557" t="s">
        <v>205</v>
      </c>
      <c r="M1557" t="s">
        <v>27</v>
      </c>
      <c r="N1557" t="s">
        <v>27</v>
      </c>
    </row>
    <row r="1558" spans="1:14" x14ac:dyDescent="0.2">
      <c r="A1558" t="s">
        <v>49</v>
      </c>
      <c r="B1558" t="s">
        <v>1051</v>
      </c>
      <c r="C1558" t="s">
        <v>3919</v>
      </c>
      <c r="D1558" t="s">
        <v>1053</v>
      </c>
      <c r="E1558" t="s">
        <v>1054</v>
      </c>
      <c r="F1558" t="s">
        <v>1055</v>
      </c>
      <c r="G1558" t="s">
        <v>24</v>
      </c>
      <c r="H1558">
        <v>0.04</v>
      </c>
      <c r="I1558" t="s">
        <v>47</v>
      </c>
      <c r="J1558" t="s">
        <v>26</v>
      </c>
      <c r="M1558" t="s">
        <v>27</v>
      </c>
      <c r="N1558" t="s">
        <v>27</v>
      </c>
    </row>
    <row r="1559" spans="1:14" x14ac:dyDescent="0.2">
      <c r="A1559" t="s">
        <v>41</v>
      </c>
      <c r="B1559" t="s">
        <v>1581</v>
      </c>
      <c r="C1559" t="s">
        <v>3920</v>
      </c>
      <c r="D1559" t="s">
        <v>1583</v>
      </c>
      <c r="E1559" t="s">
        <v>1584</v>
      </c>
      <c r="F1559" t="s">
        <v>1585</v>
      </c>
      <c r="G1559" t="s">
        <v>24</v>
      </c>
      <c r="H1559">
        <v>0.04</v>
      </c>
      <c r="I1559" t="s">
        <v>47</v>
      </c>
      <c r="J1559" t="s">
        <v>26</v>
      </c>
      <c r="M1559" t="s">
        <v>27</v>
      </c>
      <c r="N1559" t="s">
        <v>27</v>
      </c>
    </row>
    <row r="1560" spans="1:14" x14ac:dyDescent="0.2">
      <c r="A1560" t="s">
        <v>41</v>
      </c>
      <c r="B1560" t="s">
        <v>219</v>
      </c>
      <c r="C1560" t="s">
        <v>3921</v>
      </c>
      <c r="D1560" t="s">
        <v>68</v>
      </c>
      <c r="E1560" t="s">
        <v>221</v>
      </c>
      <c r="F1560" t="s">
        <v>70</v>
      </c>
      <c r="G1560" t="s">
        <v>24</v>
      </c>
      <c r="H1560">
        <v>0.04</v>
      </c>
      <c r="I1560" t="s">
        <v>47</v>
      </c>
      <c r="J1560" t="s">
        <v>26</v>
      </c>
      <c r="M1560" t="s">
        <v>27</v>
      </c>
      <c r="N1560" t="s">
        <v>27</v>
      </c>
    </row>
    <row r="1561" spans="1:14" x14ac:dyDescent="0.2">
      <c r="A1561" t="s">
        <v>41</v>
      </c>
      <c r="B1561" t="s">
        <v>3743</v>
      </c>
      <c r="C1561" t="s">
        <v>3922</v>
      </c>
      <c r="D1561" t="s">
        <v>3745</v>
      </c>
      <c r="E1561" t="s">
        <v>3746</v>
      </c>
      <c r="F1561" t="s">
        <v>3747</v>
      </c>
      <c r="G1561" t="s">
        <v>24</v>
      </c>
      <c r="H1561">
        <v>0.04</v>
      </c>
      <c r="I1561" t="s">
        <v>47</v>
      </c>
      <c r="J1561" t="s">
        <v>205</v>
      </c>
      <c r="M1561" t="s">
        <v>27</v>
      </c>
      <c r="N1561" t="s">
        <v>27</v>
      </c>
    </row>
    <row r="1562" spans="1:14" x14ac:dyDescent="0.2">
      <c r="A1562" t="s">
        <v>53</v>
      </c>
      <c r="B1562" t="s">
        <v>3923</v>
      </c>
      <c r="C1562" t="s">
        <v>3924</v>
      </c>
      <c r="D1562" t="s">
        <v>3925</v>
      </c>
      <c r="E1562" t="s">
        <v>3926</v>
      </c>
      <c r="F1562" t="s">
        <v>3927</v>
      </c>
      <c r="G1562" t="s">
        <v>24</v>
      </c>
      <c r="H1562">
        <v>0.04</v>
      </c>
      <c r="I1562" t="s">
        <v>47</v>
      </c>
      <c r="J1562" t="s">
        <v>205</v>
      </c>
      <c r="M1562" t="s">
        <v>27</v>
      </c>
      <c r="N1562" t="s">
        <v>27</v>
      </c>
    </row>
    <row r="1563" spans="1:14" x14ac:dyDescent="0.2">
      <c r="A1563" t="s">
        <v>53</v>
      </c>
      <c r="B1563" t="s">
        <v>3928</v>
      </c>
      <c r="C1563" t="s">
        <v>3929</v>
      </c>
      <c r="D1563" t="s">
        <v>3930</v>
      </c>
      <c r="E1563" t="s">
        <v>3931</v>
      </c>
      <c r="F1563" t="s">
        <v>3932</v>
      </c>
      <c r="G1563" t="s">
        <v>24</v>
      </c>
      <c r="H1563">
        <v>0.04</v>
      </c>
      <c r="I1563" t="s">
        <v>47</v>
      </c>
      <c r="J1563" t="s">
        <v>205</v>
      </c>
      <c r="M1563" t="s">
        <v>27</v>
      </c>
      <c r="N1563" t="s">
        <v>27</v>
      </c>
    </row>
    <row r="1564" spans="1:14" x14ac:dyDescent="0.2">
      <c r="A1564" t="s">
        <v>144</v>
      </c>
      <c r="B1564" t="s">
        <v>3933</v>
      </c>
      <c r="C1564" t="s">
        <v>3934</v>
      </c>
      <c r="D1564" t="s">
        <v>3935</v>
      </c>
      <c r="E1564" t="s">
        <v>3936</v>
      </c>
      <c r="F1564" t="s">
        <v>3937</v>
      </c>
      <c r="G1564" t="s">
        <v>24</v>
      </c>
      <c r="H1564">
        <v>0.04</v>
      </c>
      <c r="I1564" t="s">
        <v>25</v>
      </c>
      <c r="J1564" t="s">
        <v>205</v>
      </c>
      <c r="M1564" t="s">
        <v>27</v>
      </c>
      <c r="N1564" t="s">
        <v>27</v>
      </c>
    </row>
    <row r="1565" spans="1:14" x14ac:dyDescent="0.2">
      <c r="A1565" t="s">
        <v>144</v>
      </c>
      <c r="B1565" t="s">
        <v>2038</v>
      </c>
      <c r="C1565" t="s">
        <v>3938</v>
      </c>
      <c r="D1565" t="s">
        <v>2040</v>
      </c>
      <c r="E1565" t="s">
        <v>2041</v>
      </c>
      <c r="F1565" t="s">
        <v>2042</v>
      </c>
      <c r="G1565" t="s">
        <v>24</v>
      </c>
      <c r="H1565">
        <v>0.04</v>
      </c>
      <c r="I1565" t="s">
        <v>25</v>
      </c>
      <c r="J1565" t="s">
        <v>26</v>
      </c>
      <c r="M1565" t="s">
        <v>27</v>
      </c>
      <c r="N1565" t="s">
        <v>27</v>
      </c>
    </row>
    <row r="1566" spans="1:14" x14ac:dyDescent="0.2">
      <c r="A1566" t="s">
        <v>49</v>
      </c>
      <c r="B1566" t="s">
        <v>1284</v>
      </c>
      <c r="C1566" t="s">
        <v>3939</v>
      </c>
      <c r="D1566" t="s">
        <v>1286</v>
      </c>
      <c r="E1566" t="s">
        <v>1287</v>
      </c>
      <c r="F1566" t="s">
        <v>1288</v>
      </c>
      <c r="G1566" t="s">
        <v>24</v>
      </c>
      <c r="H1566">
        <v>0.03</v>
      </c>
      <c r="I1566" t="s">
        <v>47</v>
      </c>
      <c r="J1566" t="s">
        <v>26</v>
      </c>
      <c r="M1566" t="s">
        <v>27</v>
      </c>
      <c r="N1566" t="s">
        <v>27</v>
      </c>
    </row>
    <row r="1567" spans="1:14" x14ac:dyDescent="0.2">
      <c r="A1567" t="s">
        <v>49</v>
      </c>
      <c r="B1567" t="s">
        <v>3940</v>
      </c>
      <c r="C1567" t="s">
        <v>3941</v>
      </c>
      <c r="D1567" t="s">
        <v>3942</v>
      </c>
      <c r="E1567" t="s">
        <v>3943</v>
      </c>
      <c r="F1567" t="s">
        <v>3944</v>
      </c>
      <c r="G1567" t="s">
        <v>24</v>
      </c>
      <c r="H1567">
        <v>0.03</v>
      </c>
      <c r="I1567" t="s">
        <v>47</v>
      </c>
      <c r="J1567" t="s">
        <v>205</v>
      </c>
      <c r="M1567" t="s">
        <v>27</v>
      </c>
      <c r="N1567" t="s">
        <v>27</v>
      </c>
    </row>
    <row r="1568" spans="1:14" x14ac:dyDescent="0.2">
      <c r="A1568" t="s">
        <v>18</v>
      </c>
      <c r="B1568" t="s">
        <v>1252</v>
      </c>
      <c r="C1568" t="s">
        <v>3945</v>
      </c>
      <c r="D1568" t="s">
        <v>135</v>
      </c>
      <c r="E1568" t="s">
        <v>1254</v>
      </c>
      <c r="F1568" t="s">
        <v>137</v>
      </c>
      <c r="G1568" t="s">
        <v>24</v>
      </c>
      <c r="H1568">
        <v>0.03</v>
      </c>
      <c r="I1568" t="s">
        <v>25</v>
      </c>
      <c r="J1568" t="s">
        <v>26</v>
      </c>
      <c r="M1568" t="s">
        <v>27</v>
      </c>
      <c r="N1568" t="s">
        <v>27</v>
      </c>
    </row>
    <row r="1569" spans="1:14" x14ac:dyDescent="0.2">
      <c r="A1569" t="s">
        <v>41</v>
      </c>
      <c r="B1569" t="s">
        <v>219</v>
      </c>
      <c r="C1569" t="s">
        <v>651</v>
      </c>
      <c r="D1569" t="s">
        <v>68</v>
      </c>
      <c r="E1569" t="s">
        <v>221</v>
      </c>
      <c r="F1569" t="s">
        <v>70</v>
      </c>
      <c r="G1569" t="s">
        <v>24</v>
      </c>
      <c r="H1569">
        <v>0.03</v>
      </c>
      <c r="I1569" t="s">
        <v>47</v>
      </c>
      <c r="J1569" t="s">
        <v>26</v>
      </c>
      <c r="M1569" t="s">
        <v>27</v>
      </c>
      <c r="N1569" t="s">
        <v>27</v>
      </c>
    </row>
    <row r="1570" spans="1:14" x14ac:dyDescent="0.2">
      <c r="A1570" t="s">
        <v>41</v>
      </c>
      <c r="B1570" t="s">
        <v>219</v>
      </c>
      <c r="C1570" t="s">
        <v>3946</v>
      </c>
      <c r="D1570" t="s">
        <v>68</v>
      </c>
      <c r="E1570" t="s">
        <v>221</v>
      </c>
      <c r="F1570" t="s">
        <v>70</v>
      </c>
      <c r="G1570" t="s">
        <v>24</v>
      </c>
      <c r="H1570">
        <v>0.03</v>
      </c>
      <c r="I1570" t="s">
        <v>47</v>
      </c>
      <c r="J1570" t="s">
        <v>26</v>
      </c>
      <c r="M1570" t="s">
        <v>27</v>
      </c>
      <c r="N1570" t="s">
        <v>27</v>
      </c>
    </row>
    <row r="1571" spans="1:14" x14ac:dyDescent="0.2">
      <c r="A1571" t="s">
        <v>41</v>
      </c>
      <c r="B1571" t="s">
        <v>219</v>
      </c>
      <c r="C1571" t="s">
        <v>1144</v>
      </c>
      <c r="D1571" t="s">
        <v>68</v>
      </c>
      <c r="E1571" t="s">
        <v>221</v>
      </c>
      <c r="F1571" t="s">
        <v>70</v>
      </c>
      <c r="G1571" t="s">
        <v>24</v>
      </c>
      <c r="H1571">
        <v>0.03</v>
      </c>
      <c r="I1571" t="s">
        <v>47</v>
      </c>
      <c r="J1571" t="s">
        <v>26</v>
      </c>
      <c r="M1571" t="s">
        <v>27</v>
      </c>
      <c r="N1571" t="s">
        <v>27</v>
      </c>
    </row>
    <row r="1572" spans="1:14" x14ac:dyDescent="0.2">
      <c r="A1572" t="s">
        <v>41</v>
      </c>
      <c r="B1572" t="s">
        <v>219</v>
      </c>
      <c r="C1572" t="s">
        <v>585</v>
      </c>
      <c r="D1572" t="s">
        <v>68</v>
      </c>
      <c r="E1572" t="s">
        <v>221</v>
      </c>
      <c r="F1572" t="s">
        <v>70</v>
      </c>
      <c r="G1572" t="s">
        <v>24</v>
      </c>
      <c r="H1572">
        <v>0.03</v>
      </c>
      <c r="I1572" t="s">
        <v>47</v>
      </c>
      <c r="J1572" t="s">
        <v>26</v>
      </c>
      <c r="M1572" t="s">
        <v>27</v>
      </c>
      <c r="N1572" t="s">
        <v>27</v>
      </c>
    </row>
    <row r="1573" spans="1:14" x14ac:dyDescent="0.2">
      <c r="A1573" t="s">
        <v>53</v>
      </c>
      <c r="B1573" t="s">
        <v>1706</v>
      </c>
      <c r="C1573" t="s">
        <v>3947</v>
      </c>
      <c r="D1573" t="s">
        <v>1708</v>
      </c>
      <c r="E1573" t="s">
        <v>1709</v>
      </c>
      <c r="F1573" t="s">
        <v>1710</v>
      </c>
      <c r="G1573" t="s">
        <v>24</v>
      </c>
      <c r="H1573">
        <v>0.03</v>
      </c>
      <c r="I1573" t="s">
        <v>47</v>
      </c>
      <c r="J1573" t="s">
        <v>26</v>
      </c>
      <c r="M1573" t="s">
        <v>27</v>
      </c>
      <c r="N1573" t="s">
        <v>27</v>
      </c>
    </row>
    <row r="1574" spans="1:14" x14ac:dyDescent="0.2">
      <c r="A1574" t="s">
        <v>144</v>
      </c>
      <c r="B1574" t="s">
        <v>3948</v>
      </c>
      <c r="C1574" t="s">
        <v>3949</v>
      </c>
      <c r="D1574" t="s">
        <v>3950</v>
      </c>
      <c r="E1574" t="s">
        <v>3951</v>
      </c>
      <c r="F1574" t="s">
        <v>3952</v>
      </c>
      <c r="G1574" t="s">
        <v>24</v>
      </c>
      <c r="H1574">
        <v>0.03</v>
      </c>
      <c r="I1574" t="s">
        <v>25</v>
      </c>
      <c r="J1574" t="s">
        <v>205</v>
      </c>
      <c r="M1574" t="s">
        <v>27</v>
      </c>
      <c r="N1574" t="s">
        <v>27</v>
      </c>
    </row>
    <row r="1575" spans="1:14" x14ac:dyDescent="0.2">
      <c r="A1575" t="s">
        <v>49</v>
      </c>
      <c r="B1575" t="s">
        <v>2486</v>
      </c>
      <c r="C1575" t="s">
        <v>3953</v>
      </c>
      <c r="D1575" t="s">
        <v>2488</v>
      </c>
      <c r="E1575" t="s">
        <v>2489</v>
      </c>
      <c r="F1575" t="s">
        <v>2490</v>
      </c>
      <c r="G1575" t="s">
        <v>24</v>
      </c>
      <c r="H1575">
        <v>0.02</v>
      </c>
      <c r="I1575" t="s">
        <v>47</v>
      </c>
      <c r="J1575" t="s">
        <v>26</v>
      </c>
      <c r="M1575" t="s">
        <v>27</v>
      </c>
      <c r="N1575" t="s">
        <v>27</v>
      </c>
    </row>
    <row r="1576" spans="1:14" x14ac:dyDescent="0.2">
      <c r="A1576" t="s">
        <v>49</v>
      </c>
      <c r="B1576" t="s">
        <v>3954</v>
      </c>
      <c r="C1576" t="s">
        <v>3955</v>
      </c>
      <c r="D1576" t="s">
        <v>3956</v>
      </c>
      <c r="E1576" t="s">
        <v>3957</v>
      </c>
      <c r="F1576" t="s">
        <v>3958</v>
      </c>
      <c r="G1576" t="s">
        <v>24</v>
      </c>
      <c r="H1576">
        <v>0.02</v>
      </c>
      <c r="I1576" t="s">
        <v>47</v>
      </c>
      <c r="J1576" t="s">
        <v>205</v>
      </c>
      <c r="M1576" t="s">
        <v>27</v>
      </c>
      <c r="N1576" t="s">
        <v>27</v>
      </c>
    </row>
    <row r="1577" spans="1:14" x14ac:dyDescent="0.2">
      <c r="A1577" t="s">
        <v>49</v>
      </c>
      <c r="B1577" t="s">
        <v>3090</v>
      </c>
      <c r="C1577" t="s">
        <v>3959</v>
      </c>
      <c r="D1577" t="s">
        <v>3092</v>
      </c>
      <c r="E1577" t="s">
        <v>3093</v>
      </c>
      <c r="F1577" t="s">
        <v>3094</v>
      </c>
      <c r="G1577" t="s">
        <v>24</v>
      </c>
      <c r="H1577">
        <v>0.02</v>
      </c>
      <c r="I1577" t="s">
        <v>47</v>
      </c>
      <c r="J1577" t="s">
        <v>26</v>
      </c>
      <c r="M1577" t="s">
        <v>27</v>
      </c>
      <c r="N1577" t="s">
        <v>27</v>
      </c>
    </row>
    <row r="1578" spans="1:14" x14ac:dyDescent="0.2">
      <c r="A1578" t="s">
        <v>18</v>
      </c>
      <c r="B1578" t="s">
        <v>1464</v>
      </c>
      <c r="C1578" t="s">
        <v>3960</v>
      </c>
      <c r="D1578" t="s">
        <v>68</v>
      </c>
      <c r="E1578" t="s">
        <v>107</v>
      </c>
      <c r="F1578" t="s">
        <v>70</v>
      </c>
      <c r="G1578" t="s">
        <v>24</v>
      </c>
      <c r="H1578">
        <v>0.02</v>
      </c>
      <c r="I1578" t="s">
        <v>25</v>
      </c>
      <c r="J1578" t="s">
        <v>26</v>
      </c>
      <c r="M1578" t="s">
        <v>27</v>
      </c>
      <c r="N1578" t="s">
        <v>27</v>
      </c>
    </row>
    <row r="1579" spans="1:14" x14ac:dyDescent="0.2">
      <c r="A1579" t="s">
        <v>18</v>
      </c>
      <c r="B1579" t="s">
        <v>1979</v>
      </c>
      <c r="C1579" t="s">
        <v>3961</v>
      </c>
      <c r="D1579" t="s">
        <v>1981</v>
      </c>
      <c r="E1579" t="s">
        <v>1982</v>
      </c>
      <c r="F1579" t="s">
        <v>1983</v>
      </c>
      <c r="G1579" t="s">
        <v>24</v>
      </c>
      <c r="H1579">
        <v>0.02</v>
      </c>
      <c r="I1579" t="s">
        <v>25</v>
      </c>
      <c r="J1579" t="s">
        <v>26</v>
      </c>
      <c r="M1579" t="s">
        <v>27</v>
      </c>
      <c r="N1579" t="s">
        <v>27</v>
      </c>
    </row>
    <row r="1580" spans="1:14" x14ac:dyDescent="0.2">
      <c r="A1580" t="s">
        <v>18</v>
      </c>
      <c r="B1580" t="s">
        <v>1069</v>
      </c>
      <c r="C1580" t="s">
        <v>2588</v>
      </c>
      <c r="D1580" t="s">
        <v>216</v>
      </c>
      <c r="E1580" t="s">
        <v>593</v>
      </c>
      <c r="F1580" t="s">
        <v>218</v>
      </c>
      <c r="G1580" t="s">
        <v>24</v>
      </c>
      <c r="H1580">
        <v>0.02</v>
      </c>
      <c r="I1580" t="s">
        <v>25</v>
      </c>
      <c r="J1580" t="s">
        <v>26</v>
      </c>
      <c r="M1580" t="s">
        <v>27</v>
      </c>
      <c r="N1580" t="s">
        <v>27</v>
      </c>
    </row>
    <row r="1581" spans="1:14" x14ac:dyDescent="0.2">
      <c r="A1581" t="s">
        <v>41</v>
      </c>
      <c r="B1581" t="s">
        <v>219</v>
      </c>
      <c r="C1581" t="s">
        <v>3962</v>
      </c>
      <c r="D1581" t="s">
        <v>68</v>
      </c>
      <c r="E1581" t="s">
        <v>221</v>
      </c>
      <c r="F1581" t="s">
        <v>70</v>
      </c>
      <c r="G1581" t="s">
        <v>24</v>
      </c>
      <c r="H1581">
        <v>0.02</v>
      </c>
      <c r="I1581" t="s">
        <v>47</v>
      </c>
      <c r="J1581" t="s">
        <v>26</v>
      </c>
      <c r="M1581" t="s">
        <v>27</v>
      </c>
      <c r="N1581" t="s">
        <v>27</v>
      </c>
    </row>
    <row r="1582" spans="1:14" x14ac:dyDescent="0.2">
      <c r="A1582" t="s">
        <v>41</v>
      </c>
      <c r="B1582" t="s">
        <v>219</v>
      </c>
      <c r="C1582" t="s">
        <v>1295</v>
      </c>
      <c r="D1582" t="s">
        <v>68</v>
      </c>
      <c r="E1582" t="s">
        <v>221</v>
      </c>
      <c r="F1582" t="s">
        <v>70</v>
      </c>
      <c r="G1582" t="s">
        <v>24</v>
      </c>
      <c r="H1582">
        <v>0.02</v>
      </c>
      <c r="I1582" t="s">
        <v>47</v>
      </c>
      <c r="J1582" t="s">
        <v>26</v>
      </c>
      <c r="M1582" t="s">
        <v>27</v>
      </c>
      <c r="N1582" t="s">
        <v>27</v>
      </c>
    </row>
    <row r="1583" spans="1:14" x14ac:dyDescent="0.2">
      <c r="A1583" t="s">
        <v>41</v>
      </c>
      <c r="B1583" t="s">
        <v>219</v>
      </c>
      <c r="C1583" t="s">
        <v>2535</v>
      </c>
      <c r="D1583" t="s">
        <v>68</v>
      </c>
      <c r="E1583" t="s">
        <v>221</v>
      </c>
      <c r="F1583" t="s">
        <v>70</v>
      </c>
      <c r="G1583" t="s">
        <v>24</v>
      </c>
      <c r="H1583">
        <v>0.02</v>
      </c>
      <c r="I1583" t="s">
        <v>47</v>
      </c>
      <c r="J1583" t="s">
        <v>26</v>
      </c>
      <c r="M1583" t="s">
        <v>27</v>
      </c>
      <c r="N1583" t="s">
        <v>27</v>
      </c>
    </row>
    <row r="1584" spans="1:14" x14ac:dyDescent="0.2">
      <c r="A1584" t="s">
        <v>41</v>
      </c>
      <c r="B1584" t="s">
        <v>219</v>
      </c>
      <c r="C1584" t="s">
        <v>3963</v>
      </c>
      <c r="D1584" t="s">
        <v>68</v>
      </c>
      <c r="E1584" t="s">
        <v>221</v>
      </c>
      <c r="F1584" t="s">
        <v>70</v>
      </c>
      <c r="G1584" t="s">
        <v>24</v>
      </c>
      <c r="H1584">
        <v>0.02</v>
      </c>
      <c r="I1584" t="s">
        <v>47</v>
      </c>
      <c r="J1584" t="s">
        <v>26</v>
      </c>
      <c r="M1584" t="s">
        <v>27</v>
      </c>
      <c r="N1584" t="s">
        <v>27</v>
      </c>
    </row>
    <row r="1585" spans="1:14" x14ac:dyDescent="0.2">
      <c r="A1585" t="s">
        <v>53</v>
      </c>
      <c r="B1585" t="s">
        <v>1669</v>
      </c>
      <c r="C1585" t="s">
        <v>3964</v>
      </c>
      <c r="D1585" t="s">
        <v>1671</v>
      </c>
      <c r="E1585" t="s">
        <v>1672</v>
      </c>
      <c r="F1585" t="s">
        <v>1673</v>
      </c>
      <c r="G1585" t="s">
        <v>24</v>
      </c>
      <c r="H1585">
        <v>0.02</v>
      </c>
      <c r="I1585" t="s">
        <v>47</v>
      </c>
      <c r="J1585" t="s">
        <v>26</v>
      </c>
      <c r="M1585" t="s">
        <v>27</v>
      </c>
      <c r="N1585" t="s">
        <v>27</v>
      </c>
    </row>
    <row r="1586" spans="1:14" x14ac:dyDescent="0.2">
      <c r="A1586" t="s">
        <v>53</v>
      </c>
      <c r="B1586" t="s">
        <v>3791</v>
      </c>
      <c r="C1586" t="s">
        <v>3965</v>
      </c>
      <c r="D1586" t="s">
        <v>3793</v>
      </c>
      <c r="E1586" t="s">
        <v>3794</v>
      </c>
      <c r="F1586" t="s">
        <v>3795</v>
      </c>
      <c r="G1586" t="s">
        <v>24</v>
      </c>
      <c r="H1586">
        <v>0.02</v>
      </c>
      <c r="I1586" t="s">
        <v>47</v>
      </c>
      <c r="J1586" t="s">
        <v>205</v>
      </c>
      <c r="M1586" t="s">
        <v>27</v>
      </c>
      <c r="N1586" t="s">
        <v>27</v>
      </c>
    </row>
    <row r="1587" spans="1:14" x14ac:dyDescent="0.2">
      <c r="A1587" t="s">
        <v>144</v>
      </c>
      <c r="B1587" t="s">
        <v>1874</v>
      </c>
      <c r="C1587" t="s">
        <v>3966</v>
      </c>
      <c r="D1587" t="s">
        <v>1876</v>
      </c>
      <c r="E1587" t="s">
        <v>1877</v>
      </c>
      <c r="F1587" t="s">
        <v>1878</v>
      </c>
      <c r="G1587" t="s">
        <v>24</v>
      </c>
      <c r="H1587">
        <v>0.02</v>
      </c>
      <c r="I1587" t="s">
        <v>25</v>
      </c>
      <c r="J1587" t="s">
        <v>26</v>
      </c>
      <c r="M1587" t="s">
        <v>27</v>
      </c>
      <c r="N1587" t="s">
        <v>27</v>
      </c>
    </row>
    <row r="1588" spans="1:14" x14ac:dyDescent="0.2">
      <c r="A1588" t="s">
        <v>144</v>
      </c>
      <c r="B1588" t="s">
        <v>3967</v>
      </c>
      <c r="C1588" t="s">
        <v>3968</v>
      </c>
      <c r="D1588" t="s">
        <v>3969</v>
      </c>
      <c r="E1588" t="s">
        <v>3970</v>
      </c>
      <c r="F1588" t="s">
        <v>3971</v>
      </c>
      <c r="G1588" t="s">
        <v>24</v>
      </c>
      <c r="H1588">
        <v>0.02</v>
      </c>
      <c r="I1588" t="s">
        <v>25</v>
      </c>
      <c r="J1588" t="s">
        <v>205</v>
      </c>
      <c r="M1588" t="s">
        <v>27</v>
      </c>
      <c r="N1588" t="s">
        <v>27</v>
      </c>
    </row>
    <row r="1589" spans="1:14" x14ac:dyDescent="0.2">
      <c r="A1589" t="s">
        <v>144</v>
      </c>
      <c r="B1589" t="s">
        <v>1376</v>
      </c>
      <c r="C1589" t="s">
        <v>3972</v>
      </c>
      <c r="D1589" t="s">
        <v>1378</v>
      </c>
      <c r="E1589" t="s">
        <v>1379</v>
      </c>
      <c r="F1589" t="s">
        <v>1380</v>
      </c>
      <c r="G1589" t="s">
        <v>24</v>
      </c>
      <c r="H1589">
        <v>0.02</v>
      </c>
      <c r="I1589" t="s">
        <v>25</v>
      </c>
      <c r="J1589" t="s">
        <v>26</v>
      </c>
      <c r="M1589" t="s">
        <v>27</v>
      </c>
      <c r="N1589" t="s">
        <v>27</v>
      </c>
    </row>
    <row r="1590" spans="1:14" x14ac:dyDescent="0.2">
      <c r="A1590" t="s">
        <v>144</v>
      </c>
      <c r="B1590" t="s">
        <v>1726</v>
      </c>
      <c r="C1590" t="s">
        <v>3973</v>
      </c>
      <c r="D1590" t="s">
        <v>1728</v>
      </c>
      <c r="E1590" t="s">
        <v>1729</v>
      </c>
      <c r="F1590" t="s">
        <v>1730</v>
      </c>
      <c r="G1590" t="s">
        <v>24</v>
      </c>
      <c r="H1590">
        <v>0.02</v>
      </c>
      <c r="I1590" t="s">
        <v>25</v>
      </c>
      <c r="J1590" t="s">
        <v>26</v>
      </c>
      <c r="M1590" t="s">
        <v>27</v>
      </c>
      <c r="N1590" t="s">
        <v>27</v>
      </c>
    </row>
    <row r="1591" spans="1:14" x14ac:dyDescent="0.2">
      <c r="A1591" t="s">
        <v>144</v>
      </c>
      <c r="B1591" t="s">
        <v>1726</v>
      </c>
      <c r="C1591" t="s">
        <v>3974</v>
      </c>
      <c r="D1591" t="s">
        <v>1728</v>
      </c>
      <c r="E1591" t="s">
        <v>1729</v>
      </c>
      <c r="F1591" t="s">
        <v>1730</v>
      </c>
      <c r="G1591" t="s">
        <v>24</v>
      </c>
      <c r="H1591">
        <v>0.02</v>
      </c>
      <c r="I1591" t="s">
        <v>25</v>
      </c>
      <c r="J1591" t="s">
        <v>26</v>
      </c>
      <c r="M1591" t="s">
        <v>27</v>
      </c>
      <c r="N1591" t="s">
        <v>27</v>
      </c>
    </row>
    <row r="1592" spans="1:14" x14ac:dyDescent="0.2">
      <c r="A1592" t="s">
        <v>49</v>
      </c>
      <c r="B1592" t="s">
        <v>3852</v>
      </c>
      <c r="C1592" t="s">
        <v>3975</v>
      </c>
      <c r="D1592" t="s">
        <v>3854</v>
      </c>
      <c r="E1592" t="s">
        <v>3855</v>
      </c>
      <c r="F1592" t="s">
        <v>3856</v>
      </c>
      <c r="G1592" t="s">
        <v>24</v>
      </c>
      <c r="H1592">
        <v>0.01</v>
      </c>
      <c r="I1592" t="s">
        <v>47</v>
      </c>
      <c r="J1592" t="s">
        <v>205</v>
      </c>
      <c r="M1592" t="s">
        <v>27</v>
      </c>
      <c r="N1592" t="s">
        <v>27</v>
      </c>
    </row>
    <row r="1593" spans="1:14" x14ac:dyDescent="0.2">
      <c r="A1593" t="s">
        <v>18</v>
      </c>
      <c r="B1593" t="s">
        <v>1524</v>
      </c>
      <c r="C1593" t="s">
        <v>3976</v>
      </c>
      <c r="D1593" t="s">
        <v>1526</v>
      </c>
      <c r="E1593" t="s">
        <v>1527</v>
      </c>
      <c r="F1593" t="s">
        <v>1528</v>
      </c>
      <c r="G1593" t="s">
        <v>24</v>
      </c>
      <c r="H1593">
        <v>0.01</v>
      </c>
      <c r="I1593" t="s">
        <v>25</v>
      </c>
      <c r="J1593" t="s">
        <v>26</v>
      </c>
      <c r="M1593" t="s">
        <v>27</v>
      </c>
      <c r="N1593" t="s">
        <v>27</v>
      </c>
    </row>
    <row r="1594" spans="1:14" x14ac:dyDescent="0.2">
      <c r="A1594" t="s">
        <v>18</v>
      </c>
      <c r="B1594" t="s">
        <v>921</v>
      </c>
      <c r="C1594" t="s">
        <v>3977</v>
      </c>
      <c r="D1594" t="s">
        <v>923</v>
      </c>
      <c r="E1594" t="s">
        <v>924</v>
      </c>
      <c r="F1594" t="s">
        <v>925</v>
      </c>
      <c r="G1594" t="s">
        <v>24</v>
      </c>
      <c r="H1594">
        <v>0.01</v>
      </c>
      <c r="I1594" t="s">
        <v>25</v>
      </c>
      <c r="J1594" t="s">
        <v>26</v>
      </c>
      <c r="M1594" t="s">
        <v>27</v>
      </c>
      <c r="N1594" t="s">
        <v>27</v>
      </c>
    </row>
    <row r="1595" spans="1:14" x14ac:dyDescent="0.2">
      <c r="A1595" t="s">
        <v>18</v>
      </c>
      <c r="B1595" t="s">
        <v>1464</v>
      </c>
      <c r="C1595" t="s">
        <v>3978</v>
      </c>
      <c r="D1595" t="s">
        <v>68</v>
      </c>
      <c r="E1595" t="s">
        <v>107</v>
      </c>
      <c r="F1595" t="s">
        <v>70</v>
      </c>
      <c r="G1595" t="s">
        <v>24</v>
      </c>
      <c r="H1595">
        <v>0.01</v>
      </c>
      <c r="I1595" t="s">
        <v>25</v>
      </c>
      <c r="J1595" t="s">
        <v>26</v>
      </c>
      <c r="M1595" t="s">
        <v>27</v>
      </c>
      <c r="N1595" t="s">
        <v>27</v>
      </c>
    </row>
    <row r="1596" spans="1:14" x14ac:dyDescent="0.2">
      <c r="A1596" t="s">
        <v>41</v>
      </c>
      <c r="B1596" t="s">
        <v>2408</v>
      </c>
      <c r="C1596" t="s">
        <v>3979</v>
      </c>
      <c r="D1596" t="s">
        <v>2410</v>
      </c>
      <c r="E1596" t="s">
        <v>2411</v>
      </c>
      <c r="F1596" t="s">
        <v>2412</v>
      </c>
      <c r="G1596" t="s">
        <v>24</v>
      </c>
      <c r="H1596">
        <v>0.01</v>
      </c>
      <c r="I1596" t="s">
        <v>47</v>
      </c>
      <c r="J1596" t="s">
        <v>26</v>
      </c>
      <c r="M1596" t="s">
        <v>27</v>
      </c>
      <c r="N1596" t="s">
        <v>27</v>
      </c>
    </row>
    <row r="1597" spans="1:14" x14ac:dyDescent="0.2">
      <c r="A1597" t="s">
        <v>41</v>
      </c>
      <c r="B1597" t="s">
        <v>219</v>
      </c>
      <c r="C1597" t="s">
        <v>889</v>
      </c>
      <c r="D1597" t="s">
        <v>68</v>
      </c>
      <c r="E1597" t="s">
        <v>221</v>
      </c>
      <c r="F1597" t="s">
        <v>70</v>
      </c>
      <c r="G1597" t="s">
        <v>24</v>
      </c>
      <c r="H1597">
        <v>0.01</v>
      </c>
      <c r="I1597" t="s">
        <v>47</v>
      </c>
      <c r="J1597" t="s">
        <v>26</v>
      </c>
      <c r="M1597" t="s">
        <v>27</v>
      </c>
      <c r="N1597" t="s">
        <v>27</v>
      </c>
    </row>
    <row r="1598" spans="1:14" x14ac:dyDescent="0.2">
      <c r="A1598" t="s">
        <v>41</v>
      </c>
      <c r="B1598" t="s">
        <v>219</v>
      </c>
      <c r="C1598" t="s">
        <v>554</v>
      </c>
      <c r="D1598" t="s">
        <v>68</v>
      </c>
      <c r="E1598" t="s">
        <v>221</v>
      </c>
      <c r="F1598" t="s">
        <v>70</v>
      </c>
      <c r="G1598" t="s">
        <v>24</v>
      </c>
      <c r="H1598">
        <v>0.01</v>
      </c>
      <c r="I1598" t="s">
        <v>47</v>
      </c>
      <c r="J1598" t="s">
        <v>26</v>
      </c>
      <c r="M1598" t="s">
        <v>27</v>
      </c>
      <c r="N1598" t="s">
        <v>27</v>
      </c>
    </row>
    <row r="1599" spans="1:14" x14ac:dyDescent="0.2">
      <c r="A1599" t="s">
        <v>41</v>
      </c>
      <c r="B1599" t="s">
        <v>219</v>
      </c>
      <c r="C1599" t="s">
        <v>3980</v>
      </c>
      <c r="D1599" t="s">
        <v>68</v>
      </c>
      <c r="E1599" t="s">
        <v>221</v>
      </c>
      <c r="F1599" t="s">
        <v>70</v>
      </c>
      <c r="G1599" t="s">
        <v>24</v>
      </c>
      <c r="H1599">
        <v>0.01</v>
      </c>
      <c r="I1599" t="s">
        <v>47</v>
      </c>
      <c r="J1599" t="s">
        <v>26</v>
      </c>
      <c r="M1599" t="s">
        <v>27</v>
      </c>
      <c r="N1599" t="s">
        <v>27</v>
      </c>
    </row>
    <row r="1600" spans="1:14" x14ac:dyDescent="0.2">
      <c r="A1600" t="s">
        <v>41</v>
      </c>
      <c r="B1600" t="s">
        <v>219</v>
      </c>
      <c r="C1600" t="s">
        <v>3981</v>
      </c>
      <c r="D1600" t="s">
        <v>68</v>
      </c>
      <c r="E1600" t="s">
        <v>221</v>
      </c>
      <c r="F1600" t="s">
        <v>70</v>
      </c>
      <c r="G1600" t="s">
        <v>24</v>
      </c>
      <c r="H1600">
        <v>0.01</v>
      </c>
      <c r="I1600" t="s">
        <v>47</v>
      </c>
      <c r="J1600" t="s">
        <v>26</v>
      </c>
      <c r="M1600" t="s">
        <v>27</v>
      </c>
      <c r="N1600" t="s">
        <v>27</v>
      </c>
    </row>
    <row r="1601" spans="1:14" x14ac:dyDescent="0.2">
      <c r="A1601" t="s">
        <v>41</v>
      </c>
      <c r="B1601" t="s">
        <v>219</v>
      </c>
      <c r="C1601" t="s">
        <v>839</v>
      </c>
      <c r="D1601" t="s">
        <v>68</v>
      </c>
      <c r="E1601" t="s">
        <v>221</v>
      </c>
      <c r="F1601" t="s">
        <v>70</v>
      </c>
      <c r="G1601" t="s">
        <v>24</v>
      </c>
      <c r="H1601">
        <v>0.01</v>
      </c>
      <c r="I1601" t="s">
        <v>47</v>
      </c>
      <c r="J1601" t="s">
        <v>26</v>
      </c>
      <c r="M1601" t="s">
        <v>27</v>
      </c>
      <c r="N1601" t="s">
        <v>27</v>
      </c>
    </row>
    <row r="1602" spans="1:14" x14ac:dyDescent="0.2">
      <c r="A1602" t="s">
        <v>53</v>
      </c>
      <c r="B1602" t="s">
        <v>1854</v>
      </c>
      <c r="C1602" t="s">
        <v>3982</v>
      </c>
      <c r="D1602" t="s">
        <v>1856</v>
      </c>
      <c r="E1602" t="s">
        <v>1857</v>
      </c>
      <c r="F1602" t="s">
        <v>1858</v>
      </c>
      <c r="G1602" t="s">
        <v>24</v>
      </c>
      <c r="H1602">
        <v>0.01</v>
      </c>
      <c r="I1602" t="s">
        <v>47</v>
      </c>
      <c r="J1602" t="s">
        <v>26</v>
      </c>
      <c r="M1602" t="s">
        <v>27</v>
      </c>
      <c r="N1602" t="s">
        <v>27</v>
      </c>
    </row>
    <row r="1603" spans="1:14" x14ac:dyDescent="0.2">
      <c r="A1603" t="s">
        <v>53</v>
      </c>
      <c r="B1603" t="s">
        <v>3983</v>
      </c>
      <c r="C1603" t="s">
        <v>3984</v>
      </c>
      <c r="D1603" t="s">
        <v>3985</v>
      </c>
      <c r="E1603" t="s">
        <v>3986</v>
      </c>
      <c r="F1603" t="s">
        <v>3987</v>
      </c>
      <c r="G1603" t="s">
        <v>24</v>
      </c>
      <c r="H1603">
        <v>0.01</v>
      </c>
      <c r="I1603" t="s">
        <v>47</v>
      </c>
      <c r="J1603" t="s">
        <v>205</v>
      </c>
      <c r="M1603" t="s">
        <v>27</v>
      </c>
      <c r="N1603" t="s">
        <v>27</v>
      </c>
    </row>
    <row r="1604" spans="1:14" x14ac:dyDescent="0.2">
      <c r="A1604" t="s">
        <v>144</v>
      </c>
      <c r="B1604" t="s">
        <v>2059</v>
      </c>
      <c r="C1604" t="s">
        <v>3988</v>
      </c>
      <c r="D1604" t="s">
        <v>2061</v>
      </c>
      <c r="E1604" t="s">
        <v>2062</v>
      </c>
      <c r="F1604" t="s">
        <v>2063</v>
      </c>
      <c r="G1604" t="s">
        <v>24</v>
      </c>
      <c r="H1604">
        <v>0.01</v>
      </c>
      <c r="I1604" t="s">
        <v>25</v>
      </c>
      <c r="J1604" t="s">
        <v>26</v>
      </c>
      <c r="M1604" t="s">
        <v>27</v>
      </c>
      <c r="N1604" t="s">
        <v>27</v>
      </c>
    </row>
    <row r="1605" spans="1:14" x14ac:dyDescent="0.2">
      <c r="A1605" t="s">
        <v>144</v>
      </c>
      <c r="B1605" t="s">
        <v>1874</v>
      </c>
      <c r="C1605" t="s">
        <v>3989</v>
      </c>
      <c r="D1605" t="s">
        <v>1876</v>
      </c>
      <c r="E1605" t="s">
        <v>1877</v>
      </c>
      <c r="F1605" t="s">
        <v>1878</v>
      </c>
      <c r="G1605" t="s">
        <v>24</v>
      </c>
      <c r="H1605">
        <v>0.01</v>
      </c>
      <c r="I1605" t="s">
        <v>25</v>
      </c>
      <c r="J1605" t="s">
        <v>26</v>
      </c>
      <c r="M1605" t="s">
        <v>27</v>
      </c>
      <c r="N1605" t="s">
        <v>27</v>
      </c>
    </row>
    <row r="1606" spans="1:14" x14ac:dyDescent="0.2">
      <c r="A1606" t="s">
        <v>144</v>
      </c>
      <c r="B1606" t="s">
        <v>3827</v>
      </c>
      <c r="C1606" t="s">
        <v>2612</v>
      </c>
      <c r="D1606" t="s">
        <v>3435</v>
      </c>
      <c r="E1606" t="s">
        <v>3828</v>
      </c>
      <c r="F1606" t="s">
        <v>3437</v>
      </c>
      <c r="G1606" t="s">
        <v>24</v>
      </c>
      <c r="H1606">
        <v>0.01</v>
      </c>
      <c r="I1606" t="s">
        <v>25</v>
      </c>
      <c r="J1606" t="s">
        <v>205</v>
      </c>
      <c r="M1606" t="s">
        <v>27</v>
      </c>
      <c r="N1606" t="s">
        <v>27</v>
      </c>
    </row>
    <row r="1607" spans="1:14" x14ac:dyDescent="0.2">
      <c r="A1607" t="s">
        <v>144</v>
      </c>
      <c r="B1607" t="s">
        <v>3827</v>
      </c>
      <c r="C1607" t="s">
        <v>3434</v>
      </c>
      <c r="D1607" t="s">
        <v>3435</v>
      </c>
      <c r="E1607" t="s">
        <v>3828</v>
      </c>
      <c r="F1607" t="s">
        <v>3437</v>
      </c>
      <c r="G1607" t="s">
        <v>24</v>
      </c>
      <c r="H1607">
        <v>0.01</v>
      </c>
      <c r="I1607" t="s">
        <v>25</v>
      </c>
      <c r="J1607" t="s">
        <v>205</v>
      </c>
      <c r="M1607" t="s">
        <v>27</v>
      </c>
      <c r="N1607" t="s">
        <v>27</v>
      </c>
    </row>
    <row r="1608" spans="1:14" x14ac:dyDescent="0.2">
      <c r="A1608" t="s">
        <v>144</v>
      </c>
      <c r="B1608" t="s">
        <v>3036</v>
      </c>
      <c r="C1608" t="s">
        <v>3990</v>
      </c>
      <c r="D1608" t="s">
        <v>3038</v>
      </c>
      <c r="E1608" t="s">
        <v>3039</v>
      </c>
      <c r="F1608" t="s">
        <v>3040</v>
      </c>
      <c r="G1608" t="s">
        <v>24</v>
      </c>
      <c r="H1608">
        <v>0.01</v>
      </c>
      <c r="I1608" t="s">
        <v>25</v>
      </c>
      <c r="J1608" t="s">
        <v>26</v>
      </c>
      <c r="M1608" t="s">
        <v>27</v>
      </c>
      <c r="N1608" t="s">
        <v>27</v>
      </c>
    </row>
    <row r="1609" spans="1:14" x14ac:dyDescent="0.2">
      <c r="A1609" t="s">
        <v>144</v>
      </c>
      <c r="B1609" t="s">
        <v>1631</v>
      </c>
      <c r="C1609" t="s">
        <v>3434</v>
      </c>
      <c r="D1609" t="s">
        <v>1633</v>
      </c>
      <c r="E1609" t="s">
        <v>1634</v>
      </c>
      <c r="F1609" t="s">
        <v>1635</v>
      </c>
      <c r="G1609" t="s">
        <v>24</v>
      </c>
      <c r="H1609">
        <v>0.01</v>
      </c>
      <c r="I1609" t="s">
        <v>25</v>
      </c>
      <c r="J1609" t="s">
        <v>26</v>
      </c>
      <c r="M1609" t="s">
        <v>27</v>
      </c>
      <c r="N1609" t="s">
        <v>27</v>
      </c>
    </row>
    <row r="1610" spans="1:14" x14ac:dyDescent="0.2">
      <c r="A1610" t="s">
        <v>144</v>
      </c>
      <c r="B1610" t="s">
        <v>620</v>
      </c>
      <c r="C1610" t="s">
        <v>3991</v>
      </c>
      <c r="D1610" t="s">
        <v>74</v>
      </c>
      <c r="E1610" t="s">
        <v>622</v>
      </c>
      <c r="F1610" t="s">
        <v>76</v>
      </c>
      <c r="G1610" t="s">
        <v>24</v>
      </c>
      <c r="H1610">
        <v>0.01</v>
      </c>
      <c r="I1610" t="s">
        <v>25</v>
      </c>
      <c r="J1610" t="s">
        <v>26</v>
      </c>
      <c r="M1610" t="s">
        <v>27</v>
      </c>
      <c r="N1610" t="s">
        <v>27</v>
      </c>
    </row>
    <row r="1611" spans="1:14" x14ac:dyDescent="0.2">
      <c r="A1611" t="s">
        <v>144</v>
      </c>
      <c r="B1611" t="s">
        <v>784</v>
      </c>
      <c r="C1611" t="s">
        <v>3992</v>
      </c>
      <c r="D1611" t="s">
        <v>97</v>
      </c>
      <c r="E1611" t="s">
        <v>786</v>
      </c>
      <c r="F1611" t="s">
        <v>99</v>
      </c>
      <c r="G1611" t="s">
        <v>24</v>
      </c>
      <c r="H1611">
        <v>0.01</v>
      </c>
      <c r="I1611" t="s">
        <v>25</v>
      </c>
      <c r="J1611" t="s">
        <v>26</v>
      </c>
      <c r="M1611" t="s">
        <v>27</v>
      </c>
      <c r="N1611" t="s">
        <v>27</v>
      </c>
    </row>
    <row r="1612" spans="1:14" x14ac:dyDescent="0.2">
      <c r="A1612" t="s">
        <v>49</v>
      </c>
      <c r="B1612" t="s">
        <v>3993</v>
      </c>
      <c r="C1612" t="s">
        <v>3994</v>
      </c>
      <c r="D1612" t="s">
        <v>3995</v>
      </c>
      <c r="E1612" t="s">
        <v>3996</v>
      </c>
      <c r="F1612" t="s">
        <v>3997</v>
      </c>
      <c r="G1612" t="s">
        <v>24</v>
      </c>
      <c r="I1612" t="s">
        <v>47</v>
      </c>
      <c r="J1612" t="s">
        <v>205</v>
      </c>
      <c r="M1612" t="s">
        <v>27</v>
      </c>
      <c r="N1612" t="s">
        <v>27</v>
      </c>
    </row>
    <row r="1613" spans="1:14" x14ac:dyDescent="0.2">
      <c r="A1613" t="s">
        <v>18</v>
      </c>
      <c r="B1613" t="s">
        <v>1891</v>
      </c>
      <c r="C1613" t="s">
        <v>3998</v>
      </c>
      <c r="D1613" t="s">
        <v>1893</v>
      </c>
      <c r="E1613" t="s">
        <v>1894</v>
      </c>
      <c r="F1613" t="s">
        <v>1895</v>
      </c>
      <c r="G1613" t="s">
        <v>24</v>
      </c>
      <c r="I1613" t="s">
        <v>25</v>
      </c>
      <c r="J1613" t="s">
        <v>26</v>
      </c>
      <c r="M1613" t="s">
        <v>27</v>
      </c>
      <c r="N1613" t="s">
        <v>27</v>
      </c>
    </row>
    <row r="1614" spans="1:14" x14ac:dyDescent="0.2">
      <c r="A1614" t="s">
        <v>18</v>
      </c>
      <c r="B1614" t="s">
        <v>522</v>
      </c>
      <c r="C1614" t="s">
        <v>3999</v>
      </c>
      <c r="D1614" t="s">
        <v>524</v>
      </c>
      <c r="E1614" t="s">
        <v>525</v>
      </c>
      <c r="F1614" t="s">
        <v>526</v>
      </c>
      <c r="G1614" t="s">
        <v>24</v>
      </c>
      <c r="I1614" t="s">
        <v>25</v>
      </c>
      <c r="J1614" t="s">
        <v>26</v>
      </c>
      <c r="M1614" t="s">
        <v>27</v>
      </c>
      <c r="N1614" t="s">
        <v>27</v>
      </c>
    </row>
    <row r="1615" spans="1:14" x14ac:dyDescent="0.2">
      <c r="A1615" t="s">
        <v>41</v>
      </c>
      <c r="B1615" t="s">
        <v>219</v>
      </c>
      <c r="C1615" t="s">
        <v>4000</v>
      </c>
      <c r="D1615" t="s">
        <v>68</v>
      </c>
      <c r="E1615" t="s">
        <v>221</v>
      </c>
      <c r="F1615" t="s">
        <v>70</v>
      </c>
      <c r="G1615" t="s">
        <v>24</v>
      </c>
      <c r="I1615" t="s">
        <v>47</v>
      </c>
      <c r="J1615" t="s">
        <v>26</v>
      </c>
      <c r="M1615" t="s">
        <v>27</v>
      </c>
      <c r="N1615" t="s">
        <v>27</v>
      </c>
    </row>
    <row r="1616" spans="1:14" x14ac:dyDescent="0.2">
      <c r="A1616" t="s">
        <v>41</v>
      </c>
      <c r="B1616" t="s">
        <v>219</v>
      </c>
      <c r="C1616" t="s">
        <v>4001</v>
      </c>
      <c r="D1616" t="s">
        <v>68</v>
      </c>
      <c r="E1616" t="s">
        <v>221</v>
      </c>
      <c r="F1616" t="s">
        <v>70</v>
      </c>
      <c r="G1616" t="s">
        <v>24</v>
      </c>
      <c r="I1616" t="s">
        <v>47</v>
      </c>
      <c r="J1616" t="s">
        <v>26</v>
      </c>
      <c r="M1616" t="s">
        <v>27</v>
      </c>
      <c r="N1616" t="s">
        <v>27</v>
      </c>
    </row>
    <row r="1617" spans="1:14" x14ac:dyDescent="0.2">
      <c r="A1617" t="s">
        <v>53</v>
      </c>
      <c r="B1617" t="s">
        <v>1419</v>
      </c>
      <c r="C1617" t="s">
        <v>4002</v>
      </c>
      <c r="D1617" t="s">
        <v>1421</v>
      </c>
      <c r="E1617" t="s">
        <v>1422</v>
      </c>
      <c r="F1617" t="s">
        <v>1423</v>
      </c>
      <c r="G1617" t="s">
        <v>24</v>
      </c>
      <c r="I1617" t="s">
        <v>47</v>
      </c>
      <c r="J1617" t="s">
        <v>26</v>
      </c>
      <c r="M1617" t="s">
        <v>27</v>
      </c>
      <c r="N1617" t="s">
        <v>27</v>
      </c>
    </row>
    <row r="1618" spans="1:14" x14ac:dyDescent="0.2">
      <c r="A1618" t="s">
        <v>53</v>
      </c>
      <c r="B1618" t="s">
        <v>4003</v>
      </c>
      <c r="C1618" t="s">
        <v>4004</v>
      </c>
      <c r="D1618" t="s">
        <v>4005</v>
      </c>
      <c r="E1618" t="s">
        <v>4006</v>
      </c>
      <c r="F1618" t="s">
        <v>4007</v>
      </c>
      <c r="G1618" t="s">
        <v>24</v>
      </c>
      <c r="I1618" t="s">
        <v>47</v>
      </c>
      <c r="J1618" t="s">
        <v>205</v>
      </c>
      <c r="K1618">
        <v>1</v>
      </c>
      <c r="M1618" t="s">
        <v>27</v>
      </c>
      <c r="N1618" t="s">
        <v>27</v>
      </c>
    </row>
    <row r="1619" spans="1:14" x14ac:dyDescent="0.2">
      <c r="A1619" t="s">
        <v>53</v>
      </c>
      <c r="B1619" t="s">
        <v>4008</v>
      </c>
      <c r="C1619" t="s">
        <v>4009</v>
      </c>
      <c r="D1619" t="s">
        <v>4010</v>
      </c>
      <c r="E1619" t="s">
        <v>4011</v>
      </c>
      <c r="F1619" t="s">
        <v>4012</v>
      </c>
      <c r="G1619" t="s">
        <v>24</v>
      </c>
      <c r="I1619" t="s">
        <v>47</v>
      </c>
      <c r="J1619" t="s">
        <v>205</v>
      </c>
      <c r="K1619">
        <v>1</v>
      </c>
      <c r="M1619" t="s">
        <v>27</v>
      </c>
      <c r="N1619" t="s">
        <v>27</v>
      </c>
    </row>
    <row r="1620" spans="1:14" x14ac:dyDescent="0.2">
      <c r="A1620" t="s">
        <v>144</v>
      </c>
      <c r="B1620" t="s">
        <v>1885</v>
      </c>
      <c r="C1620" t="s">
        <v>4013</v>
      </c>
      <c r="D1620" t="s">
        <v>1887</v>
      </c>
      <c r="E1620" t="s">
        <v>1888</v>
      </c>
      <c r="F1620" t="s">
        <v>1889</v>
      </c>
      <c r="G1620" t="s">
        <v>24</v>
      </c>
      <c r="I1620" t="s">
        <v>25</v>
      </c>
      <c r="J1620" t="s">
        <v>26</v>
      </c>
      <c r="M1620" t="s">
        <v>27</v>
      </c>
      <c r="N1620" t="s">
        <v>27</v>
      </c>
    </row>
    <row r="1621" spans="1:14" x14ac:dyDescent="0.2">
      <c r="A1621" t="s">
        <v>4014</v>
      </c>
      <c r="B1621" t="s">
        <v>4015</v>
      </c>
      <c r="C1621" t="s">
        <v>4016</v>
      </c>
      <c r="D1621" t="s">
        <v>238</v>
      </c>
      <c r="E1621" t="s">
        <v>4017</v>
      </c>
      <c r="F1621" t="s">
        <v>240</v>
      </c>
      <c r="G1621" t="s">
        <v>24</v>
      </c>
      <c r="H1621">
        <v>987.2</v>
      </c>
      <c r="I1621" t="s">
        <v>25</v>
      </c>
      <c r="J1621" t="s">
        <v>26</v>
      </c>
      <c r="K1621">
        <v>44</v>
      </c>
      <c r="L1621">
        <v>22.43636364</v>
      </c>
      <c r="M1621" t="s">
        <v>27</v>
      </c>
      <c r="N1621" t="s">
        <v>27</v>
      </c>
    </row>
    <row r="1622" spans="1:14" x14ac:dyDescent="0.2">
      <c r="A1622" t="s">
        <v>4014</v>
      </c>
      <c r="B1622" t="s">
        <v>4018</v>
      </c>
      <c r="C1622" t="s">
        <v>4019</v>
      </c>
      <c r="D1622" t="s">
        <v>4020</v>
      </c>
      <c r="E1622" t="s">
        <v>4021</v>
      </c>
      <c r="F1622" t="s">
        <v>4022</v>
      </c>
      <c r="G1622" t="s">
        <v>24</v>
      </c>
      <c r="H1622">
        <v>273.60000000000002</v>
      </c>
      <c r="I1622" t="s">
        <v>25</v>
      </c>
      <c r="J1622" t="s">
        <v>26</v>
      </c>
      <c r="K1622">
        <v>14</v>
      </c>
      <c r="L1622">
        <v>19.542857139999999</v>
      </c>
      <c r="M1622" t="s">
        <v>27</v>
      </c>
      <c r="N1622" t="s">
        <v>27</v>
      </c>
    </row>
    <row r="1623" spans="1:14" x14ac:dyDescent="0.2">
      <c r="A1623" t="s">
        <v>4014</v>
      </c>
      <c r="B1623" t="s">
        <v>4015</v>
      </c>
      <c r="C1623" t="s">
        <v>4023</v>
      </c>
      <c r="D1623" t="s">
        <v>238</v>
      </c>
      <c r="E1623" t="s">
        <v>4017</v>
      </c>
      <c r="F1623" t="s">
        <v>240</v>
      </c>
      <c r="G1623" t="s">
        <v>24</v>
      </c>
      <c r="H1623">
        <v>191</v>
      </c>
      <c r="I1623" t="s">
        <v>25</v>
      </c>
      <c r="J1623" t="s">
        <v>26</v>
      </c>
      <c r="K1623">
        <v>11</v>
      </c>
      <c r="L1623">
        <v>17.363636360000001</v>
      </c>
      <c r="M1623" t="s">
        <v>27</v>
      </c>
      <c r="N1623" t="s">
        <v>27</v>
      </c>
    </row>
    <row r="1624" spans="1:14" x14ac:dyDescent="0.2">
      <c r="A1624" t="s">
        <v>4014</v>
      </c>
      <c r="B1624" t="s">
        <v>4024</v>
      </c>
      <c r="C1624" t="s">
        <v>4025</v>
      </c>
      <c r="D1624" t="s">
        <v>4026</v>
      </c>
      <c r="E1624" t="s">
        <v>4027</v>
      </c>
      <c r="F1624" t="s">
        <v>4028</v>
      </c>
      <c r="G1624" t="s">
        <v>24</v>
      </c>
      <c r="H1624">
        <v>118.51</v>
      </c>
      <c r="I1624" t="s">
        <v>47</v>
      </c>
      <c r="J1624" t="s">
        <v>26</v>
      </c>
      <c r="K1624">
        <v>12</v>
      </c>
      <c r="L1624">
        <v>9.8758333300000007</v>
      </c>
      <c r="M1624" t="s">
        <v>27</v>
      </c>
      <c r="N1624" t="s">
        <v>27</v>
      </c>
    </row>
    <row r="1625" spans="1:14" x14ac:dyDescent="0.2">
      <c r="A1625" t="s">
        <v>4014</v>
      </c>
      <c r="B1625" t="s">
        <v>4029</v>
      </c>
      <c r="C1625" t="s">
        <v>4030</v>
      </c>
      <c r="D1625" t="s">
        <v>4031</v>
      </c>
      <c r="E1625" t="s">
        <v>4032</v>
      </c>
      <c r="F1625" t="s">
        <v>4033</v>
      </c>
      <c r="G1625" t="s">
        <v>24</v>
      </c>
      <c r="H1625">
        <v>116.73</v>
      </c>
      <c r="I1625" t="s">
        <v>25</v>
      </c>
      <c r="J1625" t="s">
        <v>26</v>
      </c>
      <c r="K1625">
        <v>2</v>
      </c>
      <c r="L1625">
        <v>58.365000000000002</v>
      </c>
      <c r="M1625" t="s">
        <v>27</v>
      </c>
      <c r="N1625" t="s">
        <v>27</v>
      </c>
    </row>
    <row r="1626" spans="1:14" x14ac:dyDescent="0.2">
      <c r="A1626" t="s">
        <v>4014</v>
      </c>
      <c r="B1626" t="s">
        <v>4015</v>
      </c>
      <c r="C1626" t="s">
        <v>4034</v>
      </c>
      <c r="D1626" t="s">
        <v>238</v>
      </c>
      <c r="E1626" t="s">
        <v>4017</v>
      </c>
      <c r="F1626" t="s">
        <v>240</v>
      </c>
      <c r="G1626" t="s">
        <v>24</v>
      </c>
      <c r="H1626">
        <v>115.63</v>
      </c>
      <c r="I1626" t="s">
        <v>25</v>
      </c>
      <c r="J1626" t="s">
        <v>26</v>
      </c>
      <c r="K1626">
        <v>5</v>
      </c>
      <c r="L1626">
        <v>23.126000000000001</v>
      </c>
      <c r="M1626" t="s">
        <v>27</v>
      </c>
      <c r="N1626" t="s">
        <v>27</v>
      </c>
    </row>
    <row r="1627" spans="1:14" x14ac:dyDescent="0.2">
      <c r="A1627" t="s">
        <v>4014</v>
      </c>
      <c r="B1627" t="s">
        <v>4035</v>
      </c>
      <c r="C1627" t="s">
        <v>3350</v>
      </c>
      <c r="D1627" t="s">
        <v>934</v>
      </c>
      <c r="E1627" t="s">
        <v>4036</v>
      </c>
      <c r="F1627" t="s">
        <v>936</v>
      </c>
      <c r="G1627" t="s">
        <v>24</v>
      </c>
      <c r="H1627">
        <v>99.21</v>
      </c>
      <c r="I1627" t="s">
        <v>25</v>
      </c>
      <c r="J1627" t="s">
        <v>26</v>
      </c>
      <c r="K1627">
        <v>2</v>
      </c>
      <c r="L1627">
        <v>49.604999999999997</v>
      </c>
      <c r="M1627" t="s">
        <v>27</v>
      </c>
      <c r="N1627" t="s">
        <v>27</v>
      </c>
    </row>
    <row r="1628" spans="1:14" x14ac:dyDescent="0.2">
      <c r="A1628" t="s">
        <v>4014</v>
      </c>
      <c r="B1628" t="s">
        <v>4037</v>
      </c>
      <c r="C1628" t="s">
        <v>4038</v>
      </c>
      <c r="D1628" t="s">
        <v>4039</v>
      </c>
      <c r="E1628" t="s">
        <v>4040</v>
      </c>
      <c r="F1628" t="s">
        <v>4041</v>
      </c>
      <c r="G1628" t="s">
        <v>24</v>
      </c>
      <c r="H1628">
        <v>98.79</v>
      </c>
      <c r="I1628" t="s">
        <v>47</v>
      </c>
      <c r="J1628" t="s">
        <v>26</v>
      </c>
      <c r="K1628">
        <v>6</v>
      </c>
      <c r="L1628">
        <v>16.465</v>
      </c>
      <c r="M1628" t="s">
        <v>27</v>
      </c>
      <c r="N1628" t="s">
        <v>27</v>
      </c>
    </row>
    <row r="1629" spans="1:14" x14ac:dyDescent="0.2">
      <c r="A1629" t="s">
        <v>4014</v>
      </c>
      <c r="B1629" t="s">
        <v>4042</v>
      </c>
      <c r="C1629" t="s">
        <v>4043</v>
      </c>
      <c r="D1629" t="s">
        <v>305</v>
      </c>
      <c r="E1629" t="s">
        <v>4044</v>
      </c>
      <c r="F1629" t="s">
        <v>307</v>
      </c>
      <c r="G1629" t="s">
        <v>24</v>
      </c>
      <c r="H1629">
        <v>68.94</v>
      </c>
      <c r="I1629" t="s">
        <v>25</v>
      </c>
      <c r="J1629" t="s">
        <v>26</v>
      </c>
      <c r="K1629">
        <v>1</v>
      </c>
      <c r="L1629">
        <v>68.94</v>
      </c>
      <c r="M1629" t="s">
        <v>27</v>
      </c>
      <c r="N1629" t="s">
        <v>27</v>
      </c>
    </row>
    <row r="1630" spans="1:14" x14ac:dyDescent="0.2">
      <c r="A1630" t="s">
        <v>4014</v>
      </c>
      <c r="B1630" t="s">
        <v>4045</v>
      </c>
      <c r="C1630" t="s">
        <v>4046</v>
      </c>
      <c r="D1630" t="s">
        <v>4047</v>
      </c>
      <c r="E1630" t="s">
        <v>4048</v>
      </c>
      <c r="F1630" t="s">
        <v>4049</v>
      </c>
      <c r="G1630" t="s">
        <v>24</v>
      </c>
      <c r="H1630">
        <v>59.67</v>
      </c>
      <c r="I1630" t="s">
        <v>25</v>
      </c>
      <c r="J1630" t="s">
        <v>26</v>
      </c>
      <c r="K1630">
        <v>1</v>
      </c>
      <c r="L1630">
        <v>59.67</v>
      </c>
      <c r="M1630" t="s">
        <v>27</v>
      </c>
      <c r="N1630" t="s">
        <v>27</v>
      </c>
    </row>
    <row r="1631" spans="1:14" x14ac:dyDescent="0.2">
      <c r="A1631" t="s">
        <v>4014</v>
      </c>
      <c r="B1631" t="s">
        <v>4050</v>
      </c>
      <c r="C1631" t="s">
        <v>4051</v>
      </c>
      <c r="D1631" t="s">
        <v>4052</v>
      </c>
      <c r="E1631" t="s">
        <v>4053</v>
      </c>
      <c r="F1631" t="s">
        <v>4054</v>
      </c>
      <c r="G1631" t="s">
        <v>24</v>
      </c>
      <c r="H1631">
        <v>59.6</v>
      </c>
      <c r="I1631" t="s">
        <v>25</v>
      </c>
      <c r="J1631" t="s">
        <v>26</v>
      </c>
      <c r="K1631">
        <v>6</v>
      </c>
      <c r="L1631">
        <v>9.93333333</v>
      </c>
      <c r="M1631" t="s">
        <v>27</v>
      </c>
      <c r="N1631" t="s">
        <v>27</v>
      </c>
    </row>
    <row r="1632" spans="1:14" x14ac:dyDescent="0.2">
      <c r="A1632" t="s">
        <v>4055</v>
      </c>
      <c r="B1632" t="s">
        <v>4056</v>
      </c>
      <c r="C1632" t="s">
        <v>4057</v>
      </c>
      <c r="D1632" t="s">
        <v>4058</v>
      </c>
      <c r="E1632" t="s">
        <v>4059</v>
      </c>
      <c r="F1632" t="s">
        <v>4060</v>
      </c>
      <c r="G1632" t="s">
        <v>24</v>
      </c>
      <c r="H1632">
        <v>59.17</v>
      </c>
      <c r="I1632" t="s">
        <v>25</v>
      </c>
      <c r="J1632" t="s">
        <v>26</v>
      </c>
      <c r="K1632">
        <v>5</v>
      </c>
      <c r="L1632">
        <v>11.834</v>
      </c>
      <c r="M1632" t="s">
        <v>27</v>
      </c>
      <c r="N1632" t="s">
        <v>27</v>
      </c>
    </row>
    <row r="1633" spans="1:14" x14ac:dyDescent="0.2">
      <c r="A1633" t="s">
        <v>4014</v>
      </c>
      <c r="B1633" t="s">
        <v>4018</v>
      </c>
      <c r="C1633" t="s">
        <v>4061</v>
      </c>
      <c r="D1633" t="s">
        <v>4020</v>
      </c>
      <c r="E1633" t="s">
        <v>4021</v>
      </c>
      <c r="F1633" t="s">
        <v>4022</v>
      </c>
      <c r="G1633" t="s">
        <v>24</v>
      </c>
      <c r="H1633">
        <v>59.06</v>
      </c>
      <c r="I1633" t="s">
        <v>25</v>
      </c>
      <c r="J1633" t="s">
        <v>26</v>
      </c>
      <c r="K1633">
        <v>6</v>
      </c>
      <c r="L1633">
        <v>9.8433333300000001</v>
      </c>
      <c r="M1633" t="s">
        <v>27</v>
      </c>
      <c r="N1633" t="s">
        <v>27</v>
      </c>
    </row>
    <row r="1634" spans="1:14" x14ac:dyDescent="0.2">
      <c r="A1634" t="s">
        <v>4014</v>
      </c>
      <c r="B1634" t="s">
        <v>4062</v>
      </c>
      <c r="C1634" t="s">
        <v>4043</v>
      </c>
      <c r="D1634" t="s">
        <v>305</v>
      </c>
      <c r="E1634" t="s">
        <v>4044</v>
      </c>
      <c r="F1634" t="s">
        <v>307</v>
      </c>
      <c r="G1634" t="s">
        <v>24</v>
      </c>
      <c r="H1634">
        <v>56.02</v>
      </c>
      <c r="I1634" t="s">
        <v>25</v>
      </c>
      <c r="J1634" t="s">
        <v>26</v>
      </c>
      <c r="M1634" t="s">
        <v>27</v>
      </c>
      <c r="N1634" t="s">
        <v>27</v>
      </c>
    </row>
    <row r="1635" spans="1:14" x14ac:dyDescent="0.2">
      <c r="A1635" t="s">
        <v>4014</v>
      </c>
      <c r="B1635" t="s">
        <v>4063</v>
      </c>
      <c r="C1635" t="s">
        <v>4064</v>
      </c>
      <c r="D1635" t="s">
        <v>2234</v>
      </c>
      <c r="E1635" t="s">
        <v>4065</v>
      </c>
      <c r="F1635" t="s">
        <v>2236</v>
      </c>
      <c r="G1635" t="s">
        <v>24</v>
      </c>
      <c r="H1635">
        <v>51.21</v>
      </c>
      <c r="I1635" t="s">
        <v>25</v>
      </c>
      <c r="J1635" t="s">
        <v>26</v>
      </c>
      <c r="K1635">
        <v>3</v>
      </c>
      <c r="L1635">
        <v>17.07</v>
      </c>
      <c r="M1635" t="s">
        <v>27</v>
      </c>
      <c r="N1635" t="s">
        <v>27</v>
      </c>
    </row>
    <row r="1636" spans="1:14" x14ac:dyDescent="0.2">
      <c r="A1636" t="s">
        <v>4014</v>
      </c>
      <c r="B1636" t="s">
        <v>4066</v>
      </c>
      <c r="C1636" t="s">
        <v>4067</v>
      </c>
      <c r="D1636" t="s">
        <v>567</v>
      </c>
      <c r="E1636" t="s">
        <v>4068</v>
      </c>
      <c r="F1636" t="s">
        <v>569</v>
      </c>
      <c r="G1636" t="s">
        <v>24</v>
      </c>
      <c r="H1636">
        <v>49.56</v>
      </c>
      <c r="I1636" t="s">
        <v>25</v>
      </c>
      <c r="J1636" t="s">
        <v>26</v>
      </c>
      <c r="K1636">
        <v>7</v>
      </c>
      <c r="L1636">
        <v>7.08</v>
      </c>
      <c r="M1636" t="s">
        <v>27</v>
      </c>
      <c r="N1636" t="s">
        <v>27</v>
      </c>
    </row>
    <row r="1637" spans="1:14" x14ac:dyDescent="0.2">
      <c r="A1637" t="s">
        <v>4014</v>
      </c>
      <c r="B1637" t="s">
        <v>4069</v>
      </c>
      <c r="C1637" t="s">
        <v>4070</v>
      </c>
      <c r="D1637" t="s">
        <v>3408</v>
      </c>
      <c r="E1637" t="s">
        <v>4071</v>
      </c>
      <c r="F1637" t="s">
        <v>3410</v>
      </c>
      <c r="G1637" t="s">
        <v>24</v>
      </c>
      <c r="H1637">
        <v>49.55</v>
      </c>
      <c r="I1637" t="s">
        <v>25</v>
      </c>
      <c r="J1637" t="s">
        <v>26</v>
      </c>
      <c r="M1637" t="s">
        <v>27</v>
      </c>
      <c r="N1637" t="s">
        <v>27</v>
      </c>
    </row>
    <row r="1638" spans="1:14" x14ac:dyDescent="0.2">
      <c r="A1638" t="s">
        <v>4014</v>
      </c>
      <c r="B1638" t="s">
        <v>4035</v>
      </c>
      <c r="C1638" t="s">
        <v>933</v>
      </c>
      <c r="D1638" t="s">
        <v>934</v>
      </c>
      <c r="E1638" t="s">
        <v>4036</v>
      </c>
      <c r="F1638" t="s">
        <v>936</v>
      </c>
      <c r="G1638" t="s">
        <v>24</v>
      </c>
      <c r="H1638">
        <v>49.07</v>
      </c>
      <c r="I1638" t="s">
        <v>25</v>
      </c>
      <c r="J1638" t="s">
        <v>26</v>
      </c>
      <c r="K1638">
        <v>1</v>
      </c>
      <c r="L1638">
        <v>49.07</v>
      </c>
      <c r="M1638" t="s">
        <v>27</v>
      </c>
      <c r="N1638" t="s">
        <v>27</v>
      </c>
    </row>
    <row r="1639" spans="1:14" x14ac:dyDescent="0.2">
      <c r="A1639" t="s">
        <v>4014</v>
      </c>
      <c r="B1639" t="s">
        <v>2404</v>
      </c>
      <c r="C1639" t="s">
        <v>4072</v>
      </c>
      <c r="D1639" t="s">
        <v>227</v>
      </c>
      <c r="E1639" t="s">
        <v>4073</v>
      </c>
      <c r="F1639" t="s">
        <v>229</v>
      </c>
      <c r="G1639" t="s">
        <v>24</v>
      </c>
      <c r="H1639">
        <v>48.68</v>
      </c>
      <c r="I1639" t="s">
        <v>25</v>
      </c>
      <c r="J1639" t="s">
        <v>26</v>
      </c>
      <c r="K1639">
        <v>3</v>
      </c>
      <c r="L1639">
        <v>16.22666667</v>
      </c>
      <c r="M1639" t="s">
        <v>27</v>
      </c>
      <c r="N1639" t="s">
        <v>27</v>
      </c>
    </row>
    <row r="1640" spans="1:14" x14ac:dyDescent="0.2">
      <c r="A1640" t="s">
        <v>4014</v>
      </c>
      <c r="B1640" t="s">
        <v>4074</v>
      </c>
      <c r="C1640" t="s">
        <v>4075</v>
      </c>
      <c r="D1640" t="s">
        <v>4076</v>
      </c>
      <c r="E1640" t="s">
        <v>4077</v>
      </c>
      <c r="F1640" t="s">
        <v>4078</v>
      </c>
      <c r="G1640" t="s">
        <v>24</v>
      </c>
      <c r="H1640">
        <v>44.45</v>
      </c>
      <c r="I1640" t="s">
        <v>25</v>
      </c>
      <c r="J1640" t="s">
        <v>26</v>
      </c>
      <c r="K1640">
        <v>2</v>
      </c>
      <c r="L1640">
        <v>22.225000000000001</v>
      </c>
      <c r="M1640" t="s">
        <v>27</v>
      </c>
      <c r="N1640" t="s">
        <v>27</v>
      </c>
    </row>
    <row r="1641" spans="1:14" x14ac:dyDescent="0.2">
      <c r="A1641" t="s">
        <v>4014</v>
      </c>
      <c r="B1641" t="s">
        <v>4079</v>
      </c>
      <c r="C1641" t="s">
        <v>4080</v>
      </c>
      <c r="D1641" t="s">
        <v>4081</v>
      </c>
      <c r="E1641" t="s">
        <v>4082</v>
      </c>
      <c r="F1641" t="s">
        <v>4083</v>
      </c>
      <c r="G1641" t="s">
        <v>24</v>
      </c>
      <c r="H1641">
        <v>38.880000000000003</v>
      </c>
      <c r="I1641" t="s">
        <v>47</v>
      </c>
      <c r="J1641" t="s">
        <v>26</v>
      </c>
      <c r="K1641">
        <v>1</v>
      </c>
      <c r="L1641">
        <v>38.880000000000003</v>
      </c>
      <c r="M1641" t="s">
        <v>27</v>
      </c>
      <c r="N1641" t="s">
        <v>27</v>
      </c>
    </row>
    <row r="1642" spans="1:14" x14ac:dyDescent="0.2">
      <c r="A1642" t="s">
        <v>4014</v>
      </c>
      <c r="B1642" t="s">
        <v>4084</v>
      </c>
      <c r="C1642" t="s">
        <v>4085</v>
      </c>
      <c r="D1642" t="s">
        <v>44</v>
      </c>
      <c r="E1642" t="s">
        <v>4086</v>
      </c>
      <c r="F1642" t="s">
        <v>46</v>
      </c>
      <c r="G1642" t="s">
        <v>24</v>
      </c>
      <c r="H1642">
        <v>30.28</v>
      </c>
      <c r="I1642" t="s">
        <v>25</v>
      </c>
      <c r="J1642" t="s">
        <v>26</v>
      </c>
      <c r="K1642">
        <v>1</v>
      </c>
      <c r="L1642">
        <v>30.28</v>
      </c>
      <c r="M1642" t="s">
        <v>27</v>
      </c>
      <c r="N1642" t="s">
        <v>27</v>
      </c>
    </row>
    <row r="1643" spans="1:14" x14ac:dyDescent="0.2">
      <c r="A1643" t="s">
        <v>4055</v>
      </c>
      <c r="B1643" t="s">
        <v>4087</v>
      </c>
      <c r="C1643" t="s">
        <v>4088</v>
      </c>
      <c r="D1643" t="s">
        <v>4089</v>
      </c>
      <c r="E1643" t="s">
        <v>4090</v>
      </c>
      <c r="F1643" t="s">
        <v>4091</v>
      </c>
      <c r="G1643" t="s">
        <v>24</v>
      </c>
      <c r="H1643">
        <v>30.27</v>
      </c>
      <c r="I1643" t="s">
        <v>47</v>
      </c>
      <c r="J1643" t="s">
        <v>26</v>
      </c>
      <c r="K1643">
        <v>2</v>
      </c>
      <c r="L1643">
        <v>15.135</v>
      </c>
      <c r="M1643" t="s">
        <v>27</v>
      </c>
      <c r="N1643" t="s">
        <v>27</v>
      </c>
    </row>
    <row r="1644" spans="1:14" x14ac:dyDescent="0.2">
      <c r="A1644" t="s">
        <v>4014</v>
      </c>
      <c r="B1644" t="s">
        <v>4092</v>
      </c>
      <c r="C1644" t="s">
        <v>4093</v>
      </c>
      <c r="D1644" t="s">
        <v>4094</v>
      </c>
      <c r="E1644" t="s">
        <v>4095</v>
      </c>
      <c r="F1644" t="s">
        <v>4096</v>
      </c>
      <c r="G1644" t="s">
        <v>24</v>
      </c>
      <c r="H1644">
        <v>29.82</v>
      </c>
      <c r="I1644" t="s">
        <v>25</v>
      </c>
      <c r="J1644" t="s">
        <v>26</v>
      </c>
      <c r="K1644">
        <v>2</v>
      </c>
      <c r="L1644">
        <v>14.91</v>
      </c>
      <c r="M1644" t="s">
        <v>27</v>
      </c>
      <c r="N1644" t="s">
        <v>27</v>
      </c>
    </row>
    <row r="1645" spans="1:14" x14ac:dyDescent="0.2">
      <c r="A1645" t="s">
        <v>4014</v>
      </c>
      <c r="B1645" t="s">
        <v>4097</v>
      </c>
      <c r="C1645" t="s">
        <v>4098</v>
      </c>
      <c r="D1645" t="s">
        <v>4099</v>
      </c>
      <c r="E1645" t="s">
        <v>4100</v>
      </c>
      <c r="F1645" t="s">
        <v>4101</v>
      </c>
      <c r="G1645" t="s">
        <v>24</v>
      </c>
      <c r="H1645">
        <v>29.56</v>
      </c>
      <c r="I1645" t="s">
        <v>47</v>
      </c>
      <c r="J1645" t="s">
        <v>26</v>
      </c>
      <c r="M1645" t="s">
        <v>27</v>
      </c>
      <c r="N1645" t="s">
        <v>27</v>
      </c>
    </row>
    <row r="1646" spans="1:14" x14ac:dyDescent="0.2">
      <c r="A1646" t="s">
        <v>4014</v>
      </c>
      <c r="B1646" t="s">
        <v>4042</v>
      </c>
      <c r="C1646" t="s">
        <v>869</v>
      </c>
      <c r="D1646" t="s">
        <v>305</v>
      </c>
      <c r="E1646" t="s">
        <v>4044</v>
      </c>
      <c r="F1646" t="s">
        <v>307</v>
      </c>
      <c r="G1646" t="s">
        <v>24</v>
      </c>
      <c r="H1646">
        <v>27.64</v>
      </c>
      <c r="I1646" t="s">
        <v>25</v>
      </c>
      <c r="J1646" t="s">
        <v>26</v>
      </c>
      <c r="K1646">
        <v>2</v>
      </c>
      <c r="L1646">
        <v>13.82</v>
      </c>
      <c r="M1646" t="s">
        <v>27</v>
      </c>
      <c r="N1646" t="s">
        <v>27</v>
      </c>
    </row>
    <row r="1647" spans="1:14" x14ac:dyDescent="0.2">
      <c r="A1647" t="s">
        <v>4014</v>
      </c>
      <c r="B1647" t="s">
        <v>4102</v>
      </c>
      <c r="C1647" t="s">
        <v>4103</v>
      </c>
      <c r="D1647" t="s">
        <v>464</v>
      </c>
      <c r="E1647" t="s">
        <v>4104</v>
      </c>
      <c r="F1647" t="s">
        <v>466</v>
      </c>
      <c r="G1647" t="s">
        <v>24</v>
      </c>
      <c r="H1647">
        <v>24.96</v>
      </c>
      <c r="I1647" t="s">
        <v>25</v>
      </c>
      <c r="J1647" t="s">
        <v>26</v>
      </c>
      <c r="M1647" t="s">
        <v>27</v>
      </c>
      <c r="N1647" t="s">
        <v>27</v>
      </c>
    </row>
    <row r="1648" spans="1:14" x14ac:dyDescent="0.2">
      <c r="A1648" t="s">
        <v>4014</v>
      </c>
      <c r="B1648" t="s">
        <v>4105</v>
      </c>
      <c r="C1648" t="s">
        <v>4106</v>
      </c>
      <c r="D1648" t="s">
        <v>4107</v>
      </c>
      <c r="E1648" t="s">
        <v>4108</v>
      </c>
      <c r="F1648" t="s">
        <v>4109</v>
      </c>
      <c r="G1648" t="s">
        <v>24</v>
      </c>
      <c r="H1648">
        <v>24.63</v>
      </c>
      <c r="I1648" t="s">
        <v>47</v>
      </c>
      <c r="J1648" t="s">
        <v>26</v>
      </c>
      <c r="K1648">
        <v>2</v>
      </c>
      <c r="L1648">
        <v>12.315</v>
      </c>
      <c r="M1648" t="s">
        <v>27</v>
      </c>
      <c r="N1648" t="s">
        <v>27</v>
      </c>
    </row>
    <row r="1649" spans="1:14" x14ac:dyDescent="0.2">
      <c r="A1649" t="s">
        <v>4014</v>
      </c>
      <c r="B1649" t="s">
        <v>4110</v>
      </c>
      <c r="C1649" t="s">
        <v>4111</v>
      </c>
      <c r="D1649" t="s">
        <v>4112</v>
      </c>
      <c r="E1649" t="s">
        <v>4113</v>
      </c>
      <c r="F1649" t="s">
        <v>4114</v>
      </c>
      <c r="G1649" t="s">
        <v>24</v>
      </c>
      <c r="H1649">
        <v>23.46</v>
      </c>
      <c r="I1649" t="s">
        <v>47</v>
      </c>
      <c r="J1649" t="s">
        <v>26</v>
      </c>
      <c r="K1649">
        <v>2</v>
      </c>
      <c r="L1649">
        <v>11.73</v>
      </c>
      <c r="M1649" t="s">
        <v>27</v>
      </c>
      <c r="N1649" t="s">
        <v>27</v>
      </c>
    </row>
    <row r="1650" spans="1:14" x14ac:dyDescent="0.2">
      <c r="A1650" t="s">
        <v>4014</v>
      </c>
      <c r="B1650" t="s">
        <v>4115</v>
      </c>
      <c r="C1650" t="s">
        <v>4116</v>
      </c>
      <c r="D1650" t="s">
        <v>4117</v>
      </c>
      <c r="E1650" t="s">
        <v>4118</v>
      </c>
      <c r="F1650" t="s">
        <v>4119</v>
      </c>
      <c r="G1650" t="s">
        <v>24</v>
      </c>
      <c r="H1650">
        <v>22.77</v>
      </c>
      <c r="I1650" t="s">
        <v>25</v>
      </c>
      <c r="J1650" t="s">
        <v>26</v>
      </c>
      <c r="K1650">
        <v>1</v>
      </c>
      <c r="L1650">
        <v>22.77</v>
      </c>
      <c r="M1650" t="s">
        <v>27</v>
      </c>
      <c r="N1650" t="s">
        <v>27</v>
      </c>
    </row>
    <row r="1651" spans="1:14" x14ac:dyDescent="0.2">
      <c r="A1651" t="s">
        <v>4014</v>
      </c>
      <c r="B1651" t="s">
        <v>4120</v>
      </c>
      <c r="C1651" t="s">
        <v>4121</v>
      </c>
      <c r="D1651" t="s">
        <v>4122</v>
      </c>
      <c r="E1651" t="s">
        <v>4123</v>
      </c>
      <c r="F1651" t="s">
        <v>4124</v>
      </c>
      <c r="G1651" t="s">
        <v>24</v>
      </c>
      <c r="H1651">
        <v>22.23</v>
      </c>
      <c r="I1651" t="s">
        <v>25</v>
      </c>
      <c r="J1651" t="s">
        <v>26</v>
      </c>
      <c r="K1651">
        <v>2</v>
      </c>
      <c r="L1651">
        <v>11.115</v>
      </c>
      <c r="M1651" t="s">
        <v>27</v>
      </c>
      <c r="N1651" t="s">
        <v>27</v>
      </c>
    </row>
    <row r="1652" spans="1:14" x14ac:dyDescent="0.2">
      <c r="A1652" t="s">
        <v>4014</v>
      </c>
      <c r="B1652" t="s">
        <v>4125</v>
      </c>
      <c r="C1652" t="s">
        <v>4126</v>
      </c>
      <c r="D1652" t="s">
        <v>4127</v>
      </c>
      <c r="E1652" t="s">
        <v>4128</v>
      </c>
      <c r="F1652" t="s">
        <v>4129</v>
      </c>
      <c r="G1652" t="s">
        <v>24</v>
      </c>
      <c r="H1652">
        <v>21.13</v>
      </c>
      <c r="I1652" t="s">
        <v>25</v>
      </c>
      <c r="J1652" t="s">
        <v>26</v>
      </c>
      <c r="K1652">
        <v>1</v>
      </c>
      <c r="L1652">
        <v>21.13</v>
      </c>
      <c r="M1652" t="s">
        <v>27</v>
      </c>
      <c r="N1652" t="s">
        <v>27</v>
      </c>
    </row>
    <row r="1653" spans="1:14" x14ac:dyDescent="0.2">
      <c r="A1653" t="s">
        <v>4055</v>
      </c>
      <c r="B1653" t="s">
        <v>4130</v>
      </c>
      <c r="C1653" t="s">
        <v>4131</v>
      </c>
      <c r="D1653" t="s">
        <v>4132</v>
      </c>
      <c r="E1653" t="s">
        <v>4133</v>
      </c>
      <c r="F1653" t="s">
        <v>4134</v>
      </c>
      <c r="G1653" t="s">
        <v>24</v>
      </c>
      <c r="H1653">
        <v>20.95</v>
      </c>
      <c r="I1653" t="s">
        <v>47</v>
      </c>
      <c r="J1653" t="s">
        <v>26</v>
      </c>
      <c r="K1653">
        <v>2</v>
      </c>
      <c r="L1653">
        <v>10.475</v>
      </c>
      <c r="M1653" t="s">
        <v>27</v>
      </c>
      <c r="N1653" t="s">
        <v>27</v>
      </c>
    </row>
    <row r="1654" spans="1:14" x14ac:dyDescent="0.2">
      <c r="A1654" t="s">
        <v>4014</v>
      </c>
      <c r="B1654" t="s">
        <v>4135</v>
      </c>
      <c r="C1654" t="s">
        <v>4136</v>
      </c>
      <c r="D1654" t="s">
        <v>238</v>
      </c>
      <c r="E1654" t="s">
        <v>4017</v>
      </c>
      <c r="F1654" t="s">
        <v>240</v>
      </c>
      <c r="G1654" t="s">
        <v>24</v>
      </c>
      <c r="H1654">
        <v>20.38</v>
      </c>
      <c r="I1654" t="s">
        <v>25</v>
      </c>
      <c r="J1654" t="s">
        <v>26</v>
      </c>
      <c r="M1654" t="s">
        <v>27</v>
      </c>
      <c r="N1654" t="s">
        <v>27</v>
      </c>
    </row>
    <row r="1655" spans="1:14" x14ac:dyDescent="0.2">
      <c r="A1655" t="s">
        <v>4014</v>
      </c>
      <c r="B1655" t="s">
        <v>4137</v>
      </c>
      <c r="C1655" t="s">
        <v>4138</v>
      </c>
      <c r="D1655" t="s">
        <v>4139</v>
      </c>
      <c r="E1655" t="s">
        <v>4140</v>
      </c>
      <c r="F1655" t="s">
        <v>4141</v>
      </c>
      <c r="G1655" t="s">
        <v>24</v>
      </c>
      <c r="H1655">
        <v>20.22</v>
      </c>
      <c r="I1655" t="s">
        <v>25</v>
      </c>
      <c r="J1655" t="s">
        <v>26</v>
      </c>
      <c r="K1655">
        <v>1</v>
      </c>
      <c r="L1655">
        <v>20.22</v>
      </c>
      <c r="M1655" t="s">
        <v>27</v>
      </c>
      <c r="N1655" t="s">
        <v>27</v>
      </c>
    </row>
    <row r="1656" spans="1:14" x14ac:dyDescent="0.2">
      <c r="A1656" t="s">
        <v>4014</v>
      </c>
      <c r="B1656" t="s">
        <v>4142</v>
      </c>
      <c r="C1656" t="s">
        <v>4143</v>
      </c>
      <c r="D1656" t="s">
        <v>4144</v>
      </c>
      <c r="E1656" t="s">
        <v>4145</v>
      </c>
      <c r="F1656" t="s">
        <v>4146</v>
      </c>
      <c r="G1656" t="s">
        <v>24</v>
      </c>
      <c r="H1656">
        <v>19.72</v>
      </c>
      <c r="I1656" t="s">
        <v>25</v>
      </c>
      <c r="J1656" t="s">
        <v>26</v>
      </c>
      <c r="K1656">
        <v>1</v>
      </c>
      <c r="L1656">
        <v>19.72</v>
      </c>
      <c r="M1656" t="s">
        <v>27</v>
      </c>
      <c r="N1656" t="s">
        <v>27</v>
      </c>
    </row>
    <row r="1657" spans="1:14" x14ac:dyDescent="0.2">
      <c r="A1657" t="s">
        <v>4055</v>
      </c>
      <c r="B1657" t="s">
        <v>4147</v>
      </c>
      <c r="C1657" t="s">
        <v>4148</v>
      </c>
      <c r="D1657" t="s">
        <v>4149</v>
      </c>
      <c r="E1657" t="s">
        <v>4150</v>
      </c>
      <c r="F1657" t="s">
        <v>4151</v>
      </c>
      <c r="G1657" t="s">
        <v>24</v>
      </c>
      <c r="H1657">
        <v>19.62</v>
      </c>
      <c r="I1657" t="s">
        <v>47</v>
      </c>
      <c r="J1657" t="s">
        <v>26</v>
      </c>
      <c r="M1657" t="s">
        <v>27</v>
      </c>
      <c r="N1657" t="s">
        <v>27</v>
      </c>
    </row>
    <row r="1658" spans="1:14" x14ac:dyDescent="0.2">
      <c r="A1658" t="s">
        <v>4014</v>
      </c>
      <c r="B1658" t="s">
        <v>4069</v>
      </c>
      <c r="C1658" t="s">
        <v>3407</v>
      </c>
      <c r="D1658" t="s">
        <v>3408</v>
      </c>
      <c r="E1658" t="s">
        <v>4071</v>
      </c>
      <c r="F1658" t="s">
        <v>3410</v>
      </c>
      <c r="G1658" t="s">
        <v>24</v>
      </c>
      <c r="H1658">
        <v>19.510000000000002</v>
      </c>
      <c r="I1658" t="s">
        <v>25</v>
      </c>
      <c r="J1658" t="s">
        <v>26</v>
      </c>
      <c r="K1658">
        <v>1</v>
      </c>
      <c r="L1658">
        <v>19.510000000000002</v>
      </c>
      <c r="M1658" t="s">
        <v>27</v>
      </c>
      <c r="N1658" t="s">
        <v>27</v>
      </c>
    </row>
    <row r="1659" spans="1:14" x14ac:dyDescent="0.2">
      <c r="A1659" t="s">
        <v>4014</v>
      </c>
      <c r="B1659" t="s">
        <v>4152</v>
      </c>
      <c r="C1659" t="s">
        <v>4153</v>
      </c>
      <c r="D1659" t="s">
        <v>4154</v>
      </c>
      <c r="E1659" t="s">
        <v>4155</v>
      </c>
      <c r="F1659" t="s">
        <v>4156</v>
      </c>
      <c r="G1659" t="s">
        <v>24</v>
      </c>
      <c r="H1659">
        <v>19.45</v>
      </c>
      <c r="I1659" t="s">
        <v>25</v>
      </c>
      <c r="J1659" t="s">
        <v>26</v>
      </c>
      <c r="M1659" t="s">
        <v>27</v>
      </c>
      <c r="N1659" t="s">
        <v>27</v>
      </c>
    </row>
    <row r="1660" spans="1:14" x14ac:dyDescent="0.2">
      <c r="A1660" t="s">
        <v>4055</v>
      </c>
      <c r="B1660" t="s">
        <v>4157</v>
      </c>
      <c r="C1660" t="s">
        <v>4158</v>
      </c>
      <c r="D1660" t="s">
        <v>4159</v>
      </c>
      <c r="E1660" t="s">
        <v>4160</v>
      </c>
      <c r="F1660" t="s">
        <v>4161</v>
      </c>
      <c r="G1660" t="s">
        <v>24</v>
      </c>
      <c r="H1660">
        <v>19.41</v>
      </c>
      <c r="I1660" t="s">
        <v>25</v>
      </c>
      <c r="J1660" t="s">
        <v>26</v>
      </c>
      <c r="K1660">
        <v>3</v>
      </c>
      <c r="L1660">
        <v>6.47</v>
      </c>
      <c r="M1660" t="s">
        <v>27</v>
      </c>
      <c r="N1660" t="s">
        <v>27</v>
      </c>
    </row>
    <row r="1661" spans="1:14" x14ac:dyDescent="0.2">
      <c r="A1661" t="s">
        <v>4014</v>
      </c>
      <c r="B1661" t="s">
        <v>4084</v>
      </c>
      <c r="C1661" t="s">
        <v>100</v>
      </c>
      <c r="D1661" t="s">
        <v>44</v>
      </c>
      <c r="E1661" t="s">
        <v>4086</v>
      </c>
      <c r="F1661" t="s">
        <v>46</v>
      </c>
      <c r="G1661" t="s">
        <v>24</v>
      </c>
      <c r="H1661">
        <v>19</v>
      </c>
      <c r="I1661" t="s">
        <v>25</v>
      </c>
      <c r="J1661" t="s">
        <v>26</v>
      </c>
      <c r="M1661" t="s">
        <v>27</v>
      </c>
      <c r="N1661" t="s">
        <v>27</v>
      </c>
    </row>
    <row r="1662" spans="1:14" x14ac:dyDescent="0.2">
      <c r="A1662" t="s">
        <v>4055</v>
      </c>
      <c r="B1662" t="s">
        <v>4162</v>
      </c>
      <c r="C1662" t="s">
        <v>4163</v>
      </c>
      <c r="D1662" t="s">
        <v>4164</v>
      </c>
      <c r="E1662" t="s">
        <v>4165</v>
      </c>
      <c r="F1662" t="s">
        <v>4164</v>
      </c>
      <c r="G1662" t="s">
        <v>24</v>
      </c>
      <c r="H1662">
        <v>18.53</v>
      </c>
      <c r="I1662" t="s">
        <v>47</v>
      </c>
      <c r="J1662" t="s">
        <v>26</v>
      </c>
      <c r="M1662" t="s">
        <v>27</v>
      </c>
      <c r="N1662" t="s">
        <v>27</v>
      </c>
    </row>
    <row r="1663" spans="1:14" x14ac:dyDescent="0.2">
      <c r="A1663" t="s">
        <v>4014</v>
      </c>
      <c r="B1663" t="s">
        <v>4166</v>
      </c>
      <c r="C1663" t="s">
        <v>4167</v>
      </c>
      <c r="D1663" t="s">
        <v>4168</v>
      </c>
      <c r="E1663" t="s">
        <v>4169</v>
      </c>
      <c r="F1663" t="s">
        <v>4170</v>
      </c>
      <c r="G1663" t="s">
        <v>24</v>
      </c>
      <c r="H1663">
        <v>18.48</v>
      </c>
      <c r="I1663" t="s">
        <v>25</v>
      </c>
      <c r="J1663" t="s">
        <v>26</v>
      </c>
      <c r="K1663">
        <v>2</v>
      </c>
      <c r="L1663">
        <v>9.24</v>
      </c>
      <c r="M1663" t="s">
        <v>27</v>
      </c>
      <c r="N1663" t="s">
        <v>27</v>
      </c>
    </row>
    <row r="1664" spans="1:14" x14ac:dyDescent="0.2">
      <c r="A1664" t="s">
        <v>4014</v>
      </c>
      <c r="B1664" t="s">
        <v>4171</v>
      </c>
      <c r="C1664" t="s">
        <v>4172</v>
      </c>
      <c r="D1664" t="s">
        <v>4173</v>
      </c>
      <c r="E1664" t="s">
        <v>4174</v>
      </c>
      <c r="F1664" t="s">
        <v>4175</v>
      </c>
      <c r="G1664" t="s">
        <v>24</v>
      </c>
      <c r="H1664">
        <v>17.79</v>
      </c>
      <c r="I1664" t="s">
        <v>25</v>
      </c>
      <c r="J1664" t="s">
        <v>26</v>
      </c>
      <c r="K1664">
        <v>1</v>
      </c>
      <c r="L1664">
        <v>17.79</v>
      </c>
      <c r="M1664" t="s">
        <v>27</v>
      </c>
      <c r="N1664" t="s">
        <v>27</v>
      </c>
    </row>
    <row r="1665" spans="1:14" x14ac:dyDescent="0.2">
      <c r="A1665" t="s">
        <v>4014</v>
      </c>
      <c r="B1665" t="s">
        <v>4050</v>
      </c>
      <c r="C1665" t="s">
        <v>4176</v>
      </c>
      <c r="D1665" t="s">
        <v>4052</v>
      </c>
      <c r="E1665" t="s">
        <v>4053</v>
      </c>
      <c r="F1665" t="s">
        <v>4054</v>
      </c>
      <c r="G1665" t="s">
        <v>24</v>
      </c>
      <c r="H1665">
        <v>17.510000000000002</v>
      </c>
      <c r="I1665" t="s">
        <v>25</v>
      </c>
      <c r="J1665" t="s">
        <v>26</v>
      </c>
      <c r="M1665" t="s">
        <v>27</v>
      </c>
      <c r="N1665" t="s">
        <v>27</v>
      </c>
    </row>
    <row r="1666" spans="1:14" x14ac:dyDescent="0.2">
      <c r="A1666" t="s">
        <v>4014</v>
      </c>
      <c r="B1666" t="s">
        <v>4177</v>
      </c>
      <c r="C1666" t="s">
        <v>4178</v>
      </c>
      <c r="D1666" t="s">
        <v>1185</v>
      </c>
      <c r="E1666" t="s">
        <v>4179</v>
      </c>
      <c r="F1666" t="s">
        <v>1187</v>
      </c>
      <c r="G1666" t="s">
        <v>24</v>
      </c>
      <c r="H1666">
        <v>14.96</v>
      </c>
      <c r="I1666" t="s">
        <v>25</v>
      </c>
      <c r="J1666" t="s">
        <v>26</v>
      </c>
      <c r="K1666">
        <v>2</v>
      </c>
      <c r="L1666">
        <v>7.48</v>
      </c>
      <c r="M1666" t="s">
        <v>27</v>
      </c>
      <c r="N1666" t="s">
        <v>27</v>
      </c>
    </row>
    <row r="1667" spans="1:14" x14ac:dyDescent="0.2">
      <c r="A1667" t="s">
        <v>4014</v>
      </c>
      <c r="B1667" t="s">
        <v>4042</v>
      </c>
      <c r="C1667" t="s">
        <v>1350</v>
      </c>
      <c r="D1667" t="s">
        <v>305</v>
      </c>
      <c r="E1667" t="s">
        <v>4044</v>
      </c>
      <c r="F1667" t="s">
        <v>307</v>
      </c>
      <c r="G1667" t="s">
        <v>24</v>
      </c>
      <c r="H1667">
        <v>14.87</v>
      </c>
      <c r="I1667" t="s">
        <v>25</v>
      </c>
      <c r="J1667" t="s">
        <v>26</v>
      </c>
      <c r="M1667" t="s">
        <v>27</v>
      </c>
      <c r="N1667" t="s">
        <v>27</v>
      </c>
    </row>
    <row r="1668" spans="1:14" x14ac:dyDescent="0.2">
      <c r="A1668" t="s">
        <v>4014</v>
      </c>
      <c r="B1668" t="s">
        <v>4015</v>
      </c>
      <c r="C1668" t="s">
        <v>4180</v>
      </c>
      <c r="D1668" t="s">
        <v>238</v>
      </c>
      <c r="E1668" t="s">
        <v>4017</v>
      </c>
      <c r="F1668" t="s">
        <v>240</v>
      </c>
      <c r="G1668" t="s">
        <v>24</v>
      </c>
      <c r="H1668">
        <v>14.8</v>
      </c>
      <c r="I1668" t="s">
        <v>25</v>
      </c>
      <c r="J1668" t="s">
        <v>26</v>
      </c>
      <c r="M1668" t="s">
        <v>27</v>
      </c>
      <c r="N1668" t="s">
        <v>27</v>
      </c>
    </row>
    <row r="1669" spans="1:14" x14ac:dyDescent="0.2">
      <c r="A1669" t="s">
        <v>4014</v>
      </c>
      <c r="B1669" t="s">
        <v>4181</v>
      </c>
      <c r="C1669" t="s">
        <v>4182</v>
      </c>
      <c r="D1669" t="s">
        <v>4183</v>
      </c>
      <c r="E1669" t="s">
        <v>4184</v>
      </c>
      <c r="F1669" t="s">
        <v>4185</v>
      </c>
      <c r="G1669" t="s">
        <v>24</v>
      </c>
      <c r="H1669">
        <v>14.74</v>
      </c>
      <c r="I1669" t="s">
        <v>25</v>
      </c>
      <c r="J1669" t="s">
        <v>26</v>
      </c>
      <c r="M1669" t="s">
        <v>27</v>
      </c>
      <c r="N1669" t="s">
        <v>27</v>
      </c>
    </row>
    <row r="1670" spans="1:14" x14ac:dyDescent="0.2">
      <c r="A1670" t="s">
        <v>4055</v>
      </c>
      <c r="B1670" t="s">
        <v>4186</v>
      </c>
      <c r="C1670" t="s">
        <v>4187</v>
      </c>
      <c r="D1670" t="s">
        <v>4188</v>
      </c>
      <c r="E1670" t="s">
        <v>4189</v>
      </c>
      <c r="F1670" t="s">
        <v>4190</v>
      </c>
      <c r="G1670" t="s">
        <v>24</v>
      </c>
      <c r="H1670">
        <v>14.69</v>
      </c>
      <c r="I1670" t="s">
        <v>47</v>
      </c>
      <c r="J1670" t="s">
        <v>26</v>
      </c>
      <c r="M1670" t="s">
        <v>27</v>
      </c>
      <c r="N1670" t="s">
        <v>27</v>
      </c>
    </row>
    <row r="1671" spans="1:14" x14ac:dyDescent="0.2">
      <c r="A1671" t="s">
        <v>4014</v>
      </c>
      <c r="B1671" t="s">
        <v>4191</v>
      </c>
      <c r="C1671" t="s">
        <v>4192</v>
      </c>
      <c r="D1671" t="s">
        <v>4193</v>
      </c>
      <c r="E1671" t="s">
        <v>4194</v>
      </c>
      <c r="F1671" t="s">
        <v>4195</v>
      </c>
      <c r="G1671" t="s">
        <v>24</v>
      </c>
      <c r="H1671">
        <v>13.57</v>
      </c>
      <c r="I1671" t="s">
        <v>25</v>
      </c>
      <c r="J1671" t="s">
        <v>26</v>
      </c>
      <c r="M1671" t="s">
        <v>27</v>
      </c>
      <c r="N1671" t="s">
        <v>27</v>
      </c>
    </row>
    <row r="1672" spans="1:14" x14ac:dyDescent="0.2">
      <c r="A1672" t="s">
        <v>4014</v>
      </c>
      <c r="B1672" t="s">
        <v>4196</v>
      </c>
      <c r="C1672" t="s">
        <v>4197</v>
      </c>
      <c r="D1672" t="s">
        <v>110</v>
      </c>
      <c r="E1672" t="s">
        <v>945</v>
      </c>
      <c r="F1672" t="s">
        <v>112</v>
      </c>
      <c r="G1672" t="s">
        <v>24</v>
      </c>
      <c r="H1672">
        <v>13.44</v>
      </c>
      <c r="I1672" t="s">
        <v>25</v>
      </c>
      <c r="J1672" t="s">
        <v>26</v>
      </c>
      <c r="M1672" t="s">
        <v>27</v>
      </c>
      <c r="N1672" t="s">
        <v>27</v>
      </c>
    </row>
    <row r="1673" spans="1:14" x14ac:dyDescent="0.2">
      <c r="A1673" t="s">
        <v>4014</v>
      </c>
      <c r="B1673" t="s">
        <v>4198</v>
      </c>
      <c r="C1673" t="s">
        <v>4199</v>
      </c>
      <c r="D1673" t="s">
        <v>4200</v>
      </c>
      <c r="E1673" t="s">
        <v>4201</v>
      </c>
      <c r="F1673" t="s">
        <v>4202</v>
      </c>
      <c r="G1673" t="s">
        <v>24</v>
      </c>
      <c r="H1673">
        <v>12.39</v>
      </c>
      <c r="I1673" t="s">
        <v>25</v>
      </c>
      <c r="J1673" t="s">
        <v>26</v>
      </c>
      <c r="K1673">
        <v>1</v>
      </c>
      <c r="L1673">
        <v>12.39</v>
      </c>
      <c r="M1673" t="s">
        <v>27</v>
      </c>
      <c r="N1673" t="s">
        <v>27</v>
      </c>
    </row>
    <row r="1674" spans="1:14" x14ac:dyDescent="0.2">
      <c r="A1674" t="s">
        <v>4014</v>
      </c>
      <c r="B1674" t="s">
        <v>4166</v>
      </c>
      <c r="C1674" t="s">
        <v>4203</v>
      </c>
      <c r="D1674" t="s">
        <v>4168</v>
      </c>
      <c r="E1674" t="s">
        <v>4169</v>
      </c>
      <c r="F1674" t="s">
        <v>4170</v>
      </c>
      <c r="G1674" t="s">
        <v>24</v>
      </c>
      <c r="H1674">
        <v>12.29</v>
      </c>
      <c r="I1674" t="s">
        <v>25</v>
      </c>
      <c r="J1674" t="s">
        <v>26</v>
      </c>
      <c r="K1674">
        <v>2</v>
      </c>
      <c r="L1674">
        <v>6.1449999999999996</v>
      </c>
      <c r="M1674" t="s">
        <v>27</v>
      </c>
      <c r="N1674" t="s">
        <v>27</v>
      </c>
    </row>
    <row r="1675" spans="1:14" x14ac:dyDescent="0.2">
      <c r="A1675" t="s">
        <v>4014</v>
      </c>
      <c r="B1675" t="s">
        <v>4084</v>
      </c>
      <c r="C1675" t="s">
        <v>4204</v>
      </c>
      <c r="D1675" t="s">
        <v>44</v>
      </c>
      <c r="E1675" t="s">
        <v>4086</v>
      </c>
      <c r="F1675" t="s">
        <v>46</v>
      </c>
      <c r="G1675" t="s">
        <v>24</v>
      </c>
      <c r="H1675">
        <v>12.03</v>
      </c>
      <c r="I1675" t="s">
        <v>25</v>
      </c>
      <c r="J1675" t="s">
        <v>26</v>
      </c>
      <c r="M1675" t="s">
        <v>27</v>
      </c>
      <c r="N1675" t="s">
        <v>27</v>
      </c>
    </row>
    <row r="1676" spans="1:14" x14ac:dyDescent="0.2">
      <c r="A1676" t="s">
        <v>4014</v>
      </c>
      <c r="B1676" t="s">
        <v>4205</v>
      </c>
      <c r="C1676" t="s">
        <v>4206</v>
      </c>
      <c r="D1676" t="s">
        <v>4207</v>
      </c>
      <c r="E1676" t="s">
        <v>4208</v>
      </c>
      <c r="F1676" t="s">
        <v>4209</v>
      </c>
      <c r="G1676" t="s">
        <v>24</v>
      </c>
      <c r="H1676">
        <v>11.71</v>
      </c>
      <c r="I1676" t="s">
        <v>25</v>
      </c>
      <c r="J1676" t="s">
        <v>26</v>
      </c>
      <c r="K1676">
        <v>2</v>
      </c>
      <c r="L1676">
        <v>5.8550000000000004</v>
      </c>
      <c r="M1676" t="s">
        <v>27</v>
      </c>
      <c r="N1676" t="s">
        <v>27</v>
      </c>
    </row>
    <row r="1677" spans="1:14" x14ac:dyDescent="0.2">
      <c r="A1677" t="s">
        <v>4014</v>
      </c>
      <c r="B1677" t="s">
        <v>4210</v>
      </c>
      <c r="C1677" t="s">
        <v>4211</v>
      </c>
      <c r="D1677" t="s">
        <v>4212</v>
      </c>
      <c r="E1677" t="s">
        <v>4213</v>
      </c>
      <c r="F1677" t="s">
        <v>4214</v>
      </c>
      <c r="G1677" t="s">
        <v>24</v>
      </c>
      <c r="H1677">
        <v>11.04</v>
      </c>
      <c r="I1677" t="s">
        <v>25</v>
      </c>
      <c r="J1677" t="s">
        <v>26</v>
      </c>
      <c r="K1677">
        <v>1</v>
      </c>
      <c r="L1677">
        <v>11.04</v>
      </c>
      <c r="M1677" t="s">
        <v>27</v>
      </c>
      <c r="N1677" t="s">
        <v>27</v>
      </c>
    </row>
    <row r="1678" spans="1:14" x14ac:dyDescent="0.2">
      <c r="A1678" t="s">
        <v>4014</v>
      </c>
      <c r="B1678" t="s">
        <v>4215</v>
      </c>
      <c r="C1678" t="s">
        <v>4216</v>
      </c>
      <c r="D1678" t="s">
        <v>4217</v>
      </c>
      <c r="E1678" t="s">
        <v>4218</v>
      </c>
      <c r="F1678" t="s">
        <v>4219</v>
      </c>
      <c r="G1678" t="s">
        <v>24</v>
      </c>
      <c r="H1678">
        <v>11</v>
      </c>
      <c r="I1678" t="s">
        <v>25</v>
      </c>
      <c r="J1678" t="s">
        <v>26</v>
      </c>
      <c r="M1678" t="s">
        <v>27</v>
      </c>
      <c r="N1678" t="s">
        <v>27</v>
      </c>
    </row>
    <row r="1679" spans="1:14" x14ac:dyDescent="0.2">
      <c r="A1679" t="s">
        <v>4014</v>
      </c>
      <c r="B1679" t="s">
        <v>4220</v>
      </c>
      <c r="C1679" t="s">
        <v>2256</v>
      </c>
      <c r="D1679" t="s">
        <v>2257</v>
      </c>
      <c r="E1679" t="s">
        <v>4221</v>
      </c>
      <c r="F1679" t="s">
        <v>2259</v>
      </c>
      <c r="G1679" t="s">
        <v>24</v>
      </c>
      <c r="H1679">
        <v>10.86</v>
      </c>
      <c r="I1679" t="s">
        <v>25</v>
      </c>
      <c r="J1679" t="s">
        <v>205</v>
      </c>
      <c r="K1679">
        <v>3</v>
      </c>
      <c r="L1679">
        <v>3.62</v>
      </c>
      <c r="M1679" t="s">
        <v>27</v>
      </c>
      <c r="N1679" t="s">
        <v>27</v>
      </c>
    </row>
    <row r="1680" spans="1:14" x14ac:dyDescent="0.2">
      <c r="A1680" t="s">
        <v>4014</v>
      </c>
      <c r="B1680" t="s">
        <v>4222</v>
      </c>
      <c r="C1680" t="s">
        <v>4223</v>
      </c>
      <c r="D1680" t="s">
        <v>4224</v>
      </c>
      <c r="E1680" t="s">
        <v>4225</v>
      </c>
      <c r="F1680" t="s">
        <v>4226</v>
      </c>
      <c r="G1680" t="s">
        <v>24</v>
      </c>
      <c r="H1680">
        <v>10.71</v>
      </c>
      <c r="I1680" t="s">
        <v>25</v>
      </c>
      <c r="J1680" t="s">
        <v>26</v>
      </c>
      <c r="M1680" t="s">
        <v>27</v>
      </c>
      <c r="N1680" t="s">
        <v>27</v>
      </c>
    </row>
    <row r="1681" spans="1:14" x14ac:dyDescent="0.2">
      <c r="A1681" t="s">
        <v>4014</v>
      </c>
      <c r="B1681" t="s">
        <v>4227</v>
      </c>
      <c r="C1681" t="s">
        <v>4228</v>
      </c>
      <c r="D1681" t="s">
        <v>4229</v>
      </c>
      <c r="E1681" t="s">
        <v>4230</v>
      </c>
      <c r="F1681" t="s">
        <v>4231</v>
      </c>
      <c r="G1681" t="s">
        <v>24</v>
      </c>
      <c r="H1681">
        <v>10.67</v>
      </c>
      <c r="I1681" t="s">
        <v>25</v>
      </c>
      <c r="J1681" t="s">
        <v>26</v>
      </c>
      <c r="K1681">
        <v>1</v>
      </c>
      <c r="L1681">
        <v>10.67</v>
      </c>
      <c r="M1681" t="s">
        <v>27</v>
      </c>
      <c r="N1681" t="s">
        <v>27</v>
      </c>
    </row>
    <row r="1682" spans="1:14" x14ac:dyDescent="0.2">
      <c r="A1682" t="s">
        <v>4014</v>
      </c>
      <c r="B1682" t="s">
        <v>4232</v>
      </c>
      <c r="C1682" t="s">
        <v>4233</v>
      </c>
      <c r="D1682" t="s">
        <v>4234</v>
      </c>
      <c r="E1682" t="s">
        <v>4235</v>
      </c>
      <c r="F1682" t="s">
        <v>4236</v>
      </c>
      <c r="G1682" t="s">
        <v>24</v>
      </c>
      <c r="H1682">
        <v>10.47</v>
      </c>
      <c r="I1682" t="s">
        <v>25</v>
      </c>
      <c r="J1682" t="s">
        <v>26</v>
      </c>
      <c r="M1682" t="s">
        <v>27</v>
      </c>
      <c r="N1682" t="s">
        <v>27</v>
      </c>
    </row>
    <row r="1683" spans="1:14" x14ac:dyDescent="0.2">
      <c r="A1683" t="s">
        <v>4014</v>
      </c>
      <c r="B1683" t="s">
        <v>4237</v>
      </c>
      <c r="C1683" t="s">
        <v>4238</v>
      </c>
      <c r="D1683" t="s">
        <v>4239</v>
      </c>
      <c r="E1683" t="s">
        <v>4240</v>
      </c>
      <c r="F1683" t="s">
        <v>4241</v>
      </c>
      <c r="G1683" t="s">
        <v>24</v>
      </c>
      <c r="H1683">
        <v>10.08</v>
      </c>
      <c r="I1683" t="s">
        <v>25</v>
      </c>
      <c r="J1683" t="s">
        <v>26</v>
      </c>
      <c r="K1683">
        <v>1</v>
      </c>
      <c r="L1683">
        <v>10.08</v>
      </c>
      <c r="M1683" t="s">
        <v>27</v>
      </c>
      <c r="N1683" t="s">
        <v>27</v>
      </c>
    </row>
    <row r="1684" spans="1:14" x14ac:dyDescent="0.2">
      <c r="A1684" t="s">
        <v>4014</v>
      </c>
      <c r="B1684" t="s">
        <v>4242</v>
      </c>
      <c r="C1684" t="s">
        <v>4243</v>
      </c>
      <c r="D1684" t="s">
        <v>4244</v>
      </c>
      <c r="E1684" t="s">
        <v>4245</v>
      </c>
      <c r="F1684" t="s">
        <v>4246</v>
      </c>
      <c r="G1684" t="s">
        <v>24</v>
      </c>
      <c r="H1684">
        <v>9.64</v>
      </c>
      <c r="I1684" t="s">
        <v>25</v>
      </c>
      <c r="J1684" t="s">
        <v>26</v>
      </c>
      <c r="K1684">
        <v>1</v>
      </c>
      <c r="L1684">
        <v>9.64</v>
      </c>
      <c r="M1684" t="s">
        <v>27</v>
      </c>
      <c r="N1684" t="s">
        <v>27</v>
      </c>
    </row>
    <row r="1685" spans="1:14" x14ac:dyDescent="0.2">
      <c r="A1685" t="s">
        <v>4014</v>
      </c>
      <c r="B1685" t="s">
        <v>4084</v>
      </c>
      <c r="C1685" t="s">
        <v>4247</v>
      </c>
      <c r="D1685" t="s">
        <v>44</v>
      </c>
      <c r="E1685" t="s">
        <v>4086</v>
      </c>
      <c r="F1685" t="s">
        <v>46</v>
      </c>
      <c r="G1685" t="s">
        <v>24</v>
      </c>
      <c r="H1685">
        <v>9.17</v>
      </c>
      <c r="I1685" t="s">
        <v>25</v>
      </c>
      <c r="J1685" t="s">
        <v>26</v>
      </c>
      <c r="M1685" t="s">
        <v>27</v>
      </c>
      <c r="N1685" t="s">
        <v>27</v>
      </c>
    </row>
    <row r="1686" spans="1:14" x14ac:dyDescent="0.2">
      <c r="A1686" t="s">
        <v>4014</v>
      </c>
      <c r="B1686" t="s">
        <v>4248</v>
      </c>
      <c r="C1686" t="s">
        <v>4249</v>
      </c>
      <c r="D1686" t="s">
        <v>4250</v>
      </c>
      <c r="E1686" t="s">
        <v>4251</v>
      </c>
      <c r="F1686" t="s">
        <v>4252</v>
      </c>
      <c r="G1686" t="s">
        <v>24</v>
      </c>
      <c r="H1686">
        <v>9</v>
      </c>
      <c r="I1686" t="s">
        <v>25</v>
      </c>
      <c r="J1686" t="s">
        <v>26</v>
      </c>
      <c r="M1686" t="s">
        <v>27</v>
      </c>
      <c r="N1686" t="s">
        <v>27</v>
      </c>
    </row>
    <row r="1687" spans="1:14" x14ac:dyDescent="0.2">
      <c r="A1687" t="s">
        <v>4014</v>
      </c>
      <c r="B1687" t="s">
        <v>4045</v>
      </c>
      <c r="C1687" t="s">
        <v>4253</v>
      </c>
      <c r="D1687" t="s">
        <v>4047</v>
      </c>
      <c r="E1687" t="s">
        <v>4048</v>
      </c>
      <c r="F1687" t="s">
        <v>4049</v>
      </c>
      <c r="G1687" t="s">
        <v>24</v>
      </c>
      <c r="H1687">
        <v>8.76</v>
      </c>
      <c r="I1687" t="s">
        <v>25</v>
      </c>
      <c r="J1687" t="s">
        <v>26</v>
      </c>
      <c r="M1687" t="s">
        <v>27</v>
      </c>
      <c r="N1687" t="s">
        <v>27</v>
      </c>
    </row>
    <row r="1688" spans="1:14" x14ac:dyDescent="0.2">
      <c r="A1688" t="s">
        <v>4014</v>
      </c>
      <c r="B1688" t="s">
        <v>4254</v>
      </c>
      <c r="C1688" t="s">
        <v>4255</v>
      </c>
      <c r="D1688" t="s">
        <v>325</v>
      </c>
      <c r="E1688" t="s">
        <v>4256</v>
      </c>
      <c r="F1688" t="s">
        <v>327</v>
      </c>
      <c r="G1688" t="s">
        <v>24</v>
      </c>
      <c r="H1688">
        <v>8.32</v>
      </c>
      <c r="I1688" t="s">
        <v>25</v>
      </c>
      <c r="J1688" t="s">
        <v>26</v>
      </c>
      <c r="M1688" t="s">
        <v>27</v>
      </c>
      <c r="N1688" t="s">
        <v>27</v>
      </c>
    </row>
    <row r="1689" spans="1:14" x14ac:dyDescent="0.2">
      <c r="A1689" t="s">
        <v>4014</v>
      </c>
      <c r="B1689" t="s">
        <v>4035</v>
      </c>
      <c r="C1689" t="s">
        <v>4257</v>
      </c>
      <c r="D1689" t="s">
        <v>934</v>
      </c>
      <c r="E1689" t="s">
        <v>4036</v>
      </c>
      <c r="F1689" t="s">
        <v>936</v>
      </c>
      <c r="G1689" t="s">
        <v>24</v>
      </c>
      <c r="H1689">
        <v>7.23</v>
      </c>
      <c r="I1689" t="s">
        <v>25</v>
      </c>
      <c r="J1689" t="s">
        <v>26</v>
      </c>
      <c r="M1689" t="s">
        <v>27</v>
      </c>
      <c r="N1689" t="s">
        <v>27</v>
      </c>
    </row>
    <row r="1690" spans="1:14" x14ac:dyDescent="0.2">
      <c r="A1690" t="s">
        <v>4014</v>
      </c>
      <c r="B1690" t="s">
        <v>4227</v>
      </c>
      <c r="C1690" t="s">
        <v>4258</v>
      </c>
      <c r="D1690" t="s">
        <v>4229</v>
      </c>
      <c r="E1690" t="s">
        <v>4230</v>
      </c>
      <c r="F1690" t="s">
        <v>4231</v>
      </c>
      <c r="G1690" t="s">
        <v>24</v>
      </c>
      <c r="H1690">
        <v>7.19</v>
      </c>
      <c r="I1690" t="s">
        <v>25</v>
      </c>
      <c r="J1690" t="s">
        <v>26</v>
      </c>
      <c r="M1690" t="s">
        <v>27</v>
      </c>
      <c r="N1690" t="s">
        <v>27</v>
      </c>
    </row>
    <row r="1691" spans="1:14" x14ac:dyDescent="0.2">
      <c r="A1691" t="s">
        <v>4014</v>
      </c>
      <c r="B1691" t="s">
        <v>4191</v>
      </c>
      <c r="C1691" t="s">
        <v>4259</v>
      </c>
      <c r="D1691" t="s">
        <v>4193</v>
      </c>
      <c r="E1691" t="s">
        <v>4194</v>
      </c>
      <c r="F1691" t="s">
        <v>4195</v>
      </c>
      <c r="G1691" t="s">
        <v>24</v>
      </c>
      <c r="H1691">
        <v>6.92</v>
      </c>
      <c r="I1691" t="s">
        <v>25</v>
      </c>
      <c r="J1691" t="s">
        <v>26</v>
      </c>
      <c r="M1691" t="s">
        <v>27</v>
      </c>
      <c r="N1691" t="s">
        <v>27</v>
      </c>
    </row>
    <row r="1692" spans="1:14" x14ac:dyDescent="0.2">
      <c r="A1692" t="s">
        <v>4014</v>
      </c>
      <c r="B1692" t="s">
        <v>4260</v>
      </c>
      <c r="C1692" t="s">
        <v>4261</v>
      </c>
      <c r="D1692" t="s">
        <v>4262</v>
      </c>
      <c r="E1692" t="s">
        <v>4263</v>
      </c>
      <c r="F1692" t="s">
        <v>4264</v>
      </c>
      <c r="G1692" t="s">
        <v>24</v>
      </c>
      <c r="H1692">
        <v>6.78</v>
      </c>
      <c r="I1692" t="s">
        <v>25</v>
      </c>
      <c r="J1692" t="s">
        <v>26</v>
      </c>
      <c r="K1692">
        <v>1</v>
      </c>
      <c r="L1692">
        <v>6.78</v>
      </c>
      <c r="M1692" t="s">
        <v>27</v>
      </c>
      <c r="N1692" t="s">
        <v>27</v>
      </c>
    </row>
    <row r="1693" spans="1:14" x14ac:dyDescent="0.2">
      <c r="A1693" t="s">
        <v>4014</v>
      </c>
      <c r="B1693" t="s">
        <v>4242</v>
      </c>
      <c r="C1693" t="s">
        <v>4265</v>
      </c>
      <c r="D1693" t="s">
        <v>4244</v>
      </c>
      <c r="E1693" t="s">
        <v>4245</v>
      </c>
      <c r="F1693" t="s">
        <v>4246</v>
      </c>
      <c r="G1693" t="s">
        <v>24</v>
      </c>
      <c r="H1693">
        <v>5.99</v>
      </c>
      <c r="I1693" t="s">
        <v>25</v>
      </c>
      <c r="J1693" t="s">
        <v>26</v>
      </c>
      <c r="M1693" t="s">
        <v>27</v>
      </c>
      <c r="N1693" t="s">
        <v>27</v>
      </c>
    </row>
    <row r="1694" spans="1:14" x14ac:dyDescent="0.2">
      <c r="A1694" t="s">
        <v>4014</v>
      </c>
      <c r="B1694" t="s">
        <v>2827</v>
      </c>
      <c r="C1694" t="s">
        <v>4266</v>
      </c>
      <c r="D1694" t="s">
        <v>92</v>
      </c>
      <c r="E1694" t="s">
        <v>1349</v>
      </c>
      <c r="F1694" t="s">
        <v>94</v>
      </c>
      <c r="G1694" t="s">
        <v>24</v>
      </c>
      <c r="H1694">
        <v>5.97</v>
      </c>
      <c r="I1694" t="s">
        <v>25</v>
      </c>
      <c r="J1694" t="s">
        <v>26</v>
      </c>
      <c r="K1694">
        <v>4</v>
      </c>
      <c r="L1694">
        <v>1.4924999999999999</v>
      </c>
      <c r="M1694" t="s">
        <v>27</v>
      </c>
      <c r="N1694" t="s">
        <v>27</v>
      </c>
    </row>
    <row r="1695" spans="1:14" x14ac:dyDescent="0.2">
      <c r="A1695" t="s">
        <v>4014</v>
      </c>
      <c r="B1695" t="s">
        <v>4267</v>
      </c>
      <c r="C1695" t="s">
        <v>4268</v>
      </c>
      <c r="D1695" t="s">
        <v>4269</v>
      </c>
      <c r="E1695" t="s">
        <v>4270</v>
      </c>
      <c r="F1695" t="s">
        <v>4271</v>
      </c>
      <c r="G1695" t="s">
        <v>24</v>
      </c>
      <c r="H1695">
        <v>5.92</v>
      </c>
      <c r="I1695" t="s">
        <v>25</v>
      </c>
      <c r="J1695" t="s">
        <v>26</v>
      </c>
      <c r="M1695" t="s">
        <v>27</v>
      </c>
      <c r="N1695" t="s">
        <v>27</v>
      </c>
    </row>
    <row r="1696" spans="1:14" x14ac:dyDescent="0.2">
      <c r="A1696" t="s">
        <v>4014</v>
      </c>
      <c r="B1696" t="s">
        <v>4272</v>
      </c>
      <c r="C1696" t="s">
        <v>4273</v>
      </c>
      <c r="D1696" t="s">
        <v>2267</v>
      </c>
      <c r="E1696" t="s">
        <v>4274</v>
      </c>
      <c r="F1696" t="s">
        <v>2269</v>
      </c>
      <c r="G1696" t="s">
        <v>24</v>
      </c>
      <c r="H1696">
        <v>5.45</v>
      </c>
      <c r="I1696" t="s">
        <v>25</v>
      </c>
      <c r="J1696" t="s">
        <v>26</v>
      </c>
      <c r="M1696" t="s">
        <v>27</v>
      </c>
      <c r="N1696" t="s">
        <v>27</v>
      </c>
    </row>
    <row r="1697" spans="1:14" x14ac:dyDescent="0.2">
      <c r="A1697" t="s">
        <v>4055</v>
      </c>
      <c r="B1697" t="s">
        <v>4275</v>
      </c>
      <c r="C1697" t="s">
        <v>4276</v>
      </c>
      <c r="D1697" t="s">
        <v>4277</v>
      </c>
      <c r="E1697" t="s">
        <v>4278</v>
      </c>
      <c r="F1697" t="s">
        <v>4279</v>
      </c>
      <c r="G1697" t="s">
        <v>24</v>
      </c>
      <c r="H1697">
        <v>4.92</v>
      </c>
      <c r="I1697" t="s">
        <v>47</v>
      </c>
      <c r="J1697" t="s">
        <v>26</v>
      </c>
      <c r="M1697" t="s">
        <v>27</v>
      </c>
      <c r="N1697" t="s">
        <v>27</v>
      </c>
    </row>
    <row r="1698" spans="1:14" x14ac:dyDescent="0.2">
      <c r="A1698" t="s">
        <v>4014</v>
      </c>
      <c r="B1698" t="s">
        <v>4280</v>
      </c>
      <c r="C1698" t="s">
        <v>4281</v>
      </c>
      <c r="D1698" t="s">
        <v>311</v>
      </c>
      <c r="E1698" t="s">
        <v>4282</v>
      </c>
      <c r="F1698" t="s">
        <v>313</v>
      </c>
      <c r="G1698" t="s">
        <v>24</v>
      </c>
      <c r="H1698">
        <v>4.8600000000000003</v>
      </c>
      <c r="I1698" t="s">
        <v>25</v>
      </c>
      <c r="J1698" t="s">
        <v>26</v>
      </c>
      <c r="K1698">
        <v>2</v>
      </c>
      <c r="L1698">
        <v>2.4300000000000002</v>
      </c>
      <c r="M1698" t="s">
        <v>27</v>
      </c>
      <c r="N1698" t="s">
        <v>27</v>
      </c>
    </row>
    <row r="1699" spans="1:14" x14ac:dyDescent="0.2">
      <c r="A1699" t="s">
        <v>4014</v>
      </c>
      <c r="B1699" t="s">
        <v>4283</v>
      </c>
      <c r="C1699" t="s">
        <v>1348</v>
      </c>
      <c r="D1699" t="s">
        <v>97</v>
      </c>
      <c r="E1699" t="s">
        <v>786</v>
      </c>
      <c r="F1699" t="s">
        <v>99</v>
      </c>
      <c r="G1699" t="s">
        <v>24</v>
      </c>
      <c r="H1699">
        <v>4.8499999999999996</v>
      </c>
      <c r="I1699" t="s">
        <v>25</v>
      </c>
      <c r="J1699" t="s">
        <v>26</v>
      </c>
      <c r="M1699" t="s">
        <v>27</v>
      </c>
      <c r="N1699" t="s">
        <v>27</v>
      </c>
    </row>
    <row r="1700" spans="1:14" x14ac:dyDescent="0.2">
      <c r="A1700" t="s">
        <v>4014</v>
      </c>
      <c r="B1700" t="s">
        <v>4177</v>
      </c>
      <c r="C1700" t="s">
        <v>4284</v>
      </c>
      <c r="D1700" t="s">
        <v>1185</v>
      </c>
      <c r="E1700" t="s">
        <v>4179</v>
      </c>
      <c r="F1700" t="s">
        <v>1187</v>
      </c>
      <c r="G1700" t="s">
        <v>24</v>
      </c>
      <c r="H1700">
        <v>4.8499999999999996</v>
      </c>
      <c r="I1700" t="s">
        <v>25</v>
      </c>
      <c r="J1700" t="s">
        <v>26</v>
      </c>
      <c r="K1700">
        <v>1</v>
      </c>
      <c r="L1700">
        <v>4.8499999999999996</v>
      </c>
      <c r="M1700" t="s">
        <v>27</v>
      </c>
      <c r="N1700" t="s">
        <v>27</v>
      </c>
    </row>
    <row r="1701" spans="1:14" x14ac:dyDescent="0.2">
      <c r="A1701" t="s">
        <v>4014</v>
      </c>
      <c r="B1701" t="s">
        <v>4285</v>
      </c>
      <c r="C1701" t="s">
        <v>4286</v>
      </c>
      <c r="D1701" t="s">
        <v>4287</v>
      </c>
      <c r="E1701" t="s">
        <v>4288</v>
      </c>
      <c r="F1701" t="s">
        <v>4289</v>
      </c>
      <c r="G1701" t="s">
        <v>24</v>
      </c>
      <c r="H1701">
        <v>4.82</v>
      </c>
      <c r="I1701" t="s">
        <v>25</v>
      </c>
      <c r="J1701" t="s">
        <v>26</v>
      </c>
      <c r="M1701" t="s">
        <v>27</v>
      </c>
      <c r="N1701" t="s">
        <v>27</v>
      </c>
    </row>
    <row r="1702" spans="1:14" x14ac:dyDescent="0.2">
      <c r="A1702" t="s">
        <v>4014</v>
      </c>
      <c r="B1702" t="s">
        <v>4290</v>
      </c>
      <c r="C1702" t="s">
        <v>4291</v>
      </c>
      <c r="D1702" t="s">
        <v>4292</v>
      </c>
      <c r="E1702" t="s">
        <v>4293</v>
      </c>
      <c r="F1702" t="s">
        <v>4294</v>
      </c>
      <c r="G1702" t="s">
        <v>24</v>
      </c>
      <c r="H1702">
        <v>4.26</v>
      </c>
      <c r="I1702" t="s">
        <v>25</v>
      </c>
      <c r="J1702" t="s">
        <v>26</v>
      </c>
      <c r="M1702" t="s">
        <v>27</v>
      </c>
      <c r="N1702" t="s">
        <v>27</v>
      </c>
    </row>
    <row r="1703" spans="1:14" x14ac:dyDescent="0.2">
      <c r="A1703" t="s">
        <v>4014</v>
      </c>
      <c r="B1703" t="s">
        <v>4283</v>
      </c>
      <c r="C1703" t="s">
        <v>235</v>
      </c>
      <c r="D1703" t="s">
        <v>97</v>
      </c>
      <c r="E1703" t="s">
        <v>786</v>
      </c>
      <c r="F1703" t="s">
        <v>99</v>
      </c>
      <c r="G1703" t="s">
        <v>24</v>
      </c>
      <c r="H1703">
        <v>4.07</v>
      </c>
      <c r="I1703" t="s">
        <v>25</v>
      </c>
      <c r="J1703" t="s">
        <v>26</v>
      </c>
      <c r="M1703" t="s">
        <v>27</v>
      </c>
      <c r="N1703" t="s">
        <v>27</v>
      </c>
    </row>
    <row r="1704" spans="1:14" x14ac:dyDescent="0.2">
      <c r="A1704" t="s">
        <v>4014</v>
      </c>
      <c r="B1704" t="s">
        <v>2827</v>
      </c>
      <c r="C1704" t="s">
        <v>296</v>
      </c>
      <c r="D1704" t="s">
        <v>92</v>
      </c>
      <c r="E1704" t="s">
        <v>1349</v>
      </c>
      <c r="F1704" t="s">
        <v>94</v>
      </c>
      <c r="G1704" t="s">
        <v>24</v>
      </c>
      <c r="H1704">
        <v>4.07</v>
      </c>
      <c r="I1704" t="s">
        <v>25</v>
      </c>
      <c r="J1704" t="s">
        <v>26</v>
      </c>
      <c r="K1704">
        <v>1</v>
      </c>
      <c r="L1704">
        <v>4.07</v>
      </c>
      <c r="M1704" t="s">
        <v>27</v>
      </c>
      <c r="N1704" t="s">
        <v>27</v>
      </c>
    </row>
    <row r="1705" spans="1:14" x14ac:dyDescent="0.2">
      <c r="A1705" t="s">
        <v>4014</v>
      </c>
      <c r="B1705" t="s">
        <v>4198</v>
      </c>
      <c r="C1705" t="s">
        <v>4295</v>
      </c>
      <c r="D1705" t="s">
        <v>4200</v>
      </c>
      <c r="E1705" t="s">
        <v>4201</v>
      </c>
      <c r="F1705" t="s">
        <v>4202</v>
      </c>
      <c r="G1705" t="s">
        <v>24</v>
      </c>
      <c r="H1705">
        <v>4.0599999999999996</v>
      </c>
      <c r="I1705" t="s">
        <v>25</v>
      </c>
      <c r="J1705" t="s">
        <v>26</v>
      </c>
      <c r="K1705">
        <v>1</v>
      </c>
      <c r="L1705">
        <v>4.0599999999999996</v>
      </c>
      <c r="M1705" t="s">
        <v>27</v>
      </c>
      <c r="N1705" t="s">
        <v>27</v>
      </c>
    </row>
    <row r="1706" spans="1:14" x14ac:dyDescent="0.2">
      <c r="A1706" t="s">
        <v>4014</v>
      </c>
      <c r="B1706" t="s">
        <v>4296</v>
      </c>
      <c r="C1706" t="s">
        <v>4297</v>
      </c>
      <c r="D1706" t="s">
        <v>4298</v>
      </c>
      <c r="E1706" t="s">
        <v>4299</v>
      </c>
      <c r="F1706" t="s">
        <v>4300</v>
      </c>
      <c r="G1706" t="s">
        <v>24</v>
      </c>
      <c r="H1706">
        <v>4.0599999999999996</v>
      </c>
      <c r="I1706" t="s">
        <v>47</v>
      </c>
      <c r="J1706" t="s">
        <v>26</v>
      </c>
      <c r="K1706">
        <v>1</v>
      </c>
      <c r="L1706">
        <v>4.0599999999999996</v>
      </c>
      <c r="M1706" t="s">
        <v>27</v>
      </c>
      <c r="N1706" t="s">
        <v>27</v>
      </c>
    </row>
    <row r="1707" spans="1:14" x14ac:dyDescent="0.2">
      <c r="A1707" t="s">
        <v>4014</v>
      </c>
      <c r="B1707" t="s">
        <v>4301</v>
      </c>
      <c r="C1707" t="s">
        <v>4302</v>
      </c>
      <c r="D1707" t="s">
        <v>712</v>
      </c>
      <c r="E1707" t="s">
        <v>4303</v>
      </c>
      <c r="F1707" t="s">
        <v>714</v>
      </c>
      <c r="G1707" t="s">
        <v>24</v>
      </c>
      <c r="H1707">
        <v>4.0199999999999996</v>
      </c>
      <c r="I1707" t="s">
        <v>25</v>
      </c>
      <c r="J1707" t="s">
        <v>26</v>
      </c>
      <c r="M1707" t="s">
        <v>27</v>
      </c>
      <c r="N1707" t="s">
        <v>27</v>
      </c>
    </row>
    <row r="1708" spans="1:14" x14ac:dyDescent="0.2">
      <c r="A1708" t="s">
        <v>4014</v>
      </c>
      <c r="B1708" t="s">
        <v>4105</v>
      </c>
      <c r="C1708" t="s">
        <v>4304</v>
      </c>
      <c r="D1708" t="s">
        <v>4107</v>
      </c>
      <c r="E1708" t="s">
        <v>4108</v>
      </c>
      <c r="F1708" t="s">
        <v>4109</v>
      </c>
      <c r="G1708" t="s">
        <v>24</v>
      </c>
      <c r="H1708">
        <v>4.01</v>
      </c>
      <c r="I1708" t="s">
        <v>47</v>
      </c>
      <c r="J1708" t="s">
        <v>26</v>
      </c>
      <c r="M1708" t="s">
        <v>27</v>
      </c>
      <c r="N1708" t="s">
        <v>27</v>
      </c>
    </row>
    <row r="1709" spans="1:14" x14ac:dyDescent="0.2">
      <c r="A1709" t="s">
        <v>4014</v>
      </c>
      <c r="B1709" t="s">
        <v>4267</v>
      </c>
      <c r="C1709" t="s">
        <v>4305</v>
      </c>
      <c r="D1709" t="s">
        <v>4269</v>
      </c>
      <c r="E1709" t="s">
        <v>4270</v>
      </c>
      <c r="F1709" t="s">
        <v>4271</v>
      </c>
      <c r="G1709" t="s">
        <v>24</v>
      </c>
      <c r="H1709">
        <v>4</v>
      </c>
      <c r="I1709" t="s">
        <v>25</v>
      </c>
      <c r="J1709" t="s">
        <v>26</v>
      </c>
      <c r="K1709">
        <v>1</v>
      </c>
      <c r="L1709">
        <v>4</v>
      </c>
      <c r="M1709" t="s">
        <v>27</v>
      </c>
      <c r="N1709" t="s">
        <v>27</v>
      </c>
    </row>
    <row r="1710" spans="1:14" x14ac:dyDescent="0.2">
      <c r="A1710" t="s">
        <v>4014</v>
      </c>
      <c r="B1710" t="s">
        <v>4285</v>
      </c>
      <c r="C1710" t="s">
        <v>4306</v>
      </c>
      <c r="D1710" t="s">
        <v>4287</v>
      </c>
      <c r="E1710" t="s">
        <v>4288</v>
      </c>
      <c r="F1710" t="s">
        <v>4289</v>
      </c>
      <c r="G1710" t="s">
        <v>24</v>
      </c>
      <c r="H1710">
        <v>3.93</v>
      </c>
      <c r="I1710" t="s">
        <v>25</v>
      </c>
      <c r="J1710" t="s">
        <v>26</v>
      </c>
      <c r="M1710" t="s">
        <v>27</v>
      </c>
      <c r="N1710" t="s">
        <v>27</v>
      </c>
    </row>
    <row r="1711" spans="1:14" x14ac:dyDescent="0.2">
      <c r="A1711" t="s">
        <v>4014</v>
      </c>
      <c r="B1711" t="s">
        <v>4220</v>
      </c>
      <c r="C1711" t="s">
        <v>4307</v>
      </c>
      <c r="D1711" t="s">
        <v>2257</v>
      </c>
      <c r="E1711" t="s">
        <v>4221</v>
      </c>
      <c r="F1711" t="s">
        <v>2259</v>
      </c>
      <c r="G1711" t="s">
        <v>24</v>
      </c>
      <c r="H1711">
        <v>3.93</v>
      </c>
      <c r="I1711" t="s">
        <v>25</v>
      </c>
      <c r="J1711" t="s">
        <v>205</v>
      </c>
      <c r="M1711" t="s">
        <v>27</v>
      </c>
      <c r="N1711" t="s">
        <v>27</v>
      </c>
    </row>
    <row r="1712" spans="1:14" x14ac:dyDescent="0.2">
      <c r="A1712" t="s">
        <v>4014</v>
      </c>
      <c r="B1712" t="s">
        <v>4301</v>
      </c>
      <c r="C1712" t="s">
        <v>711</v>
      </c>
      <c r="D1712" t="s">
        <v>712</v>
      </c>
      <c r="E1712" t="s">
        <v>4303</v>
      </c>
      <c r="F1712" t="s">
        <v>714</v>
      </c>
      <c r="G1712" t="s">
        <v>24</v>
      </c>
      <c r="H1712">
        <v>3.69</v>
      </c>
      <c r="I1712" t="s">
        <v>25</v>
      </c>
      <c r="J1712" t="s">
        <v>26</v>
      </c>
      <c r="M1712" t="s">
        <v>27</v>
      </c>
      <c r="N1712" t="s">
        <v>27</v>
      </c>
    </row>
    <row r="1713" spans="1:14" x14ac:dyDescent="0.2">
      <c r="A1713" t="s">
        <v>4014</v>
      </c>
      <c r="B1713" t="s">
        <v>4308</v>
      </c>
      <c r="C1713" t="s">
        <v>4309</v>
      </c>
      <c r="D1713" t="s">
        <v>4310</v>
      </c>
      <c r="E1713" t="s">
        <v>4311</v>
      </c>
      <c r="F1713" t="s">
        <v>4312</v>
      </c>
      <c r="G1713" t="s">
        <v>24</v>
      </c>
      <c r="H1713">
        <v>3.62</v>
      </c>
      <c r="I1713" t="s">
        <v>25</v>
      </c>
      <c r="J1713" t="s">
        <v>26</v>
      </c>
      <c r="M1713" t="s">
        <v>27</v>
      </c>
      <c r="N1713" t="s">
        <v>27</v>
      </c>
    </row>
    <row r="1714" spans="1:14" x14ac:dyDescent="0.2">
      <c r="A1714" t="s">
        <v>4014</v>
      </c>
      <c r="B1714" t="s">
        <v>4063</v>
      </c>
      <c r="C1714" t="s">
        <v>4313</v>
      </c>
      <c r="D1714" t="s">
        <v>2234</v>
      </c>
      <c r="E1714" t="s">
        <v>4065</v>
      </c>
      <c r="F1714" t="s">
        <v>2236</v>
      </c>
      <c r="G1714" t="s">
        <v>24</v>
      </c>
      <c r="H1714">
        <v>3.61</v>
      </c>
      <c r="I1714" t="s">
        <v>25</v>
      </c>
      <c r="J1714" t="s">
        <v>26</v>
      </c>
      <c r="M1714" t="s">
        <v>27</v>
      </c>
      <c r="N1714" t="s">
        <v>27</v>
      </c>
    </row>
    <row r="1715" spans="1:14" x14ac:dyDescent="0.2">
      <c r="A1715" t="s">
        <v>4014</v>
      </c>
      <c r="B1715" t="s">
        <v>4260</v>
      </c>
      <c r="C1715" t="s">
        <v>4314</v>
      </c>
      <c r="D1715" t="s">
        <v>4262</v>
      </c>
      <c r="E1715" t="s">
        <v>4263</v>
      </c>
      <c r="F1715" t="s">
        <v>4264</v>
      </c>
      <c r="G1715" t="s">
        <v>24</v>
      </c>
      <c r="H1715">
        <v>3.54</v>
      </c>
      <c r="I1715" t="s">
        <v>25</v>
      </c>
      <c r="J1715" t="s">
        <v>26</v>
      </c>
      <c r="M1715" t="s">
        <v>27</v>
      </c>
      <c r="N1715" t="s">
        <v>27</v>
      </c>
    </row>
    <row r="1716" spans="1:14" x14ac:dyDescent="0.2">
      <c r="A1716" t="s">
        <v>4014</v>
      </c>
      <c r="B1716" t="s">
        <v>4315</v>
      </c>
      <c r="C1716" t="s">
        <v>4316</v>
      </c>
      <c r="D1716" t="s">
        <v>4317</v>
      </c>
      <c r="E1716" t="s">
        <v>4318</v>
      </c>
      <c r="F1716" t="s">
        <v>4319</v>
      </c>
      <c r="G1716" t="s">
        <v>24</v>
      </c>
      <c r="H1716">
        <v>3.35</v>
      </c>
      <c r="I1716" t="s">
        <v>25</v>
      </c>
      <c r="J1716" t="s">
        <v>26</v>
      </c>
      <c r="M1716" t="s">
        <v>27</v>
      </c>
      <c r="N1716" t="s">
        <v>27</v>
      </c>
    </row>
    <row r="1717" spans="1:14" x14ac:dyDescent="0.2">
      <c r="A1717" t="s">
        <v>4014</v>
      </c>
      <c r="B1717" t="s">
        <v>4102</v>
      </c>
      <c r="C1717" t="s">
        <v>4320</v>
      </c>
      <c r="D1717" t="s">
        <v>464</v>
      </c>
      <c r="E1717" t="s">
        <v>4104</v>
      </c>
      <c r="F1717" t="s">
        <v>466</v>
      </c>
      <c r="G1717" t="s">
        <v>24</v>
      </c>
      <c r="H1717">
        <v>3.28</v>
      </c>
      <c r="I1717" t="s">
        <v>25</v>
      </c>
      <c r="J1717" t="s">
        <v>26</v>
      </c>
      <c r="M1717" t="s">
        <v>27</v>
      </c>
      <c r="N1717" t="s">
        <v>27</v>
      </c>
    </row>
    <row r="1718" spans="1:14" x14ac:dyDescent="0.2">
      <c r="A1718" t="s">
        <v>4055</v>
      </c>
      <c r="B1718" t="s">
        <v>4275</v>
      </c>
      <c r="C1718" t="s">
        <v>4321</v>
      </c>
      <c r="D1718" t="s">
        <v>4277</v>
      </c>
      <c r="E1718" t="s">
        <v>4278</v>
      </c>
      <c r="F1718" t="s">
        <v>4279</v>
      </c>
      <c r="G1718" t="s">
        <v>24</v>
      </c>
      <c r="H1718">
        <v>3.21</v>
      </c>
      <c r="I1718" t="s">
        <v>47</v>
      </c>
      <c r="J1718" t="s">
        <v>26</v>
      </c>
      <c r="M1718" t="s">
        <v>27</v>
      </c>
      <c r="N1718" t="s">
        <v>27</v>
      </c>
    </row>
    <row r="1719" spans="1:14" x14ac:dyDescent="0.2">
      <c r="A1719" t="s">
        <v>4014</v>
      </c>
      <c r="B1719" t="s">
        <v>4322</v>
      </c>
      <c r="C1719" t="s">
        <v>4323</v>
      </c>
      <c r="D1719" t="s">
        <v>4324</v>
      </c>
      <c r="E1719" t="s">
        <v>4325</v>
      </c>
      <c r="F1719" t="s">
        <v>4326</v>
      </c>
      <c r="G1719" t="s">
        <v>24</v>
      </c>
      <c r="H1719">
        <v>3.15</v>
      </c>
      <c r="I1719" t="s">
        <v>25</v>
      </c>
      <c r="J1719" t="s">
        <v>26</v>
      </c>
      <c r="M1719" t="s">
        <v>27</v>
      </c>
      <c r="N1719" t="s">
        <v>27</v>
      </c>
    </row>
    <row r="1720" spans="1:14" x14ac:dyDescent="0.2">
      <c r="A1720" t="s">
        <v>4014</v>
      </c>
      <c r="B1720" t="s">
        <v>4181</v>
      </c>
      <c r="C1720" t="s">
        <v>4327</v>
      </c>
      <c r="D1720" t="s">
        <v>4183</v>
      </c>
      <c r="E1720" t="s">
        <v>4184</v>
      </c>
      <c r="F1720" t="s">
        <v>4185</v>
      </c>
      <c r="G1720" t="s">
        <v>24</v>
      </c>
      <c r="H1720">
        <v>3.12</v>
      </c>
      <c r="I1720" t="s">
        <v>25</v>
      </c>
      <c r="J1720" t="s">
        <v>26</v>
      </c>
      <c r="M1720" t="s">
        <v>27</v>
      </c>
      <c r="N1720" t="s">
        <v>27</v>
      </c>
    </row>
    <row r="1721" spans="1:14" x14ac:dyDescent="0.2">
      <c r="A1721" t="s">
        <v>4014</v>
      </c>
      <c r="B1721" t="s">
        <v>4260</v>
      </c>
      <c r="C1721" t="s">
        <v>4328</v>
      </c>
      <c r="D1721" t="s">
        <v>4262</v>
      </c>
      <c r="E1721" t="s">
        <v>4263</v>
      </c>
      <c r="F1721" t="s">
        <v>4264</v>
      </c>
      <c r="G1721" t="s">
        <v>24</v>
      </c>
      <c r="H1721">
        <v>3.07</v>
      </c>
      <c r="I1721" t="s">
        <v>25</v>
      </c>
      <c r="J1721" t="s">
        <v>26</v>
      </c>
      <c r="M1721" t="s">
        <v>27</v>
      </c>
      <c r="N1721" t="s">
        <v>27</v>
      </c>
    </row>
    <row r="1722" spans="1:14" x14ac:dyDescent="0.2">
      <c r="A1722" t="s">
        <v>4329</v>
      </c>
      <c r="B1722" t="s">
        <v>4330</v>
      </c>
      <c r="C1722" t="s">
        <v>4331</v>
      </c>
      <c r="D1722" t="s">
        <v>4332</v>
      </c>
      <c r="E1722" t="s">
        <v>4333</v>
      </c>
      <c r="F1722" t="s">
        <v>4334</v>
      </c>
      <c r="G1722" t="s">
        <v>24</v>
      </c>
      <c r="H1722">
        <v>3.07</v>
      </c>
      <c r="I1722" t="s">
        <v>47</v>
      </c>
      <c r="J1722" t="s">
        <v>26</v>
      </c>
      <c r="M1722" t="s">
        <v>27</v>
      </c>
      <c r="N1722" t="s">
        <v>27</v>
      </c>
    </row>
    <row r="1723" spans="1:14" x14ac:dyDescent="0.2">
      <c r="A1723" t="s">
        <v>4014</v>
      </c>
      <c r="B1723" t="s">
        <v>4142</v>
      </c>
      <c r="C1723" t="s">
        <v>4335</v>
      </c>
      <c r="D1723" t="s">
        <v>4144</v>
      </c>
      <c r="E1723" t="s">
        <v>4145</v>
      </c>
      <c r="F1723" t="s">
        <v>4146</v>
      </c>
      <c r="G1723" t="s">
        <v>24</v>
      </c>
      <c r="H1723">
        <v>3.04</v>
      </c>
      <c r="I1723" t="s">
        <v>25</v>
      </c>
      <c r="J1723" t="s">
        <v>26</v>
      </c>
      <c r="M1723" t="s">
        <v>27</v>
      </c>
      <c r="N1723" t="s">
        <v>27</v>
      </c>
    </row>
    <row r="1724" spans="1:14" x14ac:dyDescent="0.2">
      <c r="A1724" t="s">
        <v>4014</v>
      </c>
      <c r="B1724" t="s">
        <v>4336</v>
      </c>
      <c r="C1724" t="s">
        <v>4337</v>
      </c>
      <c r="D1724" t="s">
        <v>4338</v>
      </c>
      <c r="E1724" t="s">
        <v>4339</v>
      </c>
      <c r="F1724" t="s">
        <v>4340</v>
      </c>
      <c r="G1724" t="s">
        <v>24</v>
      </c>
      <c r="H1724">
        <v>2.93</v>
      </c>
      <c r="I1724" t="s">
        <v>25</v>
      </c>
      <c r="J1724" t="s">
        <v>26</v>
      </c>
      <c r="M1724" t="s">
        <v>27</v>
      </c>
      <c r="N1724" t="s">
        <v>27</v>
      </c>
    </row>
    <row r="1725" spans="1:14" x14ac:dyDescent="0.2">
      <c r="A1725" t="s">
        <v>4014</v>
      </c>
      <c r="B1725" t="s">
        <v>4341</v>
      </c>
      <c r="C1725" t="s">
        <v>4342</v>
      </c>
      <c r="D1725" t="s">
        <v>4343</v>
      </c>
      <c r="E1725" t="s">
        <v>4344</v>
      </c>
      <c r="F1725" t="s">
        <v>4345</v>
      </c>
      <c r="G1725" t="s">
        <v>24</v>
      </c>
      <c r="H1725">
        <v>1.1100000000000001</v>
      </c>
      <c r="I1725" t="s">
        <v>25</v>
      </c>
      <c r="J1725" t="s">
        <v>205</v>
      </c>
      <c r="M1725" t="s">
        <v>27</v>
      </c>
      <c r="N1725" t="s">
        <v>27</v>
      </c>
    </row>
    <row r="1726" spans="1:14" x14ac:dyDescent="0.2">
      <c r="A1726" t="s">
        <v>4014</v>
      </c>
      <c r="B1726" t="s">
        <v>4267</v>
      </c>
      <c r="C1726" t="s">
        <v>4346</v>
      </c>
      <c r="D1726" t="s">
        <v>4269</v>
      </c>
      <c r="E1726" t="s">
        <v>4270</v>
      </c>
      <c r="F1726" t="s">
        <v>4271</v>
      </c>
      <c r="G1726" t="s">
        <v>24</v>
      </c>
      <c r="H1726">
        <v>0.35</v>
      </c>
      <c r="I1726" t="s">
        <v>25</v>
      </c>
      <c r="J1726" t="s">
        <v>26</v>
      </c>
      <c r="M1726" t="s">
        <v>27</v>
      </c>
      <c r="N1726" t="s">
        <v>27</v>
      </c>
    </row>
    <row r="1727" spans="1:14" x14ac:dyDescent="0.2">
      <c r="A1727" t="s">
        <v>4014</v>
      </c>
      <c r="B1727" t="s">
        <v>4347</v>
      </c>
      <c r="C1727" t="s">
        <v>4348</v>
      </c>
      <c r="D1727" t="s">
        <v>4349</v>
      </c>
      <c r="E1727" t="s">
        <v>4350</v>
      </c>
      <c r="F1727" t="s">
        <v>4351</v>
      </c>
      <c r="G1727" t="s">
        <v>24</v>
      </c>
      <c r="H1727">
        <v>0.26</v>
      </c>
      <c r="I1727" t="s">
        <v>25</v>
      </c>
      <c r="J1727" t="s">
        <v>205</v>
      </c>
      <c r="M1727" t="s">
        <v>27</v>
      </c>
      <c r="N1727" t="s">
        <v>27</v>
      </c>
    </row>
    <row r="1728" spans="1:14" x14ac:dyDescent="0.2">
      <c r="A1728" t="s">
        <v>4014</v>
      </c>
      <c r="B1728" t="s">
        <v>4352</v>
      </c>
      <c r="C1728" t="s">
        <v>4353</v>
      </c>
      <c r="D1728" t="s">
        <v>4354</v>
      </c>
      <c r="E1728" t="s">
        <v>4355</v>
      </c>
      <c r="F1728" t="s">
        <v>4356</v>
      </c>
      <c r="G1728" t="s">
        <v>24</v>
      </c>
      <c r="H1728">
        <v>0.15</v>
      </c>
      <c r="I1728" t="s">
        <v>25</v>
      </c>
      <c r="J1728" t="s">
        <v>205</v>
      </c>
      <c r="M1728" t="s">
        <v>27</v>
      </c>
      <c r="N1728" t="s">
        <v>27</v>
      </c>
    </row>
    <row r="1729" spans="1:14" x14ac:dyDescent="0.2">
      <c r="A1729" t="s">
        <v>4014</v>
      </c>
      <c r="B1729" t="s">
        <v>4042</v>
      </c>
      <c r="C1729" t="s">
        <v>4357</v>
      </c>
      <c r="D1729" t="s">
        <v>305</v>
      </c>
      <c r="E1729" t="s">
        <v>4044</v>
      </c>
      <c r="F1729" t="s">
        <v>307</v>
      </c>
      <c r="G1729" t="s">
        <v>24</v>
      </c>
      <c r="H1729">
        <v>0.09</v>
      </c>
      <c r="I1729" t="s">
        <v>25</v>
      </c>
      <c r="J1729" t="s">
        <v>26</v>
      </c>
      <c r="M1729" t="s">
        <v>27</v>
      </c>
      <c r="N1729" t="s">
        <v>27</v>
      </c>
    </row>
    <row r="1730" spans="1:14" x14ac:dyDescent="0.2">
      <c r="A1730" t="s">
        <v>4014</v>
      </c>
      <c r="B1730" t="s">
        <v>4290</v>
      </c>
      <c r="C1730" t="s">
        <v>4358</v>
      </c>
      <c r="D1730" t="s">
        <v>4292</v>
      </c>
      <c r="E1730" t="s">
        <v>4293</v>
      </c>
      <c r="F1730" t="s">
        <v>4294</v>
      </c>
      <c r="G1730" t="s">
        <v>24</v>
      </c>
      <c r="H1730">
        <v>0.04</v>
      </c>
      <c r="I1730" t="s">
        <v>25</v>
      </c>
      <c r="J1730" t="s">
        <v>26</v>
      </c>
      <c r="M1730" t="s">
        <v>27</v>
      </c>
      <c r="N1730" t="s">
        <v>27</v>
      </c>
    </row>
    <row r="1731" spans="1:14" x14ac:dyDescent="0.2">
      <c r="A1731" t="s">
        <v>4014</v>
      </c>
      <c r="B1731" t="s">
        <v>4042</v>
      </c>
      <c r="C1731" t="s">
        <v>4359</v>
      </c>
      <c r="D1731" t="s">
        <v>305</v>
      </c>
      <c r="E1731" t="s">
        <v>4044</v>
      </c>
      <c r="F1731" t="s">
        <v>307</v>
      </c>
      <c r="G1731" t="s">
        <v>24</v>
      </c>
      <c r="H1731">
        <v>0.01</v>
      </c>
      <c r="I1731" t="s">
        <v>25</v>
      </c>
      <c r="J1731" t="s">
        <v>26</v>
      </c>
      <c r="M1731" t="s">
        <v>27</v>
      </c>
      <c r="N1731" t="s">
        <v>27</v>
      </c>
    </row>
    <row r="1732" spans="1:14" x14ac:dyDescent="0.2">
      <c r="A1732" t="s">
        <v>4360</v>
      </c>
      <c r="B1732" t="s">
        <v>4361</v>
      </c>
      <c r="C1732" t="s">
        <v>4362</v>
      </c>
      <c r="D1732" t="s">
        <v>4363</v>
      </c>
      <c r="E1732" t="s">
        <v>4364</v>
      </c>
      <c r="F1732" t="s">
        <v>4365</v>
      </c>
      <c r="G1732" t="s">
        <v>24</v>
      </c>
      <c r="H1732">
        <v>3361.14</v>
      </c>
      <c r="I1732" t="s">
        <v>47</v>
      </c>
      <c r="J1732" t="s">
        <v>26</v>
      </c>
      <c r="K1732">
        <v>214</v>
      </c>
      <c r="L1732">
        <v>15.706261680000001</v>
      </c>
      <c r="M1732" t="s">
        <v>27</v>
      </c>
      <c r="N1732" t="s">
        <v>27</v>
      </c>
    </row>
    <row r="1733" spans="1:14" x14ac:dyDescent="0.2">
      <c r="A1733" t="s">
        <v>4360</v>
      </c>
      <c r="B1733" t="s">
        <v>4361</v>
      </c>
      <c r="C1733" t="s">
        <v>4366</v>
      </c>
      <c r="D1733" t="s">
        <v>4363</v>
      </c>
      <c r="E1733" t="s">
        <v>4364</v>
      </c>
      <c r="F1733" t="s">
        <v>4365</v>
      </c>
      <c r="G1733" t="s">
        <v>24</v>
      </c>
      <c r="H1733">
        <v>2211.12</v>
      </c>
      <c r="I1733" t="s">
        <v>47</v>
      </c>
      <c r="J1733" t="s">
        <v>26</v>
      </c>
      <c r="K1733">
        <v>135</v>
      </c>
      <c r="L1733">
        <v>16.378666670000001</v>
      </c>
      <c r="M1733" t="s">
        <v>27</v>
      </c>
      <c r="N1733" t="s">
        <v>27</v>
      </c>
    </row>
    <row r="1734" spans="1:14" x14ac:dyDescent="0.2">
      <c r="A1734" t="s">
        <v>4360</v>
      </c>
      <c r="B1734" t="s">
        <v>4367</v>
      </c>
      <c r="C1734" t="s">
        <v>4368</v>
      </c>
      <c r="D1734" t="s">
        <v>4369</v>
      </c>
      <c r="E1734" t="s">
        <v>4370</v>
      </c>
      <c r="F1734" t="s">
        <v>4371</v>
      </c>
      <c r="G1734" t="s">
        <v>24</v>
      </c>
      <c r="H1734">
        <v>1033.02</v>
      </c>
      <c r="I1734" t="s">
        <v>47</v>
      </c>
      <c r="J1734" t="s">
        <v>26</v>
      </c>
      <c r="K1734">
        <v>39</v>
      </c>
      <c r="L1734">
        <v>26.48769231</v>
      </c>
      <c r="M1734" t="s">
        <v>27</v>
      </c>
      <c r="N1734" t="s">
        <v>27</v>
      </c>
    </row>
    <row r="1735" spans="1:14" x14ac:dyDescent="0.2">
      <c r="A1735" t="s">
        <v>4372</v>
      </c>
      <c r="B1735" t="s">
        <v>4373</v>
      </c>
      <c r="C1735" t="s">
        <v>4374</v>
      </c>
      <c r="D1735" t="s">
        <v>4375</v>
      </c>
      <c r="E1735" t="s">
        <v>4376</v>
      </c>
      <c r="F1735" t="s">
        <v>4377</v>
      </c>
      <c r="G1735" t="s">
        <v>24</v>
      </c>
      <c r="H1735">
        <v>956.07</v>
      </c>
      <c r="I1735" t="s">
        <v>47</v>
      </c>
      <c r="J1735" t="s">
        <v>26</v>
      </c>
      <c r="K1735">
        <v>31</v>
      </c>
      <c r="L1735">
        <v>30.84096774</v>
      </c>
      <c r="M1735" t="s">
        <v>27</v>
      </c>
      <c r="N1735" t="s">
        <v>27</v>
      </c>
    </row>
    <row r="1736" spans="1:14" x14ac:dyDescent="0.2">
      <c r="A1736" t="s">
        <v>4372</v>
      </c>
      <c r="B1736" t="s">
        <v>4378</v>
      </c>
      <c r="C1736" t="s">
        <v>4379</v>
      </c>
      <c r="D1736" t="s">
        <v>4380</v>
      </c>
      <c r="E1736" t="s">
        <v>4381</v>
      </c>
      <c r="F1736" t="s">
        <v>4382</v>
      </c>
      <c r="G1736" t="s">
        <v>24</v>
      </c>
      <c r="H1736">
        <v>601.14</v>
      </c>
      <c r="I1736" t="s">
        <v>47</v>
      </c>
      <c r="J1736" t="s">
        <v>26</v>
      </c>
      <c r="K1736">
        <v>30</v>
      </c>
      <c r="L1736">
        <v>20.038</v>
      </c>
      <c r="M1736" t="s">
        <v>27</v>
      </c>
      <c r="N1736" t="s">
        <v>27</v>
      </c>
    </row>
    <row r="1737" spans="1:14" x14ac:dyDescent="0.2">
      <c r="A1737" t="s">
        <v>4360</v>
      </c>
      <c r="B1737" t="s">
        <v>4383</v>
      </c>
      <c r="C1737" t="s">
        <v>4384</v>
      </c>
      <c r="D1737" t="s">
        <v>61</v>
      </c>
      <c r="E1737" t="s">
        <v>62</v>
      </c>
      <c r="F1737" t="s">
        <v>63</v>
      </c>
      <c r="G1737" t="s">
        <v>24</v>
      </c>
      <c r="H1737">
        <v>298.18</v>
      </c>
      <c r="I1737" t="s">
        <v>47</v>
      </c>
      <c r="J1737" t="s">
        <v>26</v>
      </c>
      <c r="K1737">
        <v>9</v>
      </c>
      <c r="L1737">
        <v>33.131111109999999</v>
      </c>
      <c r="M1737" t="s">
        <v>27</v>
      </c>
      <c r="N1737" t="s">
        <v>27</v>
      </c>
    </row>
    <row r="1738" spans="1:14" x14ac:dyDescent="0.2">
      <c r="A1738" t="s">
        <v>4360</v>
      </c>
      <c r="B1738" t="s">
        <v>4385</v>
      </c>
      <c r="C1738" t="s">
        <v>4386</v>
      </c>
      <c r="D1738" t="s">
        <v>4380</v>
      </c>
      <c r="E1738" t="s">
        <v>4387</v>
      </c>
      <c r="F1738" t="s">
        <v>4382</v>
      </c>
      <c r="G1738" t="s">
        <v>24</v>
      </c>
      <c r="H1738">
        <v>296.58999999999997</v>
      </c>
      <c r="I1738" t="s">
        <v>47</v>
      </c>
      <c r="J1738" t="s">
        <v>26</v>
      </c>
      <c r="K1738">
        <v>18</v>
      </c>
      <c r="L1738">
        <v>16.477222220000002</v>
      </c>
      <c r="M1738" t="s">
        <v>27</v>
      </c>
      <c r="N1738" t="s">
        <v>27</v>
      </c>
    </row>
    <row r="1739" spans="1:14" x14ac:dyDescent="0.2">
      <c r="A1739" t="s">
        <v>4360</v>
      </c>
      <c r="B1739" t="s">
        <v>4388</v>
      </c>
      <c r="C1739" t="s">
        <v>4389</v>
      </c>
      <c r="D1739" t="s">
        <v>1368</v>
      </c>
      <c r="E1739" t="s">
        <v>4390</v>
      </c>
      <c r="F1739" t="s">
        <v>1370</v>
      </c>
      <c r="G1739" t="s">
        <v>24</v>
      </c>
      <c r="H1739">
        <v>269.83999999999997</v>
      </c>
      <c r="I1739" t="s">
        <v>47</v>
      </c>
      <c r="J1739" t="s">
        <v>26</v>
      </c>
      <c r="K1739">
        <v>9</v>
      </c>
      <c r="L1739">
        <v>29.982222220000001</v>
      </c>
      <c r="M1739" t="s">
        <v>27</v>
      </c>
      <c r="N1739" t="s">
        <v>27</v>
      </c>
    </row>
    <row r="1740" spans="1:14" x14ac:dyDescent="0.2">
      <c r="A1740" t="s">
        <v>4391</v>
      </c>
      <c r="B1740" t="s">
        <v>4392</v>
      </c>
      <c r="C1740" t="s">
        <v>4393</v>
      </c>
      <c r="D1740" t="s">
        <v>1368</v>
      </c>
      <c r="E1740" t="s">
        <v>4394</v>
      </c>
      <c r="F1740" t="s">
        <v>1370</v>
      </c>
      <c r="G1740" t="s">
        <v>24</v>
      </c>
      <c r="H1740">
        <v>254.6</v>
      </c>
      <c r="I1740" t="s">
        <v>47</v>
      </c>
      <c r="J1740" t="s">
        <v>26</v>
      </c>
      <c r="K1740">
        <v>10</v>
      </c>
      <c r="L1740">
        <v>25.46</v>
      </c>
      <c r="M1740" t="s">
        <v>27</v>
      </c>
      <c r="N1740" t="s">
        <v>27</v>
      </c>
    </row>
    <row r="1741" spans="1:14" x14ac:dyDescent="0.2">
      <c r="A1741" t="s">
        <v>4391</v>
      </c>
      <c r="B1741" t="s">
        <v>4392</v>
      </c>
      <c r="C1741" t="s">
        <v>4395</v>
      </c>
      <c r="D1741" t="s">
        <v>1368</v>
      </c>
      <c r="E1741" t="s">
        <v>4394</v>
      </c>
      <c r="F1741" t="s">
        <v>1370</v>
      </c>
      <c r="G1741" t="s">
        <v>24</v>
      </c>
      <c r="H1741">
        <v>246.87</v>
      </c>
      <c r="I1741" t="s">
        <v>47</v>
      </c>
      <c r="J1741" t="s">
        <v>26</v>
      </c>
      <c r="K1741">
        <v>10</v>
      </c>
      <c r="L1741">
        <v>24.687000000000001</v>
      </c>
      <c r="M1741" t="s">
        <v>27</v>
      </c>
      <c r="N1741" t="s">
        <v>27</v>
      </c>
    </row>
    <row r="1742" spans="1:14" x14ac:dyDescent="0.2">
      <c r="A1742" t="s">
        <v>4360</v>
      </c>
      <c r="B1742" t="s">
        <v>4396</v>
      </c>
      <c r="C1742" t="s">
        <v>4397</v>
      </c>
      <c r="D1742" t="s">
        <v>4398</v>
      </c>
      <c r="E1742" t="s">
        <v>4399</v>
      </c>
      <c r="F1742" t="s">
        <v>4400</v>
      </c>
      <c r="G1742" t="s">
        <v>24</v>
      </c>
      <c r="H1742">
        <v>244.52</v>
      </c>
      <c r="I1742" t="s">
        <v>47</v>
      </c>
      <c r="J1742" t="s">
        <v>26</v>
      </c>
      <c r="K1742">
        <v>11</v>
      </c>
      <c r="L1742">
        <v>22.22909091</v>
      </c>
      <c r="M1742" t="s">
        <v>27</v>
      </c>
      <c r="N1742" t="s">
        <v>27</v>
      </c>
    </row>
    <row r="1743" spans="1:14" x14ac:dyDescent="0.2">
      <c r="A1743" t="s">
        <v>4360</v>
      </c>
      <c r="B1743" t="s">
        <v>4367</v>
      </c>
      <c r="C1743" t="s">
        <v>4401</v>
      </c>
      <c r="D1743" t="s">
        <v>4369</v>
      </c>
      <c r="E1743" t="s">
        <v>4370</v>
      </c>
      <c r="F1743" t="s">
        <v>4371</v>
      </c>
      <c r="G1743" t="s">
        <v>24</v>
      </c>
      <c r="H1743">
        <v>242.04</v>
      </c>
      <c r="I1743" t="s">
        <v>47</v>
      </c>
      <c r="J1743" t="s">
        <v>26</v>
      </c>
      <c r="K1743">
        <v>11</v>
      </c>
      <c r="L1743">
        <v>22.003636360000002</v>
      </c>
      <c r="M1743" t="s">
        <v>27</v>
      </c>
      <c r="N1743" t="s">
        <v>27</v>
      </c>
    </row>
    <row r="1744" spans="1:14" x14ac:dyDescent="0.2">
      <c r="A1744" t="s">
        <v>4391</v>
      </c>
      <c r="B1744" t="s">
        <v>4402</v>
      </c>
      <c r="C1744" t="s">
        <v>4403</v>
      </c>
      <c r="D1744" t="s">
        <v>4404</v>
      </c>
      <c r="E1744" t="s">
        <v>4405</v>
      </c>
      <c r="F1744" t="s">
        <v>4406</v>
      </c>
      <c r="G1744" t="s">
        <v>24</v>
      </c>
      <c r="H1744">
        <v>205.92</v>
      </c>
      <c r="I1744" t="s">
        <v>47</v>
      </c>
      <c r="J1744" t="s">
        <v>26</v>
      </c>
      <c r="K1744">
        <v>5</v>
      </c>
      <c r="L1744">
        <v>41.183999999999997</v>
      </c>
      <c r="M1744" t="s">
        <v>27</v>
      </c>
      <c r="N1744" t="s">
        <v>27</v>
      </c>
    </row>
    <row r="1745" spans="1:14" x14ac:dyDescent="0.2">
      <c r="A1745" t="s">
        <v>4360</v>
      </c>
      <c r="B1745" t="s">
        <v>4407</v>
      </c>
      <c r="C1745" t="s">
        <v>4408</v>
      </c>
      <c r="D1745" t="s">
        <v>4409</v>
      </c>
      <c r="E1745" t="s">
        <v>4410</v>
      </c>
      <c r="F1745" t="s">
        <v>4411</v>
      </c>
      <c r="G1745" t="s">
        <v>24</v>
      </c>
      <c r="H1745">
        <v>197.41</v>
      </c>
      <c r="I1745" t="s">
        <v>47</v>
      </c>
      <c r="J1745" t="s">
        <v>26</v>
      </c>
      <c r="K1745">
        <v>8</v>
      </c>
      <c r="L1745">
        <v>24.67625</v>
      </c>
      <c r="M1745" t="s">
        <v>27</v>
      </c>
      <c r="N1745" t="s">
        <v>27</v>
      </c>
    </row>
    <row r="1746" spans="1:14" x14ac:dyDescent="0.2">
      <c r="A1746" t="s">
        <v>4412</v>
      </c>
      <c r="B1746" t="s">
        <v>4413</v>
      </c>
      <c r="C1746" t="s">
        <v>4414</v>
      </c>
      <c r="D1746" t="s">
        <v>4415</v>
      </c>
      <c r="E1746" t="s">
        <v>4416</v>
      </c>
      <c r="F1746" t="s">
        <v>4415</v>
      </c>
      <c r="G1746" t="s">
        <v>24</v>
      </c>
      <c r="H1746">
        <v>187.39</v>
      </c>
      <c r="I1746" t="s">
        <v>47</v>
      </c>
      <c r="J1746" t="s">
        <v>26</v>
      </c>
      <c r="K1746">
        <v>6</v>
      </c>
      <c r="L1746">
        <v>31.231666669999999</v>
      </c>
      <c r="M1746" t="s">
        <v>27</v>
      </c>
      <c r="N1746" t="s">
        <v>27</v>
      </c>
    </row>
    <row r="1747" spans="1:14" x14ac:dyDescent="0.2">
      <c r="A1747" t="s">
        <v>4412</v>
      </c>
      <c r="B1747" t="s">
        <v>4417</v>
      </c>
      <c r="C1747" t="s">
        <v>4418</v>
      </c>
      <c r="D1747" t="s">
        <v>4419</v>
      </c>
      <c r="E1747" t="s">
        <v>4419</v>
      </c>
      <c r="F1747" t="s">
        <v>4420</v>
      </c>
      <c r="G1747" t="s">
        <v>24</v>
      </c>
      <c r="H1747">
        <v>179.15</v>
      </c>
      <c r="I1747" t="s">
        <v>4421</v>
      </c>
      <c r="J1747" t="s">
        <v>26</v>
      </c>
      <c r="K1747">
        <v>25</v>
      </c>
      <c r="L1747">
        <v>7.1660000000000004</v>
      </c>
      <c r="M1747" t="s">
        <v>27</v>
      </c>
      <c r="N1747" t="s">
        <v>27</v>
      </c>
    </row>
    <row r="1748" spans="1:14" x14ac:dyDescent="0.2">
      <c r="A1748" t="s">
        <v>4391</v>
      </c>
      <c r="B1748" t="s">
        <v>4392</v>
      </c>
      <c r="C1748" t="s">
        <v>4422</v>
      </c>
      <c r="D1748" t="s">
        <v>1368</v>
      </c>
      <c r="E1748" t="s">
        <v>4394</v>
      </c>
      <c r="F1748" t="s">
        <v>1370</v>
      </c>
      <c r="G1748" t="s">
        <v>24</v>
      </c>
      <c r="H1748">
        <v>176.64</v>
      </c>
      <c r="I1748" t="s">
        <v>47</v>
      </c>
      <c r="J1748" t="s">
        <v>26</v>
      </c>
      <c r="K1748">
        <v>5</v>
      </c>
      <c r="L1748">
        <v>35.328000000000003</v>
      </c>
      <c r="M1748" t="s">
        <v>27</v>
      </c>
      <c r="N1748" t="s">
        <v>27</v>
      </c>
    </row>
    <row r="1749" spans="1:14" x14ac:dyDescent="0.2">
      <c r="A1749" t="s">
        <v>4391</v>
      </c>
      <c r="B1749" t="s">
        <v>4392</v>
      </c>
      <c r="C1749" t="s">
        <v>4393</v>
      </c>
      <c r="D1749" t="s">
        <v>1368</v>
      </c>
      <c r="E1749" t="s">
        <v>4394</v>
      </c>
      <c r="F1749" t="s">
        <v>1370</v>
      </c>
      <c r="G1749" t="s">
        <v>24</v>
      </c>
      <c r="H1749">
        <v>172.38</v>
      </c>
      <c r="I1749" t="s">
        <v>47</v>
      </c>
      <c r="J1749" t="s">
        <v>26</v>
      </c>
      <c r="K1749">
        <v>7</v>
      </c>
      <c r="L1749">
        <v>24.625714290000001</v>
      </c>
      <c r="M1749" t="s">
        <v>27</v>
      </c>
      <c r="N1749" t="s">
        <v>27</v>
      </c>
    </row>
    <row r="1750" spans="1:14" x14ac:dyDescent="0.2">
      <c r="A1750" t="s">
        <v>4423</v>
      </c>
      <c r="B1750" t="s">
        <v>4424</v>
      </c>
      <c r="C1750" t="s">
        <v>4425</v>
      </c>
      <c r="D1750" t="s">
        <v>4426</v>
      </c>
      <c r="E1750" t="s">
        <v>4427</v>
      </c>
      <c r="F1750" t="s">
        <v>4428</v>
      </c>
      <c r="G1750" t="s">
        <v>24</v>
      </c>
      <c r="H1750">
        <v>167.54</v>
      </c>
      <c r="I1750" t="s">
        <v>47</v>
      </c>
      <c r="J1750" t="s">
        <v>26</v>
      </c>
      <c r="K1750">
        <v>7</v>
      </c>
      <c r="L1750">
        <v>23.934285710000001</v>
      </c>
      <c r="M1750" t="s">
        <v>27</v>
      </c>
      <c r="N1750" t="s">
        <v>27</v>
      </c>
    </row>
    <row r="1751" spans="1:14" x14ac:dyDescent="0.2">
      <c r="A1751" t="s">
        <v>4360</v>
      </c>
      <c r="B1751" t="s">
        <v>4429</v>
      </c>
      <c r="C1751" t="s">
        <v>4430</v>
      </c>
      <c r="D1751" t="s">
        <v>4431</v>
      </c>
      <c r="E1751" t="s">
        <v>4432</v>
      </c>
      <c r="F1751" t="s">
        <v>4433</v>
      </c>
      <c r="G1751" t="s">
        <v>24</v>
      </c>
      <c r="H1751">
        <v>159.38</v>
      </c>
      <c r="I1751" t="s">
        <v>47</v>
      </c>
      <c r="J1751" t="s">
        <v>26</v>
      </c>
      <c r="K1751">
        <v>8</v>
      </c>
      <c r="L1751">
        <v>19.922499999999999</v>
      </c>
      <c r="M1751" t="s">
        <v>27</v>
      </c>
      <c r="N1751" t="s">
        <v>27</v>
      </c>
    </row>
    <row r="1752" spans="1:14" x14ac:dyDescent="0.2">
      <c r="A1752" t="s">
        <v>4434</v>
      </c>
      <c r="B1752" t="s">
        <v>4435</v>
      </c>
      <c r="C1752" t="s">
        <v>4436</v>
      </c>
      <c r="D1752" t="s">
        <v>4437</v>
      </c>
      <c r="E1752" t="s">
        <v>4438</v>
      </c>
      <c r="F1752" t="s">
        <v>4439</v>
      </c>
      <c r="G1752" t="s">
        <v>24</v>
      </c>
      <c r="H1752">
        <v>159.31</v>
      </c>
      <c r="I1752" t="s">
        <v>47</v>
      </c>
      <c r="J1752" t="s">
        <v>26</v>
      </c>
      <c r="K1752">
        <v>8</v>
      </c>
      <c r="L1752">
        <v>19.91375</v>
      </c>
      <c r="M1752" t="s">
        <v>27</v>
      </c>
      <c r="N1752" t="s">
        <v>27</v>
      </c>
    </row>
    <row r="1753" spans="1:14" x14ac:dyDescent="0.2">
      <c r="A1753" t="s">
        <v>4391</v>
      </c>
      <c r="B1753" t="s">
        <v>4440</v>
      </c>
      <c r="C1753" t="s">
        <v>4441</v>
      </c>
      <c r="D1753" t="s">
        <v>4442</v>
      </c>
      <c r="E1753" t="s">
        <v>4443</v>
      </c>
      <c r="F1753" t="s">
        <v>4444</v>
      </c>
      <c r="G1753" t="s">
        <v>24</v>
      </c>
      <c r="H1753">
        <v>151.93</v>
      </c>
      <c r="I1753" t="s">
        <v>47</v>
      </c>
      <c r="J1753" t="s">
        <v>26</v>
      </c>
      <c r="K1753">
        <v>9</v>
      </c>
      <c r="L1753">
        <v>16.881111109999999</v>
      </c>
      <c r="M1753" t="s">
        <v>27</v>
      </c>
      <c r="N1753" t="s">
        <v>27</v>
      </c>
    </row>
    <row r="1754" spans="1:14" x14ac:dyDescent="0.2">
      <c r="A1754" t="s">
        <v>4360</v>
      </c>
      <c r="B1754" t="s">
        <v>4445</v>
      </c>
      <c r="C1754" t="s">
        <v>4446</v>
      </c>
      <c r="D1754" t="s">
        <v>4447</v>
      </c>
      <c r="E1754" t="s">
        <v>4448</v>
      </c>
      <c r="F1754" t="s">
        <v>4449</v>
      </c>
      <c r="G1754" t="s">
        <v>24</v>
      </c>
      <c r="H1754">
        <v>139.30000000000001</v>
      </c>
      <c r="I1754" t="s">
        <v>47</v>
      </c>
      <c r="J1754" t="s">
        <v>26</v>
      </c>
      <c r="K1754">
        <v>4</v>
      </c>
      <c r="L1754">
        <v>34.825000000000003</v>
      </c>
      <c r="M1754" t="s">
        <v>27</v>
      </c>
      <c r="N1754" t="s">
        <v>27</v>
      </c>
    </row>
    <row r="1755" spans="1:14" x14ac:dyDescent="0.2">
      <c r="A1755" t="s">
        <v>4391</v>
      </c>
      <c r="B1755" t="s">
        <v>4402</v>
      </c>
      <c r="C1755" t="s">
        <v>4450</v>
      </c>
      <c r="D1755" t="s">
        <v>4404</v>
      </c>
      <c r="E1755" t="s">
        <v>4405</v>
      </c>
      <c r="F1755" t="s">
        <v>4406</v>
      </c>
      <c r="G1755" t="s">
        <v>24</v>
      </c>
      <c r="H1755">
        <v>126.91</v>
      </c>
      <c r="I1755" t="s">
        <v>47</v>
      </c>
      <c r="J1755" t="s">
        <v>26</v>
      </c>
      <c r="K1755">
        <v>7</v>
      </c>
      <c r="L1755">
        <v>18.13</v>
      </c>
      <c r="M1755" t="s">
        <v>27</v>
      </c>
      <c r="N1755" t="s">
        <v>27</v>
      </c>
    </row>
    <row r="1756" spans="1:14" x14ac:dyDescent="0.2">
      <c r="A1756" t="s">
        <v>4391</v>
      </c>
      <c r="B1756" t="s">
        <v>4440</v>
      </c>
      <c r="C1756" t="s">
        <v>4451</v>
      </c>
      <c r="D1756" t="s">
        <v>4442</v>
      </c>
      <c r="E1756" t="s">
        <v>4443</v>
      </c>
      <c r="F1756" t="s">
        <v>4444</v>
      </c>
      <c r="G1756" t="s">
        <v>24</v>
      </c>
      <c r="H1756">
        <v>124.02</v>
      </c>
      <c r="I1756" t="s">
        <v>47</v>
      </c>
      <c r="J1756" t="s">
        <v>26</v>
      </c>
      <c r="K1756">
        <v>1</v>
      </c>
      <c r="L1756">
        <v>124.02</v>
      </c>
      <c r="M1756" t="s">
        <v>27</v>
      </c>
      <c r="N1756" t="s">
        <v>27</v>
      </c>
    </row>
    <row r="1757" spans="1:14" x14ac:dyDescent="0.2">
      <c r="A1757" t="s">
        <v>4412</v>
      </c>
      <c r="B1757" t="s">
        <v>4452</v>
      </c>
      <c r="C1757" t="s">
        <v>4453</v>
      </c>
      <c r="D1757" t="s">
        <v>4454</v>
      </c>
      <c r="E1757" t="s">
        <v>4455</v>
      </c>
      <c r="F1757" t="s">
        <v>4454</v>
      </c>
      <c r="G1757" t="s">
        <v>24</v>
      </c>
      <c r="H1757">
        <v>103.92</v>
      </c>
      <c r="I1757" t="s">
        <v>47</v>
      </c>
      <c r="J1757" t="s">
        <v>26</v>
      </c>
      <c r="K1757">
        <v>28</v>
      </c>
      <c r="L1757">
        <v>3.7114285699999998</v>
      </c>
      <c r="M1757" t="s">
        <v>27</v>
      </c>
      <c r="N1757" t="s">
        <v>27</v>
      </c>
    </row>
    <row r="1758" spans="1:14" x14ac:dyDescent="0.2">
      <c r="A1758" t="s">
        <v>4391</v>
      </c>
      <c r="B1758" t="s">
        <v>4456</v>
      </c>
      <c r="C1758" t="s">
        <v>4457</v>
      </c>
      <c r="D1758" t="s">
        <v>4458</v>
      </c>
      <c r="E1758" t="s">
        <v>4459</v>
      </c>
      <c r="F1758" t="s">
        <v>4460</v>
      </c>
      <c r="G1758" t="s">
        <v>24</v>
      </c>
      <c r="H1758">
        <v>99.63</v>
      </c>
      <c r="I1758" t="s">
        <v>47</v>
      </c>
      <c r="J1758" t="s">
        <v>26</v>
      </c>
      <c r="K1758">
        <v>2</v>
      </c>
      <c r="L1758">
        <v>49.814999999999998</v>
      </c>
      <c r="M1758" t="s">
        <v>27</v>
      </c>
      <c r="N1758" t="s">
        <v>27</v>
      </c>
    </row>
    <row r="1759" spans="1:14" x14ac:dyDescent="0.2">
      <c r="A1759" t="s">
        <v>4461</v>
      </c>
      <c r="B1759" t="s">
        <v>4462</v>
      </c>
      <c r="C1759" t="s">
        <v>4463</v>
      </c>
      <c r="D1759" t="s">
        <v>4464</v>
      </c>
      <c r="E1759" t="s">
        <v>4465</v>
      </c>
      <c r="F1759" t="s">
        <v>4466</v>
      </c>
      <c r="G1759" t="s">
        <v>24</v>
      </c>
      <c r="H1759">
        <v>99.51</v>
      </c>
      <c r="I1759" t="s">
        <v>47</v>
      </c>
      <c r="J1759" t="s">
        <v>26</v>
      </c>
      <c r="K1759">
        <v>10</v>
      </c>
      <c r="L1759">
        <v>9.9510000000000005</v>
      </c>
      <c r="M1759" t="s">
        <v>27</v>
      </c>
      <c r="N1759" t="s">
        <v>27</v>
      </c>
    </row>
    <row r="1760" spans="1:14" x14ac:dyDescent="0.2">
      <c r="A1760" t="s">
        <v>4434</v>
      </c>
      <c r="B1760" t="s">
        <v>4467</v>
      </c>
      <c r="C1760" t="s">
        <v>4468</v>
      </c>
      <c r="D1760" t="s">
        <v>4431</v>
      </c>
      <c r="E1760" t="s">
        <v>4469</v>
      </c>
      <c r="F1760" t="s">
        <v>4433</v>
      </c>
      <c r="G1760" t="s">
        <v>24</v>
      </c>
      <c r="H1760">
        <v>99.39</v>
      </c>
      <c r="I1760" t="s">
        <v>47</v>
      </c>
      <c r="J1760" t="s">
        <v>26</v>
      </c>
      <c r="K1760">
        <v>7</v>
      </c>
      <c r="L1760">
        <v>14.198571429999999</v>
      </c>
      <c r="M1760" t="s">
        <v>27</v>
      </c>
      <c r="N1760" t="s">
        <v>27</v>
      </c>
    </row>
    <row r="1761" spans="1:14" x14ac:dyDescent="0.2">
      <c r="A1761" t="s">
        <v>4391</v>
      </c>
      <c r="B1761" t="s">
        <v>4470</v>
      </c>
      <c r="C1761" t="s">
        <v>4471</v>
      </c>
      <c r="D1761" t="s">
        <v>4472</v>
      </c>
      <c r="E1761" t="s">
        <v>4473</v>
      </c>
      <c r="F1761" t="s">
        <v>4474</v>
      </c>
      <c r="G1761" t="s">
        <v>24</v>
      </c>
      <c r="H1761">
        <v>96.15</v>
      </c>
      <c r="I1761" t="s">
        <v>47</v>
      </c>
      <c r="J1761" t="s">
        <v>26</v>
      </c>
      <c r="K1761">
        <v>2</v>
      </c>
      <c r="L1761">
        <v>48.075000000000003</v>
      </c>
      <c r="M1761" t="s">
        <v>27</v>
      </c>
      <c r="N1761" t="s">
        <v>27</v>
      </c>
    </row>
    <row r="1762" spans="1:14" x14ac:dyDescent="0.2">
      <c r="A1762" t="s">
        <v>4412</v>
      </c>
      <c r="B1762" t="s">
        <v>4475</v>
      </c>
      <c r="C1762" t="s">
        <v>4476</v>
      </c>
      <c r="D1762" t="s">
        <v>4477</v>
      </c>
      <c r="E1762" t="s">
        <v>4478</v>
      </c>
      <c r="F1762" t="s">
        <v>4477</v>
      </c>
      <c r="G1762" t="s">
        <v>24</v>
      </c>
      <c r="H1762">
        <v>88.43</v>
      </c>
      <c r="I1762" t="s">
        <v>47</v>
      </c>
      <c r="J1762" t="s">
        <v>26</v>
      </c>
      <c r="K1762">
        <v>38</v>
      </c>
      <c r="L1762">
        <v>2.3271052600000002</v>
      </c>
      <c r="M1762" t="s">
        <v>27</v>
      </c>
      <c r="N1762" t="s">
        <v>27</v>
      </c>
    </row>
    <row r="1763" spans="1:14" x14ac:dyDescent="0.2">
      <c r="A1763" t="s">
        <v>4412</v>
      </c>
      <c r="B1763" t="s">
        <v>4475</v>
      </c>
      <c r="C1763" t="s">
        <v>4479</v>
      </c>
      <c r="D1763" t="s">
        <v>4477</v>
      </c>
      <c r="E1763" t="s">
        <v>4478</v>
      </c>
      <c r="F1763" t="s">
        <v>4477</v>
      </c>
      <c r="G1763" t="s">
        <v>24</v>
      </c>
      <c r="H1763">
        <v>87.98</v>
      </c>
      <c r="I1763" t="s">
        <v>47</v>
      </c>
      <c r="J1763" t="s">
        <v>26</v>
      </c>
      <c r="K1763">
        <v>43</v>
      </c>
      <c r="L1763">
        <v>2.04604651</v>
      </c>
      <c r="M1763" t="s">
        <v>27</v>
      </c>
      <c r="N1763" t="s">
        <v>27</v>
      </c>
    </row>
    <row r="1764" spans="1:14" x14ac:dyDescent="0.2">
      <c r="A1764" t="s">
        <v>4391</v>
      </c>
      <c r="B1764" t="s">
        <v>4480</v>
      </c>
      <c r="C1764" t="s">
        <v>4481</v>
      </c>
      <c r="D1764" t="s">
        <v>4482</v>
      </c>
      <c r="E1764" t="s">
        <v>4483</v>
      </c>
      <c r="F1764" t="s">
        <v>4484</v>
      </c>
      <c r="G1764" t="s">
        <v>24</v>
      </c>
      <c r="H1764">
        <v>86.99</v>
      </c>
      <c r="I1764" t="s">
        <v>47</v>
      </c>
      <c r="J1764" t="s">
        <v>26</v>
      </c>
      <c r="K1764">
        <v>2</v>
      </c>
      <c r="L1764">
        <v>43.494999999999997</v>
      </c>
      <c r="M1764" t="s">
        <v>27</v>
      </c>
      <c r="N1764" t="s">
        <v>27</v>
      </c>
    </row>
    <row r="1765" spans="1:14" x14ac:dyDescent="0.2">
      <c r="A1765" t="s">
        <v>4412</v>
      </c>
      <c r="B1765" t="s">
        <v>4485</v>
      </c>
      <c r="C1765" t="s">
        <v>4486</v>
      </c>
      <c r="D1765" t="s">
        <v>4487</v>
      </c>
      <c r="E1765" t="s">
        <v>4488</v>
      </c>
      <c r="F1765" t="s">
        <v>4487</v>
      </c>
      <c r="G1765" t="s">
        <v>24</v>
      </c>
      <c r="H1765">
        <v>79.599999999999994</v>
      </c>
      <c r="I1765" t="s">
        <v>47</v>
      </c>
      <c r="J1765" t="s">
        <v>26</v>
      </c>
      <c r="M1765" t="s">
        <v>27</v>
      </c>
      <c r="N1765" t="s">
        <v>27</v>
      </c>
    </row>
    <row r="1766" spans="1:14" x14ac:dyDescent="0.2">
      <c r="A1766" t="s">
        <v>4360</v>
      </c>
      <c r="B1766" t="s">
        <v>4383</v>
      </c>
      <c r="C1766" t="s">
        <v>4489</v>
      </c>
      <c r="D1766" t="s">
        <v>61</v>
      </c>
      <c r="E1766" t="s">
        <v>62</v>
      </c>
      <c r="F1766" t="s">
        <v>63</v>
      </c>
      <c r="G1766" t="s">
        <v>24</v>
      </c>
      <c r="H1766">
        <v>69.22</v>
      </c>
      <c r="I1766" t="s">
        <v>47</v>
      </c>
      <c r="J1766" t="s">
        <v>26</v>
      </c>
      <c r="K1766">
        <v>3</v>
      </c>
      <c r="L1766">
        <v>23.073333330000001</v>
      </c>
      <c r="M1766" t="s">
        <v>27</v>
      </c>
      <c r="N1766" t="s">
        <v>27</v>
      </c>
    </row>
    <row r="1767" spans="1:14" x14ac:dyDescent="0.2">
      <c r="A1767" t="s">
        <v>4490</v>
      </c>
      <c r="B1767" t="s">
        <v>4491</v>
      </c>
      <c r="C1767" t="s">
        <v>4492</v>
      </c>
      <c r="D1767" t="s">
        <v>4493</v>
      </c>
      <c r="E1767" t="s">
        <v>4494</v>
      </c>
      <c r="F1767" t="s">
        <v>4493</v>
      </c>
      <c r="G1767" t="s">
        <v>24</v>
      </c>
      <c r="H1767">
        <v>68.75</v>
      </c>
      <c r="I1767" t="s">
        <v>47</v>
      </c>
      <c r="J1767" t="s">
        <v>26</v>
      </c>
      <c r="K1767">
        <v>2</v>
      </c>
      <c r="L1767">
        <v>34.375</v>
      </c>
      <c r="M1767" t="s">
        <v>27</v>
      </c>
      <c r="N1767" t="s">
        <v>27</v>
      </c>
    </row>
    <row r="1768" spans="1:14" x14ac:dyDescent="0.2">
      <c r="A1768" t="s">
        <v>4391</v>
      </c>
      <c r="B1768" t="s">
        <v>4495</v>
      </c>
      <c r="C1768" t="s">
        <v>4496</v>
      </c>
      <c r="D1768" t="s">
        <v>760</v>
      </c>
      <c r="E1768" t="s">
        <v>4497</v>
      </c>
      <c r="F1768" t="s">
        <v>762</v>
      </c>
      <c r="G1768" t="s">
        <v>24</v>
      </c>
      <c r="H1768">
        <v>68.12</v>
      </c>
      <c r="I1768" t="s">
        <v>47</v>
      </c>
      <c r="J1768" t="s">
        <v>26</v>
      </c>
      <c r="K1768">
        <v>3</v>
      </c>
      <c r="L1768">
        <v>22.706666670000001</v>
      </c>
      <c r="M1768" t="s">
        <v>27</v>
      </c>
      <c r="N1768" t="s">
        <v>27</v>
      </c>
    </row>
    <row r="1769" spans="1:14" x14ac:dyDescent="0.2">
      <c r="A1769" t="s">
        <v>4360</v>
      </c>
      <c r="B1769" t="s">
        <v>4498</v>
      </c>
      <c r="C1769" t="s">
        <v>4499</v>
      </c>
      <c r="D1769" t="s">
        <v>4500</v>
      </c>
      <c r="E1769" t="s">
        <v>4501</v>
      </c>
      <c r="F1769" t="s">
        <v>4502</v>
      </c>
      <c r="G1769" t="s">
        <v>24</v>
      </c>
      <c r="H1769">
        <v>67.89</v>
      </c>
      <c r="I1769" t="s">
        <v>47</v>
      </c>
      <c r="J1769" t="s">
        <v>26</v>
      </c>
      <c r="K1769">
        <v>1</v>
      </c>
      <c r="L1769">
        <v>67.89</v>
      </c>
      <c r="M1769" t="s">
        <v>27</v>
      </c>
      <c r="N1769" t="s">
        <v>27</v>
      </c>
    </row>
    <row r="1770" spans="1:14" x14ac:dyDescent="0.2">
      <c r="A1770" t="s">
        <v>4360</v>
      </c>
      <c r="B1770" t="s">
        <v>4503</v>
      </c>
      <c r="C1770" t="s">
        <v>4504</v>
      </c>
      <c r="D1770" t="s">
        <v>4505</v>
      </c>
      <c r="E1770" t="s">
        <v>4506</v>
      </c>
      <c r="F1770" t="s">
        <v>4507</v>
      </c>
      <c r="G1770" t="s">
        <v>24</v>
      </c>
      <c r="H1770">
        <v>59.8</v>
      </c>
      <c r="I1770" t="s">
        <v>47</v>
      </c>
      <c r="J1770" t="s">
        <v>26</v>
      </c>
      <c r="K1770">
        <v>6</v>
      </c>
      <c r="L1770">
        <v>9.9666666700000004</v>
      </c>
      <c r="M1770" t="s">
        <v>27</v>
      </c>
      <c r="N1770" t="s">
        <v>27</v>
      </c>
    </row>
    <row r="1771" spans="1:14" x14ac:dyDescent="0.2">
      <c r="A1771" t="s">
        <v>4391</v>
      </c>
      <c r="B1771" t="s">
        <v>4480</v>
      </c>
      <c r="C1771" t="s">
        <v>4508</v>
      </c>
      <c r="D1771" t="s">
        <v>4482</v>
      </c>
      <c r="E1771" t="s">
        <v>4483</v>
      </c>
      <c r="F1771" t="s">
        <v>4484</v>
      </c>
      <c r="G1771" t="s">
        <v>24</v>
      </c>
      <c r="H1771">
        <v>58.87</v>
      </c>
      <c r="I1771" t="s">
        <v>47</v>
      </c>
      <c r="J1771" t="s">
        <v>26</v>
      </c>
      <c r="K1771">
        <v>3</v>
      </c>
      <c r="L1771">
        <v>19.623333330000001</v>
      </c>
      <c r="M1771" t="s">
        <v>27</v>
      </c>
      <c r="N1771" t="s">
        <v>27</v>
      </c>
    </row>
    <row r="1772" spans="1:14" x14ac:dyDescent="0.2">
      <c r="A1772" t="s">
        <v>4372</v>
      </c>
      <c r="B1772" t="s">
        <v>4373</v>
      </c>
      <c r="C1772" t="s">
        <v>4509</v>
      </c>
      <c r="D1772" t="s">
        <v>4375</v>
      </c>
      <c r="E1772" t="s">
        <v>4376</v>
      </c>
      <c r="F1772" t="s">
        <v>4377</v>
      </c>
      <c r="G1772" t="s">
        <v>24</v>
      </c>
      <c r="H1772">
        <v>57.71</v>
      </c>
      <c r="I1772" t="s">
        <v>47</v>
      </c>
      <c r="J1772" t="s">
        <v>26</v>
      </c>
      <c r="K1772">
        <v>1</v>
      </c>
      <c r="L1772">
        <v>57.71</v>
      </c>
      <c r="M1772" t="s">
        <v>27</v>
      </c>
      <c r="N1772" t="s">
        <v>27</v>
      </c>
    </row>
    <row r="1773" spans="1:14" x14ac:dyDescent="0.2">
      <c r="A1773" t="s">
        <v>4434</v>
      </c>
      <c r="B1773" t="s">
        <v>4510</v>
      </c>
      <c r="C1773" t="s">
        <v>4511</v>
      </c>
      <c r="D1773" t="s">
        <v>4512</v>
      </c>
      <c r="E1773" t="s">
        <v>4513</v>
      </c>
      <c r="F1773" t="s">
        <v>4512</v>
      </c>
      <c r="G1773" t="s">
        <v>24</v>
      </c>
      <c r="H1773">
        <v>54.4</v>
      </c>
      <c r="I1773" t="s">
        <v>47</v>
      </c>
      <c r="J1773" t="s">
        <v>26</v>
      </c>
      <c r="K1773">
        <v>18</v>
      </c>
      <c r="L1773">
        <v>3.0222222200000002</v>
      </c>
      <c r="M1773" t="s">
        <v>27</v>
      </c>
      <c r="N1773" t="s">
        <v>27</v>
      </c>
    </row>
    <row r="1774" spans="1:14" x14ac:dyDescent="0.2">
      <c r="A1774" t="s">
        <v>4423</v>
      </c>
      <c r="B1774" t="s">
        <v>4514</v>
      </c>
      <c r="C1774" t="s">
        <v>4515</v>
      </c>
      <c r="D1774" t="s">
        <v>4516</v>
      </c>
      <c r="E1774" t="s">
        <v>4517</v>
      </c>
      <c r="F1774" t="s">
        <v>4518</v>
      </c>
      <c r="G1774" t="s">
        <v>24</v>
      </c>
      <c r="H1774">
        <v>51.31</v>
      </c>
      <c r="I1774" t="s">
        <v>47</v>
      </c>
      <c r="J1774" t="s">
        <v>26</v>
      </c>
      <c r="K1774">
        <v>1</v>
      </c>
      <c r="L1774">
        <v>51.31</v>
      </c>
      <c r="M1774" t="s">
        <v>27</v>
      </c>
      <c r="N1774" t="s">
        <v>27</v>
      </c>
    </row>
    <row r="1775" spans="1:14" x14ac:dyDescent="0.2">
      <c r="A1775" t="s">
        <v>4391</v>
      </c>
      <c r="B1775" t="s">
        <v>4519</v>
      </c>
      <c r="C1775" t="s">
        <v>4520</v>
      </c>
      <c r="D1775" t="s">
        <v>361</v>
      </c>
      <c r="E1775" t="s">
        <v>4521</v>
      </c>
      <c r="F1775" t="s">
        <v>363</v>
      </c>
      <c r="G1775" t="s">
        <v>24</v>
      </c>
      <c r="H1775">
        <v>48.81</v>
      </c>
      <c r="I1775" t="s">
        <v>47</v>
      </c>
      <c r="J1775" t="s">
        <v>26</v>
      </c>
      <c r="K1775">
        <v>3</v>
      </c>
      <c r="L1775">
        <v>16.27</v>
      </c>
      <c r="M1775" t="s">
        <v>27</v>
      </c>
      <c r="N1775" t="s">
        <v>27</v>
      </c>
    </row>
    <row r="1776" spans="1:14" x14ac:dyDescent="0.2">
      <c r="A1776" t="s">
        <v>4412</v>
      </c>
      <c r="B1776" t="s">
        <v>4522</v>
      </c>
      <c r="C1776" t="s">
        <v>4523</v>
      </c>
      <c r="D1776" t="s">
        <v>4512</v>
      </c>
      <c r="E1776" t="s">
        <v>4512</v>
      </c>
      <c r="F1776" t="s">
        <v>4524</v>
      </c>
      <c r="G1776" t="s">
        <v>24</v>
      </c>
      <c r="H1776">
        <v>48.88</v>
      </c>
      <c r="I1776" t="s">
        <v>4421</v>
      </c>
      <c r="J1776" t="s">
        <v>26</v>
      </c>
      <c r="K1776">
        <v>5</v>
      </c>
      <c r="L1776">
        <v>9.7759999999999998</v>
      </c>
      <c r="M1776" t="s">
        <v>27</v>
      </c>
      <c r="N1776" t="s">
        <v>27</v>
      </c>
    </row>
    <row r="1777" spans="1:14" x14ac:dyDescent="0.2">
      <c r="A1777" t="s">
        <v>4360</v>
      </c>
      <c r="B1777" t="s">
        <v>4525</v>
      </c>
      <c r="C1777" t="s">
        <v>4526</v>
      </c>
      <c r="D1777" t="s">
        <v>4527</v>
      </c>
      <c r="E1777" t="s">
        <v>4528</v>
      </c>
      <c r="F1777" t="s">
        <v>4529</v>
      </c>
      <c r="G1777" t="s">
        <v>24</v>
      </c>
      <c r="H1777">
        <v>45.44</v>
      </c>
      <c r="I1777" t="s">
        <v>47</v>
      </c>
      <c r="J1777" t="s">
        <v>26</v>
      </c>
      <c r="K1777">
        <v>5</v>
      </c>
      <c r="L1777">
        <v>9.0879999999999992</v>
      </c>
      <c r="M1777" t="s">
        <v>27</v>
      </c>
      <c r="N1777" t="s">
        <v>27</v>
      </c>
    </row>
    <row r="1778" spans="1:14" x14ac:dyDescent="0.2">
      <c r="A1778" t="s">
        <v>4412</v>
      </c>
      <c r="B1778" t="s">
        <v>4452</v>
      </c>
      <c r="C1778" t="s">
        <v>4530</v>
      </c>
      <c r="D1778" t="s">
        <v>4454</v>
      </c>
      <c r="E1778" t="s">
        <v>4455</v>
      </c>
      <c r="F1778" t="s">
        <v>4454</v>
      </c>
      <c r="G1778" t="s">
        <v>24</v>
      </c>
      <c r="H1778">
        <v>43.9</v>
      </c>
      <c r="I1778" t="s">
        <v>47</v>
      </c>
      <c r="J1778" t="s">
        <v>26</v>
      </c>
      <c r="K1778">
        <v>15</v>
      </c>
      <c r="L1778">
        <v>2.9266666699999999</v>
      </c>
      <c r="M1778" t="s">
        <v>27</v>
      </c>
      <c r="N1778" t="s">
        <v>27</v>
      </c>
    </row>
    <row r="1779" spans="1:14" x14ac:dyDescent="0.2">
      <c r="A1779" t="s">
        <v>4490</v>
      </c>
      <c r="B1779" t="s">
        <v>4531</v>
      </c>
      <c r="C1779" t="s">
        <v>4414</v>
      </c>
      <c r="D1779" t="s">
        <v>4532</v>
      </c>
      <c r="E1779" t="s">
        <v>4533</v>
      </c>
      <c r="F1779" t="s">
        <v>4532</v>
      </c>
      <c r="G1779" t="s">
        <v>24</v>
      </c>
      <c r="H1779">
        <v>43.22</v>
      </c>
      <c r="I1779" t="s">
        <v>47</v>
      </c>
      <c r="J1779" t="s">
        <v>26</v>
      </c>
      <c r="K1779">
        <v>20</v>
      </c>
      <c r="L1779">
        <v>2.161</v>
      </c>
      <c r="M1779" t="s">
        <v>27</v>
      </c>
      <c r="N1779" t="s">
        <v>27</v>
      </c>
    </row>
    <row r="1780" spans="1:14" x14ac:dyDescent="0.2">
      <c r="A1780" t="s">
        <v>4490</v>
      </c>
      <c r="B1780" t="s">
        <v>4534</v>
      </c>
      <c r="C1780" t="s">
        <v>4535</v>
      </c>
      <c r="D1780" t="s">
        <v>4536</v>
      </c>
      <c r="E1780" t="s">
        <v>4537</v>
      </c>
      <c r="F1780" t="s">
        <v>4536</v>
      </c>
      <c r="G1780" t="s">
        <v>24</v>
      </c>
      <c r="H1780">
        <v>43.17</v>
      </c>
      <c r="I1780" t="s">
        <v>47</v>
      </c>
      <c r="J1780" t="s">
        <v>26</v>
      </c>
      <c r="K1780">
        <v>13</v>
      </c>
      <c r="L1780">
        <v>3.3207692299999998</v>
      </c>
      <c r="M1780" t="s">
        <v>27</v>
      </c>
      <c r="N1780" t="s">
        <v>27</v>
      </c>
    </row>
    <row r="1781" spans="1:14" x14ac:dyDescent="0.2">
      <c r="A1781" t="s">
        <v>4412</v>
      </c>
      <c r="B1781" t="s">
        <v>4522</v>
      </c>
      <c r="C1781" t="s">
        <v>4538</v>
      </c>
      <c r="D1781" t="s">
        <v>4512</v>
      </c>
      <c r="E1781" t="s">
        <v>4512</v>
      </c>
      <c r="F1781" t="s">
        <v>4524</v>
      </c>
      <c r="G1781" t="s">
        <v>24</v>
      </c>
      <c r="H1781">
        <v>42.4</v>
      </c>
      <c r="I1781" t="s">
        <v>4421</v>
      </c>
      <c r="J1781" t="s">
        <v>26</v>
      </c>
      <c r="K1781">
        <v>1</v>
      </c>
      <c r="L1781">
        <v>42.4</v>
      </c>
      <c r="M1781" t="s">
        <v>27</v>
      </c>
      <c r="N1781" t="s">
        <v>27</v>
      </c>
    </row>
    <row r="1782" spans="1:14" x14ac:dyDescent="0.2">
      <c r="A1782" t="s">
        <v>4412</v>
      </c>
      <c r="B1782" t="s">
        <v>4522</v>
      </c>
      <c r="C1782" t="s">
        <v>4539</v>
      </c>
      <c r="D1782" t="s">
        <v>4512</v>
      </c>
      <c r="E1782" t="s">
        <v>4512</v>
      </c>
      <c r="F1782" t="s">
        <v>4524</v>
      </c>
      <c r="G1782" t="s">
        <v>24</v>
      </c>
      <c r="H1782">
        <v>40.450000000000003</v>
      </c>
      <c r="I1782" t="s">
        <v>4421</v>
      </c>
      <c r="J1782" t="s">
        <v>26</v>
      </c>
      <c r="K1782">
        <v>2</v>
      </c>
      <c r="L1782">
        <v>20.225000000000001</v>
      </c>
      <c r="M1782" t="s">
        <v>27</v>
      </c>
      <c r="N1782" t="s">
        <v>27</v>
      </c>
    </row>
    <row r="1783" spans="1:14" x14ac:dyDescent="0.2">
      <c r="A1783" t="s">
        <v>4423</v>
      </c>
      <c r="B1783" t="s">
        <v>4540</v>
      </c>
      <c r="C1783" t="s">
        <v>4541</v>
      </c>
      <c r="D1783" t="s">
        <v>4542</v>
      </c>
      <c r="E1783" t="s">
        <v>4543</v>
      </c>
      <c r="F1783" t="s">
        <v>4544</v>
      </c>
      <c r="G1783" t="s">
        <v>24</v>
      </c>
      <c r="H1783">
        <v>39.96</v>
      </c>
      <c r="I1783" t="s">
        <v>47</v>
      </c>
      <c r="J1783" t="s">
        <v>26</v>
      </c>
      <c r="K1783">
        <v>2</v>
      </c>
      <c r="L1783">
        <v>19.98</v>
      </c>
      <c r="M1783" t="s">
        <v>27</v>
      </c>
      <c r="N1783" t="s">
        <v>27</v>
      </c>
    </row>
    <row r="1784" spans="1:14" x14ac:dyDescent="0.2">
      <c r="A1784" t="s">
        <v>4490</v>
      </c>
      <c r="B1784" t="s">
        <v>4545</v>
      </c>
      <c r="C1784" t="s">
        <v>4535</v>
      </c>
      <c r="D1784" t="s">
        <v>4546</v>
      </c>
      <c r="E1784" t="s">
        <v>4547</v>
      </c>
      <c r="F1784" t="s">
        <v>4546</v>
      </c>
      <c r="G1784" t="s">
        <v>24</v>
      </c>
      <c r="H1784">
        <v>39.770000000000003</v>
      </c>
      <c r="I1784" t="s">
        <v>47</v>
      </c>
      <c r="J1784" t="s">
        <v>26</v>
      </c>
      <c r="K1784">
        <v>13</v>
      </c>
      <c r="L1784">
        <v>3.0592307700000001</v>
      </c>
      <c r="M1784" t="s">
        <v>27</v>
      </c>
      <c r="N1784" t="s">
        <v>27</v>
      </c>
    </row>
    <row r="1785" spans="1:14" x14ac:dyDescent="0.2">
      <c r="A1785" t="s">
        <v>4490</v>
      </c>
      <c r="B1785" t="s">
        <v>4548</v>
      </c>
      <c r="C1785" t="s">
        <v>4549</v>
      </c>
      <c r="D1785" t="s">
        <v>4550</v>
      </c>
      <c r="E1785" t="s">
        <v>4551</v>
      </c>
      <c r="F1785" t="s">
        <v>4550</v>
      </c>
      <c r="G1785" t="s">
        <v>24</v>
      </c>
      <c r="H1785">
        <v>39.619999999999997</v>
      </c>
      <c r="I1785" t="s">
        <v>47</v>
      </c>
      <c r="J1785" t="s">
        <v>26</v>
      </c>
      <c r="M1785" t="s">
        <v>27</v>
      </c>
      <c r="N1785" t="s">
        <v>27</v>
      </c>
    </row>
    <row r="1786" spans="1:14" x14ac:dyDescent="0.2">
      <c r="A1786" t="s">
        <v>4360</v>
      </c>
      <c r="B1786" t="s">
        <v>4429</v>
      </c>
      <c r="C1786" t="s">
        <v>4552</v>
      </c>
      <c r="D1786" t="s">
        <v>4431</v>
      </c>
      <c r="E1786" t="s">
        <v>4432</v>
      </c>
      <c r="F1786" t="s">
        <v>4433</v>
      </c>
      <c r="G1786" t="s">
        <v>24</v>
      </c>
      <c r="H1786">
        <v>39.5</v>
      </c>
      <c r="I1786" t="s">
        <v>47</v>
      </c>
      <c r="J1786" t="s">
        <v>26</v>
      </c>
      <c r="M1786" t="s">
        <v>27</v>
      </c>
      <c r="N1786" t="s">
        <v>27</v>
      </c>
    </row>
    <row r="1787" spans="1:14" x14ac:dyDescent="0.2">
      <c r="A1787" t="s">
        <v>4360</v>
      </c>
      <c r="B1787" t="s">
        <v>4553</v>
      </c>
      <c r="C1787" t="s">
        <v>4554</v>
      </c>
      <c r="D1787" t="s">
        <v>4555</v>
      </c>
      <c r="E1787" t="s">
        <v>4556</v>
      </c>
      <c r="F1787" t="s">
        <v>4557</v>
      </c>
      <c r="G1787" t="s">
        <v>24</v>
      </c>
      <c r="H1787">
        <v>39.32</v>
      </c>
      <c r="I1787" t="s">
        <v>47</v>
      </c>
      <c r="J1787" t="s">
        <v>26</v>
      </c>
      <c r="M1787" t="s">
        <v>27</v>
      </c>
      <c r="N1787" t="s">
        <v>27</v>
      </c>
    </row>
    <row r="1788" spans="1:14" x14ac:dyDescent="0.2">
      <c r="A1788" t="s">
        <v>4490</v>
      </c>
      <c r="B1788" t="s">
        <v>4558</v>
      </c>
      <c r="C1788" t="s">
        <v>4535</v>
      </c>
      <c r="D1788" t="s">
        <v>4559</v>
      </c>
      <c r="E1788" t="s">
        <v>4560</v>
      </c>
      <c r="F1788" t="s">
        <v>4559</v>
      </c>
      <c r="G1788" t="s">
        <v>24</v>
      </c>
      <c r="H1788">
        <v>38.950000000000003</v>
      </c>
      <c r="I1788" t="s">
        <v>47</v>
      </c>
      <c r="J1788" t="s">
        <v>26</v>
      </c>
      <c r="M1788" t="s">
        <v>27</v>
      </c>
      <c r="N1788" t="s">
        <v>27</v>
      </c>
    </row>
    <row r="1789" spans="1:14" x14ac:dyDescent="0.2">
      <c r="A1789" t="s">
        <v>4561</v>
      </c>
      <c r="B1789" t="s">
        <v>4562</v>
      </c>
      <c r="C1789" t="s">
        <v>4563</v>
      </c>
      <c r="D1789" t="s">
        <v>4564</v>
      </c>
      <c r="E1789" t="s">
        <v>4565</v>
      </c>
      <c r="F1789" t="s">
        <v>4566</v>
      </c>
      <c r="G1789" t="s">
        <v>24</v>
      </c>
      <c r="H1789">
        <v>34.97</v>
      </c>
      <c r="I1789" t="s">
        <v>47</v>
      </c>
      <c r="J1789" t="s">
        <v>26</v>
      </c>
      <c r="K1789">
        <v>2</v>
      </c>
      <c r="L1789">
        <v>17.484999999999999</v>
      </c>
      <c r="M1789" t="s">
        <v>27</v>
      </c>
      <c r="N1789" t="s">
        <v>27</v>
      </c>
    </row>
    <row r="1790" spans="1:14" x14ac:dyDescent="0.2">
      <c r="A1790" t="s">
        <v>4490</v>
      </c>
      <c r="B1790" t="s">
        <v>4567</v>
      </c>
      <c r="C1790" t="s">
        <v>4568</v>
      </c>
      <c r="D1790" t="s">
        <v>4569</v>
      </c>
      <c r="E1790" t="s">
        <v>4570</v>
      </c>
      <c r="F1790" t="s">
        <v>4569</v>
      </c>
      <c r="G1790" t="s">
        <v>24</v>
      </c>
      <c r="H1790">
        <v>34.79</v>
      </c>
      <c r="I1790" t="s">
        <v>47</v>
      </c>
      <c r="J1790" t="s">
        <v>26</v>
      </c>
      <c r="K1790">
        <v>2</v>
      </c>
      <c r="L1790">
        <v>17.395</v>
      </c>
      <c r="M1790" t="s">
        <v>27</v>
      </c>
      <c r="N1790" t="s">
        <v>27</v>
      </c>
    </row>
    <row r="1791" spans="1:14" x14ac:dyDescent="0.2">
      <c r="A1791" t="s">
        <v>4412</v>
      </c>
      <c r="B1791" t="s">
        <v>4571</v>
      </c>
      <c r="C1791" t="s">
        <v>4572</v>
      </c>
      <c r="D1791" t="s">
        <v>4573</v>
      </c>
      <c r="E1791" t="s">
        <v>4574</v>
      </c>
      <c r="F1791" t="s">
        <v>4573</v>
      </c>
      <c r="G1791" t="s">
        <v>24</v>
      </c>
      <c r="H1791">
        <v>31.41</v>
      </c>
      <c r="I1791" t="s">
        <v>47</v>
      </c>
      <c r="J1791" t="s">
        <v>26</v>
      </c>
      <c r="K1791">
        <v>13</v>
      </c>
      <c r="L1791">
        <v>2.4161538500000002</v>
      </c>
      <c r="M1791" t="s">
        <v>27</v>
      </c>
      <c r="N1791" t="s">
        <v>27</v>
      </c>
    </row>
    <row r="1792" spans="1:14" x14ac:dyDescent="0.2">
      <c r="A1792" t="s">
        <v>4360</v>
      </c>
      <c r="B1792" t="s">
        <v>4575</v>
      </c>
      <c r="C1792" t="s">
        <v>4576</v>
      </c>
      <c r="D1792" t="s">
        <v>4577</v>
      </c>
      <c r="E1792" t="s">
        <v>4578</v>
      </c>
      <c r="F1792" t="s">
        <v>4579</v>
      </c>
      <c r="G1792" t="s">
        <v>24</v>
      </c>
      <c r="H1792">
        <v>29.72</v>
      </c>
      <c r="I1792" t="s">
        <v>47</v>
      </c>
      <c r="J1792" t="s">
        <v>26</v>
      </c>
      <c r="K1792">
        <v>1</v>
      </c>
      <c r="L1792">
        <v>29.72</v>
      </c>
      <c r="M1792" t="s">
        <v>27</v>
      </c>
      <c r="N1792" t="s">
        <v>27</v>
      </c>
    </row>
    <row r="1793" spans="1:14" x14ac:dyDescent="0.2">
      <c r="A1793" t="s">
        <v>4423</v>
      </c>
      <c r="B1793" t="s">
        <v>4580</v>
      </c>
      <c r="C1793" t="s">
        <v>4581</v>
      </c>
      <c r="D1793" t="s">
        <v>4582</v>
      </c>
      <c r="E1793" t="s">
        <v>4583</v>
      </c>
      <c r="F1793" t="s">
        <v>4584</v>
      </c>
      <c r="G1793" t="s">
        <v>24</v>
      </c>
      <c r="H1793">
        <v>29.46</v>
      </c>
      <c r="I1793" t="s">
        <v>47</v>
      </c>
      <c r="J1793" t="s">
        <v>26</v>
      </c>
      <c r="K1793">
        <v>2</v>
      </c>
      <c r="L1793">
        <v>14.73</v>
      </c>
      <c r="M1793" t="s">
        <v>27</v>
      </c>
      <c r="N1793" t="s">
        <v>27</v>
      </c>
    </row>
    <row r="1794" spans="1:14" x14ac:dyDescent="0.2">
      <c r="A1794" t="s">
        <v>4490</v>
      </c>
      <c r="B1794" t="s">
        <v>4585</v>
      </c>
      <c r="C1794" t="s">
        <v>4586</v>
      </c>
      <c r="D1794" t="s">
        <v>4532</v>
      </c>
      <c r="E1794" t="s">
        <v>4587</v>
      </c>
      <c r="F1794" t="s">
        <v>4532</v>
      </c>
      <c r="G1794" t="s">
        <v>24</v>
      </c>
      <c r="H1794">
        <v>28.87</v>
      </c>
      <c r="I1794" t="s">
        <v>4421</v>
      </c>
      <c r="J1794" t="s">
        <v>26</v>
      </c>
      <c r="K1794">
        <v>1</v>
      </c>
      <c r="L1794">
        <v>28.87</v>
      </c>
      <c r="M1794" t="s">
        <v>27</v>
      </c>
      <c r="N1794" t="s">
        <v>27</v>
      </c>
    </row>
    <row r="1795" spans="1:14" x14ac:dyDescent="0.2">
      <c r="A1795" t="s">
        <v>4360</v>
      </c>
      <c r="B1795" t="s">
        <v>4367</v>
      </c>
      <c r="C1795" t="s">
        <v>4588</v>
      </c>
      <c r="D1795" t="s">
        <v>4369</v>
      </c>
      <c r="E1795" t="s">
        <v>4370</v>
      </c>
      <c r="F1795" t="s">
        <v>4371</v>
      </c>
      <c r="G1795" t="s">
        <v>24</v>
      </c>
      <c r="H1795">
        <v>28.85</v>
      </c>
      <c r="I1795" t="s">
        <v>47</v>
      </c>
      <c r="J1795" t="s">
        <v>26</v>
      </c>
      <c r="K1795">
        <v>1</v>
      </c>
      <c r="L1795">
        <v>28.85</v>
      </c>
      <c r="M1795" t="s">
        <v>27</v>
      </c>
      <c r="N1795" t="s">
        <v>27</v>
      </c>
    </row>
    <row r="1796" spans="1:14" x14ac:dyDescent="0.2">
      <c r="A1796" t="s">
        <v>4490</v>
      </c>
      <c r="B1796" t="s">
        <v>4491</v>
      </c>
      <c r="C1796" t="s">
        <v>4589</v>
      </c>
      <c r="D1796" t="s">
        <v>4493</v>
      </c>
      <c r="E1796" t="s">
        <v>4494</v>
      </c>
      <c r="F1796" t="s">
        <v>4493</v>
      </c>
      <c r="G1796" t="s">
        <v>24</v>
      </c>
      <c r="H1796">
        <v>28.62</v>
      </c>
      <c r="I1796" t="s">
        <v>47</v>
      </c>
      <c r="J1796" t="s">
        <v>26</v>
      </c>
      <c r="K1796">
        <v>1</v>
      </c>
      <c r="L1796">
        <v>28.62</v>
      </c>
      <c r="M1796" t="s">
        <v>27</v>
      </c>
      <c r="N1796" t="s">
        <v>27</v>
      </c>
    </row>
    <row r="1797" spans="1:14" x14ac:dyDescent="0.2">
      <c r="A1797" t="s">
        <v>4412</v>
      </c>
      <c r="B1797" t="s">
        <v>4452</v>
      </c>
      <c r="C1797" t="s">
        <v>4590</v>
      </c>
      <c r="D1797" t="s">
        <v>4454</v>
      </c>
      <c r="E1797" t="s">
        <v>4455</v>
      </c>
      <c r="F1797" t="s">
        <v>4454</v>
      </c>
      <c r="G1797" t="s">
        <v>24</v>
      </c>
      <c r="H1797">
        <v>28.12</v>
      </c>
      <c r="I1797" t="s">
        <v>47</v>
      </c>
      <c r="J1797" t="s">
        <v>26</v>
      </c>
      <c r="K1797">
        <v>18</v>
      </c>
      <c r="L1797">
        <v>1.56222222</v>
      </c>
      <c r="M1797" t="s">
        <v>27</v>
      </c>
      <c r="N1797" t="s">
        <v>27</v>
      </c>
    </row>
    <row r="1798" spans="1:14" x14ac:dyDescent="0.2">
      <c r="A1798" t="s">
        <v>4490</v>
      </c>
      <c r="B1798" t="s">
        <v>4567</v>
      </c>
      <c r="C1798" t="s">
        <v>4591</v>
      </c>
      <c r="D1798" t="s">
        <v>4569</v>
      </c>
      <c r="E1798" t="s">
        <v>4570</v>
      </c>
      <c r="F1798" t="s">
        <v>4569</v>
      </c>
      <c r="G1798" t="s">
        <v>24</v>
      </c>
      <c r="H1798">
        <v>26.72</v>
      </c>
      <c r="I1798" t="s">
        <v>47</v>
      </c>
      <c r="J1798" t="s">
        <v>26</v>
      </c>
      <c r="K1798">
        <v>2</v>
      </c>
      <c r="L1798">
        <v>13.36</v>
      </c>
      <c r="M1798" t="s">
        <v>27</v>
      </c>
      <c r="N1798" t="s">
        <v>27</v>
      </c>
    </row>
    <row r="1799" spans="1:14" x14ac:dyDescent="0.2">
      <c r="A1799" t="s">
        <v>4391</v>
      </c>
      <c r="B1799" t="s">
        <v>4495</v>
      </c>
      <c r="C1799" t="s">
        <v>1487</v>
      </c>
      <c r="D1799" t="s">
        <v>760</v>
      </c>
      <c r="E1799" t="s">
        <v>4497</v>
      </c>
      <c r="F1799" t="s">
        <v>762</v>
      </c>
      <c r="G1799" t="s">
        <v>24</v>
      </c>
      <c r="H1799">
        <v>25.95</v>
      </c>
      <c r="I1799" t="s">
        <v>47</v>
      </c>
      <c r="J1799" t="s">
        <v>26</v>
      </c>
      <c r="K1799">
        <v>2</v>
      </c>
      <c r="L1799">
        <v>12.975</v>
      </c>
      <c r="M1799" t="s">
        <v>27</v>
      </c>
      <c r="N1799" t="s">
        <v>27</v>
      </c>
    </row>
    <row r="1800" spans="1:14" x14ac:dyDescent="0.2">
      <c r="A1800" t="s">
        <v>4490</v>
      </c>
      <c r="B1800" t="s">
        <v>4558</v>
      </c>
      <c r="C1800" t="s">
        <v>4592</v>
      </c>
      <c r="D1800" t="s">
        <v>4559</v>
      </c>
      <c r="E1800" t="s">
        <v>4560</v>
      </c>
      <c r="F1800" t="s">
        <v>4559</v>
      </c>
      <c r="G1800" t="s">
        <v>24</v>
      </c>
      <c r="H1800">
        <v>25.72</v>
      </c>
      <c r="I1800" t="s">
        <v>47</v>
      </c>
      <c r="J1800" t="s">
        <v>26</v>
      </c>
      <c r="K1800">
        <v>3</v>
      </c>
      <c r="L1800">
        <v>8.5733333300000005</v>
      </c>
      <c r="M1800" t="s">
        <v>27</v>
      </c>
      <c r="N1800" t="s">
        <v>27</v>
      </c>
    </row>
    <row r="1801" spans="1:14" x14ac:dyDescent="0.2">
      <c r="A1801" t="s">
        <v>4360</v>
      </c>
      <c r="B1801" t="s">
        <v>4593</v>
      </c>
      <c r="C1801" t="s">
        <v>4594</v>
      </c>
      <c r="D1801" t="s">
        <v>4595</v>
      </c>
      <c r="E1801" t="s">
        <v>4596</v>
      </c>
      <c r="F1801" t="s">
        <v>4597</v>
      </c>
      <c r="G1801" t="s">
        <v>24</v>
      </c>
      <c r="H1801">
        <v>24.88</v>
      </c>
      <c r="I1801" t="s">
        <v>47</v>
      </c>
      <c r="J1801" t="s">
        <v>26</v>
      </c>
      <c r="K1801">
        <v>2</v>
      </c>
      <c r="L1801">
        <v>12.44</v>
      </c>
      <c r="M1801" t="s">
        <v>27</v>
      </c>
      <c r="N1801" t="s">
        <v>27</v>
      </c>
    </row>
    <row r="1802" spans="1:14" x14ac:dyDescent="0.2">
      <c r="A1802" t="s">
        <v>4372</v>
      </c>
      <c r="B1802" t="s">
        <v>4598</v>
      </c>
      <c r="C1802" t="s">
        <v>4599</v>
      </c>
      <c r="D1802" t="s">
        <v>4375</v>
      </c>
      <c r="E1802" t="s">
        <v>4600</v>
      </c>
      <c r="F1802" t="s">
        <v>4377</v>
      </c>
      <c r="G1802" t="s">
        <v>24</v>
      </c>
      <c r="H1802">
        <v>24.28</v>
      </c>
      <c r="I1802" t="s">
        <v>47</v>
      </c>
      <c r="J1802" t="s">
        <v>26</v>
      </c>
      <c r="K1802">
        <v>1</v>
      </c>
      <c r="L1802">
        <v>24.28</v>
      </c>
      <c r="M1802" t="s">
        <v>27</v>
      </c>
      <c r="N1802" t="s">
        <v>27</v>
      </c>
    </row>
    <row r="1803" spans="1:14" x14ac:dyDescent="0.2">
      <c r="A1803" t="s">
        <v>4412</v>
      </c>
      <c r="B1803" t="s">
        <v>4522</v>
      </c>
      <c r="C1803" t="s">
        <v>4601</v>
      </c>
      <c r="D1803" t="s">
        <v>4512</v>
      </c>
      <c r="E1803" t="s">
        <v>4512</v>
      </c>
      <c r="F1803" t="s">
        <v>4524</v>
      </c>
      <c r="G1803" t="s">
        <v>24</v>
      </c>
      <c r="H1803">
        <v>23.05</v>
      </c>
      <c r="I1803" t="s">
        <v>4421</v>
      </c>
      <c r="J1803" t="s">
        <v>26</v>
      </c>
      <c r="K1803">
        <v>1</v>
      </c>
      <c r="L1803">
        <v>23.05</v>
      </c>
      <c r="M1803" t="s">
        <v>27</v>
      </c>
      <c r="N1803" t="s">
        <v>27</v>
      </c>
    </row>
    <row r="1804" spans="1:14" x14ac:dyDescent="0.2">
      <c r="A1804" t="s">
        <v>4490</v>
      </c>
      <c r="B1804" t="s">
        <v>4602</v>
      </c>
      <c r="C1804" t="s">
        <v>4586</v>
      </c>
      <c r="D1804" t="s">
        <v>4603</v>
      </c>
      <c r="E1804" t="s">
        <v>4604</v>
      </c>
      <c r="F1804" t="s">
        <v>4603</v>
      </c>
      <c r="G1804" t="s">
        <v>24</v>
      </c>
      <c r="H1804">
        <v>23</v>
      </c>
      <c r="I1804" t="s">
        <v>4421</v>
      </c>
      <c r="J1804" t="s">
        <v>26</v>
      </c>
      <c r="K1804">
        <v>1</v>
      </c>
      <c r="L1804">
        <v>23</v>
      </c>
      <c r="M1804" t="s">
        <v>27</v>
      </c>
      <c r="N1804" t="s">
        <v>27</v>
      </c>
    </row>
    <row r="1805" spans="1:14" x14ac:dyDescent="0.2">
      <c r="A1805" t="s">
        <v>4412</v>
      </c>
      <c r="B1805" t="s">
        <v>4605</v>
      </c>
      <c r="C1805" t="s">
        <v>4606</v>
      </c>
      <c r="D1805" t="s">
        <v>4607</v>
      </c>
      <c r="E1805" t="s">
        <v>4608</v>
      </c>
      <c r="F1805" t="s">
        <v>4607</v>
      </c>
      <c r="G1805" t="s">
        <v>24</v>
      </c>
      <c r="H1805">
        <v>22.3</v>
      </c>
      <c r="I1805" t="s">
        <v>47</v>
      </c>
      <c r="J1805" t="s">
        <v>26</v>
      </c>
      <c r="K1805">
        <v>12</v>
      </c>
      <c r="L1805">
        <v>1.85833333</v>
      </c>
      <c r="M1805" t="s">
        <v>27</v>
      </c>
      <c r="N1805" t="s">
        <v>27</v>
      </c>
    </row>
    <row r="1806" spans="1:14" x14ac:dyDescent="0.2">
      <c r="A1806" t="s">
        <v>4360</v>
      </c>
      <c r="B1806" t="s">
        <v>4609</v>
      </c>
      <c r="C1806" t="s">
        <v>4610</v>
      </c>
      <c r="D1806" t="s">
        <v>4611</v>
      </c>
      <c r="E1806" t="s">
        <v>4612</v>
      </c>
      <c r="F1806" t="s">
        <v>4613</v>
      </c>
      <c r="G1806" t="s">
        <v>24</v>
      </c>
      <c r="H1806">
        <v>21.72</v>
      </c>
      <c r="I1806" t="s">
        <v>47</v>
      </c>
      <c r="J1806" t="s">
        <v>26</v>
      </c>
      <c r="K1806">
        <v>1</v>
      </c>
      <c r="L1806">
        <v>21.72</v>
      </c>
      <c r="M1806" t="s">
        <v>27</v>
      </c>
      <c r="N1806" t="s">
        <v>27</v>
      </c>
    </row>
    <row r="1807" spans="1:14" x14ac:dyDescent="0.2">
      <c r="A1807" t="s">
        <v>4614</v>
      </c>
      <c r="B1807" t="s">
        <v>4615</v>
      </c>
      <c r="C1807" t="s">
        <v>4616</v>
      </c>
      <c r="D1807" t="s">
        <v>4617</v>
      </c>
      <c r="E1807" t="s">
        <v>4618</v>
      </c>
      <c r="F1807" t="s">
        <v>4619</v>
      </c>
      <c r="G1807" t="s">
        <v>24</v>
      </c>
      <c r="H1807">
        <v>20.49</v>
      </c>
      <c r="I1807" t="s">
        <v>47</v>
      </c>
      <c r="J1807" t="s">
        <v>26</v>
      </c>
      <c r="K1807">
        <v>1</v>
      </c>
      <c r="L1807">
        <v>20.49</v>
      </c>
      <c r="M1807" t="s">
        <v>27</v>
      </c>
      <c r="N1807" t="s">
        <v>27</v>
      </c>
    </row>
    <row r="1808" spans="1:14" x14ac:dyDescent="0.2">
      <c r="A1808" t="s">
        <v>4412</v>
      </c>
      <c r="B1808" t="s">
        <v>4485</v>
      </c>
      <c r="C1808" t="s">
        <v>4620</v>
      </c>
      <c r="D1808" t="s">
        <v>4487</v>
      </c>
      <c r="E1808" t="s">
        <v>4488</v>
      </c>
      <c r="F1808" t="s">
        <v>4487</v>
      </c>
      <c r="G1808" t="s">
        <v>24</v>
      </c>
      <c r="H1808">
        <v>20.43</v>
      </c>
      <c r="I1808" t="s">
        <v>47</v>
      </c>
      <c r="J1808" t="s">
        <v>26</v>
      </c>
      <c r="K1808">
        <v>3</v>
      </c>
      <c r="L1808">
        <v>6.81</v>
      </c>
      <c r="M1808" t="s">
        <v>27</v>
      </c>
      <c r="N1808" t="s">
        <v>27</v>
      </c>
    </row>
    <row r="1809" spans="1:14" x14ac:dyDescent="0.2">
      <c r="A1809" t="s">
        <v>4621</v>
      </c>
      <c r="B1809" t="s">
        <v>4622</v>
      </c>
      <c r="C1809" t="s">
        <v>4623</v>
      </c>
      <c r="D1809" t="s">
        <v>4624</v>
      </c>
      <c r="E1809" t="s">
        <v>4625</v>
      </c>
      <c r="F1809" t="s">
        <v>4626</v>
      </c>
      <c r="G1809" t="s">
        <v>24</v>
      </c>
      <c r="H1809">
        <v>20.329999999999998</v>
      </c>
      <c r="I1809" t="s">
        <v>47</v>
      </c>
      <c r="J1809" t="s">
        <v>26</v>
      </c>
      <c r="K1809">
        <v>7</v>
      </c>
      <c r="L1809">
        <v>2.9042857099999999</v>
      </c>
      <c r="M1809" t="s">
        <v>27</v>
      </c>
      <c r="N1809" t="s">
        <v>27</v>
      </c>
    </row>
    <row r="1810" spans="1:14" x14ac:dyDescent="0.2">
      <c r="A1810" t="s">
        <v>4360</v>
      </c>
      <c r="B1810" t="s">
        <v>4383</v>
      </c>
      <c r="C1810" t="s">
        <v>4627</v>
      </c>
      <c r="D1810" t="s">
        <v>61</v>
      </c>
      <c r="E1810" t="s">
        <v>62</v>
      </c>
      <c r="F1810" t="s">
        <v>63</v>
      </c>
      <c r="G1810" t="s">
        <v>24</v>
      </c>
      <c r="H1810">
        <v>20</v>
      </c>
      <c r="I1810" t="s">
        <v>47</v>
      </c>
      <c r="J1810" t="s">
        <v>26</v>
      </c>
      <c r="K1810">
        <v>1</v>
      </c>
      <c r="L1810">
        <v>20</v>
      </c>
      <c r="M1810" t="s">
        <v>27</v>
      </c>
      <c r="N1810" t="s">
        <v>27</v>
      </c>
    </row>
    <row r="1811" spans="1:14" x14ac:dyDescent="0.2">
      <c r="A1811" t="s">
        <v>4434</v>
      </c>
      <c r="B1811" t="s">
        <v>4467</v>
      </c>
      <c r="C1811" t="s">
        <v>4628</v>
      </c>
      <c r="D1811" t="s">
        <v>4431</v>
      </c>
      <c r="E1811" t="s">
        <v>4469</v>
      </c>
      <c r="F1811" t="s">
        <v>4433</v>
      </c>
      <c r="G1811" t="s">
        <v>24</v>
      </c>
      <c r="H1811">
        <v>19.87</v>
      </c>
      <c r="I1811" t="s">
        <v>47</v>
      </c>
      <c r="J1811" t="s">
        <v>26</v>
      </c>
      <c r="K1811">
        <v>1</v>
      </c>
      <c r="L1811">
        <v>19.87</v>
      </c>
      <c r="M1811" t="s">
        <v>27</v>
      </c>
      <c r="N1811" t="s">
        <v>27</v>
      </c>
    </row>
    <row r="1812" spans="1:14" x14ac:dyDescent="0.2">
      <c r="A1812" t="s">
        <v>4412</v>
      </c>
      <c r="B1812" t="s">
        <v>4413</v>
      </c>
      <c r="C1812" t="s">
        <v>4620</v>
      </c>
      <c r="D1812" t="s">
        <v>4415</v>
      </c>
      <c r="E1812" t="s">
        <v>4416</v>
      </c>
      <c r="F1812" t="s">
        <v>4415</v>
      </c>
      <c r="G1812" t="s">
        <v>24</v>
      </c>
      <c r="H1812">
        <v>19.8</v>
      </c>
      <c r="I1812" t="s">
        <v>47</v>
      </c>
      <c r="J1812" t="s">
        <v>26</v>
      </c>
      <c r="M1812" t="s">
        <v>27</v>
      </c>
      <c r="N1812" t="s">
        <v>27</v>
      </c>
    </row>
    <row r="1813" spans="1:14" x14ac:dyDescent="0.2">
      <c r="A1813" t="s">
        <v>4423</v>
      </c>
      <c r="B1813" t="s">
        <v>4629</v>
      </c>
      <c r="C1813" t="s">
        <v>4630</v>
      </c>
      <c r="D1813" t="s">
        <v>4631</v>
      </c>
      <c r="E1813" t="s">
        <v>4632</v>
      </c>
      <c r="F1813" t="s">
        <v>4633</v>
      </c>
      <c r="G1813" t="s">
        <v>24</v>
      </c>
      <c r="H1813">
        <v>19.7</v>
      </c>
      <c r="I1813" t="s">
        <v>47</v>
      </c>
      <c r="J1813" t="s">
        <v>26</v>
      </c>
      <c r="M1813" t="s">
        <v>27</v>
      </c>
      <c r="N1813" t="s">
        <v>27</v>
      </c>
    </row>
    <row r="1814" spans="1:14" x14ac:dyDescent="0.2">
      <c r="A1814" t="s">
        <v>4490</v>
      </c>
      <c r="B1814" t="s">
        <v>4634</v>
      </c>
      <c r="C1814" t="s">
        <v>4620</v>
      </c>
      <c r="D1814" t="s">
        <v>4559</v>
      </c>
      <c r="E1814" t="s">
        <v>4559</v>
      </c>
      <c r="F1814" t="s">
        <v>4635</v>
      </c>
      <c r="G1814" t="s">
        <v>24</v>
      </c>
      <c r="H1814">
        <v>19.48</v>
      </c>
      <c r="I1814" t="s">
        <v>47</v>
      </c>
      <c r="J1814" t="s">
        <v>26</v>
      </c>
      <c r="K1814">
        <v>1</v>
      </c>
      <c r="L1814">
        <v>19.48</v>
      </c>
      <c r="M1814" t="s">
        <v>27</v>
      </c>
      <c r="N1814" t="s">
        <v>27</v>
      </c>
    </row>
    <row r="1815" spans="1:14" x14ac:dyDescent="0.2">
      <c r="A1815" t="s">
        <v>4614</v>
      </c>
      <c r="B1815" t="s">
        <v>4636</v>
      </c>
      <c r="C1815" t="s">
        <v>4637</v>
      </c>
      <c r="D1815" t="s">
        <v>4638</v>
      </c>
      <c r="E1815" t="s">
        <v>4639</v>
      </c>
      <c r="F1815" t="s">
        <v>4640</v>
      </c>
      <c r="G1815" t="s">
        <v>24</v>
      </c>
      <c r="H1815">
        <v>19.420000000000002</v>
      </c>
      <c r="I1815" t="s">
        <v>47</v>
      </c>
      <c r="J1815" t="s">
        <v>26</v>
      </c>
      <c r="M1815" t="s">
        <v>27</v>
      </c>
      <c r="N1815" t="s">
        <v>27</v>
      </c>
    </row>
    <row r="1816" spans="1:14" x14ac:dyDescent="0.2">
      <c r="A1816" t="s">
        <v>4614</v>
      </c>
      <c r="B1816" t="s">
        <v>4641</v>
      </c>
      <c r="C1816" t="s">
        <v>4642</v>
      </c>
      <c r="D1816" t="s">
        <v>4643</v>
      </c>
      <c r="E1816" t="s">
        <v>4644</v>
      </c>
      <c r="F1816" t="s">
        <v>4645</v>
      </c>
      <c r="G1816" t="s">
        <v>24</v>
      </c>
      <c r="H1816">
        <v>19.010000000000002</v>
      </c>
      <c r="I1816" t="s">
        <v>47</v>
      </c>
      <c r="J1816" t="s">
        <v>26</v>
      </c>
      <c r="K1816">
        <v>1</v>
      </c>
      <c r="L1816">
        <v>19.010000000000002</v>
      </c>
      <c r="M1816" t="s">
        <v>27</v>
      </c>
      <c r="N1816" t="s">
        <v>27</v>
      </c>
    </row>
    <row r="1817" spans="1:14" x14ac:dyDescent="0.2">
      <c r="A1817" t="s">
        <v>4391</v>
      </c>
      <c r="B1817" t="s">
        <v>4392</v>
      </c>
      <c r="C1817" t="s">
        <v>4646</v>
      </c>
      <c r="D1817" t="s">
        <v>1368</v>
      </c>
      <c r="E1817" t="s">
        <v>4394</v>
      </c>
      <c r="F1817" t="s">
        <v>1370</v>
      </c>
      <c r="G1817" t="s">
        <v>24</v>
      </c>
      <c r="H1817">
        <v>18.95</v>
      </c>
      <c r="I1817" t="s">
        <v>47</v>
      </c>
      <c r="J1817" t="s">
        <v>26</v>
      </c>
      <c r="K1817">
        <v>1</v>
      </c>
      <c r="L1817">
        <v>18.95</v>
      </c>
      <c r="M1817" t="s">
        <v>27</v>
      </c>
      <c r="N1817" t="s">
        <v>27</v>
      </c>
    </row>
    <row r="1818" spans="1:14" x14ac:dyDescent="0.2">
      <c r="A1818" t="s">
        <v>4614</v>
      </c>
      <c r="B1818" t="s">
        <v>4647</v>
      </c>
      <c r="C1818" t="s">
        <v>4648</v>
      </c>
      <c r="D1818" t="s">
        <v>4649</v>
      </c>
      <c r="E1818" t="s">
        <v>4650</v>
      </c>
      <c r="F1818" t="s">
        <v>4651</v>
      </c>
      <c r="G1818" t="s">
        <v>24</v>
      </c>
      <c r="H1818">
        <v>18.510000000000002</v>
      </c>
      <c r="I1818" t="s">
        <v>47</v>
      </c>
      <c r="J1818" t="s">
        <v>26</v>
      </c>
      <c r="K1818">
        <v>1</v>
      </c>
      <c r="L1818">
        <v>18.510000000000002</v>
      </c>
      <c r="M1818" t="s">
        <v>27</v>
      </c>
      <c r="N1818" t="s">
        <v>27</v>
      </c>
    </row>
    <row r="1819" spans="1:14" x14ac:dyDescent="0.2">
      <c r="A1819" t="s">
        <v>4412</v>
      </c>
      <c r="B1819" t="s">
        <v>4522</v>
      </c>
      <c r="C1819" t="s">
        <v>4652</v>
      </c>
      <c r="D1819" t="s">
        <v>4512</v>
      </c>
      <c r="E1819" t="s">
        <v>4512</v>
      </c>
      <c r="F1819" t="s">
        <v>4524</v>
      </c>
      <c r="G1819" t="s">
        <v>24</v>
      </c>
      <c r="H1819">
        <v>18.3</v>
      </c>
      <c r="I1819" t="s">
        <v>4421</v>
      </c>
      <c r="J1819" t="s">
        <v>26</v>
      </c>
      <c r="M1819" t="s">
        <v>27</v>
      </c>
      <c r="N1819" t="s">
        <v>27</v>
      </c>
    </row>
    <row r="1820" spans="1:14" x14ac:dyDescent="0.2">
      <c r="A1820" t="s">
        <v>4412</v>
      </c>
      <c r="B1820" t="s">
        <v>4653</v>
      </c>
      <c r="C1820" t="s">
        <v>4523</v>
      </c>
      <c r="D1820" t="s">
        <v>4654</v>
      </c>
      <c r="E1820" t="s">
        <v>4654</v>
      </c>
      <c r="F1820" t="s">
        <v>4655</v>
      </c>
      <c r="G1820" t="s">
        <v>24</v>
      </c>
      <c r="H1820">
        <v>18.23</v>
      </c>
      <c r="I1820" t="s">
        <v>4421</v>
      </c>
      <c r="J1820" t="s">
        <v>26</v>
      </c>
      <c r="K1820">
        <v>2</v>
      </c>
      <c r="L1820">
        <v>9.1150000000000002</v>
      </c>
      <c r="M1820" t="s">
        <v>27</v>
      </c>
      <c r="N1820" t="s">
        <v>27</v>
      </c>
    </row>
    <row r="1821" spans="1:14" x14ac:dyDescent="0.2">
      <c r="A1821" t="s">
        <v>4434</v>
      </c>
      <c r="B1821" t="s">
        <v>4656</v>
      </c>
      <c r="C1821" t="s">
        <v>4657</v>
      </c>
      <c r="D1821" t="s">
        <v>4477</v>
      </c>
      <c r="E1821" t="s">
        <v>4658</v>
      </c>
      <c r="F1821" t="s">
        <v>4477</v>
      </c>
      <c r="G1821" t="s">
        <v>24</v>
      </c>
      <c r="H1821">
        <v>17.88</v>
      </c>
      <c r="I1821" t="s">
        <v>47</v>
      </c>
      <c r="J1821" t="s">
        <v>26</v>
      </c>
      <c r="K1821">
        <v>6</v>
      </c>
      <c r="L1821">
        <v>2.98</v>
      </c>
      <c r="M1821" t="s">
        <v>27</v>
      </c>
      <c r="N1821" t="s">
        <v>27</v>
      </c>
    </row>
    <row r="1822" spans="1:14" x14ac:dyDescent="0.2">
      <c r="A1822" t="s">
        <v>4412</v>
      </c>
      <c r="B1822" t="s">
        <v>4522</v>
      </c>
      <c r="C1822" t="s">
        <v>4568</v>
      </c>
      <c r="D1822" t="s">
        <v>4512</v>
      </c>
      <c r="E1822" t="s">
        <v>4512</v>
      </c>
      <c r="F1822" t="s">
        <v>4524</v>
      </c>
      <c r="G1822" t="s">
        <v>24</v>
      </c>
      <c r="H1822">
        <v>17.649999999999999</v>
      </c>
      <c r="I1822" t="s">
        <v>4421</v>
      </c>
      <c r="J1822" t="s">
        <v>26</v>
      </c>
      <c r="K1822">
        <v>2</v>
      </c>
      <c r="L1822">
        <v>8.8249999999999993</v>
      </c>
      <c r="M1822" t="s">
        <v>27</v>
      </c>
      <c r="N1822" t="s">
        <v>27</v>
      </c>
    </row>
    <row r="1823" spans="1:14" x14ac:dyDescent="0.2">
      <c r="A1823" t="s">
        <v>4614</v>
      </c>
      <c r="B1823" t="s">
        <v>4659</v>
      </c>
      <c r="C1823" t="s">
        <v>4660</v>
      </c>
      <c r="D1823" t="s">
        <v>4661</v>
      </c>
      <c r="E1823" t="s">
        <v>4662</v>
      </c>
      <c r="F1823" t="s">
        <v>4663</v>
      </c>
      <c r="G1823" t="s">
        <v>24</v>
      </c>
      <c r="H1823">
        <v>15.9</v>
      </c>
      <c r="I1823" t="s">
        <v>47</v>
      </c>
      <c r="J1823" t="s">
        <v>26</v>
      </c>
      <c r="M1823" t="s">
        <v>27</v>
      </c>
      <c r="N1823" t="s">
        <v>27</v>
      </c>
    </row>
    <row r="1824" spans="1:14" x14ac:dyDescent="0.2">
      <c r="A1824" t="s">
        <v>4360</v>
      </c>
      <c r="B1824" t="s">
        <v>4407</v>
      </c>
      <c r="C1824" t="s">
        <v>4664</v>
      </c>
      <c r="D1824" t="s">
        <v>4409</v>
      </c>
      <c r="E1824" t="s">
        <v>4410</v>
      </c>
      <c r="F1824" t="s">
        <v>4411</v>
      </c>
      <c r="G1824" t="s">
        <v>24</v>
      </c>
      <c r="H1824">
        <v>15.13</v>
      </c>
      <c r="I1824" t="s">
        <v>47</v>
      </c>
      <c r="J1824" t="s">
        <v>26</v>
      </c>
      <c r="K1824">
        <v>3</v>
      </c>
      <c r="L1824">
        <v>5.0433333300000003</v>
      </c>
      <c r="M1824" t="s">
        <v>27</v>
      </c>
      <c r="N1824" t="s">
        <v>27</v>
      </c>
    </row>
    <row r="1825" spans="1:14" x14ac:dyDescent="0.2">
      <c r="A1825" t="s">
        <v>4614</v>
      </c>
      <c r="B1825" t="s">
        <v>4665</v>
      </c>
      <c r="C1825" t="s">
        <v>4666</v>
      </c>
      <c r="D1825" t="s">
        <v>4667</v>
      </c>
      <c r="E1825" t="s">
        <v>4668</v>
      </c>
      <c r="F1825" t="s">
        <v>4669</v>
      </c>
      <c r="G1825" t="s">
        <v>24</v>
      </c>
      <c r="H1825">
        <v>14.8</v>
      </c>
      <c r="I1825" t="s">
        <v>47</v>
      </c>
      <c r="J1825" t="s">
        <v>26</v>
      </c>
      <c r="M1825" t="s">
        <v>27</v>
      </c>
      <c r="N1825" t="s">
        <v>27</v>
      </c>
    </row>
    <row r="1826" spans="1:14" x14ac:dyDescent="0.2">
      <c r="A1826" t="s">
        <v>4490</v>
      </c>
      <c r="B1826" t="s">
        <v>4670</v>
      </c>
      <c r="C1826" t="s">
        <v>4671</v>
      </c>
      <c r="D1826" t="s">
        <v>4672</v>
      </c>
      <c r="E1826" t="s">
        <v>4673</v>
      </c>
      <c r="F1826" t="s">
        <v>4674</v>
      </c>
      <c r="G1826" t="s">
        <v>24</v>
      </c>
      <c r="H1826">
        <v>14.64</v>
      </c>
      <c r="I1826" t="s">
        <v>47</v>
      </c>
      <c r="J1826" t="s">
        <v>26</v>
      </c>
      <c r="M1826" t="s">
        <v>27</v>
      </c>
      <c r="N1826" t="s">
        <v>27</v>
      </c>
    </row>
    <row r="1827" spans="1:14" x14ac:dyDescent="0.2">
      <c r="A1827" t="s">
        <v>4490</v>
      </c>
      <c r="B1827" t="s">
        <v>4675</v>
      </c>
      <c r="C1827" t="s">
        <v>4676</v>
      </c>
      <c r="D1827" t="s">
        <v>4677</v>
      </c>
      <c r="E1827" t="s">
        <v>4678</v>
      </c>
      <c r="F1827" t="s">
        <v>4677</v>
      </c>
      <c r="G1827" t="s">
        <v>24</v>
      </c>
      <c r="H1827">
        <v>14.63</v>
      </c>
      <c r="I1827" t="s">
        <v>47</v>
      </c>
      <c r="J1827" t="s">
        <v>26</v>
      </c>
      <c r="K1827">
        <v>2</v>
      </c>
      <c r="L1827">
        <v>7.3150000000000004</v>
      </c>
      <c r="M1827" t="s">
        <v>27</v>
      </c>
      <c r="N1827" t="s">
        <v>27</v>
      </c>
    </row>
    <row r="1828" spans="1:14" x14ac:dyDescent="0.2">
      <c r="A1828" t="s">
        <v>4391</v>
      </c>
      <c r="B1828" t="s">
        <v>4402</v>
      </c>
      <c r="C1828" t="s">
        <v>4679</v>
      </c>
      <c r="D1828" t="s">
        <v>4404</v>
      </c>
      <c r="E1828" t="s">
        <v>4405</v>
      </c>
      <c r="F1828" t="s">
        <v>4406</v>
      </c>
      <c r="G1828" t="s">
        <v>24</v>
      </c>
      <c r="H1828">
        <v>14.62</v>
      </c>
      <c r="I1828" t="s">
        <v>47</v>
      </c>
      <c r="J1828" t="s">
        <v>26</v>
      </c>
      <c r="M1828" t="s">
        <v>27</v>
      </c>
      <c r="N1828" t="s">
        <v>27</v>
      </c>
    </row>
    <row r="1829" spans="1:14" x14ac:dyDescent="0.2">
      <c r="A1829" t="s">
        <v>4372</v>
      </c>
      <c r="B1829" t="s">
        <v>4680</v>
      </c>
      <c r="C1829" t="s">
        <v>4681</v>
      </c>
      <c r="D1829" t="s">
        <v>4682</v>
      </c>
      <c r="E1829" t="s">
        <v>4683</v>
      </c>
      <c r="F1829" t="s">
        <v>4684</v>
      </c>
      <c r="G1829" t="s">
        <v>24</v>
      </c>
      <c r="H1829">
        <v>14.44</v>
      </c>
      <c r="I1829" t="s">
        <v>47</v>
      </c>
      <c r="J1829" t="s">
        <v>26</v>
      </c>
      <c r="K1829">
        <v>1</v>
      </c>
      <c r="L1829">
        <v>14.44</v>
      </c>
      <c r="M1829" t="s">
        <v>27</v>
      </c>
      <c r="N1829" t="s">
        <v>27</v>
      </c>
    </row>
    <row r="1830" spans="1:14" x14ac:dyDescent="0.2">
      <c r="A1830" t="s">
        <v>4614</v>
      </c>
      <c r="B1830" t="s">
        <v>4685</v>
      </c>
      <c r="C1830" t="s">
        <v>4686</v>
      </c>
      <c r="D1830" t="s">
        <v>4687</v>
      </c>
      <c r="E1830" t="s">
        <v>4688</v>
      </c>
      <c r="F1830" t="s">
        <v>4689</v>
      </c>
      <c r="G1830" t="s">
        <v>24</v>
      </c>
      <c r="H1830">
        <v>14.34</v>
      </c>
      <c r="I1830" t="s">
        <v>47</v>
      </c>
      <c r="J1830" t="s">
        <v>26</v>
      </c>
      <c r="M1830" t="s">
        <v>27</v>
      </c>
      <c r="N1830" t="s">
        <v>27</v>
      </c>
    </row>
    <row r="1831" spans="1:14" x14ac:dyDescent="0.2">
      <c r="A1831" t="s">
        <v>4614</v>
      </c>
      <c r="B1831" t="s">
        <v>4641</v>
      </c>
      <c r="C1831" t="s">
        <v>4690</v>
      </c>
      <c r="D1831" t="s">
        <v>4643</v>
      </c>
      <c r="E1831" t="s">
        <v>4644</v>
      </c>
      <c r="F1831" t="s">
        <v>4645</v>
      </c>
      <c r="G1831" t="s">
        <v>24</v>
      </c>
      <c r="H1831">
        <v>14.17</v>
      </c>
      <c r="I1831" t="s">
        <v>47</v>
      </c>
      <c r="J1831" t="s">
        <v>26</v>
      </c>
      <c r="M1831" t="s">
        <v>27</v>
      </c>
      <c r="N1831" t="s">
        <v>27</v>
      </c>
    </row>
    <row r="1832" spans="1:14" x14ac:dyDescent="0.2">
      <c r="A1832" t="s">
        <v>4614</v>
      </c>
      <c r="B1832" t="s">
        <v>4691</v>
      </c>
      <c r="C1832" t="s">
        <v>4692</v>
      </c>
      <c r="D1832" t="s">
        <v>4693</v>
      </c>
      <c r="E1832" t="s">
        <v>4694</v>
      </c>
      <c r="F1832" t="s">
        <v>4695</v>
      </c>
      <c r="G1832" t="s">
        <v>24</v>
      </c>
      <c r="H1832">
        <v>14.22</v>
      </c>
      <c r="I1832" t="s">
        <v>47</v>
      </c>
      <c r="J1832" t="s">
        <v>26</v>
      </c>
      <c r="M1832" t="s">
        <v>27</v>
      </c>
      <c r="N1832" t="s">
        <v>27</v>
      </c>
    </row>
    <row r="1833" spans="1:14" x14ac:dyDescent="0.2">
      <c r="A1833" t="s">
        <v>4490</v>
      </c>
      <c r="B1833" t="s">
        <v>4602</v>
      </c>
      <c r="C1833" t="s">
        <v>4535</v>
      </c>
      <c r="D1833" t="s">
        <v>4603</v>
      </c>
      <c r="E1833" t="s">
        <v>4604</v>
      </c>
      <c r="F1833" t="s">
        <v>4603</v>
      </c>
      <c r="G1833" t="s">
        <v>24</v>
      </c>
      <c r="H1833">
        <v>13.57</v>
      </c>
      <c r="I1833" t="s">
        <v>4421</v>
      </c>
      <c r="J1833" t="s">
        <v>26</v>
      </c>
      <c r="M1833" t="s">
        <v>27</v>
      </c>
      <c r="N1833" t="s">
        <v>27</v>
      </c>
    </row>
    <row r="1834" spans="1:14" x14ac:dyDescent="0.2">
      <c r="A1834" t="s">
        <v>4372</v>
      </c>
      <c r="B1834" t="s">
        <v>4696</v>
      </c>
      <c r="C1834" t="s">
        <v>4697</v>
      </c>
      <c r="D1834" t="s">
        <v>1713</v>
      </c>
      <c r="E1834" t="s">
        <v>4698</v>
      </c>
      <c r="F1834" t="s">
        <v>1715</v>
      </c>
      <c r="G1834" t="s">
        <v>24</v>
      </c>
      <c r="H1834">
        <v>12.86</v>
      </c>
      <c r="I1834" t="s">
        <v>47</v>
      </c>
      <c r="J1834" t="s">
        <v>26</v>
      </c>
      <c r="M1834" t="s">
        <v>27</v>
      </c>
      <c r="N1834" t="s">
        <v>27</v>
      </c>
    </row>
    <row r="1835" spans="1:14" x14ac:dyDescent="0.2">
      <c r="A1835" t="s">
        <v>4423</v>
      </c>
      <c r="B1835" t="s">
        <v>4540</v>
      </c>
      <c r="C1835" t="s">
        <v>4699</v>
      </c>
      <c r="D1835" t="s">
        <v>4542</v>
      </c>
      <c r="E1835" t="s">
        <v>4543</v>
      </c>
      <c r="F1835" t="s">
        <v>4544</v>
      </c>
      <c r="G1835" t="s">
        <v>24</v>
      </c>
      <c r="H1835">
        <v>12.39</v>
      </c>
      <c r="I1835" t="s">
        <v>47</v>
      </c>
      <c r="J1835" t="s">
        <v>26</v>
      </c>
      <c r="M1835" t="s">
        <v>27</v>
      </c>
      <c r="N1835" t="s">
        <v>27</v>
      </c>
    </row>
    <row r="1836" spans="1:14" x14ac:dyDescent="0.2">
      <c r="A1836" t="s">
        <v>4412</v>
      </c>
      <c r="B1836" t="s">
        <v>4475</v>
      </c>
      <c r="C1836" t="s">
        <v>4700</v>
      </c>
      <c r="D1836" t="s">
        <v>4477</v>
      </c>
      <c r="E1836" t="s">
        <v>4478</v>
      </c>
      <c r="F1836" t="s">
        <v>4477</v>
      </c>
      <c r="G1836" t="s">
        <v>24</v>
      </c>
      <c r="H1836">
        <v>12.25</v>
      </c>
      <c r="I1836" t="s">
        <v>47</v>
      </c>
      <c r="J1836" t="s">
        <v>26</v>
      </c>
      <c r="K1836">
        <v>5</v>
      </c>
      <c r="L1836">
        <v>2.4500000000000002</v>
      </c>
      <c r="M1836" t="s">
        <v>27</v>
      </c>
      <c r="N1836" t="s">
        <v>27</v>
      </c>
    </row>
    <row r="1837" spans="1:14" x14ac:dyDescent="0.2">
      <c r="A1837" t="s">
        <v>4372</v>
      </c>
      <c r="B1837" t="s">
        <v>4701</v>
      </c>
      <c r="C1837" t="s">
        <v>4702</v>
      </c>
      <c r="D1837" t="s">
        <v>4542</v>
      </c>
      <c r="E1837" t="s">
        <v>4703</v>
      </c>
      <c r="F1837" t="s">
        <v>4544</v>
      </c>
      <c r="G1837" t="s">
        <v>24</v>
      </c>
      <c r="H1837">
        <v>12.2</v>
      </c>
      <c r="I1837" t="s">
        <v>47</v>
      </c>
      <c r="J1837" t="s">
        <v>26</v>
      </c>
      <c r="M1837" t="s">
        <v>27</v>
      </c>
      <c r="N1837" t="s">
        <v>27</v>
      </c>
    </row>
    <row r="1838" spans="1:14" x14ac:dyDescent="0.2">
      <c r="A1838" t="s">
        <v>4434</v>
      </c>
      <c r="B1838" t="s">
        <v>4510</v>
      </c>
      <c r="C1838" t="s">
        <v>4704</v>
      </c>
      <c r="D1838" t="s">
        <v>4512</v>
      </c>
      <c r="E1838" t="s">
        <v>4513</v>
      </c>
      <c r="F1838" t="s">
        <v>4512</v>
      </c>
      <c r="G1838" t="s">
        <v>24</v>
      </c>
      <c r="H1838">
        <v>12.1</v>
      </c>
      <c r="I1838" t="s">
        <v>47</v>
      </c>
      <c r="J1838" t="s">
        <v>26</v>
      </c>
      <c r="K1838">
        <v>6</v>
      </c>
      <c r="L1838">
        <v>2.0166666700000002</v>
      </c>
      <c r="M1838" t="s">
        <v>27</v>
      </c>
      <c r="N1838" t="s">
        <v>27</v>
      </c>
    </row>
    <row r="1839" spans="1:14" x14ac:dyDescent="0.2">
      <c r="A1839" t="s">
        <v>4423</v>
      </c>
      <c r="B1839" t="s">
        <v>4540</v>
      </c>
      <c r="C1839" t="s">
        <v>4705</v>
      </c>
      <c r="D1839" t="s">
        <v>4542</v>
      </c>
      <c r="E1839" t="s">
        <v>4543</v>
      </c>
      <c r="F1839" t="s">
        <v>4544</v>
      </c>
      <c r="G1839" t="s">
        <v>24</v>
      </c>
      <c r="H1839">
        <v>12.04</v>
      </c>
      <c r="I1839" t="s">
        <v>47</v>
      </c>
      <c r="J1839" t="s">
        <v>26</v>
      </c>
      <c r="M1839" t="s">
        <v>27</v>
      </c>
      <c r="N1839" t="s">
        <v>27</v>
      </c>
    </row>
    <row r="1840" spans="1:14" x14ac:dyDescent="0.2">
      <c r="A1840" t="s">
        <v>4423</v>
      </c>
      <c r="B1840" t="s">
        <v>4706</v>
      </c>
      <c r="C1840" t="s">
        <v>4707</v>
      </c>
      <c r="D1840" t="s">
        <v>4708</v>
      </c>
      <c r="E1840" t="s">
        <v>4709</v>
      </c>
      <c r="F1840" t="s">
        <v>4710</v>
      </c>
      <c r="G1840" t="s">
        <v>24</v>
      </c>
      <c r="H1840">
        <v>11.92</v>
      </c>
      <c r="I1840" t="s">
        <v>47</v>
      </c>
      <c r="J1840" t="s">
        <v>26</v>
      </c>
      <c r="M1840" t="s">
        <v>27</v>
      </c>
      <c r="N1840" t="s">
        <v>27</v>
      </c>
    </row>
    <row r="1841" spans="1:14" x14ac:dyDescent="0.2">
      <c r="A1841" t="s">
        <v>4360</v>
      </c>
      <c r="B1841" t="s">
        <v>4711</v>
      </c>
      <c r="C1841" t="s">
        <v>4712</v>
      </c>
      <c r="D1841" t="s">
        <v>537</v>
      </c>
      <c r="E1841" t="s">
        <v>4713</v>
      </c>
      <c r="F1841" t="s">
        <v>539</v>
      </c>
      <c r="G1841" t="s">
        <v>24</v>
      </c>
      <c r="H1841">
        <v>11.84</v>
      </c>
      <c r="I1841" t="s">
        <v>47</v>
      </c>
      <c r="J1841" t="s">
        <v>26</v>
      </c>
      <c r="K1841">
        <v>3</v>
      </c>
      <c r="L1841">
        <v>3.9466666699999999</v>
      </c>
      <c r="M1841" t="s">
        <v>27</v>
      </c>
      <c r="N1841" t="s">
        <v>27</v>
      </c>
    </row>
    <row r="1842" spans="1:14" x14ac:dyDescent="0.2">
      <c r="A1842" t="s">
        <v>4434</v>
      </c>
      <c r="B1842" t="s">
        <v>4656</v>
      </c>
      <c r="C1842" t="s">
        <v>4589</v>
      </c>
      <c r="D1842" t="s">
        <v>4477</v>
      </c>
      <c r="E1842" t="s">
        <v>4658</v>
      </c>
      <c r="F1842" t="s">
        <v>4477</v>
      </c>
      <c r="G1842" t="s">
        <v>24</v>
      </c>
      <c r="H1842">
        <v>11.78</v>
      </c>
      <c r="I1842" t="s">
        <v>47</v>
      </c>
      <c r="J1842" t="s">
        <v>26</v>
      </c>
      <c r="K1842">
        <v>6</v>
      </c>
      <c r="L1842">
        <v>1.96333333</v>
      </c>
      <c r="M1842" t="s">
        <v>27</v>
      </c>
      <c r="N1842" t="s">
        <v>27</v>
      </c>
    </row>
    <row r="1843" spans="1:14" x14ac:dyDescent="0.2">
      <c r="A1843" t="s">
        <v>4490</v>
      </c>
      <c r="B1843" t="s">
        <v>4714</v>
      </c>
      <c r="C1843" t="s">
        <v>4715</v>
      </c>
      <c r="D1843" t="s">
        <v>4716</v>
      </c>
      <c r="E1843" t="s">
        <v>4717</v>
      </c>
      <c r="F1843" t="s">
        <v>4716</v>
      </c>
      <c r="G1843" t="s">
        <v>24</v>
      </c>
      <c r="H1843">
        <v>11.76</v>
      </c>
      <c r="I1843" t="s">
        <v>47</v>
      </c>
      <c r="J1843" t="s">
        <v>26</v>
      </c>
      <c r="K1843">
        <v>1</v>
      </c>
      <c r="L1843">
        <v>11.76</v>
      </c>
      <c r="M1843" t="s">
        <v>27</v>
      </c>
      <c r="N1843" t="s">
        <v>27</v>
      </c>
    </row>
    <row r="1844" spans="1:14" x14ac:dyDescent="0.2">
      <c r="A1844" t="s">
        <v>4614</v>
      </c>
      <c r="B1844" t="s">
        <v>4718</v>
      </c>
      <c r="C1844" t="s">
        <v>4719</v>
      </c>
      <c r="D1844" t="s">
        <v>4720</v>
      </c>
      <c r="E1844" t="s">
        <v>4721</v>
      </c>
      <c r="F1844" t="s">
        <v>4722</v>
      </c>
      <c r="G1844" t="s">
        <v>24</v>
      </c>
      <c r="H1844">
        <v>10.97</v>
      </c>
      <c r="I1844" t="s">
        <v>47</v>
      </c>
      <c r="J1844" t="s">
        <v>26</v>
      </c>
      <c r="M1844" t="s">
        <v>27</v>
      </c>
      <c r="N1844" t="s">
        <v>27</v>
      </c>
    </row>
    <row r="1845" spans="1:14" x14ac:dyDescent="0.2">
      <c r="A1845" t="s">
        <v>4614</v>
      </c>
      <c r="B1845" t="s">
        <v>4723</v>
      </c>
      <c r="C1845" t="s">
        <v>4724</v>
      </c>
      <c r="D1845" t="s">
        <v>4725</v>
      </c>
      <c r="E1845" t="s">
        <v>4726</v>
      </c>
      <c r="F1845" t="s">
        <v>4727</v>
      </c>
      <c r="G1845" t="s">
        <v>24</v>
      </c>
      <c r="H1845">
        <v>10.87</v>
      </c>
      <c r="I1845" t="s">
        <v>47</v>
      </c>
      <c r="J1845" t="s">
        <v>26</v>
      </c>
      <c r="M1845" t="s">
        <v>27</v>
      </c>
      <c r="N1845" t="s">
        <v>27</v>
      </c>
    </row>
    <row r="1846" spans="1:14" x14ac:dyDescent="0.2">
      <c r="A1846" t="s">
        <v>4614</v>
      </c>
      <c r="B1846" t="s">
        <v>4728</v>
      </c>
      <c r="C1846" t="s">
        <v>4729</v>
      </c>
      <c r="D1846" t="s">
        <v>4730</v>
      </c>
      <c r="E1846" t="s">
        <v>4731</v>
      </c>
      <c r="F1846" t="s">
        <v>4732</v>
      </c>
      <c r="G1846" t="s">
        <v>24</v>
      </c>
      <c r="H1846">
        <v>10.55</v>
      </c>
      <c r="I1846" t="s">
        <v>47</v>
      </c>
      <c r="J1846" t="s">
        <v>26</v>
      </c>
      <c r="K1846">
        <v>1</v>
      </c>
      <c r="L1846">
        <v>10.55</v>
      </c>
      <c r="M1846" t="s">
        <v>27</v>
      </c>
      <c r="N1846" t="s">
        <v>27</v>
      </c>
    </row>
    <row r="1847" spans="1:14" x14ac:dyDescent="0.2">
      <c r="A1847" t="s">
        <v>4423</v>
      </c>
      <c r="B1847" t="s">
        <v>4706</v>
      </c>
      <c r="C1847" t="s">
        <v>4733</v>
      </c>
      <c r="D1847" t="s">
        <v>4708</v>
      </c>
      <c r="E1847" t="s">
        <v>4709</v>
      </c>
      <c r="F1847" t="s">
        <v>4710</v>
      </c>
      <c r="G1847" t="s">
        <v>24</v>
      </c>
      <c r="H1847">
        <v>10.53</v>
      </c>
      <c r="I1847" t="s">
        <v>47</v>
      </c>
      <c r="J1847" t="s">
        <v>26</v>
      </c>
      <c r="K1847">
        <v>1</v>
      </c>
      <c r="L1847">
        <v>10.53</v>
      </c>
      <c r="M1847" t="s">
        <v>27</v>
      </c>
      <c r="N1847" t="s">
        <v>27</v>
      </c>
    </row>
    <row r="1848" spans="1:14" x14ac:dyDescent="0.2">
      <c r="A1848" t="s">
        <v>4614</v>
      </c>
      <c r="B1848" t="s">
        <v>4734</v>
      </c>
      <c r="C1848" t="s">
        <v>4735</v>
      </c>
      <c r="D1848" t="s">
        <v>4736</v>
      </c>
      <c r="E1848" t="s">
        <v>4737</v>
      </c>
      <c r="F1848" t="s">
        <v>4738</v>
      </c>
      <c r="G1848" t="s">
        <v>24</v>
      </c>
      <c r="H1848">
        <v>10.5</v>
      </c>
      <c r="I1848" t="s">
        <v>47</v>
      </c>
      <c r="J1848" t="s">
        <v>26</v>
      </c>
      <c r="M1848" t="s">
        <v>27</v>
      </c>
      <c r="N1848" t="s">
        <v>27</v>
      </c>
    </row>
    <row r="1849" spans="1:14" x14ac:dyDescent="0.2">
      <c r="A1849" t="s">
        <v>4614</v>
      </c>
      <c r="B1849" t="s">
        <v>4739</v>
      </c>
      <c r="C1849" t="s">
        <v>4740</v>
      </c>
      <c r="D1849" t="s">
        <v>4741</v>
      </c>
      <c r="E1849" t="s">
        <v>4742</v>
      </c>
      <c r="F1849" t="s">
        <v>4743</v>
      </c>
      <c r="G1849" t="s">
        <v>24</v>
      </c>
      <c r="H1849">
        <v>10.48</v>
      </c>
      <c r="I1849" t="s">
        <v>25</v>
      </c>
      <c r="J1849" t="s">
        <v>26</v>
      </c>
      <c r="M1849" t="s">
        <v>27</v>
      </c>
      <c r="N1849" t="s">
        <v>27</v>
      </c>
    </row>
    <row r="1850" spans="1:14" x14ac:dyDescent="0.2">
      <c r="A1850" t="s">
        <v>4614</v>
      </c>
      <c r="B1850" t="s">
        <v>4744</v>
      </c>
      <c r="C1850" t="s">
        <v>4745</v>
      </c>
      <c r="D1850" t="s">
        <v>4746</v>
      </c>
      <c r="E1850" t="s">
        <v>4747</v>
      </c>
      <c r="F1850" t="s">
        <v>4748</v>
      </c>
      <c r="G1850" t="s">
        <v>24</v>
      </c>
      <c r="H1850">
        <v>10.39</v>
      </c>
      <c r="I1850" t="s">
        <v>47</v>
      </c>
      <c r="J1850" t="s">
        <v>26</v>
      </c>
      <c r="K1850">
        <v>2</v>
      </c>
      <c r="L1850">
        <v>5.1950000000000003</v>
      </c>
      <c r="M1850" t="s">
        <v>27</v>
      </c>
      <c r="N1850" t="s">
        <v>27</v>
      </c>
    </row>
    <row r="1851" spans="1:14" x14ac:dyDescent="0.2">
      <c r="A1851" t="s">
        <v>4360</v>
      </c>
      <c r="B1851" t="s">
        <v>4749</v>
      </c>
      <c r="C1851" t="s">
        <v>4750</v>
      </c>
      <c r="D1851" t="s">
        <v>4751</v>
      </c>
      <c r="E1851" t="s">
        <v>4752</v>
      </c>
      <c r="F1851" t="s">
        <v>4753</v>
      </c>
      <c r="G1851" t="s">
        <v>24</v>
      </c>
      <c r="H1851">
        <v>10.17</v>
      </c>
      <c r="I1851" t="s">
        <v>47</v>
      </c>
      <c r="J1851" t="s">
        <v>26</v>
      </c>
      <c r="K1851">
        <v>1</v>
      </c>
      <c r="L1851">
        <v>10.17</v>
      </c>
      <c r="M1851" t="s">
        <v>27</v>
      </c>
      <c r="N1851" t="s">
        <v>27</v>
      </c>
    </row>
    <row r="1852" spans="1:14" x14ac:dyDescent="0.2">
      <c r="A1852" t="s">
        <v>4614</v>
      </c>
      <c r="B1852" t="s">
        <v>4754</v>
      </c>
      <c r="C1852" t="s">
        <v>4755</v>
      </c>
      <c r="D1852" t="s">
        <v>4756</v>
      </c>
      <c r="E1852" t="s">
        <v>4757</v>
      </c>
      <c r="F1852" t="s">
        <v>4758</v>
      </c>
      <c r="G1852" t="s">
        <v>24</v>
      </c>
      <c r="H1852">
        <v>10.1</v>
      </c>
      <c r="I1852" t="s">
        <v>47</v>
      </c>
      <c r="J1852" t="s">
        <v>26</v>
      </c>
      <c r="M1852" t="s">
        <v>27</v>
      </c>
      <c r="N1852" t="s">
        <v>27</v>
      </c>
    </row>
    <row r="1853" spans="1:14" x14ac:dyDescent="0.2">
      <c r="A1853" t="s">
        <v>4614</v>
      </c>
      <c r="B1853" t="s">
        <v>4759</v>
      </c>
      <c r="C1853" t="s">
        <v>4760</v>
      </c>
      <c r="D1853" t="s">
        <v>4761</v>
      </c>
      <c r="E1853" t="s">
        <v>4762</v>
      </c>
      <c r="F1853" t="s">
        <v>4763</v>
      </c>
      <c r="G1853" t="s">
        <v>24</v>
      </c>
      <c r="H1853">
        <v>10.09</v>
      </c>
      <c r="I1853" t="s">
        <v>25</v>
      </c>
      <c r="J1853" t="s">
        <v>26</v>
      </c>
      <c r="M1853" t="s">
        <v>27</v>
      </c>
      <c r="N1853" t="s">
        <v>27</v>
      </c>
    </row>
    <row r="1854" spans="1:14" x14ac:dyDescent="0.2">
      <c r="A1854" t="s">
        <v>4434</v>
      </c>
      <c r="B1854" t="s">
        <v>4764</v>
      </c>
      <c r="C1854" t="s">
        <v>4765</v>
      </c>
      <c r="D1854" t="s">
        <v>4766</v>
      </c>
      <c r="E1854" t="s">
        <v>4767</v>
      </c>
      <c r="F1854" t="s">
        <v>4768</v>
      </c>
      <c r="G1854" t="s">
        <v>24</v>
      </c>
      <c r="H1854">
        <v>10.01</v>
      </c>
      <c r="I1854" t="s">
        <v>47</v>
      </c>
      <c r="J1854" t="s">
        <v>26</v>
      </c>
      <c r="K1854">
        <v>1</v>
      </c>
      <c r="L1854">
        <v>10.01</v>
      </c>
      <c r="M1854" t="s">
        <v>27</v>
      </c>
      <c r="N1854" t="s">
        <v>27</v>
      </c>
    </row>
    <row r="1855" spans="1:14" x14ac:dyDescent="0.2">
      <c r="A1855" t="s">
        <v>4423</v>
      </c>
      <c r="B1855" t="s">
        <v>4769</v>
      </c>
      <c r="C1855" t="s">
        <v>4770</v>
      </c>
      <c r="D1855" t="s">
        <v>4766</v>
      </c>
      <c r="E1855" t="s">
        <v>4771</v>
      </c>
      <c r="F1855" t="s">
        <v>4768</v>
      </c>
      <c r="G1855" t="s">
        <v>24</v>
      </c>
      <c r="H1855">
        <v>9.99</v>
      </c>
      <c r="I1855" t="s">
        <v>47</v>
      </c>
      <c r="J1855" t="s">
        <v>26</v>
      </c>
      <c r="M1855" t="s">
        <v>27</v>
      </c>
      <c r="N1855" t="s">
        <v>27</v>
      </c>
    </row>
    <row r="1856" spans="1:14" x14ac:dyDescent="0.2">
      <c r="A1856" t="s">
        <v>4614</v>
      </c>
      <c r="B1856" t="s">
        <v>4772</v>
      </c>
      <c r="C1856" t="s">
        <v>4773</v>
      </c>
      <c r="D1856" t="s">
        <v>4774</v>
      </c>
      <c r="E1856" t="s">
        <v>4775</v>
      </c>
      <c r="F1856" t="s">
        <v>4776</v>
      </c>
      <c r="G1856" t="s">
        <v>24</v>
      </c>
      <c r="H1856">
        <v>9.92</v>
      </c>
      <c r="I1856" t="s">
        <v>47</v>
      </c>
      <c r="J1856" t="s">
        <v>26</v>
      </c>
      <c r="K1856">
        <v>2</v>
      </c>
      <c r="L1856">
        <v>4.96</v>
      </c>
      <c r="M1856" t="s">
        <v>27</v>
      </c>
      <c r="N1856" t="s">
        <v>27</v>
      </c>
    </row>
    <row r="1857" spans="1:14" x14ac:dyDescent="0.2">
      <c r="A1857" t="s">
        <v>4372</v>
      </c>
      <c r="B1857" t="s">
        <v>4777</v>
      </c>
      <c r="C1857" t="s">
        <v>4778</v>
      </c>
      <c r="D1857" t="s">
        <v>4779</v>
      </c>
      <c r="E1857" t="s">
        <v>4780</v>
      </c>
      <c r="F1857" t="s">
        <v>4781</v>
      </c>
      <c r="G1857" t="s">
        <v>24</v>
      </c>
      <c r="H1857">
        <v>9.9499999999999993</v>
      </c>
      <c r="I1857" t="s">
        <v>47</v>
      </c>
      <c r="J1857" t="s">
        <v>26</v>
      </c>
      <c r="M1857" t="s">
        <v>27</v>
      </c>
      <c r="N1857" t="s">
        <v>27</v>
      </c>
    </row>
    <row r="1858" spans="1:14" x14ac:dyDescent="0.2">
      <c r="A1858" t="s">
        <v>4372</v>
      </c>
      <c r="B1858" t="s">
        <v>4701</v>
      </c>
      <c r="C1858" t="s">
        <v>4782</v>
      </c>
      <c r="D1858" t="s">
        <v>4542</v>
      </c>
      <c r="E1858" t="s">
        <v>4703</v>
      </c>
      <c r="F1858" t="s">
        <v>4544</v>
      </c>
      <c r="G1858" t="s">
        <v>24</v>
      </c>
      <c r="H1858">
        <v>9.92</v>
      </c>
      <c r="I1858" t="s">
        <v>47</v>
      </c>
      <c r="J1858" t="s">
        <v>26</v>
      </c>
      <c r="M1858" t="s">
        <v>27</v>
      </c>
      <c r="N1858" t="s">
        <v>27</v>
      </c>
    </row>
    <row r="1859" spans="1:14" x14ac:dyDescent="0.2">
      <c r="A1859" t="s">
        <v>4423</v>
      </c>
      <c r="B1859" t="s">
        <v>4783</v>
      </c>
      <c r="C1859" t="s">
        <v>4784</v>
      </c>
      <c r="D1859" t="s">
        <v>4785</v>
      </c>
      <c r="E1859" t="s">
        <v>4786</v>
      </c>
      <c r="F1859" t="s">
        <v>4787</v>
      </c>
      <c r="G1859" t="s">
        <v>24</v>
      </c>
      <c r="H1859">
        <v>9.86</v>
      </c>
      <c r="I1859" t="s">
        <v>47</v>
      </c>
      <c r="J1859" t="s">
        <v>26</v>
      </c>
      <c r="M1859" t="s">
        <v>27</v>
      </c>
      <c r="N1859" t="s">
        <v>27</v>
      </c>
    </row>
    <row r="1860" spans="1:14" x14ac:dyDescent="0.2">
      <c r="A1860" t="s">
        <v>4423</v>
      </c>
      <c r="B1860" t="s">
        <v>4783</v>
      </c>
      <c r="C1860" t="s">
        <v>4788</v>
      </c>
      <c r="D1860" t="s">
        <v>4785</v>
      </c>
      <c r="E1860" t="s">
        <v>4786</v>
      </c>
      <c r="F1860" t="s">
        <v>4787</v>
      </c>
      <c r="G1860" t="s">
        <v>24</v>
      </c>
      <c r="H1860">
        <v>9.7200000000000006</v>
      </c>
      <c r="I1860" t="s">
        <v>47</v>
      </c>
      <c r="J1860" t="s">
        <v>26</v>
      </c>
      <c r="K1860">
        <v>2</v>
      </c>
      <c r="L1860">
        <v>4.8600000000000003</v>
      </c>
      <c r="M1860" t="s">
        <v>27</v>
      </c>
      <c r="N1860" t="s">
        <v>27</v>
      </c>
    </row>
    <row r="1861" spans="1:14" x14ac:dyDescent="0.2">
      <c r="A1861" t="s">
        <v>4434</v>
      </c>
      <c r="B1861" t="s">
        <v>4764</v>
      </c>
      <c r="C1861" t="s">
        <v>4789</v>
      </c>
      <c r="D1861" t="s">
        <v>4766</v>
      </c>
      <c r="E1861" t="s">
        <v>4767</v>
      </c>
      <c r="F1861" t="s">
        <v>4768</v>
      </c>
      <c r="G1861" t="s">
        <v>24</v>
      </c>
      <c r="H1861">
        <v>9.7100000000000009</v>
      </c>
      <c r="I1861" t="s">
        <v>47</v>
      </c>
      <c r="J1861" t="s">
        <v>26</v>
      </c>
      <c r="M1861" t="s">
        <v>27</v>
      </c>
      <c r="N1861" t="s">
        <v>27</v>
      </c>
    </row>
    <row r="1862" spans="1:14" x14ac:dyDescent="0.2">
      <c r="A1862" t="s">
        <v>4490</v>
      </c>
      <c r="B1862" t="s">
        <v>4567</v>
      </c>
      <c r="C1862" t="s">
        <v>4790</v>
      </c>
      <c r="D1862" t="s">
        <v>4569</v>
      </c>
      <c r="E1862" t="s">
        <v>4570</v>
      </c>
      <c r="F1862" t="s">
        <v>4569</v>
      </c>
      <c r="G1862" t="s">
        <v>24</v>
      </c>
      <c r="H1862">
        <v>9.6999999999999993</v>
      </c>
      <c r="I1862" t="s">
        <v>47</v>
      </c>
      <c r="J1862" t="s">
        <v>26</v>
      </c>
      <c r="M1862" t="s">
        <v>27</v>
      </c>
      <c r="N1862" t="s">
        <v>27</v>
      </c>
    </row>
    <row r="1863" spans="1:14" x14ac:dyDescent="0.2">
      <c r="A1863" t="s">
        <v>4412</v>
      </c>
      <c r="B1863" t="s">
        <v>4571</v>
      </c>
      <c r="C1863" t="s">
        <v>4791</v>
      </c>
      <c r="D1863" t="s">
        <v>4573</v>
      </c>
      <c r="E1863" t="s">
        <v>4574</v>
      </c>
      <c r="F1863" t="s">
        <v>4573</v>
      </c>
      <c r="G1863" t="s">
        <v>24</v>
      </c>
      <c r="H1863">
        <v>9.61</v>
      </c>
      <c r="I1863" t="s">
        <v>47</v>
      </c>
      <c r="J1863" t="s">
        <v>26</v>
      </c>
      <c r="K1863">
        <v>5</v>
      </c>
      <c r="L1863">
        <v>1.9219999999999999</v>
      </c>
      <c r="M1863" t="s">
        <v>27</v>
      </c>
      <c r="N1863" t="s">
        <v>27</v>
      </c>
    </row>
    <row r="1864" spans="1:14" x14ac:dyDescent="0.2">
      <c r="A1864" t="s">
        <v>4614</v>
      </c>
      <c r="B1864" t="s">
        <v>4792</v>
      </c>
      <c r="C1864" t="s">
        <v>4793</v>
      </c>
      <c r="D1864" t="s">
        <v>4794</v>
      </c>
      <c r="E1864" t="s">
        <v>4795</v>
      </c>
      <c r="F1864" t="s">
        <v>4796</v>
      </c>
      <c r="G1864" t="s">
        <v>24</v>
      </c>
      <c r="H1864">
        <v>9.5299999999999994</v>
      </c>
      <c r="I1864" t="s">
        <v>47</v>
      </c>
      <c r="J1864" t="s">
        <v>26</v>
      </c>
      <c r="M1864" t="s">
        <v>27</v>
      </c>
      <c r="N1864" t="s">
        <v>27</v>
      </c>
    </row>
    <row r="1865" spans="1:14" x14ac:dyDescent="0.2">
      <c r="A1865" t="s">
        <v>4412</v>
      </c>
      <c r="B1865" t="s">
        <v>4571</v>
      </c>
      <c r="C1865" t="s">
        <v>4797</v>
      </c>
      <c r="D1865" t="s">
        <v>4573</v>
      </c>
      <c r="E1865" t="s">
        <v>4574</v>
      </c>
      <c r="F1865" t="s">
        <v>4573</v>
      </c>
      <c r="G1865" t="s">
        <v>24</v>
      </c>
      <c r="H1865">
        <v>9.52</v>
      </c>
      <c r="I1865" t="s">
        <v>47</v>
      </c>
      <c r="J1865" t="s">
        <v>26</v>
      </c>
      <c r="K1865">
        <v>4</v>
      </c>
      <c r="L1865">
        <v>2.38</v>
      </c>
      <c r="M1865" t="s">
        <v>27</v>
      </c>
      <c r="N1865" t="s">
        <v>27</v>
      </c>
    </row>
    <row r="1866" spans="1:14" x14ac:dyDescent="0.2">
      <c r="A1866" t="s">
        <v>4372</v>
      </c>
      <c r="B1866" t="s">
        <v>4798</v>
      </c>
      <c r="C1866" t="s">
        <v>4799</v>
      </c>
      <c r="D1866" t="s">
        <v>4800</v>
      </c>
      <c r="E1866" t="s">
        <v>4801</v>
      </c>
      <c r="F1866" t="s">
        <v>4802</v>
      </c>
      <c r="G1866" t="s">
        <v>24</v>
      </c>
      <c r="H1866">
        <v>9.24</v>
      </c>
      <c r="I1866" t="s">
        <v>47</v>
      </c>
      <c r="J1866" t="s">
        <v>26</v>
      </c>
      <c r="M1866" t="s">
        <v>27</v>
      </c>
      <c r="N1866" t="s">
        <v>27</v>
      </c>
    </row>
    <row r="1867" spans="1:14" x14ac:dyDescent="0.2">
      <c r="A1867" t="s">
        <v>4412</v>
      </c>
      <c r="B1867" t="s">
        <v>4417</v>
      </c>
      <c r="C1867" t="s">
        <v>4803</v>
      </c>
      <c r="D1867" t="s">
        <v>4419</v>
      </c>
      <c r="E1867" t="s">
        <v>4419</v>
      </c>
      <c r="F1867" t="s">
        <v>4420</v>
      </c>
      <c r="G1867" t="s">
        <v>24</v>
      </c>
      <c r="H1867">
        <v>9.08</v>
      </c>
      <c r="I1867" t="s">
        <v>4421</v>
      </c>
      <c r="J1867" t="s">
        <v>26</v>
      </c>
      <c r="K1867">
        <v>2</v>
      </c>
      <c r="L1867">
        <v>4.54</v>
      </c>
      <c r="M1867" t="s">
        <v>27</v>
      </c>
      <c r="N1867" t="s">
        <v>27</v>
      </c>
    </row>
    <row r="1868" spans="1:14" x14ac:dyDescent="0.2">
      <c r="A1868" t="s">
        <v>4614</v>
      </c>
      <c r="B1868" t="s">
        <v>4804</v>
      </c>
      <c r="C1868" t="s">
        <v>4805</v>
      </c>
      <c r="D1868" t="s">
        <v>4806</v>
      </c>
      <c r="E1868" t="s">
        <v>4807</v>
      </c>
      <c r="F1868" t="s">
        <v>4808</v>
      </c>
      <c r="G1868" t="s">
        <v>24</v>
      </c>
      <c r="H1868">
        <v>8.69</v>
      </c>
      <c r="I1868" t="s">
        <v>25</v>
      </c>
      <c r="J1868" t="s">
        <v>26</v>
      </c>
      <c r="K1868">
        <v>1</v>
      </c>
      <c r="L1868">
        <v>8.69</v>
      </c>
      <c r="M1868" t="s">
        <v>27</v>
      </c>
      <c r="N1868" t="s">
        <v>27</v>
      </c>
    </row>
    <row r="1869" spans="1:14" x14ac:dyDescent="0.2">
      <c r="A1869" t="s">
        <v>4372</v>
      </c>
      <c r="B1869" t="s">
        <v>4701</v>
      </c>
      <c r="C1869" t="s">
        <v>4809</v>
      </c>
      <c r="D1869" t="s">
        <v>4542</v>
      </c>
      <c r="E1869" t="s">
        <v>4703</v>
      </c>
      <c r="F1869" t="s">
        <v>4544</v>
      </c>
      <c r="G1869" t="s">
        <v>24</v>
      </c>
      <c r="H1869">
        <v>8.5399999999999991</v>
      </c>
      <c r="I1869" t="s">
        <v>47</v>
      </c>
      <c r="J1869" t="s">
        <v>26</v>
      </c>
      <c r="K1869">
        <v>1</v>
      </c>
      <c r="L1869">
        <v>8.5399999999999991</v>
      </c>
      <c r="M1869" t="s">
        <v>27</v>
      </c>
      <c r="N1869" t="s">
        <v>27</v>
      </c>
    </row>
    <row r="1870" spans="1:14" x14ac:dyDescent="0.2">
      <c r="A1870" t="s">
        <v>4372</v>
      </c>
      <c r="B1870" t="s">
        <v>4701</v>
      </c>
      <c r="C1870" t="s">
        <v>4810</v>
      </c>
      <c r="D1870" t="s">
        <v>4542</v>
      </c>
      <c r="E1870" t="s">
        <v>4703</v>
      </c>
      <c r="F1870" t="s">
        <v>4544</v>
      </c>
      <c r="G1870" t="s">
        <v>24</v>
      </c>
      <c r="H1870">
        <v>8.49</v>
      </c>
      <c r="I1870" t="s">
        <v>47</v>
      </c>
      <c r="J1870" t="s">
        <v>26</v>
      </c>
      <c r="M1870" t="s">
        <v>27</v>
      </c>
      <c r="N1870" t="s">
        <v>27</v>
      </c>
    </row>
    <row r="1871" spans="1:14" x14ac:dyDescent="0.2">
      <c r="A1871" t="s">
        <v>4490</v>
      </c>
      <c r="B1871" t="s">
        <v>4558</v>
      </c>
      <c r="C1871" t="s">
        <v>4657</v>
      </c>
      <c r="D1871" t="s">
        <v>4559</v>
      </c>
      <c r="E1871" t="s">
        <v>4560</v>
      </c>
      <c r="F1871" t="s">
        <v>4559</v>
      </c>
      <c r="G1871" t="s">
        <v>24</v>
      </c>
      <c r="H1871">
        <v>8.4700000000000006</v>
      </c>
      <c r="I1871" t="s">
        <v>47</v>
      </c>
      <c r="J1871" t="s">
        <v>26</v>
      </c>
      <c r="K1871">
        <v>1</v>
      </c>
      <c r="L1871">
        <v>8.4700000000000006</v>
      </c>
      <c r="M1871" t="s">
        <v>27</v>
      </c>
      <c r="N1871" t="s">
        <v>27</v>
      </c>
    </row>
    <row r="1872" spans="1:14" x14ac:dyDescent="0.2">
      <c r="A1872" t="s">
        <v>4423</v>
      </c>
      <c r="B1872" t="s">
        <v>4706</v>
      </c>
      <c r="C1872" t="s">
        <v>4811</v>
      </c>
      <c r="D1872" t="s">
        <v>4708</v>
      </c>
      <c r="E1872" t="s">
        <v>4709</v>
      </c>
      <c r="F1872" t="s">
        <v>4710</v>
      </c>
      <c r="G1872" t="s">
        <v>24</v>
      </c>
      <c r="H1872">
        <v>8.4700000000000006</v>
      </c>
      <c r="I1872" t="s">
        <v>47</v>
      </c>
      <c r="J1872" t="s">
        <v>26</v>
      </c>
      <c r="M1872" t="s">
        <v>27</v>
      </c>
      <c r="N1872" t="s">
        <v>27</v>
      </c>
    </row>
    <row r="1873" spans="1:14" x14ac:dyDescent="0.2">
      <c r="A1873" t="s">
        <v>4614</v>
      </c>
      <c r="B1873" t="s">
        <v>4804</v>
      </c>
      <c r="C1873" t="s">
        <v>4812</v>
      </c>
      <c r="D1873" t="s">
        <v>4806</v>
      </c>
      <c r="E1873" t="s">
        <v>4807</v>
      </c>
      <c r="F1873" t="s">
        <v>4808</v>
      </c>
      <c r="G1873" t="s">
        <v>24</v>
      </c>
      <c r="H1873">
        <v>8.3699999999999992</v>
      </c>
      <c r="I1873" t="s">
        <v>25</v>
      </c>
      <c r="J1873" t="s">
        <v>26</v>
      </c>
      <c r="K1873">
        <v>1</v>
      </c>
      <c r="L1873">
        <v>8.3699999999999992</v>
      </c>
      <c r="M1873" t="s">
        <v>27</v>
      </c>
      <c r="N1873" t="s">
        <v>27</v>
      </c>
    </row>
    <row r="1874" spans="1:14" x14ac:dyDescent="0.2">
      <c r="A1874" t="s">
        <v>4372</v>
      </c>
      <c r="B1874" t="s">
        <v>4798</v>
      </c>
      <c r="C1874" t="s">
        <v>4813</v>
      </c>
      <c r="D1874" t="s">
        <v>4800</v>
      </c>
      <c r="E1874" t="s">
        <v>4801</v>
      </c>
      <c r="F1874" t="s">
        <v>4802</v>
      </c>
      <c r="G1874" t="s">
        <v>24</v>
      </c>
      <c r="H1874">
        <v>8.36</v>
      </c>
      <c r="I1874" t="s">
        <v>47</v>
      </c>
      <c r="J1874" t="s">
        <v>26</v>
      </c>
      <c r="K1874">
        <v>1</v>
      </c>
      <c r="L1874">
        <v>8.36</v>
      </c>
      <c r="M1874" t="s">
        <v>27</v>
      </c>
      <c r="N1874" t="s">
        <v>27</v>
      </c>
    </row>
    <row r="1875" spans="1:14" x14ac:dyDescent="0.2">
      <c r="A1875" t="s">
        <v>4490</v>
      </c>
      <c r="B1875" t="s">
        <v>4567</v>
      </c>
      <c r="C1875" t="s">
        <v>4814</v>
      </c>
      <c r="D1875" t="s">
        <v>4569</v>
      </c>
      <c r="E1875" t="s">
        <v>4570</v>
      </c>
      <c r="F1875" t="s">
        <v>4569</v>
      </c>
      <c r="G1875" t="s">
        <v>24</v>
      </c>
      <c r="H1875">
        <v>8.08</v>
      </c>
      <c r="I1875" t="s">
        <v>47</v>
      </c>
      <c r="J1875" t="s">
        <v>26</v>
      </c>
      <c r="M1875" t="s">
        <v>27</v>
      </c>
      <c r="N1875" t="s">
        <v>27</v>
      </c>
    </row>
    <row r="1876" spans="1:14" x14ac:dyDescent="0.2">
      <c r="A1876" t="s">
        <v>4614</v>
      </c>
      <c r="B1876" t="s">
        <v>4759</v>
      </c>
      <c r="C1876" t="s">
        <v>4815</v>
      </c>
      <c r="D1876" t="s">
        <v>4761</v>
      </c>
      <c r="E1876" t="s">
        <v>4762</v>
      </c>
      <c r="F1876" t="s">
        <v>4763</v>
      </c>
      <c r="G1876" t="s">
        <v>24</v>
      </c>
      <c r="H1876">
        <v>7.82</v>
      </c>
      <c r="I1876" t="s">
        <v>25</v>
      </c>
      <c r="J1876" t="s">
        <v>26</v>
      </c>
      <c r="M1876" t="s">
        <v>27</v>
      </c>
      <c r="N1876" t="s">
        <v>27</v>
      </c>
    </row>
    <row r="1877" spans="1:14" x14ac:dyDescent="0.2">
      <c r="A1877" t="s">
        <v>4360</v>
      </c>
      <c r="B1877" t="s">
        <v>4816</v>
      </c>
      <c r="C1877" t="s">
        <v>4817</v>
      </c>
      <c r="D1877" t="s">
        <v>4785</v>
      </c>
      <c r="E1877" t="s">
        <v>4818</v>
      </c>
      <c r="F1877" t="s">
        <v>4787</v>
      </c>
      <c r="G1877" t="s">
        <v>24</v>
      </c>
      <c r="H1877">
        <v>7.8</v>
      </c>
      <c r="I1877" t="s">
        <v>47</v>
      </c>
      <c r="J1877" t="s">
        <v>26</v>
      </c>
      <c r="M1877" t="s">
        <v>27</v>
      </c>
      <c r="N1877" t="s">
        <v>27</v>
      </c>
    </row>
    <row r="1878" spans="1:14" x14ac:dyDescent="0.2">
      <c r="A1878" t="s">
        <v>4614</v>
      </c>
      <c r="B1878" t="s">
        <v>4718</v>
      </c>
      <c r="C1878" t="s">
        <v>4819</v>
      </c>
      <c r="D1878" t="s">
        <v>4720</v>
      </c>
      <c r="E1878" t="s">
        <v>4721</v>
      </c>
      <c r="F1878" t="s">
        <v>4722</v>
      </c>
      <c r="G1878" t="s">
        <v>24</v>
      </c>
      <c r="H1878">
        <v>7.67</v>
      </c>
      <c r="I1878" t="s">
        <v>47</v>
      </c>
      <c r="J1878" t="s">
        <v>26</v>
      </c>
      <c r="M1878" t="s">
        <v>27</v>
      </c>
      <c r="N1878" t="s">
        <v>27</v>
      </c>
    </row>
    <row r="1879" spans="1:14" x14ac:dyDescent="0.2">
      <c r="A1879" t="s">
        <v>4490</v>
      </c>
      <c r="B1879" t="s">
        <v>4491</v>
      </c>
      <c r="C1879" t="s">
        <v>4820</v>
      </c>
      <c r="D1879" t="s">
        <v>4493</v>
      </c>
      <c r="E1879" t="s">
        <v>4494</v>
      </c>
      <c r="F1879" t="s">
        <v>4493</v>
      </c>
      <c r="G1879" t="s">
        <v>24</v>
      </c>
      <c r="H1879">
        <v>7.66</v>
      </c>
      <c r="I1879" t="s">
        <v>47</v>
      </c>
      <c r="J1879" t="s">
        <v>26</v>
      </c>
      <c r="K1879">
        <v>1</v>
      </c>
      <c r="L1879">
        <v>7.66</v>
      </c>
      <c r="M1879" t="s">
        <v>27</v>
      </c>
      <c r="N1879" t="s">
        <v>27</v>
      </c>
    </row>
    <row r="1880" spans="1:14" x14ac:dyDescent="0.2">
      <c r="A1880" t="s">
        <v>4423</v>
      </c>
      <c r="B1880" t="s">
        <v>4706</v>
      </c>
      <c r="C1880" t="s">
        <v>4821</v>
      </c>
      <c r="D1880" t="s">
        <v>4708</v>
      </c>
      <c r="E1880" t="s">
        <v>4709</v>
      </c>
      <c r="F1880" t="s">
        <v>4710</v>
      </c>
      <c r="G1880" t="s">
        <v>24</v>
      </c>
      <c r="H1880">
        <v>7.59</v>
      </c>
      <c r="I1880" t="s">
        <v>47</v>
      </c>
      <c r="J1880" t="s">
        <v>26</v>
      </c>
      <c r="K1880">
        <v>1</v>
      </c>
      <c r="L1880">
        <v>7.59</v>
      </c>
      <c r="M1880" t="s">
        <v>27</v>
      </c>
      <c r="N1880" t="s">
        <v>27</v>
      </c>
    </row>
    <row r="1881" spans="1:14" x14ac:dyDescent="0.2">
      <c r="A1881" t="s">
        <v>4614</v>
      </c>
      <c r="B1881" t="s">
        <v>4744</v>
      </c>
      <c r="C1881" t="s">
        <v>4822</v>
      </c>
      <c r="D1881" t="s">
        <v>4746</v>
      </c>
      <c r="E1881" t="s">
        <v>4747</v>
      </c>
      <c r="F1881" t="s">
        <v>4748</v>
      </c>
      <c r="G1881" t="s">
        <v>24</v>
      </c>
      <c r="H1881">
        <v>7.48</v>
      </c>
      <c r="I1881" t="s">
        <v>47</v>
      </c>
      <c r="J1881" t="s">
        <v>26</v>
      </c>
      <c r="K1881">
        <v>1</v>
      </c>
      <c r="L1881">
        <v>7.48</v>
      </c>
      <c r="M1881" t="s">
        <v>27</v>
      </c>
      <c r="N1881" t="s">
        <v>27</v>
      </c>
    </row>
    <row r="1882" spans="1:14" x14ac:dyDescent="0.2">
      <c r="A1882" t="s">
        <v>4412</v>
      </c>
      <c r="B1882" t="s">
        <v>4653</v>
      </c>
      <c r="C1882" t="s">
        <v>4568</v>
      </c>
      <c r="D1882" t="s">
        <v>4654</v>
      </c>
      <c r="E1882" t="s">
        <v>4654</v>
      </c>
      <c r="F1882" t="s">
        <v>4655</v>
      </c>
      <c r="G1882" t="s">
        <v>24</v>
      </c>
      <c r="H1882">
        <v>7.39</v>
      </c>
      <c r="I1882" t="s">
        <v>4421</v>
      </c>
      <c r="J1882" t="s">
        <v>26</v>
      </c>
      <c r="M1882" t="s">
        <v>27</v>
      </c>
      <c r="N1882" t="s">
        <v>27</v>
      </c>
    </row>
    <row r="1883" spans="1:14" x14ac:dyDescent="0.2">
      <c r="A1883" t="s">
        <v>4614</v>
      </c>
      <c r="B1883" t="s">
        <v>4754</v>
      </c>
      <c r="C1883" t="s">
        <v>4823</v>
      </c>
      <c r="D1883" t="s">
        <v>4756</v>
      </c>
      <c r="E1883" t="s">
        <v>4757</v>
      </c>
      <c r="F1883" t="s">
        <v>4758</v>
      </c>
      <c r="G1883" t="s">
        <v>24</v>
      </c>
      <c r="H1883">
        <v>7.35</v>
      </c>
      <c r="I1883" t="s">
        <v>47</v>
      </c>
      <c r="J1883" t="s">
        <v>26</v>
      </c>
      <c r="M1883" t="s">
        <v>27</v>
      </c>
      <c r="N1883" t="s">
        <v>27</v>
      </c>
    </row>
    <row r="1884" spans="1:14" x14ac:dyDescent="0.2">
      <c r="A1884" t="s">
        <v>4372</v>
      </c>
      <c r="B1884" t="s">
        <v>4696</v>
      </c>
      <c r="C1884" t="s">
        <v>4824</v>
      </c>
      <c r="D1884" t="s">
        <v>1713</v>
      </c>
      <c r="E1884" t="s">
        <v>4698</v>
      </c>
      <c r="F1884" t="s">
        <v>1715</v>
      </c>
      <c r="G1884" t="s">
        <v>24</v>
      </c>
      <c r="H1884">
        <v>7.23</v>
      </c>
      <c r="I1884" t="s">
        <v>47</v>
      </c>
      <c r="J1884" t="s">
        <v>26</v>
      </c>
      <c r="M1884" t="s">
        <v>27</v>
      </c>
      <c r="N1884" t="s">
        <v>27</v>
      </c>
    </row>
    <row r="1885" spans="1:14" x14ac:dyDescent="0.2">
      <c r="A1885" t="s">
        <v>4423</v>
      </c>
      <c r="B1885" t="s">
        <v>4514</v>
      </c>
      <c r="C1885" t="s">
        <v>4825</v>
      </c>
      <c r="D1885" t="s">
        <v>4516</v>
      </c>
      <c r="E1885" t="s">
        <v>4517</v>
      </c>
      <c r="F1885" t="s">
        <v>4518</v>
      </c>
      <c r="G1885" t="s">
        <v>24</v>
      </c>
      <c r="H1885">
        <v>7.2</v>
      </c>
      <c r="I1885" t="s">
        <v>47</v>
      </c>
      <c r="J1885" t="s">
        <v>26</v>
      </c>
      <c r="K1885">
        <v>1</v>
      </c>
      <c r="L1885">
        <v>7.2</v>
      </c>
      <c r="M1885" t="s">
        <v>27</v>
      </c>
      <c r="N1885" t="s">
        <v>27</v>
      </c>
    </row>
    <row r="1886" spans="1:14" x14ac:dyDescent="0.2">
      <c r="A1886" t="s">
        <v>4614</v>
      </c>
      <c r="B1886" t="s">
        <v>4759</v>
      </c>
      <c r="C1886" t="s">
        <v>4826</v>
      </c>
      <c r="D1886" t="s">
        <v>4761</v>
      </c>
      <c r="E1886" t="s">
        <v>4762</v>
      </c>
      <c r="F1886" t="s">
        <v>4763</v>
      </c>
      <c r="G1886" t="s">
        <v>24</v>
      </c>
      <c r="H1886">
        <v>7.18</v>
      </c>
      <c r="I1886" t="s">
        <v>25</v>
      </c>
      <c r="J1886" t="s">
        <v>26</v>
      </c>
      <c r="M1886" t="s">
        <v>27</v>
      </c>
      <c r="N1886" t="s">
        <v>27</v>
      </c>
    </row>
    <row r="1887" spans="1:14" x14ac:dyDescent="0.2">
      <c r="A1887" t="s">
        <v>4412</v>
      </c>
      <c r="B1887" t="s">
        <v>4485</v>
      </c>
      <c r="C1887" t="s">
        <v>4414</v>
      </c>
      <c r="D1887" t="s">
        <v>4487</v>
      </c>
      <c r="E1887" t="s">
        <v>4488</v>
      </c>
      <c r="F1887" t="s">
        <v>4487</v>
      </c>
      <c r="G1887" t="s">
        <v>24</v>
      </c>
      <c r="H1887">
        <v>7.15</v>
      </c>
      <c r="I1887" t="s">
        <v>47</v>
      </c>
      <c r="J1887" t="s">
        <v>26</v>
      </c>
      <c r="M1887" t="s">
        <v>27</v>
      </c>
      <c r="N1887" t="s">
        <v>27</v>
      </c>
    </row>
    <row r="1888" spans="1:14" x14ac:dyDescent="0.2">
      <c r="A1888" t="s">
        <v>4614</v>
      </c>
      <c r="B1888" t="s">
        <v>4728</v>
      </c>
      <c r="C1888" t="s">
        <v>4827</v>
      </c>
      <c r="D1888" t="s">
        <v>4730</v>
      </c>
      <c r="E1888" t="s">
        <v>4731</v>
      </c>
      <c r="F1888" t="s">
        <v>4732</v>
      </c>
      <c r="G1888" t="s">
        <v>24</v>
      </c>
      <c r="H1888">
        <v>7.09</v>
      </c>
      <c r="I1888" t="s">
        <v>47</v>
      </c>
      <c r="J1888" t="s">
        <v>26</v>
      </c>
      <c r="K1888">
        <v>1</v>
      </c>
      <c r="L1888">
        <v>7.09</v>
      </c>
      <c r="M1888" t="s">
        <v>27</v>
      </c>
      <c r="N1888" t="s">
        <v>27</v>
      </c>
    </row>
    <row r="1889" spans="1:14" x14ac:dyDescent="0.2">
      <c r="A1889" t="s">
        <v>4614</v>
      </c>
      <c r="B1889" t="s">
        <v>4739</v>
      </c>
      <c r="C1889" t="s">
        <v>4828</v>
      </c>
      <c r="D1889" t="s">
        <v>4741</v>
      </c>
      <c r="E1889" t="s">
        <v>4742</v>
      </c>
      <c r="F1889" t="s">
        <v>4743</v>
      </c>
      <c r="G1889" t="s">
        <v>24</v>
      </c>
      <c r="H1889">
        <v>7.13</v>
      </c>
      <c r="I1889" t="s">
        <v>25</v>
      </c>
      <c r="J1889" t="s">
        <v>26</v>
      </c>
      <c r="M1889" t="s">
        <v>27</v>
      </c>
      <c r="N1889" t="s">
        <v>27</v>
      </c>
    </row>
    <row r="1890" spans="1:14" x14ac:dyDescent="0.2">
      <c r="A1890" t="s">
        <v>4360</v>
      </c>
      <c r="B1890" t="s">
        <v>4829</v>
      </c>
      <c r="C1890" t="s">
        <v>4830</v>
      </c>
      <c r="D1890" t="s">
        <v>4831</v>
      </c>
      <c r="E1890" t="s">
        <v>4832</v>
      </c>
      <c r="F1890" t="s">
        <v>4833</v>
      </c>
      <c r="G1890" t="s">
        <v>24</v>
      </c>
      <c r="H1890">
        <v>7.13</v>
      </c>
      <c r="I1890" t="s">
        <v>47</v>
      </c>
      <c r="J1890" t="s">
        <v>26</v>
      </c>
      <c r="M1890" t="s">
        <v>27</v>
      </c>
      <c r="N1890" t="s">
        <v>27</v>
      </c>
    </row>
    <row r="1891" spans="1:14" x14ac:dyDescent="0.2">
      <c r="A1891" t="s">
        <v>4423</v>
      </c>
      <c r="B1891" t="s">
        <v>4783</v>
      </c>
      <c r="C1891" t="s">
        <v>4834</v>
      </c>
      <c r="D1891" t="s">
        <v>4785</v>
      </c>
      <c r="E1891" t="s">
        <v>4786</v>
      </c>
      <c r="F1891" t="s">
        <v>4787</v>
      </c>
      <c r="G1891" t="s">
        <v>24</v>
      </c>
      <c r="H1891">
        <v>7.09</v>
      </c>
      <c r="I1891" t="s">
        <v>47</v>
      </c>
      <c r="J1891" t="s">
        <v>26</v>
      </c>
      <c r="M1891" t="s">
        <v>27</v>
      </c>
      <c r="N1891" t="s">
        <v>27</v>
      </c>
    </row>
    <row r="1892" spans="1:14" x14ac:dyDescent="0.2">
      <c r="A1892" t="s">
        <v>4614</v>
      </c>
      <c r="B1892" t="s">
        <v>4744</v>
      </c>
      <c r="C1892" t="s">
        <v>4835</v>
      </c>
      <c r="D1892" t="s">
        <v>4746</v>
      </c>
      <c r="E1892" t="s">
        <v>4747</v>
      </c>
      <c r="F1892" t="s">
        <v>4748</v>
      </c>
      <c r="G1892" t="s">
        <v>24</v>
      </c>
      <c r="H1892">
        <v>7.07</v>
      </c>
      <c r="I1892" t="s">
        <v>47</v>
      </c>
      <c r="J1892" t="s">
        <v>26</v>
      </c>
      <c r="M1892" t="s">
        <v>27</v>
      </c>
      <c r="N1892" t="s">
        <v>27</v>
      </c>
    </row>
    <row r="1893" spans="1:14" x14ac:dyDescent="0.2">
      <c r="A1893" t="s">
        <v>4490</v>
      </c>
      <c r="B1893" t="s">
        <v>4491</v>
      </c>
      <c r="C1893" t="s">
        <v>4836</v>
      </c>
      <c r="D1893" t="s">
        <v>4493</v>
      </c>
      <c r="E1893" t="s">
        <v>4494</v>
      </c>
      <c r="F1893" t="s">
        <v>4493</v>
      </c>
      <c r="G1893" t="s">
        <v>24</v>
      </c>
      <c r="H1893">
        <v>7.03</v>
      </c>
      <c r="I1893" t="s">
        <v>47</v>
      </c>
      <c r="J1893" t="s">
        <v>26</v>
      </c>
      <c r="K1893">
        <v>1</v>
      </c>
      <c r="L1893">
        <v>7.03</v>
      </c>
      <c r="M1893" t="s">
        <v>27</v>
      </c>
      <c r="N1893" t="s">
        <v>27</v>
      </c>
    </row>
    <row r="1894" spans="1:14" x14ac:dyDescent="0.2">
      <c r="A1894" t="s">
        <v>4614</v>
      </c>
      <c r="B1894" t="s">
        <v>4734</v>
      </c>
      <c r="C1894" t="s">
        <v>4837</v>
      </c>
      <c r="D1894" t="s">
        <v>4736</v>
      </c>
      <c r="E1894" t="s">
        <v>4737</v>
      </c>
      <c r="F1894" t="s">
        <v>4738</v>
      </c>
      <c r="G1894" t="s">
        <v>24</v>
      </c>
      <c r="H1894">
        <v>7.04</v>
      </c>
      <c r="I1894" t="s">
        <v>47</v>
      </c>
      <c r="J1894" t="s">
        <v>26</v>
      </c>
      <c r="M1894" t="s">
        <v>27</v>
      </c>
      <c r="N1894" t="s">
        <v>27</v>
      </c>
    </row>
    <row r="1895" spans="1:14" x14ac:dyDescent="0.2">
      <c r="A1895" t="s">
        <v>4614</v>
      </c>
      <c r="B1895" t="s">
        <v>4754</v>
      </c>
      <c r="C1895" t="s">
        <v>4838</v>
      </c>
      <c r="D1895" t="s">
        <v>4756</v>
      </c>
      <c r="E1895" t="s">
        <v>4757</v>
      </c>
      <c r="F1895" t="s">
        <v>4758</v>
      </c>
      <c r="G1895" t="s">
        <v>24</v>
      </c>
      <c r="H1895">
        <v>7</v>
      </c>
      <c r="I1895" t="s">
        <v>47</v>
      </c>
      <c r="J1895" t="s">
        <v>26</v>
      </c>
      <c r="M1895" t="s">
        <v>27</v>
      </c>
      <c r="N1895" t="s">
        <v>27</v>
      </c>
    </row>
    <row r="1896" spans="1:14" x14ac:dyDescent="0.2">
      <c r="A1896" t="s">
        <v>4490</v>
      </c>
      <c r="B1896" t="s">
        <v>4670</v>
      </c>
      <c r="C1896" t="s">
        <v>4839</v>
      </c>
      <c r="D1896" t="s">
        <v>4672</v>
      </c>
      <c r="E1896" t="s">
        <v>4673</v>
      </c>
      <c r="F1896" t="s">
        <v>4674</v>
      </c>
      <c r="G1896" t="s">
        <v>24</v>
      </c>
      <c r="H1896">
        <v>6.98</v>
      </c>
      <c r="I1896" t="s">
        <v>47</v>
      </c>
      <c r="J1896" t="s">
        <v>26</v>
      </c>
      <c r="M1896" t="s">
        <v>27</v>
      </c>
      <c r="N1896" t="s">
        <v>27</v>
      </c>
    </row>
    <row r="1897" spans="1:14" x14ac:dyDescent="0.2">
      <c r="A1897" t="s">
        <v>4461</v>
      </c>
      <c r="B1897" t="s">
        <v>4462</v>
      </c>
      <c r="C1897" t="s">
        <v>4840</v>
      </c>
      <c r="D1897" t="s">
        <v>4464</v>
      </c>
      <c r="E1897" t="s">
        <v>4465</v>
      </c>
      <c r="F1897" t="s">
        <v>4466</v>
      </c>
      <c r="G1897" t="s">
        <v>24</v>
      </c>
      <c r="H1897">
        <v>6.98</v>
      </c>
      <c r="I1897" t="s">
        <v>47</v>
      </c>
      <c r="J1897" t="s">
        <v>26</v>
      </c>
      <c r="K1897">
        <v>1</v>
      </c>
      <c r="L1897">
        <v>6.98</v>
      </c>
      <c r="M1897" t="s">
        <v>27</v>
      </c>
      <c r="N1897" t="s">
        <v>27</v>
      </c>
    </row>
    <row r="1898" spans="1:14" x14ac:dyDescent="0.2">
      <c r="A1898" t="s">
        <v>4423</v>
      </c>
      <c r="B1898" t="s">
        <v>4783</v>
      </c>
      <c r="C1898" t="s">
        <v>4841</v>
      </c>
      <c r="D1898" t="s">
        <v>4785</v>
      </c>
      <c r="E1898" t="s">
        <v>4786</v>
      </c>
      <c r="F1898" t="s">
        <v>4787</v>
      </c>
      <c r="G1898" t="s">
        <v>24</v>
      </c>
      <c r="H1898">
        <v>6.95</v>
      </c>
      <c r="I1898" t="s">
        <v>47</v>
      </c>
      <c r="J1898" t="s">
        <v>26</v>
      </c>
      <c r="M1898" t="s">
        <v>27</v>
      </c>
      <c r="N1898" t="s">
        <v>27</v>
      </c>
    </row>
    <row r="1899" spans="1:14" x14ac:dyDescent="0.2">
      <c r="A1899" t="s">
        <v>4490</v>
      </c>
      <c r="B1899" t="s">
        <v>4670</v>
      </c>
      <c r="C1899" t="s">
        <v>4842</v>
      </c>
      <c r="D1899" t="s">
        <v>4672</v>
      </c>
      <c r="E1899" t="s">
        <v>4673</v>
      </c>
      <c r="F1899" t="s">
        <v>4674</v>
      </c>
      <c r="G1899" t="s">
        <v>24</v>
      </c>
      <c r="H1899">
        <v>6.93</v>
      </c>
      <c r="I1899" t="s">
        <v>47</v>
      </c>
      <c r="J1899" t="s">
        <v>26</v>
      </c>
      <c r="M1899" t="s">
        <v>27</v>
      </c>
      <c r="N1899" t="s">
        <v>27</v>
      </c>
    </row>
    <row r="1900" spans="1:14" x14ac:dyDescent="0.2">
      <c r="A1900" t="s">
        <v>4423</v>
      </c>
      <c r="B1900" t="s">
        <v>4783</v>
      </c>
      <c r="C1900" t="s">
        <v>4843</v>
      </c>
      <c r="D1900" t="s">
        <v>4785</v>
      </c>
      <c r="E1900" t="s">
        <v>4786</v>
      </c>
      <c r="F1900" t="s">
        <v>4787</v>
      </c>
      <c r="G1900" t="s">
        <v>24</v>
      </c>
      <c r="H1900">
        <v>6.92</v>
      </c>
      <c r="I1900" t="s">
        <v>47</v>
      </c>
      <c r="J1900" t="s">
        <v>26</v>
      </c>
      <c r="M1900" t="s">
        <v>27</v>
      </c>
      <c r="N1900" t="s">
        <v>27</v>
      </c>
    </row>
    <row r="1901" spans="1:14" x14ac:dyDescent="0.2">
      <c r="A1901" t="s">
        <v>4490</v>
      </c>
      <c r="B1901" t="s">
        <v>4844</v>
      </c>
      <c r="C1901" t="s">
        <v>4842</v>
      </c>
      <c r="D1901" t="s">
        <v>4672</v>
      </c>
      <c r="E1901" t="s">
        <v>4845</v>
      </c>
      <c r="F1901" t="s">
        <v>4846</v>
      </c>
      <c r="G1901" t="s">
        <v>24</v>
      </c>
      <c r="H1901">
        <v>6.91</v>
      </c>
      <c r="I1901" t="s">
        <v>47</v>
      </c>
      <c r="J1901" t="s">
        <v>26</v>
      </c>
      <c r="M1901" t="s">
        <v>27</v>
      </c>
      <c r="N1901" t="s">
        <v>27</v>
      </c>
    </row>
    <row r="1902" spans="1:14" x14ac:dyDescent="0.2">
      <c r="A1902" t="s">
        <v>4490</v>
      </c>
      <c r="B1902" t="s">
        <v>4847</v>
      </c>
      <c r="C1902" t="s">
        <v>4848</v>
      </c>
      <c r="D1902" t="s">
        <v>4672</v>
      </c>
      <c r="E1902" t="s">
        <v>4849</v>
      </c>
      <c r="F1902" t="s">
        <v>4846</v>
      </c>
      <c r="G1902" t="s">
        <v>24</v>
      </c>
      <c r="H1902">
        <v>6.9</v>
      </c>
      <c r="I1902" t="s">
        <v>25</v>
      </c>
      <c r="J1902" t="s">
        <v>26</v>
      </c>
      <c r="K1902">
        <v>1</v>
      </c>
      <c r="L1902">
        <v>6.9</v>
      </c>
      <c r="M1902" t="s">
        <v>27</v>
      </c>
      <c r="N1902" t="s">
        <v>27</v>
      </c>
    </row>
    <row r="1903" spans="1:14" x14ac:dyDescent="0.2">
      <c r="A1903" t="s">
        <v>4490</v>
      </c>
      <c r="B1903" t="s">
        <v>4844</v>
      </c>
      <c r="C1903" t="s">
        <v>4839</v>
      </c>
      <c r="D1903" t="s">
        <v>4672</v>
      </c>
      <c r="E1903" t="s">
        <v>4845</v>
      </c>
      <c r="F1903" t="s">
        <v>4846</v>
      </c>
      <c r="G1903" t="s">
        <v>24</v>
      </c>
      <c r="H1903">
        <v>6.89</v>
      </c>
      <c r="I1903" t="s">
        <v>47</v>
      </c>
      <c r="J1903" t="s">
        <v>26</v>
      </c>
      <c r="M1903" t="s">
        <v>27</v>
      </c>
      <c r="N1903" t="s">
        <v>27</v>
      </c>
    </row>
    <row r="1904" spans="1:14" x14ac:dyDescent="0.2">
      <c r="A1904" t="s">
        <v>4490</v>
      </c>
      <c r="B1904" t="s">
        <v>4844</v>
      </c>
      <c r="C1904" t="s">
        <v>4850</v>
      </c>
      <c r="D1904" t="s">
        <v>4672</v>
      </c>
      <c r="E1904" t="s">
        <v>4845</v>
      </c>
      <c r="F1904" t="s">
        <v>4846</v>
      </c>
      <c r="G1904" t="s">
        <v>24</v>
      </c>
      <c r="H1904">
        <v>6.89</v>
      </c>
      <c r="I1904" t="s">
        <v>47</v>
      </c>
      <c r="J1904" t="s">
        <v>26</v>
      </c>
      <c r="M1904" t="s">
        <v>27</v>
      </c>
      <c r="N1904" t="s">
        <v>27</v>
      </c>
    </row>
    <row r="1905" spans="1:14" x14ac:dyDescent="0.2">
      <c r="A1905" t="s">
        <v>4490</v>
      </c>
      <c r="B1905" t="s">
        <v>4844</v>
      </c>
      <c r="C1905" t="s">
        <v>4851</v>
      </c>
      <c r="D1905" t="s">
        <v>4672</v>
      </c>
      <c r="E1905" t="s">
        <v>4845</v>
      </c>
      <c r="F1905" t="s">
        <v>4846</v>
      </c>
      <c r="G1905" t="s">
        <v>24</v>
      </c>
      <c r="H1905">
        <v>6.88</v>
      </c>
      <c r="I1905" t="s">
        <v>47</v>
      </c>
      <c r="J1905" t="s">
        <v>26</v>
      </c>
      <c r="M1905" t="s">
        <v>27</v>
      </c>
      <c r="N1905" t="s">
        <v>27</v>
      </c>
    </row>
    <row r="1906" spans="1:14" x14ac:dyDescent="0.2">
      <c r="A1906" t="s">
        <v>4360</v>
      </c>
      <c r="B1906" t="s">
        <v>4852</v>
      </c>
      <c r="C1906" t="s">
        <v>4853</v>
      </c>
      <c r="D1906" t="s">
        <v>4854</v>
      </c>
      <c r="E1906" t="s">
        <v>4855</v>
      </c>
      <c r="F1906" t="s">
        <v>4856</v>
      </c>
      <c r="G1906" t="s">
        <v>24</v>
      </c>
      <c r="H1906">
        <v>6.88</v>
      </c>
      <c r="I1906" t="s">
        <v>47</v>
      </c>
      <c r="J1906" t="s">
        <v>26</v>
      </c>
      <c r="M1906" t="s">
        <v>27</v>
      </c>
      <c r="N1906" t="s">
        <v>27</v>
      </c>
    </row>
    <row r="1907" spans="1:14" x14ac:dyDescent="0.2">
      <c r="A1907" t="s">
        <v>4490</v>
      </c>
      <c r="B1907" t="s">
        <v>4670</v>
      </c>
      <c r="C1907" t="s">
        <v>4851</v>
      </c>
      <c r="D1907" t="s">
        <v>4672</v>
      </c>
      <c r="E1907" t="s">
        <v>4673</v>
      </c>
      <c r="F1907" t="s">
        <v>4674</v>
      </c>
      <c r="G1907" t="s">
        <v>24</v>
      </c>
      <c r="H1907">
        <v>6.87</v>
      </c>
      <c r="I1907" t="s">
        <v>47</v>
      </c>
      <c r="J1907" t="s">
        <v>26</v>
      </c>
      <c r="M1907" t="s">
        <v>27</v>
      </c>
      <c r="N1907" t="s">
        <v>27</v>
      </c>
    </row>
    <row r="1908" spans="1:14" x14ac:dyDescent="0.2">
      <c r="A1908" t="s">
        <v>4490</v>
      </c>
      <c r="B1908" t="s">
        <v>4670</v>
      </c>
      <c r="C1908" t="s">
        <v>4857</v>
      </c>
      <c r="D1908" t="s">
        <v>4672</v>
      </c>
      <c r="E1908" t="s">
        <v>4673</v>
      </c>
      <c r="F1908" t="s">
        <v>4674</v>
      </c>
      <c r="G1908" t="s">
        <v>24</v>
      </c>
      <c r="H1908">
        <v>6.86</v>
      </c>
      <c r="I1908" t="s">
        <v>47</v>
      </c>
      <c r="J1908" t="s">
        <v>26</v>
      </c>
      <c r="M1908" t="s">
        <v>27</v>
      </c>
      <c r="N1908" t="s">
        <v>27</v>
      </c>
    </row>
    <row r="1909" spans="1:14" x14ac:dyDescent="0.2">
      <c r="A1909" t="s">
        <v>4423</v>
      </c>
      <c r="B1909" t="s">
        <v>4858</v>
      </c>
      <c r="C1909" t="s">
        <v>4859</v>
      </c>
      <c r="D1909" t="s">
        <v>4860</v>
      </c>
      <c r="E1909" t="s">
        <v>4861</v>
      </c>
      <c r="F1909" t="s">
        <v>4862</v>
      </c>
      <c r="G1909" t="s">
        <v>24</v>
      </c>
      <c r="H1909">
        <v>6.86</v>
      </c>
      <c r="I1909" t="s">
        <v>47</v>
      </c>
      <c r="J1909" t="s">
        <v>26</v>
      </c>
      <c r="M1909" t="s">
        <v>27</v>
      </c>
      <c r="N1909" t="s">
        <v>27</v>
      </c>
    </row>
    <row r="1910" spans="1:14" x14ac:dyDescent="0.2">
      <c r="A1910" t="s">
        <v>4490</v>
      </c>
      <c r="B1910" t="s">
        <v>4670</v>
      </c>
      <c r="C1910" t="s">
        <v>4863</v>
      </c>
      <c r="D1910" t="s">
        <v>4672</v>
      </c>
      <c r="E1910" t="s">
        <v>4673</v>
      </c>
      <c r="F1910" t="s">
        <v>4674</v>
      </c>
      <c r="G1910" t="s">
        <v>24</v>
      </c>
      <c r="H1910">
        <v>6.83</v>
      </c>
      <c r="I1910" t="s">
        <v>47</v>
      </c>
      <c r="J1910" t="s">
        <v>26</v>
      </c>
      <c r="M1910" t="s">
        <v>27</v>
      </c>
      <c r="N1910" t="s">
        <v>27</v>
      </c>
    </row>
    <row r="1911" spans="1:14" x14ac:dyDescent="0.2">
      <c r="A1911" t="s">
        <v>4614</v>
      </c>
      <c r="B1911" t="s">
        <v>4734</v>
      </c>
      <c r="C1911" t="s">
        <v>4864</v>
      </c>
      <c r="D1911" t="s">
        <v>4736</v>
      </c>
      <c r="E1911" t="s">
        <v>4737</v>
      </c>
      <c r="F1911" t="s">
        <v>4738</v>
      </c>
      <c r="G1911" t="s">
        <v>24</v>
      </c>
      <c r="H1911">
        <v>6.83</v>
      </c>
      <c r="I1911" t="s">
        <v>47</v>
      </c>
      <c r="J1911" t="s">
        <v>26</v>
      </c>
      <c r="M1911" t="s">
        <v>27</v>
      </c>
      <c r="N1911" t="s">
        <v>27</v>
      </c>
    </row>
    <row r="1912" spans="1:14" x14ac:dyDescent="0.2">
      <c r="A1912" t="s">
        <v>4490</v>
      </c>
      <c r="B1912" t="s">
        <v>4634</v>
      </c>
      <c r="C1912" t="s">
        <v>4414</v>
      </c>
      <c r="D1912" t="s">
        <v>4559</v>
      </c>
      <c r="E1912" t="s">
        <v>4559</v>
      </c>
      <c r="F1912" t="s">
        <v>4635</v>
      </c>
      <c r="G1912" t="s">
        <v>24</v>
      </c>
      <c r="H1912">
        <v>6.82</v>
      </c>
      <c r="I1912" t="s">
        <v>47</v>
      </c>
      <c r="J1912" t="s">
        <v>26</v>
      </c>
      <c r="M1912" t="s">
        <v>27</v>
      </c>
      <c r="N1912" t="s">
        <v>27</v>
      </c>
    </row>
    <row r="1913" spans="1:14" x14ac:dyDescent="0.2">
      <c r="A1913" t="s">
        <v>4490</v>
      </c>
      <c r="B1913" t="s">
        <v>4844</v>
      </c>
      <c r="C1913" t="s">
        <v>4863</v>
      </c>
      <c r="D1913" t="s">
        <v>4672</v>
      </c>
      <c r="E1913" t="s">
        <v>4845</v>
      </c>
      <c r="F1913" t="s">
        <v>4846</v>
      </c>
      <c r="G1913" t="s">
        <v>24</v>
      </c>
      <c r="H1913">
        <v>6.81</v>
      </c>
      <c r="I1913" t="s">
        <v>47</v>
      </c>
      <c r="J1913" t="s">
        <v>26</v>
      </c>
      <c r="M1913" t="s">
        <v>27</v>
      </c>
      <c r="N1913" t="s">
        <v>27</v>
      </c>
    </row>
    <row r="1914" spans="1:14" x14ac:dyDescent="0.2">
      <c r="A1914" t="s">
        <v>4490</v>
      </c>
      <c r="B1914" t="s">
        <v>4585</v>
      </c>
      <c r="C1914" t="s">
        <v>4535</v>
      </c>
      <c r="D1914" t="s">
        <v>4532</v>
      </c>
      <c r="E1914" t="s">
        <v>4587</v>
      </c>
      <c r="F1914" t="s">
        <v>4532</v>
      </c>
      <c r="G1914" t="s">
        <v>24</v>
      </c>
      <c r="H1914">
        <v>6.79</v>
      </c>
      <c r="I1914" t="s">
        <v>4421</v>
      </c>
      <c r="J1914" t="s">
        <v>26</v>
      </c>
      <c r="M1914" t="s">
        <v>27</v>
      </c>
      <c r="N1914" t="s">
        <v>27</v>
      </c>
    </row>
    <row r="1915" spans="1:14" x14ac:dyDescent="0.2">
      <c r="A1915" t="s">
        <v>4490</v>
      </c>
      <c r="B1915" t="s">
        <v>4670</v>
      </c>
      <c r="C1915" t="s">
        <v>4865</v>
      </c>
      <c r="D1915" t="s">
        <v>4672</v>
      </c>
      <c r="E1915" t="s">
        <v>4673</v>
      </c>
      <c r="F1915" t="s">
        <v>4674</v>
      </c>
      <c r="G1915" t="s">
        <v>24</v>
      </c>
      <c r="H1915">
        <v>6.77</v>
      </c>
      <c r="I1915" t="s">
        <v>47</v>
      </c>
      <c r="J1915" t="s">
        <v>26</v>
      </c>
      <c r="M1915" t="s">
        <v>27</v>
      </c>
      <c r="N1915" t="s">
        <v>27</v>
      </c>
    </row>
    <row r="1916" spans="1:14" x14ac:dyDescent="0.2">
      <c r="A1916" t="s">
        <v>4434</v>
      </c>
      <c r="B1916" t="s">
        <v>4656</v>
      </c>
      <c r="C1916" t="s">
        <v>4866</v>
      </c>
      <c r="D1916" t="s">
        <v>4477</v>
      </c>
      <c r="E1916" t="s">
        <v>4658</v>
      </c>
      <c r="F1916" t="s">
        <v>4477</v>
      </c>
      <c r="G1916" t="s">
        <v>24</v>
      </c>
      <c r="H1916">
        <v>6.74</v>
      </c>
      <c r="I1916" t="s">
        <v>47</v>
      </c>
      <c r="J1916" t="s">
        <v>26</v>
      </c>
      <c r="K1916">
        <v>2</v>
      </c>
      <c r="L1916">
        <v>3.37</v>
      </c>
      <c r="M1916" t="s">
        <v>27</v>
      </c>
      <c r="N1916" t="s">
        <v>27</v>
      </c>
    </row>
    <row r="1917" spans="1:14" x14ac:dyDescent="0.2">
      <c r="A1917" t="s">
        <v>4412</v>
      </c>
      <c r="B1917" t="s">
        <v>4522</v>
      </c>
      <c r="C1917" t="s">
        <v>4867</v>
      </c>
      <c r="D1917" t="s">
        <v>4512</v>
      </c>
      <c r="E1917" t="s">
        <v>4512</v>
      </c>
      <c r="F1917" t="s">
        <v>4524</v>
      </c>
      <c r="G1917" t="s">
        <v>24</v>
      </c>
      <c r="H1917">
        <v>6.69</v>
      </c>
      <c r="I1917" t="s">
        <v>4421</v>
      </c>
      <c r="J1917" t="s">
        <v>26</v>
      </c>
      <c r="M1917" t="s">
        <v>27</v>
      </c>
      <c r="N1917" t="s">
        <v>27</v>
      </c>
    </row>
    <row r="1918" spans="1:14" x14ac:dyDescent="0.2">
      <c r="A1918" t="s">
        <v>4391</v>
      </c>
      <c r="B1918" t="s">
        <v>4868</v>
      </c>
      <c r="C1918" t="s">
        <v>4869</v>
      </c>
      <c r="D1918" t="s">
        <v>4870</v>
      </c>
      <c r="E1918" t="s">
        <v>4871</v>
      </c>
      <c r="F1918" t="s">
        <v>4872</v>
      </c>
      <c r="G1918" t="s">
        <v>24</v>
      </c>
      <c r="H1918">
        <v>6.69</v>
      </c>
      <c r="I1918" t="s">
        <v>47</v>
      </c>
      <c r="J1918" t="s">
        <v>26</v>
      </c>
      <c r="M1918" t="s">
        <v>27</v>
      </c>
      <c r="N1918" t="s">
        <v>27</v>
      </c>
    </row>
    <row r="1919" spans="1:14" x14ac:dyDescent="0.2">
      <c r="A1919" t="s">
        <v>4434</v>
      </c>
      <c r="B1919" t="s">
        <v>4656</v>
      </c>
      <c r="C1919" t="s">
        <v>4873</v>
      </c>
      <c r="D1919" t="s">
        <v>4477</v>
      </c>
      <c r="E1919" t="s">
        <v>4658</v>
      </c>
      <c r="F1919" t="s">
        <v>4477</v>
      </c>
      <c r="G1919" t="s">
        <v>24</v>
      </c>
      <c r="H1919">
        <v>6.66</v>
      </c>
      <c r="I1919" t="s">
        <v>47</v>
      </c>
      <c r="J1919" t="s">
        <v>26</v>
      </c>
      <c r="K1919">
        <v>2</v>
      </c>
      <c r="L1919">
        <v>3.33</v>
      </c>
      <c r="M1919" t="s">
        <v>27</v>
      </c>
      <c r="N1919" t="s">
        <v>27</v>
      </c>
    </row>
    <row r="1920" spans="1:14" x14ac:dyDescent="0.2">
      <c r="A1920" t="s">
        <v>4372</v>
      </c>
      <c r="B1920" t="s">
        <v>4777</v>
      </c>
      <c r="C1920" t="s">
        <v>4874</v>
      </c>
      <c r="D1920" t="s">
        <v>4779</v>
      </c>
      <c r="E1920" t="s">
        <v>4780</v>
      </c>
      <c r="F1920" t="s">
        <v>4781</v>
      </c>
      <c r="G1920" t="s">
        <v>24</v>
      </c>
      <c r="H1920">
        <v>6.64</v>
      </c>
      <c r="I1920" t="s">
        <v>47</v>
      </c>
      <c r="J1920" t="s">
        <v>26</v>
      </c>
      <c r="M1920" t="s">
        <v>27</v>
      </c>
      <c r="N1920" t="s">
        <v>27</v>
      </c>
    </row>
    <row r="1921" spans="1:14" x14ac:dyDescent="0.2">
      <c r="A1921" t="s">
        <v>4614</v>
      </c>
      <c r="B1921" t="s">
        <v>4718</v>
      </c>
      <c r="C1921" t="s">
        <v>4875</v>
      </c>
      <c r="D1921" t="s">
        <v>4720</v>
      </c>
      <c r="E1921" t="s">
        <v>4721</v>
      </c>
      <c r="F1921" t="s">
        <v>4722</v>
      </c>
      <c r="G1921" t="s">
        <v>24</v>
      </c>
      <c r="H1921">
        <v>6.58</v>
      </c>
      <c r="I1921" t="s">
        <v>47</v>
      </c>
      <c r="J1921" t="s">
        <v>26</v>
      </c>
      <c r="K1921">
        <v>1</v>
      </c>
      <c r="L1921">
        <v>6.58</v>
      </c>
      <c r="M1921" t="s">
        <v>27</v>
      </c>
      <c r="N1921" t="s">
        <v>27</v>
      </c>
    </row>
    <row r="1922" spans="1:14" x14ac:dyDescent="0.2">
      <c r="A1922" t="s">
        <v>4412</v>
      </c>
      <c r="B1922" t="s">
        <v>4653</v>
      </c>
      <c r="C1922" t="s">
        <v>4601</v>
      </c>
      <c r="D1922" t="s">
        <v>4654</v>
      </c>
      <c r="E1922" t="s">
        <v>4654</v>
      </c>
      <c r="F1922" t="s">
        <v>4655</v>
      </c>
      <c r="G1922" t="s">
        <v>24</v>
      </c>
      <c r="H1922">
        <v>6.43</v>
      </c>
      <c r="I1922" t="s">
        <v>4421</v>
      </c>
      <c r="J1922" t="s">
        <v>26</v>
      </c>
      <c r="M1922" t="s">
        <v>27</v>
      </c>
      <c r="N1922" t="s">
        <v>27</v>
      </c>
    </row>
    <row r="1923" spans="1:14" x14ac:dyDescent="0.2">
      <c r="A1923" t="s">
        <v>4372</v>
      </c>
      <c r="B1923" t="s">
        <v>4798</v>
      </c>
      <c r="C1923" t="s">
        <v>4876</v>
      </c>
      <c r="D1923" t="s">
        <v>4800</v>
      </c>
      <c r="E1923" t="s">
        <v>4801</v>
      </c>
      <c r="F1923" t="s">
        <v>4802</v>
      </c>
      <c r="G1923" t="s">
        <v>24</v>
      </c>
      <c r="H1923">
        <v>6.45</v>
      </c>
      <c r="I1923" t="s">
        <v>47</v>
      </c>
      <c r="J1923" t="s">
        <v>26</v>
      </c>
      <c r="M1923" t="s">
        <v>27</v>
      </c>
      <c r="N1923" t="s">
        <v>27</v>
      </c>
    </row>
    <row r="1924" spans="1:14" x14ac:dyDescent="0.2">
      <c r="A1924" t="s">
        <v>4490</v>
      </c>
      <c r="B1924" t="s">
        <v>4558</v>
      </c>
      <c r="C1924" t="s">
        <v>4877</v>
      </c>
      <c r="D1924" t="s">
        <v>4559</v>
      </c>
      <c r="E1924" t="s">
        <v>4560</v>
      </c>
      <c r="F1924" t="s">
        <v>4559</v>
      </c>
      <c r="G1924" t="s">
        <v>24</v>
      </c>
      <c r="H1924">
        <v>6.38</v>
      </c>
      <c r="I1924" t="s">
        <v>47</v>
      </c>
      <c r="J1924" t="s">
        <v>26</v>
      </c>
      <c r="M1924" t="s">
        <v>27</v>
      </c>
      <c r="N1924" t="s">
        <v>27</v>
      </c>
    </row>
    <row r="1925" spans="1:14" x14ac:dyDescent="0.2">
      <c r="A1925" t="s">
        <v>4360</v>
      </c>
      <c r="B1925" t="s">
        <v>4878</v>
      </c>
      <c r="C1925" t="s">
        <v>4879</v>
      </c>
      <c r="D1925" t="s">
        <v>4880</v>
      </c>
      <c r="E1925" t="s">
        <v>4881</v>
      </c>
      <c r="F1925" t="s">
        <v>4882</v>
      </c>
      <c r="G1925" t="s">
        <v>24</v>
      </c>
      <c r="H1925">
        <v>6.37</v>
      </c>
      <c r="I1925" t="s">
        <v>47</v>
      </c>
      <c r="J1925" t="s">
        <v>26</v>
      </c>
      <c r="K1925">
        <v>1</v>
      </c>
      <c r="L1925">
        <v>6.37</v>
      </c>
      <c r="M1925" t="s">
        <v>27</v>
      </c>
      <c r="N1925" t="s">
        <v>27</v>
      </c>
    </row>
    <row r="1926" spans="1:14" x14ac:dyDescent="0.2">
      <c r="A1926" t="s">
        <v>4490</v>
      </c>
      <c r="B1926" t="s">
        <v>4534</v>
      </c>
      <c r="C1926" t="s">
        <v>4883</v>
      </c>
      <c r="D1926" t="s">
        <v>4536</v>
      </c>
      <c r="E1926" t="s">
        <v>4537</v>
      </c>
      <c r="F1926" t="s">
        <v>4536</v>
      </c>
      <c r="G1926" t="s">
        <v>24</v>
      </c>
      <c r="H1926">
        <v>6.19</v>
      </c>
      <c r="I1926" t="s">
        <v>47</v>
      </c>
      <c r="J1926" t="s">
        <v>26</v>
      </c>
      <c r="K1926">
        <v>5</v>
      </c>
      <c r="L1926">
        <v>1.238</v>
      </c>
      <c r="M1926" t="s">
        <v>27</v>
      </c>
      <c r="N1926" t="s">
        <v>27</v>
      </c>
    </row>
    <row r="1927" spans="1:14" x14ac:dyDescent="0.2">
      <c r="A1927" t="s">
        <v>4490</v>
      </c>
      <c r="B1927" t="s">
        <v>4545</v>
      </c>
      <c r="C1927" t="s">
        <v>4414</v>
      </c>
      <c r="D1927" t="s">
        <v>4546</v>
      </c>
      <c r="E1927" t="s">
        <v>4547</v>
      </c>
      <c r="F1927" t="s">
        <v>4546</v>
      </c>
      <c r="G1927" t="s">
        <v>24</v>
      </c>
      <c r="H1927">
        <v>5.73</v>
      </c>
      <c r="I1927" t="s">
        <v>47</v>
      </c>
      <c r="J1927" t="s">
        <v>26</v>
      </c>
      <c r="K1927">
        <v>5</v>
      </c>
      <c r="L1927">
        <v>1.1459999999999999</v>
      </c>
      <c r="M1927" t="s">
        <v>27</v>
      </c>
      <c r="N1927" t="s">
        <v>27</v>
      </c>
    </row>
    <row r="1928" spans="1:14" x14ac:dyDescent="0.2">
      <c r="A1928" t="s">
        <v>4490</v>
      </c>
      <c r="B1928" t="s">
        <v>4884</v>
      </c>
      <c r="C1928" t="s">
        <v>4885</v>
      </c>
      <c r="D1928" t="s">
        <v>4886</v>
      </c>
      <c r="E1928" t="s">
        <v>4887</v>
      </c>
      <c r="F1928" t="s">
        <v>4886</v>
      </c>
      <c r="G1928" t="s">
        <v>24</v>
      </c>
      <c r="H1928">
        <v>5.55</v>
      </c>
      <c r="I1928" t="s">
        <v>47</v>
      </c>
      <c r="J1928" t="s">
        <v>26</v>
      </c>
      <c r="M1928" t="s">
        <v>27</v>
      </c>
      <c r="N1928" t="s">
        <v>27</v>
      </c>
    </row>
    <row r="1929" spans="1:14" x14ac:dyDescent="0.2">
      <c r="A1929" t="s">
        <v>4490</v>
      </c>
      <c r="B1929" t="s">
        <v>4888</v>
      </c>
      <c r="C1929" t="s">
        <v>4715</v>
      </c>
      <c r="D1929" t="s">
        <v>4886</v>
      </c>
      <c r="E1929" t="s">
        <v>4889</v>
      </c>
      <c r="F1929" t="s">
        <v>4886</v>
      </c>
      <c r="G1929" t="s">
        <v>24</v>
      </c>
      <c r="H1929">
        <v>5.39</v>
      </c>
      <c r="I1929" t="s">
        <v>47</v>
      </c>
      <c r="J1929" t="s">
        <v>26</v>
      </c>
      <c r="M1929" t="s">
        <v>27</v>
      </c>
      <c r="N1929" t="s">
        <v>27</v>
      </c>
    </row>
    <row r="1930" spans="1:14" x14ac:dyDescent="0.2">
      <c r="A1930" t="s">
        <v>4490</v>
      </c>
      <c r="B1930" t="s">
        <v>4890</v>
      </c>
      <c r="C1930" t="s">
        <v>4549</v>
      </c>
      <c r="D1930" t="s">
        <v>4891</v>
      </c>
      <c r="E1930" t="s">
        <v>4892</v>
      </c>
      <c r="F1930" t="s">
        <v>4891</v>
      </c>
      <c r="G1930" t="s">
        <v>24</v>
      </c>
      <c r="H1930">
        <v>5.34</v>
      </c>
      <c r="I1930" t="s">
        <v>47</v>
      </c>
      <c r="J1930" t="s">
        <v>26</v>
      </c>
      <c r="M1930" t="s">
        <v>27</v>
      </c>
      <c r="N1930" t="s">
        <v>27</v>
      </c>
    </row>
    <row r="1931" spans="1:14" x14ac:dyDescent="0.2">
      <c r="A1931" t="s">
        <v>4490</v>
      </c>
      <c r="B1931" t="s">
        <v>4893</v>
      </c>
      <c r="C1931" t="s">
        <v>4885</v>
      </c>
      <c r="D1931" t="s">
        <v>4894</v>
      </c>
      <c r="E1931" t="s">
        <v>4895</v>
      </c>
      <c r="F1931" t="s">
        <v>4894</v>
      </c>
      <c r="G1931" t="s">
        <v>24</v>
      </c>
      <c r="H1931">
        <v>5.29</v>
      </c>
      <c r="I1931" t="s">
        <v>47</v>
      </c>
      <c r="J1931" t="s">
        <v>26</v>
      </c>
      <c r="M1931" t="s">
        <v>27</v>
      </c>
      <c r="N1931" t="s">
        <v>27</v>
      </c>
    </row>
    <row r="1932" spans="1:14" x14ac:dyDescent="0.2">
      <c r="A1932" t="s">
        <v>4490</v>
      </c>
      <c r="B1932" t="s">
        <v>4896</v>
      </c>
      <c r="C1932" t="s">
        <v>4572</v>
      </c>
      <c r="D1932" t="s">
        <v>4897</v>
      </c>
      <c r="E1932" t="s">
        <v>4898</v>
      </c>
      <c r="F1932" t="s">
        <v>4897</v>
      </c>
      <c r="G1932" t="s">
        <v>24</v>
      </c>
      <c r="H1932">
        <v>5.27</v>
      </c>
      <c r="I1932" t="s">
        <v>47</v>
      </c>
      <c r="J1932" t="s">
        <v>26</v>
      </c>
      <c r="M1932" t="s">
        <v>27</v>
      </c>
      <c r="N1932" t="s">
        <v>27</v>
      </c>
    </row>
    <row r="1933" spans="1:14" x14ac:dyDescent="0.2">
      <c r="A1933" t="s">
        <v>4412</v>
      </c>
      <c r="B1933" t="s">
        <v>4475</v>
      </c>
      <c r="C1933" t="s">
        <v>4899</v>
      </c>
      <c r="D1933" t="s">
        <v>4477</v>
      </c>
      <c r="E1933" t="s">
        <v>4478</v>
      </c>
      <c r="F1933" t="s">
        <v>4477</v>
      </c>
      <c r="G1933" t="s">
        <v>24</v>
      </c>
      <c r="H1933">
        <v>5.27</v>
      </c>
      <c r="I1933" t="s">
        <v>47</v>
      </c>
      <c r="J1933" t="s">
        <v>26</v>
      </c>
      <c r="K1933">
        <v>2</v>
      </c>
      <c r="L1933">
        <v>2.6349999999999998</v>
      </c>
      <c r="M1933" t="s">
        <v>27</v>
      </c>
      <c r="N1933" t="s">
        <v>27</v>
      </c>
    </row>
    <row r="1934" spans="1:14" x14ac:dyDescent="0.2">
      <c r="A1934" t="s">
        <v>4372</v>
      </c>
      <c r="B1934" t="s">
        <v>4696</v>
      </c>
      <c r="C1934" t="s">
        <v>4900</v>
      </c>
      <c r="D1934" t="s">
        <v>1713</v>
      </c>
      <c r="E1934" t="s">
        <v>4698</v>
      </c>
      <c r="F1934" t="s">
        <v>1715</v>
      </c>
      <c r="G1934" t="s">
        <v>24</v>
      </c>
      <c r="H1934">
        <v>5.23</v>
      </c>
      <c r="I1934" t="s">
        <v>47</v>
      </c>
      <c r="J1934" t="s">
        <v>26</v>
      </c>
      <c r="M1934" t="s">
        <v>27</v>
      </c>
      <c r="N1934" t="s">
        <v>27</v>
      </c>
    </row>
    <row r="1935" spans="1:14" x14ac:dyDescent="0.2">
      <c r="A1935" t="s">
        <v>4614</v>
      </c>
      <c r="B1935" t="s">
        <v>4659</v>
      </c>
      <c r="C1935" t="s">
        <v>4901</v>
      </c>
      <c r="D1935" t="s">
        <v>4661</v>
      </c>
      <c r="E1935" t="s">
        <v>4662</v>
      </c>
      <c r="F1935" t="s">
        <v>4663</v>
      </c>
      <c r="G1935" t="s">
        <v>24</v>
      </c>
      <c r="H1935">
        <v>5.21</v>
      </c>
      <c r="I1935" t="s">
        <v>47</v>
      </c>
      <c r="J1935" t="s">
        <v>26</v>
      </c>
      <c r="K1935">
        <v>1</v>
      </c>
      <c r="L1935">
        <v>5.21</v>
      </c>
      <c r="M1935" t="s">
        <v>27</v>
      </c>
      <c r="N1935" t="s">
        <v>27</v>
      </c>
    </row>
    <row r="1936" spans="1:14" x14ac:dyDescent="0.2">
      <c r="A1936" t="s">
        <v>4490</v>
      </c>
      <c r="B1936" t="s">
        <v>4902</v>
      </c>
      <c r="C1936" t="s">
        <v>4903</v>
      </c>
      <c r="D1936" t="s">
        <v>4904</v>
      </c>
      <c r="E1936" t="s">
        <v>4892</v>
      </c>
      <c r="F1936" t="s">
        <v>4904</v>
      </c>
      <c r="G1936" t="s">
        <v>24</v>
      </c>
      <c r="H1936">
        <v>5.16</v>
      </c>
      <c r="I1936" t="s">
        <v>47</v>
      </c>
      <c r="J1936" t="s">
        <v>26</v>
      </c>
      <c r="M1936" t="s">
        <v>27</v>
      </c>
      <c r="N1936" t="s">
        <v>27</v>
      </c>
    </row>
    <row r="1937" spans="1:14" x14ac:dyDescent="0.2">
      <c r="A1937" t="s">
        <v>4490</v>
      </c>
      <c r="B1937" t="s">
        <v>4905</v>
      </c>
      <c r="C1937" t="s">
        <v>4572</v>
      </c>
      <c r="D1937" t="s">
        <v>4906</v>
      </c>
      <c r="E1937" t="s">
        <v>4907</v>
      </c>
      <c r="F1937" t="s">
        <v>4906</v>
      </c>
      <c r="G1937" t="s">
        <v>24</v>
      </c>
      <c r="H1937">
        <v>5.14</v>
      </c>
      <c r="I1937" t="s">
        <v>47</v>
      </c>
      <c r="J1937" t="s">
        <v>26</v>
      </c>
      <c r="M1937" t="s">
        <v>27</v>
      </c>
      <c r="N1937" t="s">
        <v>27</v>
      </c>
    </row>
    <row r="1938" spans="1:14" x14ac:dyDescent="0.2">
      <c r="A1938" t="s">
        <v>4490</v>
      </c>
      <c r="B1938" t="s">
        <v>4888</v>
      </c>
      <c r="C1938" t="s">
        <v>4885</v>
      </c>
      <c r="D1938" t="s">
        <v>4886</v>
      </c>
      <c r="E1938" t="s">
        <v>4889</v>
      </c>
      <c r="F1938" t="s">
        <v>4886</v>
      </c>
      <c r="G1938" t="s">
        <v>24</v>
      </c>
      <c r="H1938">
        <v>5.13</v>
      </c>
      <c r="I1938" t="s">
        <v>47</v>
      </c>
      <c r="J1938" t="s">
        <v>26</v>
      </c>
      <c r="K1938">
        <v>1</v>
      </c>
      <c r="L1938">
        <v>5.13</v>
      </c>
      <c r="M1938" t="s">
        <v>27</v>
      </c>
      <c r="N1938" t="s">
        <v>27</v>
      </c>
    </row>
    <row r="1939" spans="1:14" x14ac:dyDescent="0.2">
      <c r="A1939" t="s">
        <v>4490</v>
      </c>
      <c r="B1939" t="s">
        <v>4531</v>
      </c>
      <c r="C1939" t="s">
        <v>4535</v>
      </c>
      <c r="D1939" t="s">
        <v>4532</v>
      </c>
      <c r="E1939" t="s">
        <v>4533</v>
      </c>
      <c r="F1939" t="s">
        <v>4532</v>
      </c>
      <c r="G1939" t="s">
        <v>24</v>
      </c>
      <c r="H1939">
        <v>5.12</v>
      </c>
      <c r="I1939" t="s">
        <v>47</v>
      </c>
      <c r="J1939" t="s">
        <v>26</v>
      </c>
      <c r="K1939">
        <v>2</v>
      </c>
      <c r="L1939">
        <v>2.56</v>
      </c>
      <c r="M1939" t="s">
        <v>27</v>
      </c>
      <c r="N1939" t="s">
        <v>27</v>
      </c>
    </row>
    <row r="1940" spans="1:14" x14ac:dyDescent="0.2">
      <c r="A1940" t="s">
        <v>4490</v>
      </c>
      <c r="B1940" t="s">
        <v>4893</v>
      </c>
      <c r="C1940" t="s">
        <v>4715</v>
      </c>
      <c r="D1940" t="s">
        <v>4894</v>
      </c>
      <c r="E1940" t="s">
        <v>4895</v>
      </c>
      <c r="F1940" t="s">
        <v>4894</v>
      </c>
      <c r="G1940" t="s">
        <v>24</v>
      </c>
      <c r="H1940">
        <v>5.1100000000000003</v>
      </c>
      <c r="I1940" t="s">
        <v>47</v>
      </c>
      <c r="J1940" t="s">
        <v>26</v>
      </c>
      <c r="M1940" t="s">
        <v>27</v>
      </c>
      <c r="N1940" t="s">
        <v>27</v>
      </c>
    </row>
    <row r="1941" spans="1:14" x14ac:dyDescent="0.2">
      <c r="A1941" t="s">
        <v>4490</v>
      </c>
      <c r="B1941" t="s">
        <v>4884</v>
      </c>
      <c r="C1941" t="s">
        <v>4908</v>
      </c>
      <c r="D1941" t="s">
        <v>4886</v>
      </c>
      <c r="E1941" t="s">
        <v>4887</v>
      </c>
      <c r="F1941" t="s">
        <v>4886</v>
      </c>
      <c r="G1941" t="s">
        <v>24</v>
      </c>
      <c r="H1941">
        <v>5.05</v>
      </c>
      <c r="I1941" t="s">
        <v>47</v>
      </c>
      <c r="J1941" t="s">
        <v>26</v>
      </c>
      <c r="M1941" t="s">
        <v>27</v>
      </c>
      <c r="N1941" t="s">
        <v>27</v>
      </c>
    </row>
    <row r="1942" spans="1:14" x14ac:dyDescent="0.2">
      <c r="A1942" t="s">
        <v>4614</v>
      </c>
      <c r="B1942" t="s">
        <v>4665</v>
      </c>
      <c r="C1942" t="s">
        <v>4909</v>
      </c>
      <c r="D1942" t="s">
        <v>4667</v>
      </c>
      <c r="E1942" t="s">
        <v>4668</v>
      </c>
      <c r="F1942" t="s">
        <v>4669</v>
      </c>
      <c r="G1942" t="s">
        <v>24</v>
      </c>
      <c r="H1942">
        <v>5.05</v>
      </c>
      <c r="I1942" t="s">
        <v>47</v>
      </c>
      <c r="J1942" t="s">
        <v>26</v>
      </c>
      <c r="M1942" t="s">
        <v>27</v>
      </c>
      <c r="N1942" t="s">
        <v>27</v>
      </c>
    </row>
    <row r="1943" spans="1:14" x14ac:dyDescent="0.2">
      <c r="A1943" t="s">
        <v>4490</v>
      </c>
      <c r="B1943" t="s">
        <v>4910</v>
      </c>
      <c r="C1943" t="s">
        <v>4572</v>
      </c>
      <c r="D1943" t="s">
        <v>4911</v>
      </c>
      <c r="E1943" t="s">
        <v>4912</v>
      </c>
      <c r="F1943" t="s">
        <v>4911</v>
      </c>
      <c r="G1943" t="s">
        <v>24</v>
      </c>
      <c r="H1943">
        <v>5.04</v>
      </c>
      <c r="I1943" t="s">
        <v>47</v>
      </c>
      <c r="J1943" t="s">
        <v>26</v>
      </c>
      <c r="M1943" t="s">
        <v>27</v>
      </c>
      <c r="N1943" t="s">
        <v>27</v>
      </c>
    </row>
    <row r="1944" spans="1:14" x14ac:dyDescent="0.2">
      <c r="A1944" t="s">
        <v>4461</v>
      </c>
      <c r="B1944" t="s">
        <v>4462</v>
      </c>
      <c r="C1944" t="s">
        <v>4913</v>
      </c>
      <c r="D1944" t="s">
        <v>4464</v>
      </c>
      <c r="E1944" t="s">
        <v>4465</v>
      </c>
      <c r="F1944" t="s">
        <v>4466</v>
      </c>
      <c r="G1944" t="s">
        <v>24</v>
      </c>
      <c r="H1944">
        <v>5.01</v>
      </c>
      <c r="I1944" t="s">
        <v>47</v>
      </c>
      <c r="J1944" t="s">
        <v>26</v>
      </c>
      <c r="M1944" t="s">
        <v>27</v>
      </c>
      <c r="N1944" t="s">
        <v>27</v>
      </c>
    </row>
    <row r="1945" spans="1:14" x14ac:dyDescent="0.2">
      <c r="A1945" t="s">
        <v>4360</v>
      </c>
      <c r="B1945" t="s">
        <v>4407</v>
      </c>
      <c r="C1945" t="s">
        <v>4914</v>
      </c>
      <c r="D1945" t="s">
        <v>4409</v>
      </c>
      <c r="E1945" t="s">
        <v>4410</v>
      </c>
      <c r="F1945" t="s">
        <v>4411</v>
      </c>
      <c r="G1945" t="s">
        <v>24</v>
      </c>
      <c r="H1945">
        <v>5</v>
      </c>
      <c r="I1945" t="s">
        <v>47</v>
      </c>
      <c r="J1945" t="s">
        <v>26</v>
      </c>
      <c r="M1945" t="s">
        <v>27</v>
      </c>
      <c r="N1945" t="s">
        <v>27</v>
      </c>
    </row>
    <row r="1946" spans="1:14" x14ac:dyDescent="0.2">
      <c r="A1946" t="s">
        <v>4490</v>
      </c>
      <c r="B1946" t="s">
        <v>4915</v>
      </c>
      <c r="C1946" t="s">
        <v>4572</v>
      </c>
      <c r="D1946" t="s">
        <v>4916</v>
      </c>
      <c r="E1946" t="s">
        <v>4917</v>
      </c>
      <c r="F1946" t="s">
        <v>4916</v>
      </c>
      <c r="G1946" t="s">
        <v>24</v>
      </c>
      <c r="H1946">
        <v>4.99</v>
      </c>
      <c r="I1946" t="s">
        <v>47</v>
      </c>
      <c r="J1946" t="s">
        <v>26</v>
      </c>
      <c r="M1946" t="s">
        <v>27</v>
      </c>
      <c r="N1946" t="s">
        <v>27</v>
      </c>
    </row>
    <row r="1947" spans="1:14" x14ac:dyDescent="0.2">
      <c r="A1947" t="s">
        <v>4490</v>
      </c>
      <c r="B1947" t="s">
        <v>4918</v>
      </c>
      <c r="C1947" t="s">
        <v>4839</v>
      </c>
      <c r="D1947" t="s">
        <v>4919</v>
      </c>
      <c r="E1947" t="s">
        <v>4920</v>
      </c>
      <c r="F1947" t="s">
        <v>4919</v>
      </c>
      <c r="G1947" t="s">
        <v>24</v>
      </c>
      <c r="H1947">
        <v>4.9800000000000004</v>
      </c>
      <c r="I1947" t="s">
        <v>47</v>
      </c>
      <c r="J1947" t="s">
        <v>26</v>
      </c>
      <c r="M1947" t="s">
        <v>27</v>
      </c>
      <c r="N1947" t="s">
        <v>27</v>
      </c>
    </row>
    <row r="1948" spans="1:14" x14ac:dyDescent="0.2">
      <c r="A1948" t="s">
        <v>4490</v>
      </c>
      <c r="B1948" t="s">
        <v>4902</v>
      </c>
      <c r="C1948" t="s">
        <v>4921</v>
      </c>
      <c r="D1948" t="s">
        <v>4904</v>
      </c>
      <c r="E1948" t="s">
        <v>4892</v>
      </c>
      <c r="F1948" t="s">
        <v>4904</v>
      </c>
      <c r="G1948" t="s">
        <v>24</v>
      </c>
      <c r="H1948">
        <v>4.97</v>
      </c>
      <c r="I1948" t="s">
        <v>47</v>
      </c>
      <c r="J1948" t="s">
        <v>26</v>
      </c>
      <c r="M1948" t="s">
        <v>27</v>
      </c>
      <c r="N1948" t="s">
        <v>27</v>
      </c>
    </row>
    <row r="1949" spans="1:14" x14ac:dyDescent="0.2">
      <c r="A1949" t="s">
        <v>4490</v>
      </c>
      <c r="B1949" t="s">
        <v>4902</v>
      </c>
      <c r="C1949" t="s">
        <v>4885</v>
      </c>
      <c r="D1949" t="s">
        <v>4904</v>
      </c>
      <c r="E1949" t="s">
        <v>4892</v>
      </c>
      <c r="F1949" t="s">
        <v>4904</v>
      </c>
      <c r="G1949" t="s">
        <v>24</v>
      </c>
      <c r="H1949">
        <v>4.97</v>
      </c>
      <c r="I1949" t="s">
        <v>47</v>
      </c>
      <c r="J1949" t="s">
        <v>26</v>
      </c>
      <c r="M1949" t="s">
        <v>27</v>
      </c>
      <c r="N1949" t="s">
        <v>27</v>
      </c>
    </row>
    <row r="1950" spans="1:14" x14ac:dyDescent="0.2">
      <c r="A1950" t="s">
        <v>4614</v>
      </c>
      <c r="B1950" t="s">
        <v>4922</v>
      </c>
      <c r="C1950" t="s">
        <v>4923</v>
      </c>
      <c r="D1950" t="s">
        <v>4924</v>
      </c>
      <c r="E1950" t="s">
        <v>4925</v>
      </c>
      <c r="F1950" t="s">
        <v>4926</v>
      </c>
      <c r="G1950" t="s">
        <v>24</v>
      </c>
      <c r="H1950">
        <v>4.97</v>
      </c>
      <c r="I1950" t="s">
        <v>47</v>
      </c>
      <c r="J1950" t="s">
        <v>26</v>
      </c>
      <c r="M1950" t="s">
        <v>27</v>
      </c>
      <c r="N1950" t="s">
        <v>27</v>
      </c>
    </row>
    <row r="1951" spans="1:14" x14ac:dyDescent="0.2">
      <c r="A1951" t="s">
        <v>4490</v>
      </c>
      <c r="B1951" t="s">
        <v>4927</v>
      </c>
      <c r="C1951" t="s">
        <v>4928</v>
      </c>
      <c r="D1951" t="s">
        <v>4929</v>
      </c>
      <c r="E1951" t="s">
        <v>4930</v>
      </c>
      <c r="F1951" t="s">
        <v>4929</v>
      </c>
      <c r="G1951" t="s">
        <v>24</v>
      </c>
      <c r="H1951">
        <v>4.96</v>
      </c>
      <c r="I1951" t="s">
        <v>47</v>
      </c>
      <c r="J1951" t="s">
        <v>26</v>
      </c>
      <c r="M1951" t="s">
        <v>27</v>
      </c>
      <c r="N1951" t="s">
        <v>27</v>
      </c>
    </row>
    <row r="1952" spans="1:14" x14ac:dyDescent="0.2">
      <c r="A1952" t="s">
        <v>4490</v>
      </c>
      <c r="B1952" t="s">
        <v>4905</v>
      </c>
      <c r="C1952" t="s">
        <v>4928</v>
      </c>
      <c r="D1952" t="s">
        <v>4906</v>
      </c>
      <c r="E1952" t="s">
        <v>4907</v>
      </c>
      <c r="F1952" t="s">
        <v>4906</v>
      </c>
      <c r="G1952" t="s">
        <v>24</v>
      </c>
      <c r="H1952">
        <v>4.95</v>
      </c>
      <c r="I1952" t="s">
        <v>47</v>
      </c>
      <c r="J1952" t="s">
        <v>26</v>
      </c>
      <c r="M1952" t="s">
        <v>27</v>
      </c>
      <c r="N1952" t="s">
        <v>27</v>
      </c>
    </row>
    <row r="1953" spans="1:14" x14ac:dyDescent="0.2">
      <c r="A1953" t="s">
        <v>4490</v>
      </c>
      <c r="B1953" t="s">
        <v>4905</v>
      </c>
      <c r="C1953" t="s">
        <v>4715</v>
      </c>
      <c r="D1953" t="s">
        <v>4906</v>
      </c>
      <c r="E1953" t="s">
        <v>4907</v>
      </c>
      <c r="F1953" t="s">
        <v>4906</v>
      </c>
      <c r="G1953" t="s">
        <v>24</v>
      </c>
      <c r="H1953">
        <v>4.92</v>
      </c>
      <c r="I1953" t="s">
        <v>47</v>
      </c>
      <c r="J1953" t="s">
        <v>26</v>
      </c>
      <c r="M1953" t="s">
        <v>27</v>
      </c>
      <c r="N1953" t="s">
        <v>27</v>
      </c>
    </row>
    <row r="1954" spans="1:14" x14ac:dyDescent="0.2">
      <c r="A1954" t="s">
        <v>4490</v>
      </c>
      <c r="B1954" t="s">
        <v>4905</v>
      </c>
      <c r="C1954" t="s">
        <v>4931</v>
      </c>
      <c r="D1954" t="s">
        <v>4906</v>
      </c>
      <c r="E1954" t="s">
        <v>4907</v>
      </c>
      <c r="F1954" t="s">
        <v>4906</v>
      </c>
      <c r="G1954" t="s">
        <v>24</v>
      </c>
      <c r="H1954">
        <v>4.92</v>
      </c>
      <c r="I1954" t="s">
        <v>47</v>
      </c>
      <c r="J1954" t="s">
        <v>26</v>
      </c>
      <c r="K1954">
        <v>1</v>
      </c>
      <c r="L1954">
        <v>4.92</v>
      </c>
      <c r="M1954" t="s">
        <v>27</v>
      </c>
      <c r="N1954" t="s">
        <v>27</v>
      </c>
    </row>
    <row r="1955" spans="1:14" x14ac:dyDescent="0.2">
      <c r="A1955" t="s">
        <v>4490</v>
      </c>
      <c r="B1955" t="s">
        <v>4932</v>
      </c>
      <c r="C1955" t="s">
        <v>4863</v>
      </c>
      <c r="D1955" t="s">
        <v>4672</v>
      </c>
      <c r="E1955" t="s">
        <v>4933</v>
      </c>
      <c r="F1955" t="s">
        <v>4674</v>
      </c>
      <c r="G1955" t="s">
        <v>24</v>
      </c>
      <c r="H1955">
        <v>4.91</v>
      </c>
      <c r="I1955" t="s">
        <v>47</v>
      </c>
      <c r="J1955" t="s">
        <v>26</v>
      </c>
      <c r="M1955" t="s">
        <v>27</v>
      </c>
      <c r="N1955" t="s">
        <v>27</v>
      </c>
    </row>
    <row r="1956" spans="1:14" x14ac:dyDescent="0.2">
      <c r="A1956" t="s">
        <v>4490</v>
      </c>
      <c r="B1956" t="s">
        <v>4893</v>
      </c>
      <c r="C1956" t="s">
        <v>4908</v>
      </c>
      <c r="D1956" t="s">
        <v>4894</v>
      </c>
      <c r="E1956" t="s">
        <v>4895</v>
      </c>
      <c r="F1956" t="s">
        <v>4894</v>
      </c>
      <c r="G1956" t="s">
        <v>24</v>
      </c>
      <c r="H1956">
        <v>4.88</v>
      </c>
      <c r="I1956" t="s">
        <v>47</v>
      </c>
      <c r="J1956" t="s">
        <v>26</v>
      </c>
      <c r="K1956">
        <v>1</v>
      </c>
      <c r="L1956">
        <v>4.88</v>
      </c>
      <c r="M1956" t="s">
        <v>27</v>
      </c>
      <c r="N1956" t="s">
        <v>27</v>
      </c>
    </row>
    <row r="1957" spans="1:14" x14ac:dyDescent="0.2">
      <c r="A1957" t="s">
        <v>4490</v>
      </c>
      <c r="B1957" t="s">
        <v>4884</v>
      </c>
      <c r="C1957" t="s">
        <v>4931</v>
      </c>
      <c r="D1957" t="s">
        <v>4886</v>
      </c>
      <c r="E1957" t="s">
        <v>4887</v>
      </c>
      <c r="F1957" t="s">
        <v>4886</v>
      </c>
      <c r="G1957" t="s">
        <v>24</v>
      </c>
      <c r="H1957">
        <v>4.8899999999999997</v>
      </c>
      <c r="I1957" t="s">
        <v>47</v>
      </c>
      <c r="J1957" t="s">
        <v>26</v>
      </c>
      <c r="M1957" t="s">
        <v>27</v>
      </c>
      <c r="N1957" t="s">
        <v>27</v>
      </c>
    </row>
    <row r="1958" spans="1:14" x14ac:dyDescent="0.2">
      <c r="A1958" t="s">
        <v>4490</v>
      </c>
      <c r="B1958" t="s">
        <v>4714</v>
      </c>
      <c r="C1958" t="s">
        <v>4934</v>
      </c>
      <c r="D1958" t="s">
        <v>4716</v>
      </c>
      <c r="E1958" t="s">
        <v>4717</v>
      </c>
      <c r="F1958" t="s">
        <v>4716</v>
      </c>
      <c r="G1958" t="s">
        <v>24</v>
      </c>
      <c r="H1958">
        <v>4.88</v>
      </c>
      <c r="I1958" t="s">
        <v>47</v>
      </c>
      <c r="J1958" t="s">
        <v>26</v>
      </c>
      <c r="M1958" t="s">
        <v>27</v>
      </c>
      <c r="N1958" t="s">
        <v>27</v>
      </c>
    </row>
    <row r="1959" spans="1:14" x14ac:dyDescent="0.2">
      <c r="A1959" t="s">
        <v>4490</v>
      </c>
      <c r="B1959" t="s">
        <v>4935</v>
      </c>
      <c r="C1959" t="s">
        <v>4820</v>
      </c>
      <c r="D1959" t="s">
        <v>4532</v>
      </c>
      <c r="E1959" t="s">
        <v>4936</v>
      </c>
      <c r="F1959" t="s">
        <v>4532</v>
      </c>
      <c r="G1959" t="s">
        <v>24</v>
      </c>
      <c r="H1959">
        <v>4.88</v>
      </c>
      <c r="I1959" t="s">
        <v>47</v>
      </c>
      <c r="J1959" t="s">
        <v>26</v>
      </c>
      <c r="M1959" t="s">
        <v>27</v>
      </c>
      <c r="N1959" t="s">
        <v>27</v>
      </c>
    </row>
    <row r="1960" spans="1:14" x14ac:dyDescent="0.2">
      <c r="A1960" t="s">
        <v>4490</v>
      </c>
      <c r="B1960" t="s">
        <v>4932</v>
      </c>
      <c r="C1960" t="s">
        <v>4671</v>
      </c>
      <c r="D1960" t="s">
        <v>4672</v>
      </c>
      <c r="E1960" t="s">
        <v>4933</v>
      </c>
      <c r="F1960" t="s">
        <v>4674</v>
      </c>
      <c r="G1960" t="s">
        <v>24</v>
      </c>
      <c r="H1960">
        <v>4.8600000000000003</v>
      </c>
      <c r="I1960" t="s">
        <v>47</v>
      </c>
      <c r="J1960" t="s">
        <v>26</v>
      </c>
      <c r="M1960" t="s">
        <v>27</v>
      </c>
      <c r="N1960" t="s">
        <v>27</v>
      </c>
    </row>
    <row r="1961" spans="1:14" x14ac:dyDescent="0.2">
      <c r="A1961" t="s">
        <v>4490</v>
      </c>
      <c r="B1961" t="s">
        <v>4932</v>
      </c>
      <c r="C1961" t="s">
        <v>4865</v>
      </c>
      <c r="D1961" t="s">
        <v>4672</v>
      </c>
      <c r="E1961" t="s">
        <v>4933</v>
      </c>
      <c r="F1961" t="s">
        <v>4674</v>
      </c>
      <c r="G1961" t="s">
        <v>24</v>
      </c>
      <c r="H1961">
        <v>4.8499999999999996</v>
      </c>
      <c r="I1961" t="s">
        <v>47</v>
      </c>
      <c r="J1961" t="s">
        <v>26</v>
      </c>
      <c r="M1961" t="s">
        <v>27</v>
      </c>
      <c r="N1961" t="s">
        <v>27</v>
      </c>
    </row>
    <row r="1962" spans="1:14" x14ac:dyDescent="0.2">
      <c r="A1962" t="s">
        <v>4490</v>
      </c>
      <c r="B1962" t="s">
        <v>4910</v>
      </c>
      <c r="C1962" t="s">
        <v>4715</v>
      </c>
      <c r="D1962" t="s">
        <v>4911</v>
      </c>
      <c r="E1962" t="s">
        <v>4912</v>
      </c>
      <c r="F1962" t="s">
        <v>4911</v>
      </c>
      <c r="G1962" t="s">
        <v>24</v>
      </c>
      <c r="H1962">
        <v>4.8499999999999996</v>
      </c>
      <c r="I1962" t="s">
        <v>47</v>
      </c>
      <c r="J1962" t="s">
        <v>26</v>
      </c>
      <c r="M1962" t="s">
        <v>27</v>
      </c>
      <c r="N1962" t="s">
        <v>27</v>
      </c>
    </row>
    <row r="1963" spans="1:14" x14ac:dyDescent="0.2">
      <c r="A1963" t="s">
        <v>4490</v>
      </c>
      <c r="B1963" t="s">
        <v>4932</v>
      </c>
      <c r="C1963" t="s">
        <v>4839</v>
      </c>
      <c r="D1963" t="s">
        <v>4672</v>
      </c>
      <c r="E1963" t="s">
        <v>4933</v>
      </c>
      <c r="F1963" t="s">
        <v>4674</v>
      </c>
      <c r="G1963" t="s">
        <v>24</v>
      </c>
      <c r="H1963">
        <v>4.82</v>
      </c>
      <c r="I1963" t="s">
        <v>47</v>
      </c>
      <c r="J1963" t="s">
        <v>26</v>
      </c>
      <c r="M1963" t="s">
        <v>27</v>
      </c>
      <c r="N1963" t="s">
        <v>27</v>
      </c>
    </row>
    <row r="1964" spans="1:14" x14ac:dyDescent="0.2">
      <c r="A1964" t="s">
        <v>4490</v>
      </c>
      <c r="B1964" t="s">
        <v>4932</v>
      </c>
      <c r="C1964" t="s">
        <v>4857</v>
      </c>
      <c r="D1964" t="s">
        <v>4672</v>
      </c>
      <c r="E1964" t="s">
        <v>4933</v>
      </c>
      <c r="F1964" t="s">
        <v>4674</v>
      </c>
      <c r="G1964" t="s">
        <v>24</v>
      </c>
      <c r="H1964">
        <v>4.82</v>
      </c>
      <c r="I1964" t="s">
        <v>47</v>
      </c>
      <c r="J1964" t="s">
        <v>26</v>
      </c>
      <c r="M1964" t="s">
        <v>27</v>
      </c>
      <c r="N1964" t="s">
        <v>27</v>
      </c>
    </row>
    <row r="1965" spans="1:14" x14ac:dyDescent="0.2">
      <c r="A1965" t="s">
        <v>4490</v>
      </c>
      <c r="B1965" t="s">
        <v>4937</v>
      </c>
      <c r="C1965" t="s">
        <v>4715</v>
      </c>
      <c r="D1965" t="s">
        <v>4938</v>
      </c>
      <c r="E1965" t="s">
        <v>4939</v>
      </c>
      <c r="F1965" t="s">
        <v>4938</v>
      </c>
      <c r="G1965" t="s">
        <v>24</v>
      </c>
      <c r="H1965">
        <v>4.82</v>
      </c>
      <c r="I1965" t="s">
        <v>47</v>
      </c>
      <c r="J1965" t="s">
        <v>26</v>
      </c>
      <c r="K1965">
        <v>2</v>
      </c>
      <c r="L1965">
        <v>2.41</v>
      </c>
      <c r="M1965" t="s">
        <v>27</v>
      </c>
      <c r="N1965" t="s">
        <v>27</v>
      </c>
    </row>
    <row r="1966" spans="1:14" x14ac:dyDescent="0.2">
      <c r="A1966" t="s">
        <v>4490</v>
      </c>
      <c r="B1966" t="s">
        <v>4932</v>
      </c>
      <c r="C1966" t="s">
        <v>4851</v>
      </c>
      <c r="D1966" t="s">
        <v>4672</v>
      </c>
      <c r="E1966" t="s">
        <v>4933</v>
      </c>
      <c r="F1966" t="s">
        <v>4674</v>
      </c>
      <c r="G1966" t="s">
        <v>24</v>
      </c>
      <c r="H1966">
        <v>4.8099999999999996</v>
      </c>
      <c r="I1966" t="s">
        <v>47</v>
      </c>
      <c r="J1966" t="s">
        <v>26</v>
      </c>
      <c r="M1966" t="s">
        <v>27</v>
      </c>
      <c r="N1966" t="s">
        <v>27</v>
      </c>
    </row>
    <row r="1967" spans="1:14" x14ac:dyDescent="0.2">
      <c r="A1967" t="s">
        <v>4490</v>
      </c>
      <c r="B1967" t="s">
        <v>4932</v>
      </c>
      <c r="C1967" t="s">
        <v>4842</v>
      </c>
      <c r="D1967" t="s">
        <v>4672</v>
      </c>
      <c r="E1967" t="s">
        <v>4933</v>
      </c>
      <c r="F1967" t="s">
        <v>4674</v>
      </c>
      <c r="G1967" t="s">
        <v>24</v>
      </c>
      <c r="H1967">
        <v>4.8099999999999996</v>
      </c>
      <c r="I1967" t="s">
        <v>47</v>
      </c>
      <c r="J1967" t="s">
        <v>26</v>
      </c>
      <c r="M1967" t="s">
        <v>27</v>
      </c>
      <c r="N1967" t="s">
        <v>27</v>
      </c>
    </row>
    <row r="1968" spans="1:14" x14ac:dyDescent="0.2">
      <c r="A1968" t="s">
        <v>4490</v>
      </c>
      <c r="B1968" t="s">
        <v>4634</v>
      </c>
      <c r="C1968" t="s">
        <v>4940</v>
      </c>
      <c r="D1968" t="s">
        <v>4559</v>
      </c>
      <c r="E1968" t="s">
        <v>4559</v>
      </c>
      <c r="F1968" t="s">
        <v>4635</v>
      </c>
      <c r="G1968" t="s">
        <v>24</v>
      </c>
      <c r="H1968">
        <v>4.8</v>
      </c>
      <c r="I1968" t="s">
        <v>47</v>
      </c>
      <c r="J1968" t="s">
        <v>26</v>
      </c>
      <c r="M1968" t="s">
        <v>27</v>
      </c>
      <c r="N1968" t="s">
        <v>27</v>
      </c>
    </row>
    <row r="1969" spans="1:14" x14ac:dyDescent="0.2">
      <c r="A1969" t="s">
        <v>4614</v>
      </c>
      <c r="B1969" t="s">
        <v>4941</v>
      </c>
      <c r="C1969" t="s">
        <v>4942</v>
      </c>
      <c r="D1969" t="s">
        <v>4943</v>
      </c>
      <c r="E1969" t="s">
        <v>4944</v>
      </c>
      <c r="F1969" t="s">
        <v>4945</v>
      </c>
      <c r="G1969" t="s">
        <v>24</v>
      </c>
      <c r="H1969">
        <v>4.79</v>
      </c>
      <c r="I1969" t="s">
        <v>47</v>
      </c>
      <c r="J1969" t="s">
        <v>26</v>
      </c>
      <c r="M1969" t="s">
        <v>27</v>
      </c>
      <c r="N1969" t="s">
        <v>27</v>
      </c>
    </row>
    <row r="1970" spans="1:14" x14ac:dyDescent="0.2">
      <c r="A1970" t="s">
        <v>4490</v>
      </c>
      <c r="B1970" t="s">
        <v>4946</v>
      </c>
      <c r="C1970" t="s">
        <v>4947</v>
      </c>
      <c r="D1970" t="s">
        <v>4948</v>
      </c>
      <c r="E1970" t="s">
        <v>4949</v>
      </c>
      <c r="F1970" t="s">
        <v>4948</v>
      </c>
      <c r="G1970" t="s">
        <v>24</v>
      </c>
      <c r="H1970">
        <v>4.78</v>
      </c>
      <c r="I1970" t="s">
        <v>47</v>
      </c>
      <c r="J1970" t="s">
        <v>26</v>
      </c>
      <c r="M1970" t="s">
        <v>27</v>
      </c>
      <c r="N1970" t="s">
        <v>27</v>
      </c>
    </row>
    <row r="1971" spans="1:14" x14ac:dyDescent="0.2">
      <c r="A1971" t="s">
        <v>4490</v>
      </c>
      <c r="B1971" t="s">
        <v>4950</v>
      </c>
      <c r="C1971" t="s">
        <v>4549</v>
      </c>
      <c r="D1971" t="s">
        <v>4951</v>
      </c>
      <c r="E1971" t="s">
        <v>4912</v>
      </c>
      <c r="F1971" t="s">
        <v>4951</v>
      </c>
      <c r="G1971" t="s">
        <v>24</v>
      </c>
      <c r="H1971">
        <v>4.76</v>
      </c>
      <c r="I1971" t="s">
        <v>47</v>
      </c>
      <c r="J1971" t="s">
        <v>26</v>
      </c>
      <c r="M1971" t="s">
        <v>27</v>
      </c>
      <c r="N1971" t="s">
        <v>27</v>
      </c>
    </row>
    <row r="1972" spans="1:14" x14ac:dyDescent="0.2">
      <c r="A1972" t="s">
        <v>4412</v>
      </c>
      <c r="B1972" t="s">
        <v>4452</v>
      </c>
      <c r="C1972" t="s">
        <v>4952</v>
      </c>
      <c r="D1972" t="s">
        <v>4454</v>
      </c>
      <c r="E1972" t="s">
        <v>4455</v>
      </c>
      <c r="F1972" t="s">
        <v>4454</v>
      </c>
      <c r="G1972" t="s">
        <v>24</v>
      </c>
      <c r="H1972">
        <v>4.75</v>
      </c>
      <c r="I1972" t="s">
        <v>47</v>
      </c>
      <c r="J1972" t="s">
        <v>26</v>
      </c>
      <c r="K1972">
        <v>4</v>
      </c>
      <c r="L1972">
        <v>1.1875</v>
      </c>
      <c r="M1972" t="s">
        <v>27</v>
      </c>
      <c r="N1972" t="s">
        <v>27</v>
      </c>
    </row>
    <row r="1973" spans="1:14" x14ac:dyDescent="0.2">
      <c r="A1973" t="s">
        <v>4490</v>
      </c>
      <c r="B1973" t="s">
        <v>4884</v>
      </c>
      <c r="C1973" t="s">
        <v>4839</v>
      </c>
      <c r="D1973" t="s">
        <v>4886</v>
      </c>
      <c r="E1973" t="s">
        <v>4887</v>
      </c>
      <c r="F1973" t="s">
        <v>4886</v>
      </c>
      <c r="G1973" t="s">
        <v>24</v>
      </c>
      <c r="H1973">
        <v>4.74</v>
      </c>
      <c r="I1973" t="s">
        <v>47</v>
      </c>
      <c r="J1973" t="s">
        <v>26</v>
      </c>
      <c r="K1973">
        <v>1</v>
      </c>
      <c r="L1973">
        <v>4.74</v>
      </c>
      <c r="M1973" t="s">
        <v>27</v>
      </c>
      <c r="N1973" t="s">
        <v>27</v>
      </c>
    </row>
    <row r="1974" spans="1:14" x14ac:dyDescent="0.2">
      <c r="A1974" t="s">
        <v>4614</v>
      </c>
      <c r="B1974" t="s">
        <v>4647</v>
      </c>
      <c r="C1974" t="s">
        <v>4953</v>
      </c>
      <c r="D1974" t="s">
        <v>4649</v>
      </c>
      <c r="E1974" t="s">
        <v>4650</v>
      </c>
      <c r="F1974" t="s">
        <v>4651</v>
      </c>
      <c r="G1974" t="s">
        <v>24</v>
      </c>
      <c r="H1974">
        <v>4.72</v>
      </c>
      <c r="I1974" t="s">
        <v>47</v>
      </c>
      <c r="J1974" t="s">
        <v>26</v>
      </c>
      <c r="M1974" t="s">
        <v>27</v>
      </c>
      <c r="N1974" t="s">
        <v>27</v>
      </c>
    </row>
    <row r="1975" spans="1:14" x14ac:dyDescent="0.2">
      <c r="A1975" t="s">
        <v>4614</v>
      </c>
      <c r="B1975" t="s">
        <v>4954</v>
      </c>
      <c r="C1975" t="s">
        <v>4955</v>
      </c>
      <c r="D1975" t="s">
        <v>4956</v>
      </c>
      <c r="E1975" t="s">
        <v>4957</v>
      </c>
      <c r="F1975" t="s">
        <v>4958</v>
      </c>
      <c r="G1975" t="s">
        <v>24</v>
      </c>
      <c r="H1975">
        <v>4.6100000000000003</v>
      </c>
      <c r="I1975" t="s">
        <v>47</v>
      </c>
      <c r="J1975" t="s">
        <v>26</v>
      </c>
      <c r="M1975" t="s">
        <v>27</v>
      </c>
      <c r="N1975" t="s">
        <v>27</v>
      </c>
    </row>
    <row r="1976" spans="1:14" x14ac:dyDescent="0.2">
      <c r="A1976" t="s">
        <v>4412</v>
      </c>
      <c r="B1976" t="s">
        <v>4522</v>
      </c>
      <c r="C1976" t="s">
        <v>4704</v>
      </c>
      <c r="D1976" t="s">
        <v>4512</v>
      </c>
      <c r="E1976" t="s">
        <v>4512</v>
      </c>
      <c r="F1976" t="s">
        <v>4524</v>
      </c>
      <c r="G1976" t="s">
        <v>24</v>
      </c>
      <c r="H1976">
        <v>4.55</v>
      </c>
      <c r="I1976" t="s">
        <v>4421</v>
      </c>
      <c r="J1976" t="s">
        <v>26</v>
      </c>
      <c r="M1976" t="s">
        <v>27</v>
      </c>
      <c r="N1976" t="s">
        <v>27</v>
      </c>
    </row>
    <row r="1977" spans="1:14" x14ac:dyDescent="0.2">
      <c r="A1977" t="s">
        <v>4490</v>
      </c>
      <c r="B1977" t="s">
        <v>4890</v>
      </c>
      <c r="C1977" t="s">
        <v>4903</v>
      </c>
      <c r="D1977" t="s">
        <v>4891</v>
      </c>
      <c r="E1977" t="s">
        <v>4892</v>
      </c>
      <c r="F1977" t="s">
        <v>4891</v>
      </c>
      <c r="G1977" t="s">
        <v>24</v>
      </c>
      <c r="H1977">
        <v>4.47</v>
      </c>
      <c r="I1977" t="s">
        <v>47</v>
      </c>
      <c r="J1977" t="s">
        <v>26</v>
      </c>
      <c r="M1977" t="s">
        <v>27</v>
      </c>
      <c r="N1977" t="s">
        <v>27</v>
      </c>
    </row>
    <row r="1978" spans="1:14" x14ac:dyDescent="0.2">
      <c r="A1978" t="s">
        <v>4412</v>
      </c>
      <c r="B1978" t="s">
        <v>4452</v>
      </c>
      <c r="C1978" t="s">
        <v>4959</v>
      </c>
      <c r="D1978" t="s">
        <v>4454</v>
      </c>
      <c r="E1978" t="s">
        <v>4455</v>
      </c>
      <c r="F1978" t="s">
        <v>4454</v>
      </c>
      <c r="G1978" t="s">
        <v>24</v>
      </c>
      <c r="H1978">
        <v>4.4800000000000004</v>
      </c>
      <c r="I1978" t="s">
        <v>47</v>
      </c>
      <c r="J1978" t="s">
        <v>26</v>
      </c>
      <c r="M1978" t="s">
        <v>27</v>
      </c>
      <c r="N1978" t="s">
        <v>27</v>
      </c>
    </row>
    <row r="1979" spans="1:14" x14ac:dyDescent="0.2">
      <c r="A1979" t="s">
        <v>4412</v>
      </c>
      <c r="B1979" t="s">
        <v>4605</v>
      </c>
      <c r="C1979" t="s">
        <v>4960</v>
      </c>
      <c r="D1979" t="s">
        <v>4607</v>
      </c>
      <c r="E1979" t="s">
        <v>4608</v>
      </c>
      <c r="F1979" t="s">
        <v>4607</v>
      </c>
      <c r="G1979" t="s">
        <v>24</v>
      </c>
      <c r="H1979">
        <v>4.34</v>
      </c>
      <c r="I1979" t="s">
        <v>47</v>
      </c>
      <c r="J1979" t="s">
        <v>26</v>
      </c>
      <c r="K1979">
        <v>4</v>
      </c>
      <c r="L1979">
        <v>1.085</v>
      </c>
      <c r="M1979" t="s">
        <v>27</v>
      </c>
      <c r="N1979" t="s">
        <v>27</v>
      </c>
    </row>
    <row r="1980" spans="1:14" x14ac:dyDescent="0.2">
      <c r="A1980" t="s">
        <v>4412</v>
      </c>
      <c r="B1980" t="s">
        <v>4571</v>
      </c>
      <c r="C1980" t="s">
        <v>4961</v>
      </c>
      <c r="D1980" t="s">
        <v>4573</v>
      </c>
      <c r="E1980" t="s">
        <v>4574</v>
      </c>
      <c r="F1980" t="s">
        <v>4573</v>
      </c>
      <c r="G1980" t="s">
        <v>24</v>
      </c>
      <c r="H1980">
        <v>4.3099999999999996</v>
      </c>
      <c r="I1980" t="s">
        <v>47</v>
      </c>
      <c r="J1980" t="s">
        <v>26</v>
      </c>
      <c r="K1980">
        <v>2</v>
      </c>
      <c r="L1980">
        <v>2.1549999999999998</v>
      </c>
      <c r="M1980" t="s">
        <v>27</v>
      </c>
      <c r="N1980" t="s">
        <v>27</v>
      </c>
    </row>
    <row r="1981" spans="1:14" x14ac:dyDescent="0.2">
      <c r="A1981" t="s">
        <v>4614</v>
      </c>
      <c r="B1981" t="s">
        <v>4962</v>
      </c>
      <c r="C1981" t="s">
        <v>4963</v>
      </c>
      <c r="D1981" t="s">
        <v>4964</v>
      </c>
      <c r="E1981" t="s">
        <v>4965</v>
      </c>
      <c r="F1981" t="s">
        <v>4966</v>
      </c>
      <c r="G1981" t="s">
        <v>24</v>
      </c>
      <c r="H1981">
        <v>4.26</v>
      </c>
      <c r="I1981" t="s">
        <v>47</v>
      </c>
      <c r="J1981" t="s">
        <v>26</v>
      </c>
      <c r="M1981" t="s">
        <v>27</v>
      </c>
      <c r="N1981" t="s">
        <v>27</v>
      </c>
    </row>
    <row r="1982" spans="1:14" x14ac:dyDescent="0.2">
      <c r="A1982" t="s">
        <v>4614</v>
      </c>
      <c r="B1982" t="s">
        <v>4967</v>
      </c>
      <c r="C1982" t="s">
        <v>4968</v>
      </c>
      <c r="D1982" t="s">
        <v>4969</v>
      </c>
      <c r="E1982" t="s">
        <v>4970</v>
      </c>
      <c r="F1982" t="s">
        <v>4971</v>
      </c>
      <c r="G1982" t="s">
        <v>24</v>
      </c>
      <c r="H1982">
        <v>4.25</v>
      </c>
      <c r="I1982" t="s">
        <v>47</v>
      </c>
      <c r="J1982" t="s">
        <v>26</v>
      </c>
      <c r="M1982" t="s">
        <v>27</v>
      </c>
      <c r="N1982" t="s">
        <v>27</v>
      </c>
    </row>
    <row r="1983" spans="1:14" x14ac:dyDescent="0.2">
      <c r="A1983" t="s">
        <v>4490</v>
      </c>
      <c r="B1983" t="s">
        <v>4935</v>
      </c>
      <c r="C1983" t="s">
        <v>4851</v>
      </c>
      <c r="D1983" t="s">
        <v>4532</v>
      </c>
      <c r="E1983" t="s">
        <v>4936</v>
      </c>
      <c r="F1983" t="s">
        <v>4532</v>
      </c>
      <c r="G1983" t="s">
        <v>24</v>
      </c>
      <c r="H1983">
        <v>4.22</v>
      </c>
      <c r="I1983" t="s">
        <v>47</v>
      </c>
      <c r="J1983" t="s">
        <v>26</v>
      </c>
      <c r="M1983" t="s">
        <v>27</v>
      </c>
      <c r="N1983" t="s">
        <v>27</v>
      </c>
    </row>
    <row r="1984" spans="1:14" x14ac:dyDescent="0.2">
      <c r="A1984" t="s">
        <v>4614</v>
      </c>
      <c r="B1984" t="s">
        <v>4972</v>
      </c>
      <c r="C1984" t="s">
        <v>4973</v>
      </c>
      <c r="D1984" t="s">
        <v>4974</v>
      </c>
      <c r="E1984" t="s">
        <v>4975</v>
      </c>
      <c r="F1984" t="s">
        <v>4976</v>
      </c>
      <c r="G1984" t="s">
        <v>24</v>
      </c>
      <c r="H1984">
        <v>4.12</v>
      </c>
      <c r="I1984" t="s">
        <v>47</v>
      </c>
      <c r="J1984" t="s">
        <v>26</v>
      </c>
      <c r="M1984" t="s">
        <v>27</v>
      </c>
      <c r="N1984" t="s">
        <v>27</v>
      </c>
    </row>
    <row r="1985" spans="1:14" x14ac:dyDescent="0.2">
      <c r="A1985" t="s">
        <v>4490</v>
      </c>
      <c r="B1985" t="s">
        <v>4545</v>
      </c>
      <c r="C1985" t="s">
        <v>4883</v>
      </c>
      <c r="D1985" t="s">
        <v>4546</v>
      </c>
      <c r="E1985" t="s">
        <v>4547</v>
      </c>
      <c r="F1985" t="s">
        <v>4546</v>
      </c>
      <c r="G1985" t="s">
        <v>24</v>
      </c>
      <c r="H1985">
        <v>4.1100000000000003</v>
      </c>
      <c r="I1985" t="s">
        <v>47</v>
      </c>
      <c r="J1985" t="s">
        <v>26</v>
      </c>
      <c r="K1985">
        <v>1</v>
      </c>
      <c r="L1985">
        <v>4.1100000000000003</v>
      </c>
      <c r="M1985" t="s">
        <v>27</v>
      </c>
      <c r="N1985" t="s">
        <v>27</v>
      </c>
    </row>
    <row r="1986" spans="1:14" x14ac:dyDescent="0.2">
      <c r="A1986" t="s">
        <v>4614</v>
      </c>
      <c r="B1986" t="s">
        <v>4977</v>
      </c>
      <c r="C1986" t="s">
        <v>4978</v>
      </c>
      <c r="D1986" t="s">
        <v>4979</v>
      </c>
      <c r="E1986" t="s">
        <v>4980</v>
      </c>
      <c r="F1986" t="s">
        <v>4981</v>
      </c>
      <c r="G1986" t="s">
        <v>24</v>
      </c>
      <c r="H1986">
        <v>4.09</v>
      </c>
      <c r="I1986" t="s">
        <v>25</v>
      </c>
      <c r="J1986" t="s">
        <v>26</v>
      </c>
      <c r="M1986" t="s">
        <v>27</v>
      </c>
      <c r="N1986" t="s">
        <v>27</v>
      </c>
    </row>
    <row r="1987" spans="1:14" x14ac:dyDescent="0.2">
      <c r="A1987" t="s">
        <v>4461</v>
      </c>
      <c r="B1987" t="s">
        <v>4462</v>
      </c>
      <c r="C1987" t="s">
        <v>4982</v>
      </c>
      <c r="D1987" t="s">
        <v>4464</v>
      </c>
      <c r="E1987" t="s">
        <v>4465</v>
      </c>
      <c r="F1987" t="s">
        <v>4466</v>
      </c>
      <c r="G1987" t="s">
        <v>24</v>
      </c>
      <c r="H1987">
        <v>4.09</v>
      </c>
      <c r="I1987" t="s">
        <v>47</v>
      </c>
      <c r="J1987" t="s">
        <v>26</v>
      </c>
      <c r="K1987">
        <v>2</v>
      </c>
      <c r="L1987">
        <v>2.0449999999999999</v>
      </c>
      <c r="M1987" t="s">
        <v>27</v>
      </c>
      <c r="N1987" t="s">
        <v>27</v>
      </c>
    </row>
    <row r="1988" spans="1:14" x14ac:dyDescent="0.2">
      <c r="A1988" t="s">
        <v>4412</v>
      </c>
      <c r="B1988" t="s">
        <v>4653</v>
      </c>
      <c r="C1988" t="s">
        <v>4652</v>
      </c>
      <c r="D1988" t="s">
        <v>4654</v>
      </c>
      <c r="E1988" t="s">
        <v>4654</v>
      </c>
      <c r="F1988" t="s">
        <v>4655</v>
      </c>
      <c r="G1988" t="s">
        <v>24</v>
      </c>
      <c r="H1988">
        <v>4.0599999999999996</v>
      </c>
      <c r="I1988" t="s">
        <v>4421</v>
      </c>
      <c r="J1988" t="s">
        <v>26</v>
      </c>
      <c r="K1988">
        <v>2</v>
      </c>
      <c r="L1988">
        <v>2.0299999999999998</v>
      </c>
      <c r="M1988" t="s">
        <v>27</v>
      </c>
      <c r="N1988" t="s">
        <v>27</v>
      </c>
    </row>
    <row r="1989" spans="1:14" x14ac:dyDescent="0.2">
      <c r="A1989" t="s">
        <v>4490</v>
      </c>
      <c r="B1989" t="s">
        <v>4847</v>
      </c>
      <c r="C1989" t="s">
        <v>4983</v>
      </c>
      <c r="D1989" t="s">
        <v>4672</v>
      </c>
      <c r="E1989" t="s">
        <v>4849</v>
      </c>
      <c r="F1989" t="s">
        <v>4846</v>
      </c>
      <c r="G1989" t="s">
        <v>24</v>
      </c>
      <c r="H1989">
        <v>3.99</v>
      </c>
      <c r="I1989" t="s">
        <v>25</v>
      </c>
      <c r="J1989" t="s">
        <v>26</v>
      </c>
      <c r="M1989" t="s">
        <v>27</v>
      </c>
      <c r="N1989" t="s">
        <v>27</v>
      </c>
    </row>
    <row r="1990" spans="1:14" x14ac:dyDescent="0.2">
      <c r="A1990" t="s">
        <v>4614</v>
      </c>
      <c r="B1990" t="s">
        <v>4922</v>
      </c>
      <c r="C1990" t="s">
        <v>4984</v>
      </c>
      <c r="D1990" t="s">
        <v>4924</v>
      </c>
      <c r="E1990" t="s">
        <v>4925</v>
      </c>
      <c r="F1990" t="s">
        <v>4926</v>
      </c>
      <c r="G1990" t="s">
        <v>24</v>
      </c>
      <c r="H1990">
        <v>3.99</v>
      </c>
      <c r="I1990" t="s">
        <v>47</v>
      </c>
      <c r="J1990" t="s">
        <v>26</v>
      </c>
      <c r="M1990" t="s">
        <v>27</v>
      </c>
      <c r="N1990" t="s">
        <v>27</v>
      </c>
    </row>
    <row r="1991" spans="1:14" x14ac:dyDescent="0.2">
      <c r="A1991" t="s">
        <v>4614</v>
      </c>
      <c r="B1991" t="s">
        <v>4772</v>
      </c>
      <c r="C1991" t="s">
        <v>4985</v>
      </c>
      <c r="D1991" t="s">
        <v>4774</v>
      </c>
      <c r="E1991" t="s">
        <v>4775</v>
      </c>
      <c r="F1991" t="s">
        <v>4776</v>
      </c>
      <c r="G1991" t="s">
        <v>24</v>
      </c>
      <c r="H1991">
        <v>3.96</v>
      </c>
      <c r="I1991" t="s">
        <v>47</v>
      </c>
      <c r="J1991" t="s">
        <v>26</v>
      </c>
      <c r="M1991" t="s">
        <v>27</v>
      </c>
      <c r="N1991" t="s">
        <v>27</v>
      </c>
    </row>
    <row r="1992" spans="1:14" x14ac:dyDescent="0.2">
      <c r="A1992" t="s">
        <v>4614</v>
      </c>
      <c r="B1992" t="s">
        <v>4972</v>
      </c>
      <c r="C1992" t="s">
        <v>4986</v>
      </c>
      <c r="D1992" t="s">
        <v>4974</v>
      </c>
      <c r="E1992" t="s">
        <v>4975</v>
      </c>
      <c r="F1992" t="s">
        <v>4976</v>
      </c>
      <c r="G1992" t="s">
        <v>24</v>
      </c>
      <c r="H1992">
        <v>3.89</v>
      </c>
      <c r="I1992" t="s">
        <v>47</v>
      </c>
      <c r="J1992" t="s">
        <v>26</v>
      </c>
      <c r="M1992" t="s">
        <v>27</v>
      </c>
      <c r="N1992" t="s">
        <v>27</v>
      </c>
    </row>
    <row r="1993" spans="1:14" x14ac:dyDescent="0.2">
      <c r="A1993" t="s">
        <v>4372</v>
      </c>
      <c r="B1993" t="s">
        <v>4696</v>
      </c>
      <c r="C1993" t="s">
        <v>4987</v>
      </c>
      <c r="D1993" t="s">
        <v>1713</v>
      </c>
      <c r="E1993" t="s">
        <v>4698</v>
      </c>
      <c r="F1993" t="s">
        <v>1715</v>
      </c>
      <c r="G1993" t="s">
        <v>24</v>
      </c>
      <c r="H1993">
        <v>3.87</v>
      </c>
      <c r="I1993" t="s">
        <v>47</v>
      </c>
      <c r="J1993" t="s">
        <v>26</v>
      </c>
      <c r="M1993" t="s">
        <v>27</v>
      </c>
      <c r="N1993" t="s">
        <v>27</v>
      </c>
    </row>
    <row r="1994" spans="1:14" x14ac:dyDescent="0.2">
      <c r="A1994" t="s">
        <v>4614</v>
      </c>
      <c r="B1994" t="s">
        <v>4988</v>
      </c>
      <c r="C1994" t="s">
        <v>4989</v>
      </c>
      <c r="D1994" t="s">
        <v>4990</v>
      </c>
      <c r="E1994" t="s">
        <v>4991</v>
      </c>
      <c r="F1994" t="s">
        <v>4992</v>
      </c>
      <c r="G1994" t="s">
        <v>24</v>
      </c>
      <c r="H1994">
        <v>3.86</v>
      </c>
      <c r="I1994" t="s">
        <v>47</v>
      </c>
      <c r="J1994" t="s">
        <v>26</v>
      </c>
      <c r="M1994" t="s">
        <v>27</v>
      </c>
      <c r="N1994" t="s">
        <v>27</v>
      </c>
    </row>
    <row r="1995" spans="1:14" x14ac:dyDescent="0.2">
      <c r="A1995" t="s">
        <v>4490</v>
      </c>
      <c r="B1995" t="s">
        <v>4602</v>
      </c>
      <c r="C1995" t="s">
        <v>4657</v>
      </c>
      <c r="D1995" t="s">
        <v>4603</v>
      </c>
      <c r="E1995" t="s">
        <v>4604</v>
      </c>
      <c r="F1995" t="s">
        <v>4603</v>
      </c>
      <c r="G1995" t="s">
        <v>24</v>
      </c>
      <c r="H1995">
        <v>3.83</v>
      </c>
      <c r="I1995" t="s">
        <v>4421</v>
      </c>
      <c r="J1995" t="s">
        <v>26</v>
      </c>
      <c r="M1995" t="s">
        <v>27</v>
      </c>
      <c r="N1995" t="s">
        <v>27</v>
      </c>
    </row>
    <row r="1996" spans="1:14" x14ac:dyDescent="0.2">
      <c r="A1996" t="s">
        <v>4434</v>
      </c>
      <c r="B1996" t="s">
        <v>4656</v>
      </c>
      <c r="C1996" t="s">
        <v>4993</v>
      </c>
      <c r="D1996" t="s">
        <v>4477</v>
      </c>
      <c r="E1996" t="s">
        <v>4658</v>
      </c>
      <c r="F1996" t="s">
        <v>4477</v>
      </c>
      <c r="G1996" t="s">
        <v>24</v>
      </c>
      <c r="H1996">
        <v>3.79</v>
      </c>
      <c r="I1996" t="s">
        <v>47</v>
      </c>
      <c r="J1996" t="s">
        <v>26</v>
      </c>
      <c r="K1996">
        <v>4</v>
      </c>
      <c r="L1996">
        <v>0.94750000000000001</v>
      </c>
      <c r="M1996" t="s">
        <v>27</v>
      </c>
      <c r="N1996" t="s">
        <v>27</v>
      </c>
    </row>
    <row r="1997" spans="1:14" x14ac:dyDescent="0.2">
      <c r="A1997" t="s">
        <v>4412</v>
      </c>
      <c r="B1997" t="s">
        <v>4452</v>
      </c>
      <c r="C1997" t="s">
        <v>4994</v>
      </c>
      <c r="D1997" t="s">
        <v>4454</v>
      </c>
      <c r="E1997" t="s">
        <v>4455</v>
      </c>
      <c r="F1997" t="s">
        <v>4454</v>
      </c>
      <c r="G1997" t="s">
        <v>24</v>
      </c>
      <c r="H1997">
        <v>3.74</v>
      </c>
      <c r="I1997" t="s">
        <v>47</v>
      </c>
      <c r="J1997" t="s">
        <v>26</v>
      </c>
      <c r="K1997">
        <v>2</v>
      </c>
      <c r="L1997">
        <v>1.87</v>
      </c>
      <c r="M1997" t="s">
        <v>27</v>
      </c>
      <c r="N1997" t="s">
        <v>27</v>
      </c>
    </row>
    <row r="1998" spans="1:14" x14ac:dyDescent="0.2">
      <c r="A1998" t="s">
        <v>4412</v>
      </c>
      <c r="B1998" t="s">
        <v>4417</v>
      </c>
      <c r="C1998" t="s">
        <v>4995</v>
      </c>
      <c r="D1998" t="s">
        <v>4419</v>
      </c>
      <c r="E1998" t="s">
        <v>4419</v>
      </c>
      <c r="F1998" t="s">
        <v>4420</v>
      </c>
      <c r="G1998" t="s">
        <v>24</v>
      </c>
      <c r="H1998">
        <v>3.63</v>
      </c>
      <c r="I1998" t="s">
        <v>4421</v>
      </c>
      <c r="J1998" t="s">
        <v>26</v>
      </c>
      <c r="M1998" t="s">
        <v>27</v>
      </c>
      <c r="N1998" t="s">
        <v>27</v>
      </c>
    </row>
    <row r="1999" spans="1:14" x14ac:dyDescent="0.2">
      <c r="A1999" t="s">
        <v>4412</v>
      </c>
      <c r="B1999" t="s">
        <v>4653</v>
      </c>
      <c r="C1999" t="s">
        <v>4996</v>
      </c>
      <c r="D1999" t="s">
        <v>4654</v>
      </c>
      <c r="E1999" t="s">
        <v>4654</v>
      </c>
      <c r="F1999" t="s">
        <v>4655</v>
      </c>
      <c r="G1999" t="s">
        <v>24</v>
      </c>
      <c r="H1999">
        <v>3.62</v>
      </c>
      <c r="I1999" t="s">
        <v>4421</v>
      </c>
      <c r="J1999" t="s">
        <v>26</v>
      </c>
      <c r="M1999" t="s">
        <v>27</v>
      </c>
      <c r="N1999" t="s">
        <v>27</v>
      </c>
    </row>
    <row r="2000" spans="1:14" x14ac:dyDescent="0.2">
      <c r="A2000" t="s">
        <v>4412</v>
      </c>
      <c r="B2000" t="s">
        <v>4452</v>
      </c>
      <c r="C2000" t="s">
        <v>4997</v>
      </c>
      <c r="D2000" t="s">
        <v>4454</v>
      </c>
      <c r="E2000" t="s">
        <v>4455</v>
      </c>
      <c r="F2000" t="s">
        <v>4454</v>
      </c>
      <c r="G2000" t="s">
        <v>24</v>
      </c>
      <c r="H2000">
        <v>3.53</v>
      </c>
      <c r="I2000" t="s">
        <v>47</v>
      </c>
      <c r="J2000" t="s">
        <v>26</v>
      </c>
      <c r="K2000">
        <v>2</v>
      </c>
      <c r="L2000">
        <v>1.7649999999999999</v>
      </c>
      <c r="M2000" t="s">
        <v>27</v>
      </c>
      <c r="N2000" t="s">
        <v>27</v>
      </c>
    </row>
    <row r="2001" spans="1:14" x14ac:dyDescent="0.2">
      <c r="A2001" t="s">
        <v>4614</v>
      </c>
      <c r="B2001" t="s">
        <v>4998</v>
      </c>
      <c r="C2001" t="s">
        <v>4828</v>
      </c>
      <c r="D2001" t="s">
        <v>4741</v>
      </c>
      <c r="E2001" t="s">
        <v>4999</v>
      </c>
      <c r="F2001" t="s">
        <v>4743</v>
      </c>
      <c r="G2001" t="s">
        <v>24</v>
      </c>
      <c r="H2001">
        <v>3.3</v>
      </c>
      <c r="I2001" t="s">
        <v>47</v>
      </c>
      <c r="J2001" t="s">
        <v>26</v>
      </c>
      <c r="M2001" t="s">
        <v>27</v>
      </c>
      <c r="N2001" t="s">
        <v>27</v>
      </c>
    </row>
    <row r="2002" spans="1:14" x14ac:dyDescent="0.2">
      <c r="A2002" t="s">
        <v>4490</v>
      </c>
      <c r="B2002" t="s">
        <v>4602</v>
      </c>
      <c r="C2002" t="s">
        <v>5000</v>
      </c>
      <c r="D2002" t="s">
        <v>4603</v>
      </c>
      <c r="E2002" t="s">
        <v>4604</v>
      </c>
      <c r="F2002" t="s">
        <v>4603</v>
      </c>
      <c r="G2002" t="s">
        <v>24</v>
      </c>
      <c r="H2002">
        <v>3.28</v>
      </c>
      <c r="I2002" t="s">
        <v>4421</v>
      </c>
      <c r="J2002" t="s">
        <v>26</v>
      </c>
      <c r="M2002" t="s">
        <v>27</v>
      </c>
      <c r="N2002" t="s">
        <v>27</v>
      </c>
    </row>
    <row r="2003" spans="1:14" x14ac:dyDescent="0.2">
      <c r="A2003" t="s">
        <v>4434</v>
      </c>
      <c r="B2003" t="s">
        <v>5001</v>
      </c>
      <c r="C2003" t="s">
        <v>5002</v>
      </c>
      <c r="D2003" t="s">
        <v>5003</v>
      </c>
      <c r="E2003" t="s">
        <v>5004</v>
      </c>
      <c r="F2003" t="s">
        <v>5005</v>
      </c>
      <c r="G2003" t="s">
        <v>24</v>
      </c>
      <c r="H2003">
        <v>3.29</v>
      </c>
      <c r="I2003" t="s">
        <v>47</v>
      </c>
      <c r="J2003" t="s">
        <v>26</v>
      </c>
      <c r="M2003" t="s">
        <v>27</v>
      </c>
      <c r="N2003" t="s">
        <v>27</v>
      </c>
    </row>
    <row r="2004" spans="1:14" x14ac:dyDescent="0.2">
      <c r="A2004" t="s">
        <v>4360</v>
      </c>
      <c r="B2004" t="s">
        <v>5006</v>
      </c>
      <c r="C2004" t="s">
        <v>5007</v>
      </c>
      <c r="D2004" t="s">
        <v>5008</v>
      </c>
      <c r="E2004" t="s">
        <v>5009</v>
      </c>
      <c r="F2004" t="s">
        <v>5010</v>
      </c>
      <c r="G2004" t="s">
        <v>24</v>
      </c>
      <c r="H2004">
        <v>3.19</v>
      </c>
      <c r="I2004" t="s">
        <v>47</v>
      </c>
      <c r="J2004" t="s">
        <v>26</v>
      </c>
      <c r="M2004" t="s">
        <v>27</v>
      </c>
      <c r="N2004" t="s">
        <v>27</v>
      </c>
    </row>
    <row r="2005" spans="1:14" x14ac:dyDescent="0.2">
      <c r="A2005" t="s">
        <v>4391</v>
      </c>
      <c r="B2005" t="s">
        <v>5011</v>
      </c>
      <c r="C2005" t="s">
        <v>5012</v>
      </c>
      <c r="D2005" t="s">
        <v>5013</v>
      </c>
      <c r="E2005" t="s">
        <v>5014</v>
      </c>
      <c r="F2005" t="s">
        <v>5015</v>
      </c>
      <c r="G2005" t="s">
        <v>24</v>
      </c>
      <c r="H2005">
        <v>3.18</v>
      </c>
      <c r="I2005" t="s">
        <v>47</v>
      </c>
      <c r="J2005" t="s">
        <v>26</v>
      </c>
      <c r="M2005" t="s">
        <v>27</v>
      </c>
      <c r="N2005" t="s">
        <v>27</v>
      </c>
    </row>
    <row r="2006" spans="1:14" x14ac:dyDescent="0.2">
      <c r="A2006" t="s">
        <v>4412</v>
      </c>
      <c r="B2006" t="s">
        <v>4452</v>
      </c>
      <c r="C2006" t="s">
        <v>5016</v>
      </c>
      <c r="D2006" t="s">
        <v>4454</v>
      </c>
      <c r="E2006" t="s">
        <v>4455</v>
      </c>
      <c r="F2006" t="s">
        <v>4454</v>
      </c>
      <c r="G2006" t="s">
        <v>24</v>
      </c>
      <c r="H2006">
        <v>3.01</v>
      </c>
      <c r="I2006" t="s">
        <v>47</v>
      </c>
      <c r="J2006" t="s">
        <v>26</v>
      </c>
      <c r="K2006">
        <v>3</v>
      </c>
      <c r="L2006">
        <v>1.00333333</v>
      </c>
      <c r="M2006" t="s">
        <v>27</v>
      </c>
      <c r="N2006" t="s">
        <v>27</v>
      </c>
    </row>
    <row r="2007" spans="1:14" x14ac:dyDescent="0.2">
      <c r="A2007" t="s">
        <v>4412</v>
      </c>
      <c r="B2007" t="s">
        <v>4475</v>
      </c>
      <c r="C2007" t="s">
        <v>4961</v>
      </c>
      <c r="D2007" t="s">
        <v>4477</v>
      </c>
      <c r="E2007" t="s">
        <v>4478</v>
      </c>
      <c r="F2007" t="s">
        <v>4477</v>
      </c>
      <c r="G2007" t="s">
        <v>24</v>
      </c>
      <c r="H2007">
        <v>2.97</v>
      </c>
      <c r="I2007" t="s">
        <v>47</v>
      </c>
      <c r="J2007" t="s">
        <v>26</v>
      </c>
      <c r="M2007" t="s">
        <v>27</v>
      </c>
      <c r="N2007" t="s">
        <v>27</v>
      </c>
    </row>
    <row r="2008" spans="1:14" x14ac:dyDescent="0.2">
      <c r="A2008" t="s">
        <v>4434</v>
      </c>
      <c r="B2008" t="s">
        <v>4656</v>
      </c>
      <c r="C2008" t="s">
        <v>5017</v>
      </c>
      <c r="D2008" t="s">
        <v>4477</v>
      </c>
      <c r="E2008" t="s">
        <v>4658</v>
      </c>
      <c r="F2008" t="s">
        <v>4477</v>
      </c>
      <c r="G2008" t="s">
        <v>24</v>
      </c>
      <c r="H2008">
        <v>2.87</v>
      </c>
      <c r="I2008" t="s">
        <v>47</v>
      </c>
      <c r="J2008" t="s">
        <v>26</v>
      </c>
      <c r="K2008">
        <v>2</v>
      </c>
      <c r="L2008">
        <v>1.4350000000000001</v>
      </c>
      <c r="M2008" t="s">
        <v>27</v>
      </c>
      <c r="N2008" t="s">
        <v>27</v>
      </c>
    </row>
    <row r="2009" spans="1:14" x14ac:dyDescent="0.2">
      <c r="A2009" t="s">
        <v>4490</v>
      </c>
      <c r="B2009" t="s">
        <v>4585</v>
      </c>
      <c r="C2009" t="s">
        <v>5000</v>
      </c>
      <c r="D2009" t="s">
        <v>4532</v>
      </c>
      <c r="E2009" t="s">
        <v>4587</v>
      </c>
      <c r="F2009" t="s">
        <v>4532</v>
      </c>
      <c r="G2009" t="s">
        <v>24</v>
      </c>
      <c r="H2009">
        <v>2.87</v>
      </c>
      <c r="I2009" t="s">
        <v>4421</v>
      </c>
      <c r="J2009" t="s">
        <v>26</v>
      </c>
      <c r="M2009" t="s">
        <v>27</v>
      </c>
      <c r="N2009" t="s">
        <v>27</v>
      </c>
    </row>
    <row r="2010" spans="1:14" x14ac:dyDescent="0.2">
      <c r="A2010" t="s">
        <v>4490</v>
      </c>
      <c r="B2010" t="s">
        <v>4585</v>
      </c>
      <c r="C2010" t="s">
        <v>4873</v>
      </c>
      <c r="D2010" t="s">
        <v>4532</v>
      </c>
      <c r="E2010" t="s">
        <v>4587</v>
      </c>
      <c r="F2010" t="s">
        <v>4532</v>
      </c>
      <c r="G2010" t="s">
        <v>24</v>
      </c>
      <c r="H2010">
        <v>2.74</v>
      </c>
      <c r="I2010" t="s">
        <v>4421</v>
      </c>
      <c r="J2010" t="s">
        <v>26</v>
      </c>
      <c r="M2010" t="s">
        <v>27</v>
      </c>
      <c r="N2010" t="s">
        <v>27</v>
      </c>
    </row>
    <row r="2011" spans="1:14" x14ac:dyDescent="0.2">
      <c r="A2011" t="s">
        <v>4490</v>
      </c>
      <c r="B2011" t="s">
        <v>4602</v>
      </c>
      <c r="C2011" t="s">
        <v>4866</v>
      </c>
      <c r="D2011" t="s">
        <v>4603</v>
      </c>
      <c r="E2011" t="s">
        <v>4604</v>
      </c>
      <c r="F2011" t="s">
        <v>4603</v>
      </c>
      <c r="G2011" t="s">
        <v>24</v>
      </c>
      <c r="H2011">
        <v>2.7</v>
      </c>
      <c r="I2011" t="s">
        <v>4421</v>
      </c>
      <c r="J2011" t="s">
        <v>26</v>
      </c>
      <c r="M2011" t="s">
        <v>27</v>
      </c>
      <c r="N2011" t="s">
        <v>27</v>
      </c>
    </row>
    <row r="2012" spans="1:14" x14ac:dyDescent="0.2">
      <c r="A2012" t="s">
        <v>4434</v>
      </c>
      <c r="B2012" t="s">
        <v>4510</v>
      </c>
      <c r="C2012" t="s">
        <v>5018</v>
      </c>
      <c r="D2012" t="s">
        <v>4512</v>
      </c>
      <c r="E2012" t="s">
        <v>4513</v>
      </c>
      <c r="F2012" t="s">
        <v>4512</v>
      </c>
      <c r="G2012" t="s">
        <v>24</v>
      </c>
      <c r="H2012">
        <v>2.67</v>
      </c>
      <c r="I2012" t="s">
        <v>47</v>
      </c>
      <c r="J2012" t="s">
        <v>26</v>
      </c>
      <c r="K2012">
        <v>1</v>
      </c>
      <c r="L2012">
        <v>2.67</v>
      </c>
      <c r="M2012" t="s">
        <v>27</v>
      </c>
      <c r="N2012" t="s">
        <v>27</v>
      </c>
    </row>
    <row r="2013" spans="1:14" x14ac:dyDescent="0.2">
      <c r="A2013" t="s">
        <v>4412</v>
      </c>
      <c r="B2013" t="s">
        <v>4653</v>
      </c>
      <c r="C2013" t="s">
        <v>4790</v>
      </c>
      <c r="D2013" t="s">
        <v>4654</v>
      </c>
      <c r="E2013" t="s">
        <v>4654</v>
      </c>
      <c r="F2013" t="s">
        <v>4655</v>
      </c>
      <c r="G2013" t="s">
        <v>24</v>
      </c>
      <c r="H2013">
        <v>2.61</v>
      </c>
      <c r="I2013" t="s">
        <v>4421</v>
      </c>
      <c r="J2013" t="s">
        <v>26</v>
      </c>
      <c r="M2013" t="s">
        <v>27</v>
      </c>
      <c r="N2013" t="s">
        <v>27</v>
      </c>
    </row>
    <row r="2014" spans="1:14" x14ac:dyDescent="0.2">
      <c r="A2014" t="s">
        <v>4490</v>
      </c>
      <c r="B2014" t="s">
        <v>4585</v>
      </c>
      <c r="C2014" t="s">
        <v>4657</v>
      </c>
      <c r="D2014" t="s">
        <v>4532</v>
      </c>
      <c r="E2014" t="s">
        <v>4587</v>
      </c>
      <c r="F2014" t="s">
        <v>4532</v>
      </c>
      <c r="G2014" t="s">
        <v>24</v>
      </c>
      <c r="H2014">
        <v>2.46</v>
      </c>
      <c r="I2014" t="s">
        <v>4421</v>
      </c>
      <c r="J2014" t="s">
        <v>26</v>
      </c>
      <c r="M2014" t="s">
        <v>27</v>
      </c>
      <c r="N2014" t="s">
        <v>27</v>
      </c>
    </row>
    <row r="2015" spans="1:14" x14ac:dyDescent="0.2">
      <c r="A2015" t="s">
        <v>4412</v>
      </c>
      <c r="B2015" t="s">
        <v>4571</v>
      </c>
      <c r="C2015" t="s">
        <v>4476</v>
      </c>
      <c r="D2015" t="s">
        <v>4573</v>
      </c>
      <c r="E2015" t="s">
        <v>4574</v>
      </c>
      <c r="F2015" t="s">
        <v>4573</v>
      </c>
      <c r="G2015" t="s">
        <v>24</v>
      </c>
      <c r="H2015">
        <v>2.42</v>
      </c>
      <c r="I2015" t="s">
        <v>47</v>
      </c>
      <c r="J2015" t="s">
        <v>26</v>
      </c>
      <c r="K2015">
        <v>2</v>
      </c>
      <c r="L2015">
        <v>1.21</v>
      </c>
      <c r="M2015" t="s">
        <v>27</v>
      </c>
      <c r="N2015" t="s">
        <v>27</v>
      </c>
    </row>
    <row r="2016" spans="1:14" x14ac:dyDescent="0.2">
      <c r="A2016" t="s">
        <v>4412</v>
      </c>
      <c r="B2016" t="s">
        <v>4653</v>
      </c>
      <c r="C2016" t="s">
        <v>4814</v>
      </c>
      <c r="D2016" t="s">
        <v>4654</v>
      </c>
      <c r="E2016" t="s">
        <v>4654</v>
      </c>
      <c r="F2016" t="s">
        <v>4655</v>
      </c>
      <c r="G2016" t="s">
        <v>24</v>
      </c>
      <c r="H2016">
        <v>2.36</v>
      </c>
      <c r="I2016" t="s">
        <v>4421</v>
      </c>
      <c r="J2016" t="s">
        <v>26</v>
      </c>
      <c r="M2016" t="s">
        <v>27</v>
      </c>
      <c r="N2016" t="s">
        <v>27</v>
      </c>
    </row>
    <row r="2017" spans="1:14" x14ac:dyDescent="0.2">
      <c r="A2017" t="s">
        <v>4412</v>
      </c>
      <c r="B2017" t="s">
        <v>4417</v>
      </c>
      <c r="C2017" t="s">
        <v>5019</v>
      </c>
      <c r="D2017" t="s">
        <v>4419</v>
      </c>
      <c r="E2017" t="s">
        <v>4419</v>
      </c>
      <c r="F2017" t="s">
        <v>4420</v>
      </c>
      <c r="G2017" t="s">
        <v>24</v>
      </c>
      <c r="H2017">
        <v>2.2799999999999998</v>
      </c>
      <c r="I2017" t="s">
        <v>4421</v>
      </c>
      <c r="J2017" t="s">
        <v>26</v>
      </c>
      <c r="K2017">
        <v>2</v>
      </c>
      <c r="L2017">
        <v>1.1399999999999999</v>
      </c>
      <c r="M2017" t="s">
        <v>27</v>
      </c>
      <c r="N2017" t="s">
        <v>27</v>
      </c>
    </row>
    <row r="2018" spans="1:14" x14ac:dyDescent="0.2">
      <c r="A2018" t="s">
        <v>4412</v>
      </c>
      <c r="B2018" t="s">
        <v>4653</v>
      </c>
      <c r="C2018" t="s">
        <v>5020</v>
      </c>
      <c r="D2018" t="s">
        <v>4654</v>
      </c>
      <c r="E2018" t="s">
        <v>4654</v>
      </c>
      <c r="F2018" t="s">
        <v>4655</v>
      </c>
      <c r="G2018" t="s">
        <v>24</v>
      </c>
      <c r="H2018">
        <v>2.3199999999999998</v>
      </c>
      <c r="I2018" t="s">
        <v>4421</v>
      </c>
      <c r="J2018" t="s">
        <v>26</v>
      </c>
      <c r="K2018">
        <v>2</v>
      </c>
      <c r="L2018">
        <v>1.1599999999999999</v>
      </c>
      <c r="M2018" t="s">
        <v>27</v>
      </c>
      <c r="N2018" t="s">
        <v>27</v>
      </c>
    </row>
    <row r="2019" spans="1:14" x14ac:dyDescent="0.2">
      <c r="A2019" t="s">
        <v>4412</v>
      </c>
      <c r="B2019" t="s">
        <v>4417</v>
      </c>
      <c r="C2019" t="s">
        <v>5021</v>
      </c>
      <c r="D2019" t="s">
        <v>4419</v>
      </c>
      <c r="E2019" t="s">
        <v>4419</v>
      </c>
      <c r="F2019" t="s">
        <v>4420</v>
      </c>
      <c r="G2019" t="s">
        <v>24</v>
      </c>
      <c r="H2019">
        <v>2.17</v>
      </c>
      <c r="I2019" t="s">
        <v>4421</v>
      </c>
      <c r="J2019" t="s">
        <v>26</v>
      </c>
      <c r="M2019" t="s">
        <v>27</v>
      </c>
      <c r="N2019" t="s">
        <v>27</v>
      </c>
    </row>
    <row r="2020" spans="1:14" x14ac:dyDescent="0.2">
      <c r="A2020" t="s">
        <v>4434</v>
      </c>
      <c r="B2020" t="s">
        <v>4510</v>
      </c>
      <c r="C2020" t="s">
        <v>5022</v>
      </c>
      <c r="D2020" t="s">
        <v>4512</v>
      </c>
      <c r="E2020" t="s">
        <v>4513</v>
      </c>
      <c r="F2020" t="s">
        <v>4512</v>
      </c>
      <c r="G2020" t="s">
        <v>24</v>
      </c>
      <c r="H2020">
        <v>2.14</v>
      </c>
      <c r="I2020" t="s">
        <v>47</v>
      </c>
      <c r="J2020" t="s">
        <v>26</v>
      </c>
      <c r="M2020" t="s">
        <v>27</v>
      </c>
      <c r="N2020" t="s">
        <v>27</v>
      </c>
    </row>
    <row r="2021" spans="1:14" x14ac:dyDescent="0.2">
      <c r="A2021" t="s">
        <v>4412</v>
      </c>
      <c r="B2021" t="s">
        <v>4475</v>
      </c>
      <c r="C2021" t="s">
        <v>5023</v>
      </c>
      <c r="D2021" t="s">
        <v>4477</v>
      </c>
      <c r="E2021" t="s">
        <v>4478</v>
      </c>
      <c r="F2021" t="s">
        <v>4477</v>
      </c>
      <c r="G2021" t="s">
        <v>24</v>
      </c>
      <c r="H2021">
        <v>2</v>
      </c>
      <c r="I2021" t="s">
        <v>47</v>
      </c>
      <c r="J2021" t="s">
        <v>26</v>
      </c>
      <c r="K2021">
        <v>1</v>
      </c>
      <c r="L2021">
        <v>2</v>
      </c>
      <c r="M2021" t="s">
        <v>27</v>
      </c>
      <c r="N2021" t="s">
        <v>27</v>
      </c>
    </row>
    <row r="2022" spans="1:14" x14ac:dyDescent="0.2">
      <c r="A2022" t="s">
        <v>4412</v>
      </c>
      <c r="B2022" t="s">
        <v>4417</v>
      </c>
      <c r="C2022" t="s">
        <v>5024</v>
      </c>
      <c r="D2022" t="s">
        <v>4419</v>
      </c>
      <c r="E2022" t="s">
        <v>4419</v>
      </c>
      <c r="F2022" t="s">
        <v>4420</v>
      </c>
      <c r="G2022" t="s">
        <v>24</v>
      </c>
      <c r="H2022">
        <v>1.87</v>
      </c>
      <c r="I2022" t="s">
        <v>4421</v>
      </c>
      <c r="J2022" t="s">
        <v>26</v>
      </c>
      <c r="M2022" t="s">
        <v>27</v>
      </c>
      <c r="N2022" t="s">
        <v>27</v>
      </c>
    </row>
    <row r="2023" spans="1:14" x14ac:dyDescent="0.2">
      <c r="A2023" t="s">
        <v>4412</v>
      </c>
      <c r="B2023" t="s">
        <v>4475</v>
      </c>
      <c r="C2023" t="s">
        <v>4866</v>
      </c>
      <c r="D2023" t="s">
        <v>4477</v>
      </c>
      <c r="E2023" t="s">
        <v>4478</v>
      </c>
      <c r="F2023" t="s">
        <v>4477</v>
      </c>
      <c r="G2023" t="s">
        <v>24</v>
      </c>
      <c r="H2023">
        <v>1.68</v>
      </c>
      <c r="I2023" t="s">
        <v>47</v>
      </c>
      <c r="J2023" t="s">
        <v>26</v>
      </c>
      <c r="M2023" t="s">
        <v>27</v>
      </c>
      <c r="N2023" t="s">
        <v>27</v>
      </c>
    </row>
    <row r="2024" spans="1:14" x14ac:dyDescent="0.2">
      <c r="A2024" t="s">
        <v>4412</v>
      </c>
      <c r="B2024" t="s">
        <v>4571</v>
      </c>
      <c r="C2024" t="s">
        <v>4866</v>
      </c>
      <c r="D2024" t="s">
        <v>4573</v>
      </c>
      <c r="E2024" t="s">
        <v>4574</v>
      </c>
      <c r="F2024" t="s">
        <v>4573</v>
      </c>
      <c r="G2024" t="s">
        <v>24</v>
      </c>
      <c r="H2024">
        <v>1.74</v>
      </c>
      <c r="I2024" t="s">
        <v>47</v>
      </c>
      <c r="J2024" t="s">
        <v>26</v>
      </c>
      <c r="M2024" t="s">
        <v>27</v>
      </c>
      <c r="N2024" t="s">
        <v>27</v>
      </c>
    </row>
    <row r="2025" spans="1:14" x14ac:dyDescent="0.2">
      <c r="A2025" t="s">
        <v>4412</v>
      </c>
      <c r="B2025" t="s">
        <v>4452</v>
      </c>
      <c r="C2025" t="s">
        <v>5025</v>
      </c>
      <c r="D2025" t="s">
        <v>4454</v>
      </c>
      <c r="E2025" t="s">
        <v>4455</v>
      </c>
      <c r="F2025" t="s">
        <v>4454</v>
      </c>
      <c r="G2025" t="s">
        <v>24</v>
      </c>
      <c r="H2025">
        <v>1.42</v>
      </c>
      <c r="I2025" t="s">
        <v>47</v>
      </c>
      <c r="J2025" t="s">
        <v>26</v>
      </c>
      <c r="M2025" t="s">
        <v>27</v>
      </c>
      <c r="N2025" t="s">
        <v>27</v>
      </c>
    </row>
    <row r="2026" spans="1:14" x14ac:dyDescent="0.2">
      <c r="A2026" t="s">
        <v>4434</v>
      </c>
      <c r="B2026" t="s">
        <v>4510</v>
      </c>
      <c r="C2026" t="s">
        <v>4539</v>
      </c>
      <c r="D2026" t="s">
        <v>4512</v>
      </c>
      <c r="E2026" t="s">
        <v>4513</v>
      </c>
      <c r="F2026" t="s">
        <v>4512</v>
      </c>
      <c r="G2026" t="s">
        <v>24</v>
      </c>
      <c r="H2026">
        <v>1.39</v>
      </c>
      <c r="I2026" t="s">
        <v>47</v>
      </c>
      <c r="J2026" t="s">
        <v>26</v>
      </c>
      <c r="M2026" t="s">
        <v>27</v>
      </c>
      <c r="N2026" t="s">
        <v>27</v>
      </c>
    </row>
    <row r="2027" spans="1:14" x14ac:dyDescent="0.2">
      <c r="A2027" t="s">
        <v>4412</v>
      </c>
      <c r="B2027" t="s">
        <v>4452</v>
      </c>
      <c r="C2027" t="s">
        <v>5026</v>
      </c>
      <c r="D2027" t="s">
        <v>4454</v>
      </c>
      <c r="E2027" t="s">
        <v>4455</v>
      </c>
      <c r="F2027" t="s">
        <v>4454</v>
      </c>
      <c r="G2027" t="s">
        <v>24</v>
      </c>
      <c r="H2027">
        <v>1.36</v>
      </c>
      <c r="I2027" t="s">
        <v>47</v>
      </c>
      <c r="J2027" t="s">
        <v>26</v>
      </c>
      <c r="K2027">
        <v>1</v>
      </c>
      <c r="L2027">
        <v>1.36</v>
      </c>
      <c r="M2027" t="s">
        <v>27</v>
      </c>
      <c r="N2027" t="s">
        <v>27</v>
      </c>
    </row>
    <row r="2028" spans="1:14" x14ac:dyDescent="0.2">
      <c r="A2028" t="s">
        <v>4412</v>
      </c>
      <c r="B2028" t="s">
        <v>4452</v>
      </c>
      <c r="C2028" t="s">
        <v>5027</v>
      </c>
      <c r="D2028" t="s">
        <v>4454</v>
      </c>
      <c r="E2028" t="s">
        <v>4455</v>
      </c>
      <c r="F2028" t="s">
        <v>4454</v>
      </c>
      <c r="G2028" t="s">
        <v>24</v>
      </c>
      <c r="H2028">
        <v>1.36</v>
      </c>
      <c r="I2028" t="s">
        <v>47</v>
      </c>
      <c r="J2028" t="s">
        <v>26</v>
      </c>
      <c r="K2028">
        <v>1</v>
      </c>
      <c r="L2028">
        <v>1.36</v>
      </c>
      <c r="M2028" t="s">
        <v>27</v>
      </c>
      <c r="N2028" t="s">
        <v>27</v>
      </c>
    </row>
    <row r="2029" spans="1:14" x14ac:dyDescent="0.2">
      <c r="A2029" t="s">
        <v>4490</v>
      </c>
      <c r="B2029" t="s">
        <v>4585</v>
      </c>
      <c r="C2029" t="s">
        <v>4700</v>
      </c>
      <c r="D2029" t="s">
        <v>4532</v>
      </c>
      <c r="E2029" t="s">
        <v>4587</v>
      </c>
      <c r="F2029" t="s">
        <v>4532</v>
      </c>
      <c r="G2029" t="s">
        <v>24</v>
      </c>
      <c r="H2029">
        <v>1.32</v>
      </c>
      <c r="I2029" t="s">
        <v>4421</v>
      </c>
      <c r="J2029" t="s">
        <v>26</v>
      </c>
      <c r="M2029" t="s">
        <v>27</v>
      </c>
      <c r="N2029" t="s">
        <v>27</v>
      </c>
    </row>
    <row r="2030" spans="1:14" x14ac:dyDescent="0.2">
      <c r="A2030" t="s">
        <v>4434</v>
      </c>
      <c r="B2030" t="s">
        <v>4510</v>
      </c>
      <c r="C2030" t="s">
        <v>4867</v>
      </c>
      <c r="D2030" t="s">
        <v>4512</v>
      </c>
      <c r="E2030" t="s">
        <v>4513</v>
      </c>
      <c r="F2030" t="s">
        <v>4512</v>
      </c>
      <c r="G2030" t="s">
        <v>24</v>
      </c>
      <c r="H2030">
        <v>1.26</v>
      </c>
      <c r="I2030" t="s">
        <v>47</v>
      </c>
      <c r="J2030" t="s">
        <v>26</v>
      </c>
      <c r="M2030" t="s">
        <v>27</v>
      </c>
      <c r="N2030" t="s">
        <v>27</v>
      </c>
    </row>
    <row r="2031" spans="1:14" x14ac:dyDescent="0.2">
      <c r="A2031" t="s">
        <v>4412</v>
      </c>
      <c r="B2031" t="s">
        <v>4605</v>
      </c>
      <c r="C2031" t="s">
        <v>5028</v>
      </c>
      <c r="D2031" t="s">
        <v>4607</v>
      </c>
      <c r="E2031" t="s">
        <v>4608</v>
      </c>
      <c r="F2031" t="s">
        <v>4607</v>
      </c>
      <c r="G2031" t="s">
        <v>24</v>
      </c>
      <c r="H2031">
        <v>1.24</v>
      </c>
      <c r="I2031" t="s">
        <v>47</v>
      </c>
      <c r="J2031" t="s">
        <v>26</v>
      </c>
      <c r="M2031" t="s">
        <v>27</v>
      </c>
      <c r="N2031" t="s">
        <v>27</v>
      </c>
    </row>
    <row r="2032" spans="1:14" x14ac:dyDescent="0.2">
      <c r="A2032" t="s">
        <v>4434</v>
      </c>
      <c r="B2032" t="s">
        <v>4510</v>
      </c>
      <c r="C2032" t="s">
        <v>4538</v>
      </c>
      <c r="D2032" t="s">
        <v>4512</v>
      </c>
      <c r="E2032" t="s">
        <v>4513</v>
      </c>
      <c r="F2032" t="s">
        <v>4512</v>
      </c>
      <c r="G2032" t="s">
        <v>24</v>
      </c>
      <c r="H2032">
        <v>1.23</v>
      </c>
      <c r="I2032" t="s">
        <v>47</v>
      </c>
      <c r="J2032" t="s">
        <v>26</v>
      </c>
      <c r="M2032" t="s">
        <v>27</v>
      </c>
      <c r="N2032" t="s">
        <v>27</v>
      </c>
    </row>
    <row r="2033" spans="1:14" x14ac:dyDescent="0.2">
      <c r="A2033" t="s">
        <v>4434</v>
      </c>
      <c r="B2033" t="s">
        <v>4510</v>
      </c>
      <c r="C2033" t="s">
        <v>5029</v>
      </c>
      <c r="D2033" t="s">
        <v>4512</v>
      </c>
      <c r="E2033" t="s">
        <v>4513</v>
      </c>
      <c r="F2033" t="s">
        <v>4512</v>
      </c>
      <c r="G2033" t="s">
        <v>24</v>
      </c>
      <c r="H2033">
        <v>1.1599999999999999</v>
      </c>
      <c r="I2033" t="s">
        <v>47</v>
      </c>
      <c r="J2033" t="s">
        <v>26</v>
      </c>
      <c r="M2033" t="s">
        <v>27</v>
      </c>
      <c r="N2033" t="s">
        <v>27</v>
      </c>
    </row>
    <row r="2034" spans="1:14" x14ac:dyDescent="0.2">
      <c r="A2034" t="s">
        <v>4412</v>
      </c>
      <c r="B2034" t="s">
        <v>4653</v>
      </c>
      <c r="C2034" t="s">
        <v>5030</v>
      </c>
      <c r="D2034" t="s">
        <v>4654</v>
      </c>
      <c r="E2034" t="s">
        <v>4654</v>
      </c>
      <c r="F2034" t="s">
        <v>4655</v>
      </c>
      <c r="G2034" t="s">
        <v>24</v>
      </c>
      <c r="H2034">
        <v>1.07</v>
      </c>
      <c r="I2034" t="s">
        <v>4421</v>
      </c>
      <c r="J2034" t="s">
        <v>26</v>
      </c>
      <c r="M2034" t="s">
        <v>27</v>
      </c>
      <c r="N2034" t="s">
        <v>27</v>
      </c>
    </row>
    <row r="2035" spans="1:14" x14ac:dyDescent="0.2">
      <c r="A2035" t="s">
        <v>4412</v>
      </c>
      <c r="B2035" t="s">
        <v>4653</v>
      </c>
      <c r="C2035" t="s">
        <v>5031</v>
      </c>
      <c r="D2035" t="s">
        <v>4654</v>
      </c>
      <c r="E2035" t="s">
        <v>4654</v>
      </c>
      <c r="F2035" t="s">
        <v>4655</v>
      </c>
      <c r="G2035" t="s">
        <v>24</v>
      </c>
      <c r="H2035">
        <v>1.06</v>
      </c>
      <c r="I2035" t="s">
        <v>4421</v>
      </c>
      <c r="J2035" t="s">
        <v>26</v>
      </c>
      <c r="M2035" t="s">
        <v>27</v>
      </c>
      <c r="N2035" t="s">
        <v>27</v>
      </c>
    </row>
    <row r="2036" spans="1:14" x14ac:dyDescent="0.2">
      <c r="A2036" t="s">
        <v>4434</v>
      </c>
      <c r="B2036" t="s">
        <v>4510</v>
      </c>
      <c r="C2036" t="s">
        <v>5032</v>
      </c>
      <c r="D2036" t="s">
        <v>4512</v>
      </c>
      <c r="E2036" t="s">
        <v>4513</v>
      </c>
      <c r="F2036" t="s">
        <v>4512</v>
      </c>
      <c r="G2036" t="s">
        <v>24</v>
      </c>
      <c r="H2036">
        <v>0.9</v>
      </c>
      <c r="I2036" t="s">
        <v>47</v>
      </c>
      <c r="J2036" t="s">
        <v>26</v>
      </c>
      <c r="M2036" t="s">
        <v>27</v>
      </c>
      <c r="N2036" t="s">
        <v>27</v>
      </c>
    </row>
    <row r="2037" spans="1:14" x14ac:dyDescent="0.2">
      <c r="A2037" t="s">
        <v>4490</v>
      </c>
      <c r="B2037" t="s">
        <v>4531</v>
      </c>
      <c r="C2037" t="s">
        <v>4883</v>
      </c>
      <c r="D2037" t="s">
        <v>4532</v>
      </c>
      <c r="E2037" t="s">
        <v>4533</v>
      </c>
      <c r="F2037" t="s">
        <v>4532</v>
      </c>
      <c r="G2037" t="s">
        <v>24</v>
      </c>
      <c r="H2037">
        <v>0.84</v>
      </c>
      <c r="I2037" t="s">
        <v>47</v>
      </c>
      <c r="J2037" t="s">
        <v>26</v>
      </c>
      <c r="K2037">
        <v>1</v>
      </c>
      <c r="L2037">
        <v>0.84</v>
      </c>
      <c r="M2037" t="s">
        <v>27</v>
      </c>
      <c r="N2037" t="s">
        <v>27</v>
      </c>
    </row>
    <row r="2038" spans="1:14" x14ac:dyDescent="0.2">
      <c r="A2038" t="s">
        <v>4412</v>
      </c>
      <c r="B2038" t="s">
        <v>4417</v>
      </c>
      <c r="C2038" t="s">
        <v>5033</v>
      </c>
      <c r="D2038" t="s">
        <v>4419</v>
      </c>
      <c r="E2038" t="s">
        <v>4419</v>
      </c>
      <c r="F2038" t="s">
        <v>4420</v>
      </c>
      <c r="G2038" t="s">
        <v>24</v>
      </c>
      <c r="H2038">
        <v>0.81</v>
      </c>
      <c r="I2038" t="s">
        <v>4421</v>
      </c>
      <c r="J2038" t="s">
        <v>26</v>
      </c>
      <c r="M2038" t="s">
        <v>27</v>
      </c>
      <c r="N2038" t="s">
        <v>27</v>
      </c>
    </row>
    <row r="2039" spans="1:14" x14ac:dyDescent="0.2">
      <c r="A2039" t="s">
        <v>4360</v>
      </c>
      <c r="B2039" t="s">
        <v>4388</v>
      </c>
      <c r="C2039" t="s">
        <v>1531</v>
      </c>
      <c r="D2039" t="s">
        <v>1368</v>
      </c>
      <c r="E2039" t="s">
        <v>4390</v>
      </c>
      <c r="F2039" t="s">
        <v>1370</v>
      </c>
      <c r="G2039" t="s">
        <v>24</v>
      </c>
      <c r="H2039">
        <v>0.79</v>
      </c>
      <c r="I2039" t="s">
        <v>47</v>
      </c>
      <c r="J2039" t="s">
        <v>26</v>
      </c>
      <c r="M2039" t="s">
        <v>27</v>
      </c>
      <c r="N2039" t="s">
        <v>27</v>
      </c>
    </row>
    <row r="2040" spans="1:14" x14ac:dyDescent="0.2">
      <c r="A2040" t="s">
        <v>4412</v>
      </c>
      <c r="B2040" t="s">
        <v>4475</v>
      </c>
      <c r="C2040" t="s">
        <v>4873</v>
      </c>
      <c r="D2040" t="s">
        <v>4477</v>
      </c>
      <c r="E2040" t="s">
        <v>4478</v>
      </c>
      <c r="F2040" t="s">
        <v>4477</v>
      </c>
      <c r="G2040" t="s">
        <v>24</v>
      </c>
      <c r="H2040">
        <v>0.78</v>
      </c>
      <c r="I2040" t="s">
        <v>47</v>
      </c>
      <c r="J2040" t="s">
        <v>26</v>
      </c>
      <c r="K2040">
        <v>1</v>
      </c>
      <c r="L2040">
        <v>0.78</v>
      </c>
      <c r="M2040" t="s">
        <v>27</v>
      </c>
      <c r="N2040" t="s">
        <v>27</v>
      </c>
    </row>
    <row r="2041" spans="1:14" x14ac:dyDescent="0.2">
      <c r="A2041" t="s">
        <v>4490</v>
      </c>
      <c r="B2041" t="s">
        <v>4534</v>
      </c>
      <c r="C2041" t="s">
        <v>4961</v>
      </c>
      <c r="D2041" t="s">
        <v>4536</v>
      </c>
      <c r="E2041" t="s">
        <v>4537</v>
      </c>
      <c r="F2041" t="s">
        <v>4536</v>
      </c>
      <c r="G2041" t="s">
        <v>24</v>
      </c>
      <c r="H2041">
        <v>0.78</v>
      </c>
      <c r="I2041" t="s">
        <v>47</v>
      </c>
      <c r="J2041" t="s">
        <v>26</v>
      </c>
      <c r="K2041">
        <v>2</v>
      </c>
      <c r="L2041">
        <v>0.39</v>
      </c>
      <c r="M2041" t="s">
        <v>27</v>
      </c>
      <c r="N2041" t="s">
        <v>27</v>
      </c>
    </row>
    <row r="2042" spans="1:14" x14ac:dyDescent="0.2">
      <c r="A2042" t="s">
        <v>4412</v>
      </c>
      <c r="B2042" t="s">
        <v>4605</v>
      </c>
      <c r="C2042" t="s">
        <v>5023</v>
      </c>
      <c r="D2042" t="s">
        <v>4607</v>
      </c>
      <c r="E2042" t="s">
        <v>4608</v>
      </c>
      <c r="F2042" t="s">
        <v>4607</v>
      </c>
      <c r="G2042" t="s">
        <v>24</v>
      </c>
      <c r="H2042">
        <v>0.74</v>
      </c>
      <c r="I2042" t="s">
        <v>47</v>
      </c>
      <c r="J2042" t="s">
        <v>26</v>
      </c>
      <c r="M2042" t="s">
        <v>27</v>
      </c>
      <c r="N2042" t="s">
        <v>27</v>
      </c>
    </row>
    <row r="2043" spans="1:14" x14ac:dyDescent="0.2">
      <c r="A2043" t="s">
        <v>4490</v>
      </c>
      <c r="B2043" t="s">
        <v>4531</v>
      </c>
      <c r="C2043" t="s">
        <v>4866</v>
      </c>
      <c r="D2043" t="s">
        <v>4532</v>
      </c>
      <c r="E2043" t="s">
        <v>4533</v>
      </c>
      <c r="F2043" t="s">
        <v>4532</v>
      </c>
      <c r="G2043" t="s">
        <v>24</v>
      </c>
      <c r="H2043">
        <v>0.65</v>
      </c>
      <c r="I2043" t="s">
        <v>47</v>
      </c>
      <c r="J2043" t="s">
        <v>26</v>
      </c>
      <c r="K2043">
        <v>1</v>
      </c>
      <c r="L2043">
        <v>0.65</v>
      </c>
      <c r="M2043" t="s">
        <v>27</v>
      </c>
      <c r="N2043" t="s">
        <v>27</v>
      </c>
    </row>
    <row r="2044" spans="1:14" x14ac:dyDescent="0.2">
      <c r="A2044" t="s">
        <v>4490</v>
      </c>
      <c r="B2044" t="s">
        <v>4585</v>
      </c>
      <c r="C2044" t="s">
        <v>5023</v>
      </c>
      <c r="D2044" t="s">
        <v>4532</v>
      </c>
      <c r="E2044" t="s">
        <v>4587</v>
      </c>
      <c r="F2044" t="s">
        <v>4532</v>
      </c>
      <c r="G2044" t="s">
        <v>24</v>
      </c>
      <c r="H2044">
        <v>0.63</v>
      </c>
      <c r="I2044" t="s">
        <v>4421</v>
      </c>
      <c r="J2044" t="s">
        <v>26</v>
      </c>
      <c r="M2044" t="s">
        <v>27</v>
      </c>
      <c r="N2044" t="s">
        <v>27</v>
      </c>
    </row>
    <row r="2045" spans="1:14" x14ac:dyDescent="0.2">
      <c r="A2045" t="s">
        <v>4412</v>
      </c>
      <c r="B2045" t="s">
        <v>4571</v>
      </c>
      <c r="C2045" t="s">
        <v>4873</v>
      </c>
      <c r="D2045" t="s">
        <v>4573</v>
      </c>
      <c r="E2045" t="s">
        <v>4574</v>
      </c>
      <c r="F2045" t="s">
        <v>4573</v>
      </c>
      <c r="G2045" t="s">
        <v>24</v>
      </c>
      <c r="H2045">
        <v>0.61</v>
      </c>
      <c r="I2045" t="s">
        <v>47</v>
      </c>
      <c r="J2045" t="s">
        <v>26</v>
      </c>
      <c r="M2045" t="s">
        <v>27</v>
      </c>
      <c r="N2045" t="s">
        <v>27</v>
      </c>
    </row>
    <row r="2046" spans="1:14" x14ac:dyDescent="0.2">
      <c r="A2046" t="s">
        <v>4434</v>
      </c>
      <c r="B2046" t="s">
        <v>4510</v>
      </c>
      <c r="C2046" t="s">
        <v>5034</v>
      </c>
      <c r="D2046" t="s">
        <v>4512</v>
      </c>
      <c r="E2046" t="s">
        <v>4513</v>
      </c>
      <c r="F2046" t="s">
        <v>4512</v>
      </c>
      <c r="G2046" t="s">
        <v>24</v>
      </c>
      <c r="H2046">
        <v>0.61</v>
      </c>
      <c r="I2046" t="s">
        <v>47</v>
      </c>
      <c r="J2046" t="s">
        <v>26</v>
      </c>
      <c r="M2046" t="s">
        <v>27</v>
      </c>
      <c r="N2046" t="s">
        <v>27</v>
      </c>
    </row>
    <row r="2047" spans="1:14" x14ac:dyDescent="0.2">
      <c r="A2047" t="s">
        <v>4490</v>
      </c>
      <c r="B2047" t="s">
        <v>4585</v>
      </c>
      <c r="C2047" t="s">
        <v>4414</v>
      </c>
      <c r="D2047" t="s">
        <v>4532</v>
      </c>
      <c r="E2047" t="s">
        <v>4587</v>
      </c>
      <c r="F2047" t="s">
        <v>4532</v>
      </c>
      <c r="G2047" t="s">
        <v>24</v>
      </c>
      <c r="H2047">
        <v>0.6</v>
      </c>
      <c r="I2047" t="s">
        <v>4421</v>
      </c>
      <c r="J2047" t="s">
        <v>26</v>
      </c>
      <c r="M2047" t="s">
        <v>27</v>
      </c>
      <c r="N2047" t="s">
        <v>27</v>
      </c>
    </row>
    <row r="2048" spans="1:14" x14ac:dyDescent="0.2">
      <c r="A2048" t="s">
        <v>4434</v>
      </c>
      <c r="B2048" t="s">
        <v>4510</v>
      </c>
      <c r="C2048" t="s">
        <v>4568</v>
      </c>
      <c r="D2048" t="s">
        <v>4512</v>
      </c>
      <c r="E2048" t="s">
        <v>4513</v>
      </c>
      <c r="F2048" t="s">
        <v>4512</v>
      </c>
      <c r="G2048" t="s">
        <v>24</v>
      </c>
      <c r="H2048">
        <v>0.56999999999999995</v>
      </c>
      <c r="I2048" t="s">
        <v>47</v>
      </c>
      <c r="J2048" t="s">
        <v>26</v>
      </c>
      <c r="M2048" t="s">
        <v>27</v>
      </c>
      <c r="N2048" t="s">
        <v>27</v>
      </c>
    </row>
    <row r="2049" spans="1:14" x14ac:dyDescent="0.2">
      <c r="A2049" t="s">
        <v>4490</v>
      </c>
      <c r="B2049" t="s">
        <v>4602</v>
      </c>
      <c r="C2049" t="s">
        <v>5023</v>
      </c>
      <c r="D2049" t="s">
        <v>4603</v>
      </c>
      <c r="E2049" t="s">
        <v>4604</v>
      </c>
      <c r="F2049" t="s">
        <v>4603</v>
      </c>
      <c r="G2049" t="s">
        <v>24</v>
      </c>
      <c r="H2049">
        <v>0.56999999999999995</v>
      </c>
      <c r="I2049" t="s">
        <v>4421</v>
      </c>
      <c r="J2049" t="s">
        <v>26</v>
      </c>
      <c r="M2049" t="s">
        <v>27</v>
      </c>
      <c r="N2049" t="s">
        <v>27</v>
      </c>
    </row>
    <row r="2050" spans="1:14" x14ac:dyDescent="0.2">
      <c r="A2050" t="s">
        <v>4372</v>
      </c>
      <c r="B2050" t="s">
        <v>4777</v>
      </c>
      <c r="C2050" t="s">
        <v>5035</v>
      </c>
      <c r="D2050" t="s">
        <v>4779</v>
      </c>
      <c r="E2050" t="s">
        <v>4780</v>
      </c>
      <c r="F2050" t="s">
        <v>4781</v>
      </c>
      <c r="G2050" t="s">
        <v>24</v>
      </c>
      <c r="H2050">
        <v>0.56999999999999995</v>
      </c>
      <c r="I2050" t="s">
        <v>47</v>
      </c>
      <c r="J2050" t="s">
        <v>26</v>
      </c>
      <c r="M2050" t="s">
        <v>27</v>
      </c>
      <c r="N2050" t="s">
        <v>27</v>
      </c>
    </row>
    <row r="2051" spans="1:14" x14ac:dyDescent="0.2">
      <c r="A2051" t="s">
        <v>4412</v>
      </c>
      <c r="B2051" t="s">
        <v>4452</v>
      </c>
      <c r="C2051" t="s">
        <v>5036</v>
      </c>
      <c r="D2051" t="s">
        <v>4454</v>
      </c>
      <c r="E2051" t="s">
        <v>4455</v>
      </c>
      <c r="F2051" t="s">
        <v>4454</v>
      </c>
      <c r="G2051" t="s">
        <v>24</v>
      </c>
      <c r="H2051">
        <v>0.55000000000000004</v>
      </c>
      <c r="I2051" t="s">
        <v>47</v>
      </c>
      <c r="J2051" t="s">
        <v>26</v>
      </c>
      <c r="M2051" t="s">
        <v>27</v>
      </c>
      <c r="N2051" t="s">
        <v>27</v>
      </c>
    </row>
    <row r="2052" spans="1:14" x14ac:dyDescent="0.2">
      <c r="A2052" t="s">
        <v>4412</v>
      </c>
      <c r="B2052" t="s">
        <v>4571</v>
      </c>
      <c r="C2052" t="s">
        <v>4700</v>
      </c>
      <c r="D2052" t="s">
        <v>4573</v>
      </c>
      <c r="E2052" t="s">
        <v>4574</v>
      </c>
      <c r="F2052" t="s">
        <v>4573</v>
      </c>
      <c r="G2052" t="s">
        <v>24</v>
      </c>
      <c r="H2052">
        <v>0.55000000000000004</v>
      </c>
      <c r="I2052" t="s">
        <v>47</v>
      </c>
      <c r="J2052" t="s">
        <v>26</v>
      </c>
      <c r="M2052" t="s">
        <v>27</v>
      </c>
      <c r="N2052" t="s">
        <v>27</v>
      </c>
    </row>
    <row r="2053" spans="1:14" x14ac:dyDescent="0.2">
      <c r="A2053" t="s">
        <v>4490</v>
      </c>
      <c r="B2053" t="s">
        <v>4545</v>
      </c>
      <c r="C2053" t="s">
        <v>5028</v>
      </c>
      <c r="D2053" t="s">
        <v>4546</v>
      </c>
      <c r="E2053" t="s">
        <v>4547</v>
      </c>
      <c r="F2053" t="s">
        <v>4546</v>
      </c>
      <c r="G2053" t="s">
        <v>24</v>
      </c>
      <c r="H2053">
        <v>0.5</v>
      </c>
      <c r="I2053" t="s">
        <v>47</v>
      </c>
      <c r="J2053" t="s">
        <v>26</v>
      </c>
      <c r="M2053" t="s">
        <v>27</v>
      </c>
      <c r="N2053" t="s">
        <v>27</v>
      </c>
    </row>
    <row r="2054" spans="1:14" x14ac:dyDescent="0.2">
      <c r="A2054" t="s">
        <v>4434</v>
      </c>
      <c r="B2054" t="s">
        <v>4510</v>
      </c>
      <c r="C2054" t="s">
        <v>4601</v>
      </c>
      <c r="D2054" t="s">
        <v>4512</v>
      </c>
      <c r="E2054" t="s">
        <v>4513</v>
      </c>
      <c r="F2054" t="s">
        <v>4512</v>
      </c>
      <c r="G2054" t="s">
        <v>24</v>
      </c>
      <c r="H2054">
        <v>0.45</v>
      </c>
      <c r="I2054" t="s">
        <v>47</v>
      </c>
      <c r="J2054" t="s">
        <v>26</v>
      </c>
      <c r="M2054" t="s">
        <v>27</v>
      </c>
      <c r="N2054" t="s">
        <v>27</v>
      </c>
    </row>
    <row r="2055" spans="1:14" x14ac:dyDescent="0.2">
      <c r="A2055" t="s">
        <v>4490</v>
      </c>
      <c r="B2055" t="s">
        <v>4602</v>
      </c>
      <c r="C2055" t="s">
        <v>5037</v>
      </c>
      <c r="D2055" t="s">
        <v>4603</v>
      </c>
      <c r="E2055" t="s">
        <v>4604</v>
      </c>
      <c r="F2055" t="s">
        <v>4603</v>
      </c>
      <c r="G2055" t="s">
        <v>24</v>
      </c>
      <c r="H2055">
        <v>0.44</v>
      </c>
      <c r="I2055" t="s">
        <v>4421</v>
      </c>
      <c r="J2055" t="s">
        <v>26</v>
      </c>
      <c r="M2055" t="s">
        <v>27</v>
      </c>
      <c r="N2055" t="s">
        <v>27</v>
      </c>
    </row>
    <row r="2056" spans="1:14" x14ac:dyDescent="0.2">
      <c r="A2056" t="s">
        <v>4490</v>
      </c>
      <c r="B2056" t="s">
        <v>4531</v>
      </c>
      <c r="C2056" t="s">
        <v>4657</v>
      </c>
      <c r="D2056" t="s">
        <v>4532</v>
      </c>
      <c r="E2056" t="s">
        <v>4533</v>
      </c>
      <c r="F2056" t="s">
        <v>4532</v>
      </c>
      <c r="G2056" t="s">
        <v>24</v>
      </c>
      <c r="H2056">
        <v>0.41</v>
      </c>
      <c r="I2056" t="s">
        <v>47</v>
      </c>
      <c r="J2056" t="s">
        <v>26</v>
      </c>
      <c r="M2056" t="s">
        <v>27</v>
      </c>
      <c r="N2056" t="s">
        <v>27</v>
      </c>
    </row>
    <row r="2057" spans="1:14" x14ac:dyDescent="0.2">
      <c r="A2057" t="s">
        <v>4412</v>
      </c>
      <c r="B2057" t="s">
        <v>4653</v>
      </c>
      <c r="C2057" t="s">
        <v>4591</v>
      </c>
      <c r="D2057" t="s">
        <v>4654</v>
      </c>
      <c r="E2057" t="s">
        <v>4654</v>
      </c>
      <c r="F2057" t="s">
        <v>4655</v>
      </c>
      <c r="G2057" t="s">
        <v>24</v>
      </c>
      <c r="H2057">
        <v>0.39</v>
      </c>
      <c r="I2057" t="s">
        <v>4421</v>
      </c>
      <c r="J2057" t="s">
        <v>26</v>
      </c>
      <c r="M2057" t="s">
        <v>27</v>
      </c>
      <c r="N2057" t="s">
        <v>27</v>
      </c>
    </row>
    <row r="2058" spans="1:14" x14ac:dyDescent="0.2">
      <c r="A2058" t="s">
        <v>4490</v>
      </c>
      <c r="B2058" t="s">
        <v>4602</v>
      </c>
      <c r="C2058" t="s">
        <v>5038</v>
      </c>
      <c r="D2058" t="s">
        <v>4603</v>
      </c>
      <c r="E2058" t="s">
        <v>4604</v>
      </c>
      <c r="F2058" t="s">
        <v>4603</v>
      </c>
      <c r="G2058" t="s">
        <v>24</v>
      </c>
      <c r="H2058">
        <v>0.37</v>
      </c>
      <c r="I2058" t="s">
        <v>4421</v>
      </c>
      <c r="J2058" t="s">
        <v>26</v>
      </c>
      <c r="M2058" t="s">
        <v>27</v>
      </c>
      <c r="N2058" t="s">
        <v>27</v>
      </c>
    </row>
    <row r="2059" spans="1:14" x14ac:dyDescent="0.2">
      <c r="A2059" t="s">
        <v>4412</v>
      </c>
      <c r="B2059" t="s">
        <v>4605</v>
      </c>
      <c r="C2059" t="s">
        <v>4873</v>
      </c>
      <c r="D2059" t="s">
        <v>4607</v>
      </c>
      <c r="E2059" t="s">
        <v>4608</v>
      </c>
      <c r="F2059" t="s">
        <v>4607</v>
      </c>
      <c r="G2059" t="s">
        <v>24</v>
      </c>
      <c r="H2059">
        <v>0.36</v>
      </c>
      <c r="I2059" t="s">
        <v>47</v>
      </c>
      <c r="J2059" t="s">
        <v>26</v>
      </c>
      <c r="K2059">
        <v>1</v>
      </c>
      <c r="L2059">
        <v>0.36</v>
      </c>
      <c r="M2059" t="s">
        <v>27</v>
      </c>
      <c r="N2059" t="s">
        <v>27</v>
      </c>
    </row>
    <row r="2060" spans="1:14" x14ac:dyDescent="0.2">
      <c r="A2060" t="s">
        <v>4423</v>
      </c>
      <c r="B2060" t="s">
        <v>4580</v>
      </c>
      <c r="C2060" t="s">
        <v>5039</v>
      </c>
      <c r="D2060" t="s">
        <v>4582</v>
      </c>
      <c r="E2060" t="s">
        <v>4583</v>
      </c>
      <c r="F2060" t="s">
        <v>4584</v>
      </c>
      <c r="G2060" t="s">
        <v>24</v>
      </c>
      <c r="H2060">
        <v>0.36</v>
      </c>
      <c r="I2060" t="s">
        <v>47</v>
      </c>
      <c r="J2060" t="s">
        <v>26</v>
      </c>
      <c r="M2060" t="s">
        <v>27</v>
      </c>
      <c r="N2060" t="s">
        <v>27</v>
      </c>
    </row>
    <row r="2061" spans="1:14" x14ac:dyDescent="0.2">
      <c r="A2061" t="s">
        <v>4412</v>
      </c>
      <c r="B2061" t="s">
        <v>4653</v>
      </c>
      <c r="C2061" t="s">
        <v>5040</v>
      </c>
      <c r="D2061" t="s">
        <v>4654</v>
      </c>
      <c r="E2061" t="s">
        <v>4654</v>
      </c>
      <c r="F2061" t="s">
        <v>4655</v>
      </c>
      <c r="G2061" t="s">
        <v>24</v>
      </c>
      <c r="H2061">
        <v>0.35</v>
      </c>
      <c r="I2061" t="s">
        <v>4421</v>
      </c>
      <c r="J2061" t="s">
        <v>26</v>
      </c>
      <c r="M2061" t="s">
        <v>27</v>
      </c>
      <c r="N2061" t="s">
        <v>27</v>
      </c>
    </row>
    <row r="2062" spans="1:14" x14ac:dyDescent="0.2">
      <c r="A2062" t="s">
        <v>4412</v>
      </c>
      <c r="B2062" t="s">
        <v>4605</v>
      </c>
      <c r="C2062" t="s">
        <v>5000</v>
      </c>
      <c r="D2062" t="s">
        <v>4607</v>
      </c>
      <c r="E2062" t="s">
        <v>4608</v>
      </c>
      <c r="F2062" t="s">
        <v>4607</v>
      </c>
      <c r="G2062" t="s">
        <v>24</v>
      </c>
      <c r="H2062">
        <v>0.34</v>
      </c>
      <c r="I2062" t="s">
        <v>47</v>
      </c>
      <c r="J2062" t="s">
        <v>26</v>
      </c>
      <c r="M2062" t="s">
        <v>27</v>
      </c>
      <c r="N2062" t="s">
        <v>27</v>
      </c>
    </row>
    <row r="2063" spans="1:14" x14ac:dyDescent="0.2">
      <c r="A2063" t="s">
        <v>4412</v>
      </c>
      <c r="B2063" t="s">
        <v>4475</v>
      </c>
      <c r="C2063" t="s">
        <v>4873</v>
      </c>
      <c r="D2063" t="s">
        <v>4477</v>
      </c>
      <c r="E2063" t="s">
        <v>4478</v>
      </c>
      <c r="F2063" t="s">
        <v>4477</v>
      </c>
      <c r="G2063" t="s">
        <v>24</v>
      </c>
      <c r="H2063">
        <v>0.28999999999999998</v>
      </c>
      <c r="I2063" t="s">
        <v>47</v>
      </c>
      <c r="J2063" t="s">
        <v>26</v>
      </c>
      <c r="M2063" t="s">
        <v>27</v>
      </c>
      <c r="N2063" t="s">
        <v>27</v>
      </c>
    </row>
    <row r="2064" spans="1:14" x14ac:dyDescent="0.2">
      <c r="A2064" t="s">
        <v>4412</v>
      </c>
      <c r="B2064" t="s">
        <v>4605</v>
      </c>
      <c r="C2064" t="s">
        <v>4586</v>
      </c>
      <c r="D2064" t="s">
        <v>4607</v>
      </c>
      <c r="E2064" t="s">
        <v>4608</v>
      </c>
      <c r="F2064" t="s">
        <v>4607</v>
      </c>
      <c r="G2064" t="s">
        <v>24</v>
      </c>
      <c r="H2064">
        <v>0.27</v>
      </c>
      <c r="I2064" t="s">
        <v>47</v>
      </c>
      <c r="J2064" t="s">
        <v>26</v>
      </c>
      <c r="M2064" t="s">
        <v>27</v>
      </c>
      <c r="N2064" t="s">
        <v>27</v>
      </c>
    </row>
    <row r="2065" spans="1:14" x14ac:dyDescent="0.2">
      <c r="A2065" t="s">
        <v>4490</v>
      </c>
      <c r="B2065" t="s">
        <v>4602</v>
      </c>
      <c r="C2065" t="s">
        <v>4700</v>
      </c>
      <c r="D2065" t="s">
        <v>4603</v>
      </c>
      <c r="E2065" t="s">
        <v>4604</v>
      </c>
      <c r="F2065" t="s">
        <v>4603</v>
      </c>
      <c r="G2065" t="s">
        <v>24</v>
      </c>
      <c r="H2065">
        <v>0.27</v>
      </c>
      <c r="I2065" t="s">
        <v>4421</v>
      </c>
      <c r="J2065" t="s">
        <v>26</v>
      </c>
      <c r="M2065" t="s">
        <v>27</v>
      </c>
      <c r="N2065" t="s">
        <v>27</v>
      </c>
    </row>
    <row r="2066" spans="1:14" x14ac:dyDescent="0.2">
      <c r="A2066" t="s">
        <v>4490</v>
      </c>
      <c r="B2066" t="s">
        <v>4585</v>
      </c>
      <c r="C2066" t="s">
        <v>5028</v>
      </c>
      <c r="D2066" t="s">
        <v>4532</v>
      </c>
      <c r="E2066" t="s">
        <v>4587</v>
      </c>
      <c r="F2066" t="s">
        <v>4532</v>
      </c>
      <c r="G2066" t="s">
        <v>24</v>
      </c>
      <c r="H2066">
        <v>0.25</v>
      </c>
      <c r="I2066" t="s">
        <v>4421</v>
      </c>
      <c r="J2066" t="s">
        <v>26</v>
      </c>
      <c r="M2066" t="s">
        <v>27</v>
      </c>
      <c r="N2066" t="s">
        <v>27</v>
      </c>
    </row>
    <row r="2067" spans="1:14" x14ac:dyDescent="0.2">
      <c r="A2067" t="s">
        <v>4412</v>
      </c>
      <c r="B2067" t="s">
        <v>4571</v>
      </c>
      <c r="C2067" t="s">
        <v>5000</v>
      </c>
      <c r="D2067" t="s">
        <v>4573</v>
      </c>
      <c r="E2067" t="s">
        <v>4574</v>
      </c>
      <c r="F2067" t="s">
        <v>4573</v>
      </c>
      <c r="G2067" t="s">
        <v>24</v>
      </c>
      <c r="H2067">
        <v>0.22</v>
      </c>
      <c r="I2067" t="s">
        <v>47</v>
      </c>
      <c r="J2067" t="s">
        <v>26</v>
      </c>
      <c r="M2067" t="s">
        <v>27</v>
      </c>
      <c r="N2067" t="s">
        <v>27</v>
      </c>
    </row>
    <row r="2068" spans="1:14" x14ac:dyDescent="0.2">
      <c r="A2068" t="s">
        <v>4490</v>
      </c>
      <c r="B2068" t="s">
        <v>4531</v>
      </c>
      <c r="C2068" t="s">
        <v>4700</v>
      </c>
      <c r="D2068" t="s">
        <v>4532</v>
      </c>
      <c r="E2068" t="s">
        <v>4533</v>
      </c>
      <c r="F2068" t="s">
        <v>4532</v>
      </c>
      <c r="G2068" t="s">
        <v>24</v>
      </c>
      <c r="H2068">
        <v>0.21</v>
      </c>
      <c r="I2068" t="s">
        <v>47</v>
      </c>
      <c r="J2068" t="s">
        <v>26</v>
      </c>
      <c r="K2068">
        <v>1</v>
      </c>
      <c r="L2068">
        <v>0.21</v>
      </c>
      <c r="M2068" t="s">
        <v>27</v>
      </c>
      <c r="N2068" t="s">
        <v>27</v>
      </c>
    </row>
    <row r="2069" spans="1:14" x14ac:dyDescent="0.2">
      <c r="A2069" t="s">
        <v>4412</v>
      </c>
      <c r="B2069" t="s">
        <v>4475</v>
      </c>
      <c r="C2069" t="s">
        <v>4866</v>
      </c>
      <c r="D2069" t="s">
        <v>4477</v>
      </c>
      <c r="E2069" t="s">
        <v>4478</v>
      </c>
      <c r="F2069" t="s">
        <v>4477</v>
      </c>
      <c r="G2069" t="s">
        <v>24</v>
      </c>
      <c r="H2069">
        <v>0.17</v>
      </c>
      <c r="I2069" t="s">
        <v>47</v>
      </c>
      <c r="J2069" t="s">
        <v>26</v>
      </c>
      <c r="M2069" t="s">
        <v>27</v>
      </c>
      <c r="N2069" t="s">
        <v>27</v>
      </c>
    </row>
    <row r="2070" spans="1:14" x14ac:dyDescent="0.2">
      <c r="A2070" t="s">
        <v>4490</v>
      </c>
      <c r="B2070" t="s">
        <v>4531</v>
      </c>
      <c r="C2070" t="s">
        <v>4873</v>
      </c>
      <c r="D2070" t="s">
        <v>4532</v>
      </c>
      <c r="E2070" t="s">
        <v>4533</v>
      </c>
      <c r="F2070" t="s">
        <v>4532</v>
      </c>
      <c r="G2070" t="s">
        <v>24</v>
      </c>
      <c r="H2070">
        <v>0.16</v>
      </c>
      <c r="I2070" t="s">
        <v>47</v>
      </c>
      <c r="J2070" t="s">
        <v>26</v>
      </c>
      <c r="M2070" t="s">
        <v>27</v>
      </c>
      <c r="N2070" t="s">
        <v>27</v>
      </c>
    </row>
    <row r="2071" spans="1:14" x14ac:dyDescent="0.2">
      <c r="A2071" t="s">
        <v>4412</v>
      </c>
      <c r="B2071" t="s">
        <v>4605</v>
      </c>
      <c r="C2071" t="s">
        <v>4700</v>
      </c>
      <c r="D2071" t="s">
        <v>4607</v>
      </c>
      <c r="E2071" t="s">
        <v>4608</v>
      </c>
      <c r="F2071" t="s">
        <v>4607</v>
      </c>
      <c r="G2071" t="s">
        <v>24</v>
      </c>
      <c r="H2071">
        <v>0.14000000000000001</v>
      </c>
      <c r="I2071" t="s">
        <v>47</v>
      </c>
      <c r="J2071" t="s">
        <v>26</v>
      </c>
      <c r="M2071" t="s">
        <v>27</v>
      </c>
      <c r="N2071" t="s">
        <v>27</v>
      </c>
    </row>
    <row r="2072" spans="1:14" x14ac:dyDescent="0.2">
      <c r="A2072" t="s">
        <v>4490</v>
      </c>
      <c r="B2072" t="s">
        <v>4534</v>
      </c>
      <c r="C2072" t="s">
        <v>4700</v>
      </c>
      <c r="D2072" t="s">
        <v>4536</v>
      </c>
      <c r="E2072" t="s">
        <v>4537</v>
      </c>
      <c r="F2072" t="s">
        <v>4536</v>
      </c>
      <c r="G2072" t="s">
        <v>24</v>
      </c>
      <c r="H2072">
        <v>0.14000000000000001</v>
      </c>
      <c r="I2072" t="s">
        <v>47</v>
      </c>
      <c r="J2072" t="s">
        <v>26</v>
      </c>
      <c r="M2072" t="s">
        <v>27</v>
      </c>
      <c r="N2072" t="s">
        <v>27</v>
      </c>
    </row>
    <row r="2073" spans="1:14" x14ac:dyDescent="0.2">
      <c r="A2073" t="s">
        <v>4412</v>
      </c>
      <c r="B2073" t="s">
        <v>4571</v>
      </c>
      <c r="C2073" t="s">
        <v>5023</v>
      </c>
      <c r="D2073" t="s">
        <v>4573</v>
      </c>
      <c r="E2073" t="s">
        <v>4574</v>
      </c>
      <c r="F2073" t="s">
        <v>4573</v>
      </c>
      <c r="G2073" t="s">
        <v>24</v>
      </c>
      <c r="H2073">
        <v>0.13</v>
      </c>
      <c r="I2073" t="s">
        <v>47</v>
      </c>
      <c r="J2073" t="s">
        <v>26</v>
      </c>
      <c r="M2073" t="s">
        <v>27</v>
      </c>
      <c r="N2073" t="s">
        <v>27</v>
      </c>
    </row>
    <row r="2074" spans="1:14" x14ac:dyDescent="0.2">
      <c r="A2074" t="s">
        <v>4434</v>
      </c>
      <c r="B2074" t="s">
        <v>4656</v>
      </c>
      <c r="C2074" t="s">
        <v>5023</v>
      </c>
      <c r="D2074" t="s">
        <v>4477</v>
      </c>
      <c r="E2074" t="s">
        <v>4658</v>
      </c>
      <c r="F2074" t="s">
        <v>4477</v>
      </c>
      <c r="G2074" t="s">
        <v>24</v>
      </c>
      <c r="H2074">
        <v>0.13</v>
      </c>
      <c r="I2074" t="s">
        <v>47</v>
      </c>
      <c r="J2074" t="s">
        <v>26</v>
      </c>
      <c r="M2074" t="s">
        <v>27</v>
      </c>
      <c r="N2074" t="s">
        <v>27</v>
      </c>
    </row>
    <row r="2075" spans="1:14" x14ac:dyDescent="0.2">
      <c r="A2075" t="s">
        <v>4412</v>
      </c>
      <c r="B2075" t="s">
        <v>4571</v>
      </c>
      <c r="C2075" t="s">
        <v>4586</v>
      </c>
      <c r="D2075" t="s">
        <v>4573</v>
      </c>
      <c r="E2075" t="s">
        <v>4574</v>
      </c>
      <c r="F2075" t="s">
        <v>4573</v>
      </c>
      <c r="G2075" t="s">
        <v>24</v>
      </c>
      <c r="H2075">
        <v>0.1</v>
      </c>
      <c r="I2075" t="s">
        <v>47</v>
      </c>
      <c r="J2075" t="s">
        <v>26</v>
      </c>
      <c r="M2075" t="s">
        <v>27</v>
      </c>
      <c r="N2075" t="s">
        <v>27</v>
      </c>
    </row>
    <row r="2076" spans="1:14" x14ac:dyDescent="0.2">
      <c r="A2076" t="s">
        <v>4434</v>
      </c>
      <c r="B2076" t="s">
        <v>4510</v>
      </c>
      <c r="C2076" t="s">
        <v>4523</v>
      </c>
      <c r="D2076" t="s">
        <v>4512</v>
      </c>
      <c r="E2076" t="s">
        <v>4513</v>
      </c>
      <c r="F2076" t="s">
        <v>4512</v>
      </c>
      <c r="G2076" t="s">
        <v>24</v>
      </c>
      <c r="H2076">
        <v>0.1</v>
      </c>
      <c r="I2076" t="s">
        <v>47</v>
      </c>
      <c r="J2076" t="s">
        <v>26</v>
      </c>
      <c r="M2076" t="s">
        <v>27</v>
      </c>
      <c r="N2076" t="s">
        <v>27</v>
      </c>
    </row>
    <row r="2077" spans="1:14" x14ac:dyDescent="0.2">
      <c r="A2077" t="s">
        <v>4490</v>
      </c>
      <c r="B2077" t="s">
        <v>4545</v>
      </c>
      <c r="C2077" t="s">
        <v>5000</v>
      </c>
      <c r="D2077" t="s">
        <v>4546</v>
      </c>
      <c r="E2077" t="s">
        <v>4547</v>
      </c>
      <c r="F2077" t="s">
        <v>4546</v>
      </c>
      <c r="G2077" t="s">
        <v>24</v>
      </c>
      <c r="H2077">
        <v>0.08</v>
      </c>
      <c r="I2077" t="s">
        <v>47</v>
      </c>
      <c r="J2077" t="s">
        <v>26</v>
      </c>
      <c r="M2077" t="s">
        <v>27</v>
      </c>
      <c r="N2077" t="s">
        <v>27</v>
      </c>
    </row>
    <row r="2078" spans="1:14" x14ac:dyDescent="0.2">
      <c r="A2078" t="s">
        <v>4490</v>
      </c>
      <c r="B2078" t="s">
        <v>4602</v>
      </c>
      <c r="C2078" t="s">
        <v>4873</v>
      </c>
      <c r="D2078" t="s">
        <v>4603</v>
      </c>
      <c r="E2078" t="s">
        <v>4604</v>
      </c>
      <c r="F2078" t="s">
        <v>4603</v>
      </c>
      <c r="G2078" t="s">
        <v>24</v>
      </c>
      <c r="H2078">
        <v>0.08</v>
      </c>
      <c r="I2078" t="s">
        <v>4421</v>
      </c>
      <c r="J2078" t="s">
        <v>26</v>
      </c>
      <c r="M2078" t="s">
        <v>27</v>
      </c>
      <c r="N2078" t="s">
        <v>27</v>
      </c>
    </row>
    <row r="2079" spans="1:14" x14ac:dyDescent="0.2">
      <c r="A2079" t="s">
        <v>4490</v>
      </c>
      <c r="B2079" t="s">
        <v>4531</v>
      </c>
      <c r="C2079" t="s">
        <v>5000</v>
      </c>
      <c r="D2079" t="s">
        <v>4532</v>
      </c>
      <c r="E2079" t="s">
        <v>4533</v>
      </c>
      <c r="F2079" t="s">
        <v>4532</v>
      </c>
      <c r="G2079" t="s">
        <v>24</v>
      </c>
      <c r="H2079">
        <v>7.0000000000000007E-2</v>
      </c>
      <c r="I2079" t="s">
        <v>47</v>
      </c>
      <c r="J2079" t="s">
        <v>26</v>
      </c>
      <c r="M2079" t="s">
        <v>27</v>
      </c>
      <c r="N2079" t="s">
        <v>27</v>
      </c>
    </row>
    <row r="2080" spans="1:14" x14ac:dyDescent="0.2">
      <c r="A2080" t="s">
        <v>4490</v>
      </c>
      <c r="B2080" t="s">
        <v>4534</v>
      </c>
      <c r="C2080" t="s">
        <v>4657</v>
      </c>
      <c r="D2080" t="s">
        <v>4536</v>
      </c>
      <c r="E2080" t="s">
        <v>4537</v>
      </c>
      <c r="F2080" t="s">
        <v>4536</v>
      </c>
      <c r="G2080" t="s">
        <v>24</v>
      </c>
      <c r="H2080">
        <v>7.0000000000000007E-2</v>
      </c>
      <c r="I2080" t="s">
        <v>47</v>
      </c>
      <c r="J2080" t="s">
        <v>26</v>
      </c>
      <c r="M2080" t="s">
        <v>27</v>
      </c>
      <c r="N2080" t="s">
        <v>27</v>
      </c>
    </row>
    <row r="2081" spans="1:14" x14ac:dyDescent="0.2">
      <c r="A2081" t="s">
        <v>4614</v>
      </c>
      <c r="B2081" t="s">
        <v>4647</v>
      </c>
      <c r="C2081" t="s">
        <v>5041</v>
      </c>
      <c r="D2081" t="s">
        <v>4649</v>
      </c>
      <c r="E2081" t="s">
        <v>4650</v>
      </c>
      <c r="F2081" t="s">
        <v>4651</v>
      </c>
      <c r="G2081" t="s">
        <v>24</v>
      </c>
      <c r="H2081">
        <v>7.0000000000000007E-2</v>
      </c>
      <c r="I2081" t="s">
        <v>47</v>
      </c>
      <c r="J2081" t="s">
        <v>26</v>
      </c>
      <c r="M2081" t="s">
        <v>27</v>
      </c>
      <c r="N2081" t="s">
        <v>27</v>
      </c>
    </row>
    <row r="2082" spans="1:14" x14ac:dyDescent="0.2">
      <c r="A2082" t="s">
        <v>4412</v>
      </c>
      <c r="B2082" t="s">
        <v>4605</v>
      </c>
      <c r="C2082" t="s">
        <v>4657</v>
      </c>
      <c r="D2082" t="s">
        <v>4607</v>
      </c>
      <c r="E2082" t="s">
        <v>4608</v>
      </c>
      <c r="F2082" t="s">
        <v>4607</v>
      </c>
      <c r="G2082" t="s">
        <v>24</v>
      </c>
      <c r="H2082">
        <v>0.06</v>
      </c>
      <c r="I2082" t="s">
        <v>47</v>
      </c>
      <c r="J2082" t="s">
        <v>26</v>
      </c>
      <c r="M2082" t="s">
        <v>27</v>
      </c>
      <c r="N2082" t="s">
        <v>27</v>
      </c>
    </row>
    <row r="2083" spans="1:14" x14ac:dyDescent="0.2">
      <c r="A2083" t="s">
        <v>4434</v>
      </c>
      <c r="B2083" t="s">
        <v>4656</v>
      </c>
      <c r="C2083" t="s">
        <v>5042</v>
      </c>
      <c r="D2083" t="s">
        <v>4477</v>
      </c>
      <c r="E2083" t="s">
        <v>4658</v>
      </c>
      <c r="F2083" t="s">
        <v>4477</v>
      </c>
      <c r="G2083" t="s">
        <v>24</v>
      </c>
      <c r="H2083">
        <v>0.06</v>
      </c>
      <c r="I2083" t="s">
        <v>47</v>
      </c>
      <c r="J2083" t="s">
        <v>26</v>
      </c>
      <c r="M2083" t="s">
        <v>27</v>
      </c>
      <c r="N2083" t="s">
        <v>27</v>
      </c>
    </row>
    <row r="2084" spans="1:14" x14ac:dyDescent="0.2">
      <c r="A2084" t="s">
        <v>4490</v>
      </c>
      <c r="B2084" t="s">
        <v>4545</v>
      </c>
      <c r="C2084" t="s">
        <v>4586</v>
      </c>
      <c r="D2084" t="s">
        <v>4546</v>
      </c>
      <c r="E2084" t="s">
        <v>4547</v>
      </c>
      <c r="F2084" t="s">
        <v>4546</v>
      </c>
      <c r="G2084" t="s">
        <v>24</v>
      </c>
      <c r="H2084">
        <v>0.06</v>
      </c>
      <c r="I2084" t="s">
        <v>47</v>
      </c>
      <c r="J2084" t="s">
        <v>26</v>
      </c>
      <c r="M2084" t="s">
        <v>27</v>
      </c>
      <c r="N2084" t="s">
        <v>27</v>
      </c>
    </row>
    <row r="2085" spans="1:14" x14ac:dyDescent="0.2">
      <c r="A2085" t="s">
        <v>4412</v>
      </c>
      <c r="B2085" t="s">
        <v>4605</v>
      </c>
      <c r="C2085" t="s">
        <v>4866</v>
      </c>
      <c r="D2085" t="s">
        <v>4607</v>
      </c>
      <c r="E2085" t="s">
        <v>4608</v>
      </c>
      <c r="F2085" t="s">
        <v>4607</v>
      </c>
      <c r="G2085" t="s">
        <v>24</v>
      </c>
      <c r="H2085">
        <v>0.05</v>
      </c>
      <c r="I2085" t="s">
        <v>47</v>
      </c>
      <c r="J2085" t="s">
        <v>26</v>
      </c>
      <c r="M2085" t="s">
        <v>27</v>
      </c>
      <c r="N2085" t="s">
        <v>27</v>
      </c>
    </row>
    <row r="2086" spans="1:14" x14ac:dyDescent="0.2">
      <c r="A2086" t="s">
        <v>4412</v>
      </c>
      <c r="B2086" t="s">
        <v>4605</v>
      </c>
      <c r="C2086" t="s">
        <v>4961</v>
      </c>
      <c r="D2086" t="s">
        <v>4607</v>
      </c>
      <c r="E2086" t="s">
        <v>4608</v>
      </c>
      <c r="F2086" t="s">
        <v>4607</v>
      </c>
      <c r="G2086" t="s">
        <v>24</v>
      </c>
      <c r="H2086">
        <v>0.05</v>
      </c>
      <c r="I2086" t="s">
        <v>47</v>
      </c>
      <c r="J2086" t="s">
        <v>26</v>
      </c>
      <c r="M2086" t="s">
        <v>27</v>
      </c>
      <c r="N2086" t="s">
        <v>27</v>
      </c>
    </row>
    <row r="2087" spans="1:14" x14ac:dyDescent="0.2">
      <c r="A2087" t="s">
        <v>4490</v>
      </c>
      <c r="B2087" t="s">
        <v>4545</v>
      </c>
      <c r="C2087" t="s">
        <v>4866</v>
      </c>
      <c r="D2087" t="s">
        <v>4546</v>
      </c>
      <c r="E2087" t="s">
        <v>4547</v>
      </c>
      <c r="F2087" t="s">
        <v>4546</v>
      </c>
      <c r="G2087" t="s">
        <v>24</v>
      </c>
      <c r="H2087">
        <v>0.05</v>
      </c>
      <c r="I2087" t="s">
        <v>47</v>
      </c>
      <c r="J2087" t="s">
        <v>26</v>
      </c>
      <c r="M2087" t="s">
        <v>27</v>
      </c>
      <c r="N2087" t="s">
        <v>27</v>
      </c>
    </row>
    <row r="2088" spans="1:14" x14ac:dyDescent="0.2">
      <c r="A2088" t="s">
        <v>4490</v>
      </c>
      <c r="B2088" t="s">
        <v>4602</v>
      </c>
      <c r="C2088" t="s">
        <v>5043</v>
      </c>
      <c r="D2088" t="s">
        <v>4603</v>
      </c>
      <c r="E2088" t="s">
        <v>4604</v>
      </c>
      <c r="F2088" t="s">
        <v>4603</v>
      </c>
      <c r="G2088" t="s">
        <v>24</v>
      </c>
      <c r="H2088">
        <v>0.05</v>
      </c>
      <c r="I2088" t="s">
        <v>4421</v>
      </c>
      <c r="J2088" t="s">
        <v>26</v>
      </c>
      <c r="M2088" t="s">
        <v>27</v>
      </c>
      <c r="N2088" t="s">
        <v>27</v>
      </c>
    </row>
    <row r="2089" spans="1:14" x14ac:dyDescent="0.2">
      <c r="A2089" t="s">
        <v>4412</v>
      </c>
      <c r="B2089" t="s">
        <v>4605</v>
      </c>
      <c r="C2089" t="s">
        <v>4476</v>
      </c>
      <c r="D2089" t="s">
        <v>4607</v>
      </c>
      <c r="E2089" t="s">
        <v>4608</v>
      </c>
      <c r="F2089" t="s">
        <v>4607</v>
      </c>
      <c r="G2089" t="s">
        <v>24</v>
      </c>
      <c r="H2089">
        <v>0.04</v>
      </c>
      <c r="I2089" t="s">
        <v>47</v>
      </c>
      <c r="J2089" t="s">
        <v>26</v>
      </c>
      <c r="M2089" t="s">
        <v>27</v>
      </c>
      <c r="N2089" t="s">
        <v>27</v>
      </c>
    </row>
    <row r="2090" spans="1:14" x14ac:dyDescent="0.2">
      <c r="A2090" t="s">
        <v>4412</v>
      </c>
      <c r="B2090" t="s">
        <v>4417</v>
      </c>
      <c r="C2090" t="s">
        <v>5044</v>
      </c>
      <c r="D2090" t="s">
        <v>4419</v>
      </c>
      <c r="E2090" t="s">
        <v>4419</v>
      </c>
      <c r="F2090" t="s">
        <v>4420</v>
      </c>
      <c r="G2090" t="s">
        <v>24</v>
      </c>
      <c r="H2090">
        <v>0.04</v>
      </c>
      <c r="I2090" t="s">
        <v>4421</v>
      </c>
      <c r="J2090" t="s">
        <v>26</v>
      </c>
      <c r="M2090" t="s">
        <v>27</v>
      </c>
      <c r="N2090" t="s">
        <v>27</v>
      </c>
    </row>
    <row r="2091" spans="1:14" x14ac:dyDescent="0.2">
      <c r="A2091" t="s">
        <v>4434</v>
      </c>
      <c r="B2091" t="s">
        <v>4510</v>
      </c>
      <c r="C2091" t="s">
        <v>5045</v>
      </c>
      <c r="D2091" t="s">
        <v>4512</v>
      </c>
      <c r="E2091" t="s">
        <v>4513</v>
      </c>
      <c r="F2091" t="s">
        <v>4512</v>
      </c>
      <c r="G2091" t="s">
        <v>24</v>
      </c>
      <c r="H2091">
        <v>0.04</v>
      </c>
      <c r="I2091" t="s">
        <v>47</v>
      </c>
      <c r="J2091" t="s">
        <v>26</v>
      </c>
      <c r="M2091" t="s">
        <v>27</v>
      </c>
      <c r="N2091" t="s">
        <v>27</v>
      </c>
    </row>
    <row r="2092" spans="1:14" x14ac:dyDescent="0.2">
      <c r="A2092" t="s">
        <v>4490</v>
      </c>
      <c r="B2092" t="s">
        <v>4545</v>
      </c>
      <c r="C2092" t="s">
        <v>4700</v>
      </c>
      <c r="D2092" t="s">
        <v>4546</v>
      </c>
      <c r="E2092" t="s">
        <v>4547</v>
      </c>
      <c r="F2092" t="s">
        <v>4546</v>
      </c>
      <c r="G2092" t="s">
        <v>24</v>
      </c>
      <c r="H2092">
        <v>0.04</v>
      </c>
      <c r="I2092" t="s">
        <v>47</v>
      </c>
      <c r="J2092" t="s">
        <v>26</v>
      </c>
      <c r="M2092" t="s">
        <v>27</v>
      </c>
      <c r="N2092" t="s">
        <v>27</v>
      </c>
    </row>
    <row r="2093" spans="1:14" x14ac:dyDescent="0.2">
      <c r="A2093" t="s">
        <v>4614</v>
      </c>
      <c r="B2093" t="s">
        <v>4723</v>
      </c>
      <c r="C2093" t="s">
        <v>5046</v>
      </c>
      <c r="D2093" t="s">
        <v>4725</v>
      </c>
      <c r="E2093" t="s">
        <v>4726</v>
      </c>
      <c r="F2093" t="s">
        <v>4727</v>
      </c>
      <c r="G2093" t="s">
        <v>24</v>
      </c>
      <c r="H2093">
        <v>0.04</v>
      </c>
      <c r="I2093" t="s">
        <v>47</v>
      </c>
      <c r="J2093" t="s">
        <v>26</v>
      </c>
      <c r="M2093" t="s">
        <v>27</v>
      </c>
      <c r="N2093" t="s">
        <v>27</v>
      </c>
    </row>
    <row r="2094" spans="1:14" x14ac:dyDescent="0.2">
      <c r="A2094" t="s">
        <v>4412</v>
      </c>
      <c r="B2094" t="s">
        <v>4452</v>
      </c>
      <c r="C2094" t="s">
        <v>5047</v>
      </c>
      <c r="D2094" t="s">
        <v>4454</v>
      </c>
      <c r="E2094" t="s">
        <v>4455</v>
      </c>
      <c r="F2094" t="s">
        <v>4454</v>
      </c>
      <c r="G2094" t="s">
        <v>24</v>
      </c>
      <c r="H2094">
        <v>0.03</v>
      </c>
      <c r="I2094" t="s">
        <v>47</v>
      </c>
      <c r="J2094" t="s">
        <v>26</v>
      </c>
      <c r="M2094" t="s">
        <v>27</v>
      </c>
      <c r="N2094" t="s">
        <v>27</v>
      </c>
    </row>
    <row r="2095" spans="1:14" x14ac:dyDescent="0.2">
      <c r="A2095" t="s">
        <v>4434</v>
      </c>
      <c r="B2095" t="s">
        <v>4510</v>
      </c>
      <c r="C2095" t="s">
        <v>5031</v>
      </c>
      <c r="D2095" t="s">
        <v>4512</v>
      </c>
      <c r="E2095" t="s">
        <v>4513</v>
      </c>
      <c r="F2095" t="s">
        <v>4512</v>
      </c>
      <c r="G2095" t="s">
        <v>24</v>
      </c>
      <c r="H2095">
        <v>0.03</v>
      </c>
      <c r="I2095" t="s">
        <v>47</v>
      </c>
      <c r="J2095" t="s">
        <v>26</v>
      </c>
      <c r="M2095" t="s">
        <v>27</v>
      </c>
      <c r="N2095" t="s">
        <v>27</v>
      </c>
    </row>
    <row r="2096" spans="1:14" x14ac:dyDescent="0.2">
      <c r="A2096" t="s">
        <v>4434</v>
      </c>
      <c r="B2096" t="s">
        <v>4510</v>
      </c>
      <c r="C2096" t="s">
        <v>5040</v>
      </c>
      <c r="D2096" t="s">
        <v>4512</v>
      </c>
      <c r="E2096" t="s">
        <v>4513</v>
      </c>
      <c r="F2096" t="s">
        <v>4512</v>
      </c>
      <c r="G2096" t="s">
        <v>24</v>
      </c>
      <c r="H2096">
        <v>0.03</v>
      </c>
      <c r="I2096" t="s">
        <v>47</v>
      </c>
      <c r="J2096" t="s">
        <v>26</v>
      </c>
      <c r="M2096" t="s">
        <v>27</v>
      </c>
      <c r="N2096" t="s">
        <v>27</v>
      </c>
    </row>
    <row r="2097" spans="1:14" x14ac:dyDescent="0.2">
      <c r="A2097" t="s">
        <v>4434</v>
      </c>
      <c r="B2097" t="s">
        <v>4656</v>
      </c>
      <c r="C2097" t="s">
        <v>5048</v>
      </c>
      <c r="D2097" t="s">
        <v>4477</v>
      </c>
      <c r="E2097" t="s">
        <v>4658</v>
      </c>
      <c r="F2097" t="s">
        <v>4477</v>
      </c>
      <c r="G2097" t="s">
        <v>24</v>
      </c>
      <c r="H2097">
        <v>0.03</v>
      </c>
      <c r="I2097" t="s">
        <v>47</v>
      </c>
      <c r="J2097" t="s">
        <v>26</v>
      </c>
      <c r="M2097" t="s">
        <v>27</v>
      </c>
      <c r="N2097" t="s">
        <v>27</v>
      </c>
    </row>
    <row r="2098" spans="1:14" x14ac:dyDescent="0.2">
      <c r="A2098" t="s">
        <v>4434</v>
      </c>
      <c r="B2098" t="s">
        <v>4656</v>
      </c>
      <c r="C2098" t="s">
        <v>4700</v>
      </c>
      <c r="D2098" t="s">
        <v>4477</v>
      </c>
      <c r="E2098" t="s">
        <v>4658</v>
      </c>
      <c r="F2098" t="s">
        <v>4477</v>
      </c>
      <c r="G2098" t="s">
        <v>24</v>
      </c>
      <c r="H2098">
        <v>0.03</v>
      </c>
      <c r="I2098" t="s">
        <v>47</v>
      </c>
      <c r="J2098" t="s">
        <v>26</v>
      </c>
      <c r="M2098" t="s">
        <v>27</v>
      </c>
      <c r="N2098" t="s">
        <v>27</v>
      </c>
    </row>
    <row r="2099" spans="1:14" x14ac:dyDescent="0.2">
      <c r="A2099" t="s">
        <v>4490</v>
      </c>
      <c r="B2099" t="s">
        <v>4602</v>
      </c>
      <c r="C2099" t="s">
        <v>4883</v>
      </c>
      <c r="D2099" t="s">
        <v>4603</v>
      </c>
      <c r="E2099" t="s">
        <v>4604</v>
      </c>
      <c r="F2099" t="s">
        <v>4603</v>
      </c>
      <c r="G2099" t="s">
        <v>24</v>
      </c>
      <c r="H2099">
        <v>0.03</v>
      </c>
      <c r="I2099" t="s">
        <v>4421</v>
      </c>
      <c r="J2099" t="s">
        <v>26</v>
      </c>
      <c r="M2099" t="s">
        <v>27</v>
      </c>
      <c r="N2099" t="s">
        <v>27</v>
      </c>
    </row>
    <row r="2100" spans="1:14" x14ac:dyDescent="0.2">
      <c r="A2100" t="s">
        <v>4614</v>
      </c>
      <c r="B2100" t="s">
        <v>5049</v>
      </c>
      <c r="C2100" t="s">
        <v>4815</v>
      </c>
      <c r="D2100" t="s">
        <v>4761</v>
      </c>
      <c r="E2100" t="s">
        <v>5050</v>
      </c>
      <c r="F2100" t="s">
        <v>4763</v>
      </c>
      <c r="G2100" t="s">
        <v>24</v>
      </c>
      <c r="H2100">
        <v>0.03</v>
      </c>
      <c r="I2100" t="s">
        <v>47</v>
      </c>
      <c r="J2100" t="s">
        <v>205</v>
      </c>
      <c r="M2100" t="s">
        <v>27</v>
      </c>
      <c r="N2100" t="s">
        <v>27</v>
      </c>
    </row>
    <row r="2101" spans="1:14" x14ac:dyDescent="0.2">
      <c r="A2101" t="s">
        <v>4412</v>
      </c>
      <c r="B2101" t="s">
        <v>4605</v>
      </c>
      <c r="C2101" t="s">
        <v>4479</v>
      </c>
      <c r="D2101" t="s">
        <v>4607</v>
      </c>
      <c r="E2101" t="s">
        <v>4608</v>
      </c>
      <c r="F2101" t="s">
        <v>4607</v>
      </c>
      <c r="G2101" t="s">
        <v>24</v>
      </c>
      <c r="H2101">
        <v>0.02</v>
      </c>
      <c r="I2101" t="s">
        <v>47</v>
      </c>
      <c r="J2101" t="s">
        <v>26</v>
      </c>
      <c r="M2101" t="s">
        <v>27</v>
      </c>
      <c r="N2101" t="s">
        <v>27</v>
      </c>
    </row>
    <row r="2102" spans="1:14" x14ac:dyDescent="0.2">
      <c r="A2102" t="s">
        <v>4434</v>
      </c>
      <c r="B2102" t="s">
        <v>4510</v>
      </c>
      <c r="C2102" t="s">
        <v>5051</v>
      </c>
      <c r="D2102" t="s">
        <v>4512</v>
      </c>
      <c r="E2102" t="s">
        <v>4513</v>
      </c>
      <c r="F2102" t="s">
        <v>4512</v>
      </c>
      <c r="G2102" t="s">
        <v>24</v>
      </c>
      <c r="H2102">
        <v>0.02</v>
      </c>
      <c r="I2102" t="s">
        <v>47</v>
      </c>
      <c r="J2102" t="s">
        <v>26</v>
      </c>
      <c r="M2102" t="s">
        <v>27</v>
      </c>
      <c r="N2102" t="s">
        <v>27</v>
      </c>
    </row>
    <row r="2103" spans="1:14" x14ac:dyDescent="0.2">
      <c r="A2103" t="s">
        <v>4490</v>
      </c>
      <c r="B2103" t="s">
        <v>4545</v>
      </c>
      <c r="C2103" t="s">
        <v>4873</v>
      </c>
      <c r="D2103" t="s">
        <v>4546</v>
      </c>
      <c r="E2103" t="s">
        <v>4547</v>
      </c>
      <c r="F2103" t="s">
        <v>4546</v>
      </c>
      <c r="G2103" t="s">
        <v>24</v>
      </c>
      <c r="H2103">
        <v>0.02</v>
      </c>
      <c r="I2103" t="s">
        <v>47</v>
      </c>
      <c r="J2103" t="s">
        <v>26</v>
      </c>
      <c r="M2103" t="s">
        <v>27</v>
      </c>
      <c r="N2103" t="s">
        <v>27</v>
      </c>
    </row>
    <row r="2104" spans="1:14" x14ac:dyDescent="0.2">
      <c r="A2104" t="s">
        <v>4490</v>
      </c>
      <c r="B2104" t="s">
        <v>4545</v>
      </c>
      <c r="C2104" t="s">
        <v>4479</v>
      </c>
      <c r="D2104" t="s">
        <v>4546</v>
      </c>
      <c r="E2104" t="s">
        <v>4547</v>
      </c>
      <c r="F2104" t="s">
        <v>4546</v>
      </c>
      <c r="G2104" t="s">
        <v>24</v>
      </c>
      <c r="H2104">
        <v>0.02</v>
      </c>
      <c r="I2104" t="s">
        <v>47</v>
      </c>
      <c r="J2104" t="s">
        <v>26</v>
      </c>
      <c r="M2104" t="s">
        <v>27</v>
      </c>
      <c r="N2104" t="s">
        <v>27</v>
      </c>
    </row>
    <row r="2105" spans="1:14" x14ac:dyDescent="0.2">
      <c r="A2105" t="s">
        <v>4490</v>
      </c>
      <c r="B2105" t="s">
        <v>4585</v>
      </c>
      <c r="C2105" t="s">
        <v>4899</v>
      </c>
      <c r="D2105" t="s">
        <v>4532</v>
      </c>
      <c r="E2105" t="s">
        <v>4587</v>
      </c>
      <c r="F2105" t="s">
        <v>4532</v>
      </c>
      <c r="G2105" t="s">
        <v>24</v>
      </c>
      <c r="H2105">
        <v>0.02</v>
      </c>
      <c r="I2105" t="s">
        <v>4421</v>
      </c>
      <c r="J2105" t="s">
        <v>26</v>
      </c>
      <c r="M2105" t="s">
        <v>27</v>
      </c>
      <c r="N2105" t="s">
        <v>27</v>
      </c>
    </row>
    <row r="2106" spans="1:14" x14ac:dyDescent="0.2">
      <c r="A2106" t="s">
        <v>4434</v>
      </c>
      <c r="B2106" t="s">
        <v>4510</v>
      </c>
      <c r="C2106" t="s">
        <v>4652</v>
      </c>
      <c r="D2106" t="s">
        <v>4512</v>
      </c>
      <c r="E2106" t="s">
        <v>4513</v>
      </c>
      <c r="F2106" t="s">
        <v>4512</v>
      </c>
      <c r="G2106" t="s">
        <v>24</v>
      </c>
      <c r="H2106">
        <v>0.01</v>
      </c>
      <c r="I2106" t="s">
        <v>47</v>
      </c>
      <c r="J2106" t="s">
        <v>26</v>
      </c>
      <c r="M2106" t="s">
        <v>27</v>
      </c>
      <c r="N2106" t="s">
        <v>27</v>
      </c>
    </row>
    <row r="2107" spans="1:14" x14ac:dyDescent="0.2">
      <c r="A2107" t="s">
        <v>4490</v>
      </c>
      <c r="B2107" t="s">
        <v>4531</v>
      </c>
      <c r="C2107" t="s">
        <v>4586</v>
      </c>
      <c r="D2107" t="s">
        <v>4532</v>
      </c>
      <c r="E2107" t="s">
        <v>4533</v>
      </c>
      <c r="F2107" t="s">
        <v>4532</v>
      </c>
      <c r="G2107" t="s">
        <v>24</v>
      </c>
      <c r="H2107">
        <v>0.01</v>
      </c>
      <c r="I2107" t="s">
        <v>47</v>
      </c>
      <c r="J2107" t="s">
        <v>26</v>
      </c>
      <c r="M2107" t="s">
        <v>27</v>
      </c>
      <c r="N2107" t="s">
        <v>27</v>
      </c>
    </row>
    <row r="2108" spans="1:14" x14ac:dyDescent="0.2">
      <c r="A2108" t="s">
        <v>4490</v>
      </c>
      <c r="B2108" t="s">
        <v>4531</v>
      </c>
      <c r="C2108" t="s">
        <v>4961</v>
      </c>
      <c r="D2108" t="s">
        <v>4532</v>
      </c>
      <c r="E2108" t="s">
        <v>4533</v>
      </c>
      <c r="F2108" t="s">
        <v>4532</v>
      </c>
      <c r="G2108" t="s">
        <v>24</v>
      </c>
      <c r="H2108">
        <v>0.01</v>
      </c>
      <c r="I2108" t="s">
        <v>47</v>
      </c>
      <c r="J2108" t="s">
        <v>26</v>
      </c>
      <c r="M2108" t="s">
        <v>27</v>
      </c>
      <c r="N2108" t="s">
        <v>27</v>
      </c>
    </row>
    <row r="2109" spans="1:14" x14ac:dyDescent="0.2">
      <c r="A2109" t="s">
        <v>4490</v>
      </c>
      <c r="B2109" t="s">
        <v>4531</v>
      </c>
      <c r="C2109" t="s">
        <v>4479</v>
      </c>
      <c r="D2109" t="s">
        <v>4532</v>
      </c>
      <c r="E2109" t="s">
        <v>4533</v>
      </c>
      <c r="F2109" t="s">
        <v>4532</v>
      </c>
      <c r="G2109" t="s">
        <v>24</v>
      </c>
      <c r="H2109">
        <v>0.01</v>
      </c>
      <c r="I2109" t="s">
        <v>47</v>
      </c>
      <c r="J2109" t="s">
        <v>26</v>
      </c>
      <c r="M2109" t="s">
        <v>27</v>
      </c>
      <c r="N2109" t="s">
        <v>27</v>
      </c>
    </row>
    <row r="2110" spans="1:14" x14ac:dyDescent="0.2">
      <c r="A2110" t="s">
        <v>4490</v>
      </c>
      <c r="B2110" t="s">
        <v>4531</v>
      </c>
      <c r="C2110" t="s">
        <v>5023</v>
      </c>
      <c r="D2110" t="s">
        <v>4532</v>
      </c>
      <c r="E2110" t="s">
        <v>4533</v>
      </c>
      <c r="F2110" t="s">
        <v>4532</v>
      </c>
      <c r="G2110" t="s">
        <v>24</v>
      </c>
      <c r="H2110">
        <v>0.01</v>
      </c>
      <c r="I2110" t="s">
        <v>47</v>
      </c>
      <c r="J2110" t="s">
        <v>26</v>
      </c>
      <c r="M2110" t="s">
        <v>27</v>
      </c>
      <c r="N2110" t="s">
        <v>27</v>
      </c>
    </row>
    <row r="2111" spans="1:14" x14ac:dyDescent="0.2">
      <c r="A2111" t="s">
        <v>4490</v>
      </c>
      <c r="B2111" t="s">
        <v>4545</v>
      </c>
      <c r="C2111" t="s">
        <v>4961</v>
      </c>
      <c r="D2111" t="s">
        <v>4546</v>
      </c>
      <c r="E2111" t="s">
        <v>4547</v>
      </c>
      <c r="F2111" t="s">
        <v>4546</v>
      </c>
      <c r="G2111" t="s">
        <v>24</v>
      </c>
      <c r="H2111">
        <v>0.01</v>
      </c>
      <c r="I2111" t="s">
        <v>47</v>
      </c>
      <c r="J2111" t="s">
        <v>26</v>
      </c>
      <c r="M2111" t="s">
        <v>27</v>
      </c>
      <c r="N2111" t="s">
        <v>27</v>
      </c>
    </row>
    <row r="2112" spans="1:14" x14ac:dyDescent="0.2">
      <c r="A2112" t="s">
        <v>4490</v>
      </c>
      <c r="B2112" t="s">
        <v>4585</v>
      </c>
      <c r="C2112" t="s">
        <v>4866</v>
      </c>
      <c r="D2112" t="s">
        <v>4532</v>
      </c>
      <c r="E2112" t="s">
        <v>4587</v>
      </c>
      <c r="F2112" t="s">
        <v>4532</v>
      </c>
      <c r="G2112" t="s">
        <v>24</v>
      </c>
      <c r="H2112">
        <v>0.01</v>
      </c>
      <c r="I2112" t="s">
        <v>4421</v>
      </c>
      <c r="J2112" t="s">
        <v>26</v>
      </c>
      <c r="M2112" t="s">
        <v>27</v>
      </c>
      <c r="N2112" t="s">
        <v>27</v>
      </c>
    </row>
    <row r="2113" spans="1:14" x14ac:dyDescent="0.2">
      <c r="A2113" t="s">
        <v>4490</v>
      </c>
      <c r="B2113" t="s">
        <v>4585</v>
      </c>
      <c r="C2113" t="s">
        <v>4883</v>
      </c>
      <c r="D2113" t="s">
        <v>4532</v>
      </c>
      <c r="E2113" t="s">
        <v>4587</v>
      </c>
      <c r="F2113" t="s">
        <v>4532</v>
      </c>
      <c r="G2113" t="s">
        <v>24</v>
      </c>
      <c r="H2113">
        <v>0.01</v>
      </c>
      <c r="I2113" t="s">
        <v>4421</v>
      </c>
      <c r="J2113" t="s">
        <v>26</v>
      </c>
      <c r="M2113" t="s">
        <v>27</v>
      </c>
      <c r="N2113" t="s">
        <v>27</v>
      </c>
    </row>
    <row r="2114" spans="1:14" x14ac:dyDescent="0.2">
      <c r="A2114" t="s">
        <v>4490</v>
      </c>
      <c r="B2114" t="s">
        <v>4602</v>
      </c>
      <c r="C2114" t="s">
        <v>4899</v>
      </c>
      <c r="D2114" t="s">
        <v>4603</v>
      </c>
      <c r="E2114" t="s">
        <v>4604</v>
      </c>
      <c r="F2114" t="s">
        <v>4603</v>
      </c>
      <c r="G2114" t="s">
        <v>24</v>
      </c>
      <c r="H2114">
        <v>0.01</v>
      </c>
      <c r="I2114" t="s">
        <v>4421</v>
      </c>
      <c r="J2114" t="s">
        <v>26</v>
      </c>
      <c r="M2114" t="s">
        <v>27</v>
      </c>
      <c r="N2114" t="s">
        <v>27</v>
      </c>
    </row>
    <row r="2115" spans="1:14" x14ac:dyDescent="0.2">
      <c r="A2115" t="s">
        <v>4490</v>
      </c>
      <c r="B2115" t="s">
        <v>4531</v>
      </c>
      <c r="C2115" t="s">
        <v>4476</v>
      </c>
      <c r="D2115" t="s">
        <v>4532</v>
      </c>
      <c r="E2115" t="s">
        <v>4533</v>
      </c>
      <c r="F2115" t="s">
        <v>4532</v>
      </c>
      <c r="G2115" t="s">
        <v>24</v>
      </c>
      <c r="I2115" t="s">
        <v>47</v>
      </c>
      <c r="J2115" t="s">
        <v>26</v>
      </c>
      <c r="M2115" t="s">
        <v>27</v>
      </c>
      <c r="N2115" t="s">
        <v>27</v>
      </c>
    </row>
    <row r="2116" spans="1:14" x14ac:dyDescent="0.2">
      <c r="A2116" t="s">
        <v>4490</v>
      </c>
      <c r="B2116" t="s">
        <v>4531</v>
      </c>
      <c r="C2116" t="s">
        <v>5028</v>
      </c>
      <c r="D2116" t="s">
        <v>4532</v>
      </c>
      <c r="E2116" t="s">
        <v>4533</v>
      </c>
      <c r="F2116" t="s">
        <v>4532</v>
      </c>
      <c r="G2116" t="s">
        <v>24</v>
      </c>
      <c r="I2116" t="s">
        <v>47</v>
      </c>
      <c r="J2116" t="s">
        <v>26</v>
      </c>
      <c r="M2116" t="s">
        <v>27</v>
      </c>
      <c r="N2116" t="s">
        <v>27</v>
      </c>
    </row>
    <row r="2117" spans="1:14" x14ac:dyDescent="0.2">
      <c r="A2117" t="s">
        <v>4490</v>
      </c>
      <c r="B2117" t="s">
        <v>4534</v>
      </c>
      <c r="C2117" t="s">
        <v>4414</v>
      </c>
      <c r="D2117" t="s">
        <v>4536</v>
      </c>
      <c r="E2117" t="s">
        <v>4537</v>
      </c>
      <c r="F2117" t="s">
        <v>4536</v>
      </c>
      <c r="G2117" t="s">
        <v>24</v>
      </c>
      <c r="I2117" t="s">
        <v>47</v>
      </c>
      <c r="J2117" t="s">
        <v>26</v>
      </c>
      <c r="M2117" t="s">
        <v>27</v>
      </c>
      <c r="N2117" t="s">
        <v>27</v>
      </c>
    </row>
    <row r="2118" spans="1:14" x14ac:dyDescent="0.2">
      <c r="A2118" t="s">
        <v>4490</v>
      </c>
      <c r="B2118" t="s">
        <v>4534</v>
      </c>
      <c r="C2118" t="s">
        <v>4873</v>
      </c>
      <c r="D2118" t="s">
        <v>4536</v>
      </c>
      <c r="E2118" t="s">
        <v>4537</v>
      </c>
      <c r="F2118" t="s">
        <v>4536</v>
      </c>
      <c r="G2118" t="s">
        <v>24</v>
      </c>
      <c r="I2118" t="s">
        <v>47</v>
      </c>
      <c r="J2118" t="s">
        <v>26</v>
      </c>
      <c r="M2118" t="s">
        <v>27</v>
      </c>
      <c r="N2118" t="s">
        <v>27</v>
      </c>
    </row>
    <row r="2119" spans="1:14" x14ac:dyDescent="0.2">
      <c r="A2119" t="s">
        <v>4490</v>
      </c>
      <c r="B2119" t="s">
        <v>4534</v>
      </c>
      <c r="C2119" t="s">
        <v>4476</v>
      </c>
      <c r="D2119" t="s">
        <v>4536</v>
      </c>
      <c r="E2119" t="s">
        <v>4537</v>
      </c>
      <c r="F2119" t="s">
        <v>4536</v>
      </c>
      <c r="G2119" t="s">
        <v>24</v>
      </c>
      <c r="I2119" t="s">
        <v>47</v>
      </c>
      <c r="J2119" t="s">
        <v>26</v>
      </c>
      <c r="M2119" t="s">
        <v>27</v>
      </c>
      <c r="N2119" t="s">
        <v>27</v>
      </c>
    </row>
    <row r="2120" spans="1:14" x14ac:dyDescent="0.2">
      <c r="A2120" t="s">
        <v>4490</v>
      </c>
      <c r="B2120" t="s">
        <v>4534</v>
      </c>
      <c r="C2120" t="s">
        <v>4479</v>
      </c>
      <c r="D2120" t="s">
        <v>4536</v>
      </c>
      <c r="E2120" t="s">
        <v>4537</v>
      </c>
      <c r="F2120" t="s">
        <v>4536</v>
      </c>
      <c r="G2120" t="s">
        <v>24</v>
      </c>
      <c r="I2120" t="s">
        <v>47</v>
      </c>
      <c r="J2120" t="s">
        <v>26</v>
      </c>
      <c r="M2120" t="s">
        <v>27</v>
      </c>
      <c r="N2120" t="s">
        <v>27</v>
      </c>
    </row>
    <row r="2121" spans="1:14" x14ac:dyDescent="0.2">
      <c r="A2121" t="s">
        <v>4490</v>
      </c>
      <c r="B2121" t="s">
        <v>4534</v>
      </c>
      <c r="C2121" t="s">
        <v>5028</v>
      </c>
      <c r="D2121" t="s">
        <v>4536</v>
      </c>
      <c r="E2121" t="s">
        <v>4537</v>
      </c>
      <c r="F2121" t="s">
        <v>4536</v>
      </c>
      <c r="G2121" t="s">
        <v>24</v>
      </c>
      <c r="I2121" t="s">
        <v>47</v>
      </c>
      <c r="J2121" t="s">
        <v>26</v>
      </c>
      <c r="M2121" t="s">
        <v>27</v>
      </c>
      <c r="N2121" t="s">
        <v>27</v>
      </c>
    </row>
    <row r="2122" spans="1:14" x14ac:dyDescent="0.2">
      <c r="A2122" t="s">
        <v>4490</v>
      </c>
      <c r="B2122" t="s">
        <v>4534</v>
      </c>
      <c r="C2122" t="s">
        <v>5023</v>
      </c>
      <c r="D2122" t="s">
        <v>4536</v>
      </c>
      <c r="E2122" t="s">
        <v>4537</v>
      </c>
      <c r="F2122" t="s">
        <v>4536</v>
      </c>
      <c r="G2122" t="s">
        <v>24</v>
      </c>
      <c r="I2122" t="s">
        <v>47</v>
      </c>
      <c r="J2122" t="s">
        <v>26</v>
      </c>
      <c r="M2122" t="s">
        <v>27</v>
      </c>
      <c r="N2122" t="s">
        <v>27</v>
      </c>
    </row>
    <row r="2123" spans="1:14" x14ac:dyDescent="0.2">
      <c r="A2123" t="s">
        <v>4490</v>
      </c>
      <c r="B2123" t="s">
        <v>4545</v>
      </c>
      <c r="C2123" t="s">
        <v>4899</v>
      </c>
      <c r="D2123" t="s">
        <v>4546</v>
      </c>
      <c r="E2123" t="s">
        <v>4547</v>
      </c>
      <c r="F2123" t="s">
        <v>4546</v>
      </c>
      <c r="G2123" t="s">
        <v>24</v>
      </c>
      <c r="I2123" t="s">
        <v>47</v>
      </c>
      <c r="J2123" t="s">
        <v>26</v>
      </c>
      <c r="M2123" t="s">
        <v>27</v>
      </c>
      <c r="N2123" t="s">
        <v>27</v>
      </c>
    </row>
    <row r="2124" spans="1:14" x14ac:dyDescent="0.2">
      <c r="A2124" t="s">
        <v>4490</v>
      </c>
      <c r="B2124" t="s">
        <v>4545</v>
      </c>
      <c r="C2124" t="s">
        <v>4476</v>
      </c>
      <c r="D2124" t="s">
        <v>4546</v>
      </c>
      <c r="E2124" t="s">
        <v>4547</v>
      </c>
      <c r="F2124" t="s">
        <v>4546</v>
      </c>
      <c r="G2124" t="s">
        <v>24</v>
      </c>
      <c r="I2124" t="s">
        <v>47</v>
      </c>
      <c r="J2124" t="s">
        <v>26</v>
      </c>
      <c r="M2124" t="s">
        <v>27</v>
      </c>
      <c r="N2124" t="s">
        <v>27</v>
      </c>
    </row>
    <row r="2125" spans="1:14" x14ac:dyDescent="0.2">
      <c r="A2125" t="s">
        <v>5052</v>
      </c>
      <c r="B2125" t="s">
        <v>5053</v>
      </c>
      <c r="C2125" t="s">
        <v>5054</v>
      </c>
      <c r="D2125" t="s">
        <v>5055</v>
      </c>
      <c r="E2125" t="s">
        <v>5056</v>
      </c>
      <c r="F2125" t="s">
        <v>5057</v>
      </c>
      <c r="G2125" t="s">
        <v>24</v>
      </c>
      <c r="H2125">
        <v>484.3</v>
      </c>
      <c r="I2125" t="s">
        <v>47</v>
      </c>
      <c r="J2125" t="s">
        <v>26</v>
      </c>
      <c r="K2125">
        <v>26</v>
      </c>
      <c r="L2125">
        <v>18.626923080000001</v>
      </c>
      <c r="M2125" t="s">
        <v>27</v>
      </c>
      <c r="N2125" t="s">
        <v>27</v>
      </c>
    </row>
    <row r="2126" spans="1:14" x14ac:dyDescent="0.2">
      <c r="A2126" t="s">
        <v>5052</v>
      </c>
      <c r="B2126" t="s">
        <v>5058</v>
      </c>
      <c r="C2126" t="s">
        <v>5059</v>
      </c>
      <c r="D2126" t="s">
        <v>4039</v>
      </c>
      <c r="E2126" t="s">
        <v>5060</v>
      </c>
      <c r="F2126" t="s">
        <v>4041</v>
      </c>
      <c r="G2126" t="s">
        <v>24</v>
      </c>
      <c r="H2126">
        <v>146.6</v>
      </c>
      <c r="I2126" t="s">
        <v>47</v>
      </c>
      <c r="J2126" t="s">
        <v>26</v>
      </c>
      <c r="K2126">
        <v>10</v>
      </c>
      <c r="L2126">
        <v>14.66</v>
      </c>
      <c r="M2126" t="s">
        <v>27</v>
      </c>
      <c r="N2126" t="s">
        <v>27</v>
      </c>
    </row>
    <row r="2127" spans="1:14" x14ac:dyDescent="0.2">
      <c r="A2127" t="s">
        <v>5052</v>
      </c>
      <c r="B2127" t="s">
        <v>5061</v>
      </c>
      <c r="C2127" t="s">
        <v>5062</v>
      </c>
      <c r="D2127" t="s">
        <v>5063</v>
      </c>
      <c r="E2127" t="s">
        <v>5064</v>
      </c>
      <c r="F2127" t="s">
        <v>5065</v>
      </c>
      <c r="G2127" t="s">
        <v>24</v>
      </c>
      <c r="H2127">
        <v>42.41</v>
      </c>
      <c r="I2127" t="s">
        <v>47</v>
      </c>
      <c r="J2127" t="s">
        <v>26</v>
      </c>
      <c r="K2127">
        <v>1</v>
      </c>
      <c r="L2127">
        <v>42.41</v>
      </c>
      <c r="M2127" t="s">
        <v>27</v>
      </c>
      <c r="N2127" t="s">
        <v>27</v>
      </c>
    </row>
    <row r="2128" spans="1:14" x14ac:dyDescent="0.2">
      <c r="A2128" t="s">
        <v>5052</v>
      </c>
      <c r="B2128" t="s">
        <v>5066</v>
      </c>
      <c r="C2128" t="s">
        <v>5067</v>
      </c>
      <c r="D2128" t="s">
        <v>5068</v>
      </c>
      <c r="E2128" t="s">
        <v>5069</v>
      </c>
      <c r="F2128" t="s">
        <v>5070</v>
      </c>
      <c r="G2128" t="s">
        <v>24</v>
      </c>
      <c r="H2128">
        <v>39.299999999999997</v>
      </c>
      <c r="I2128" t="s">
        <v>47</v>
      </c>
      <c r="J2128" t="s">
        <v>26</v>
      </c>
      <c r="K2128">
        <v>2</v>
      </c>
      <c r="L2128">
        <v>19.649999999999999</v>
      </c>
      <c r="M2128" t="s">
        <v>27</v>
      </c>
      <c r="N2128" t="s">
        <v>27</v>
      </c>
    </row>
    <row r="2129" spans="1:14" x14ac:dyDescent="0.2">
      <c r="A2129" t="s">
        <v>5052</v>
      </c>
      <c r="B2129" t="s">
        <v>5071</v>
      </c>
      <c r="C2129" t="s">
        <v>5059</v>
      </c>
      <c r="D2129" t="s">
        <v>4039</v>
      </c>
      <c r="E2129" t="s">
        <v>5072</v>
      </c>
      <c r="F2129" t="s">
        <v>4041</v>
      </c>
      <c r="G2129" t="s">
        <v>24</v>
      </c>
      <c r="H2129">
        <v>29.37</v>
      </c>
      <c r="I2129" t="s">
        <v>47</v>
      </c>
      <c r="J2129" t="s">
        <v>26</v>
      </c>
      <c r="M2129" t="s">
        <v>27</v>
      </c>
      <c r="N2129" t="s">
        <v>27</v>
      </c>
    </row>
    <row r="2130" spans="1:14" x14ac:dyDescent="0.2">
      <c r="A2130" t="s">
        <v>5052</v>
      </c>
      <c r="B2130" t="s">
        <v>5073</v>
      </c>
      <c r="C2130" t="s">
        <v>5074</v>
      </c>
      <c r="D2130" t="s">
        <v>5075</v>
      </c>
      <c r="E2130" t="s">
        <v>5076</v>
      </c>
      <c r="F2130" t="s">
        <v>5077</v>
      </c>
      <c r="G2130" t="s">
        <v>24</v>
      </c>
      <c r="H2130">
        <v>18.13</v>
      </c>
      <c r="I2130" t="s">
        <v>47</v>
      </c>
      <c r="J2130" t="s">
        <v>26</v>
      </c>
      <c r="K2130">
        <v>2</v>
      </c>
      <c r="L2130">
        <v>9.0649999999999995</v>
      </c>
      <c r="M2130" t="s">
        <v>27</v>
      </c>
      <c r="N2130" t="s">
        <v>27</v>
      </c>
    </row>
    <row r="2131" spans="1:14" x14ac:dyDescent="0.2">
      <c r="A2131" t="s">
        <v>5052</v>
      </c>
      <c r="B2131" t="s">
        <v>5078</v>
      </c>
      <c r="C2131" t="s">
        <v>5079</v>
      </c>
      <c r="D2131" t="s">
        <v>5080</v>
      </c>
      <c r="E2131" t="s">
        <v>5081</v>
      </c>
      <c r="F2131" t="s">
        <v>5082</v>
      </c>
      <c r="G2131" t="s">
        <v>24</v>
      </c>
      <c r="H2131">
        <v>10.11</v>
      </c>
      <c r="I2131" t="s">
        <v>47</v>
      </c>
      <c r="J2131" t="s">
        <v>26</v>
      </c>
      <c r="M2131" t="s">
        <v>27</v>
      </c>
      <c r="N2131" t="s">
        <v>27</v>
      </c>
    </row>
    <row r="2132" spans="1:14" x14ac:dyDescent="0.2">
      <c r="A2132" t="s">
        <v>5052</v>
      </c>
      <c r="B2132" t="s">
        <v>5078</v>
      </c>
      <c r="C2132" t="s">
        <v>5083</v>
      </c>
      <c r="D2132" t="s">
        <v>5080</v>
      </c>
      <c r="E2132" t="s">
        <v>5081</v>
      </c>
      <c r="F2132" t="s">
        <v>5082</v>
      </c>
      <c r="G2132" t="s">
        <v>24</v>
      </c>
      <c r="H2132">
        <v>9.93</v>
      </c>
      <c r="I2132" t="s">
        <v>47</v>
      </c>
      <c r="J2132" t="s">
        <v>26</v>
      </c>
      <c r="M2132" t="s">
        <v>27</v>
      </c>
      <c r="N2132" t="s">
        <v>27</v>
      </c>
    </row>
    <row r="2133" spans="1:14" x14ac:dyDescent="0.2">
      <c r="A2133" t="s">
        <v>5052</v>
      </c>
      <c r="B2133" t="s">
        <v>5078</v>
      </c>
      <c r="C2133" t="s">
        <v>5084</v>
      </c>
      <c r="D2133" t="s">
        <v>5080</v>
      </c>
      <c r="E2133" t="s">
        <v>5081</v>
      </c>
      <c r="F2133" t="s">
        <v>5082</v>
      </c>
      <c r="G2133" t="s">
        <v>24</v>
      </c>
      <c r="H2133">
        <v>8.44</v>
      </c>
      <c r="I2133" t="s">
        <v>47</v>
      </c>
      <c r="J2133" t="s">
        <v>26</v>
      </c>
      <c r="M2133" t="s">
        <v>27</v>
      </c>
      <c r="N2133" t="s">
        <v>27</v>
      </c>
    </row>
    <row r="2134" spans="1:14" x14ac:dyDescent="0.2">
      <c r="A2134" t="s">
        <v>5052</v>
      </c>
      <c r="B2134" t="s">
        <v>5085</v>
      </c>
      <c r="C2134" t="s">
        <v>5086</v>
      </c>
      <c r="D2134" t="s">
        <v>5087</v>
      </c>
      <c r="E2134" t="s">
        <v>5088</v>
      </c>
      <c r="F2134" t="s">
        <v>5089</v>
      </c>
      <c r="G2134" t="s">
        <v>24</v>
      </c>
      <c r="H2134">
        <v>6.85</v>
      </c>
      <c r="I2134" t="s">
        <v>47</v>
      </c>
      <c r="J2134" t="s">
        <v>26</v>
      </c>
      <c r="M2134" t="s">
        <v>27</v>
      </c>
      <c r="N2134" t="s">
        <v>27</v>
      </c>
    </row>
    <row r="2135" spans="1:14" x14ac:dyDescent="0.2">
      <c r="A2135" t="s">
        <v>5052</v>
      </c>
      <c r="B2135" t="s">
        <v>5090</v>
      </c>
      <c r="C2135" t="s">
        <v>5091</v>
      </c>
      <c r="D2135" t="s">
        <v>446</v>
      </c>
      <c r="E2135" t="s">
        <v>5092</v>
      </c>
      <c r="F2135" t="s">
        <v>448</v>
      </c>
      <c r="G2135" t="s">
        <v>24</v>
      </c>
      <c r="H2135">
        <v>3.9</v>
      </c>
      <c r="I2135" t="s">
        <v>47</v>
      </c>
      <c r="J2135" t="s">
        <v>26</v>
      </c>
      <c r="M2135" t="s">
        <v>27</v>
      </c>
      <c r="N2135" t="s">
        <v>27</v>
      </c>
    </row>
    <row r="2136" spans="1:14" x14ac:dyDescent="0.2">
      <c r="A2136" t="s">
        <v>5052</v>
      </c>
      <c r="B2136" t="s">
        <v>5093</v>
      </c>
      <c r="C2136" t="s">
        <v>5094</v>
      </c>
      <c r="D2136" t="s">
        <v>5095</v>
      </c>
      <c r="E2136" t="s">
        <v>5096</v>
      </c>
      <c r="F2136" t="s">
        <v>5097</v>
      </c>
      <c r="G2136" t="s">
        <v>24</v>
      </c>
      <c r="H2136">
        <v>3.63</v>
      </c>
      <c r="I2136" t="s">
        <v>47</v>
      </c>
      <c r="J2136" t="s">
        <v>26</v>
      </c>
      <c r="K2136">
        <v>1</v>
      </c>
      <c r="L2136">
        <v>3.63</v>
      </c>
      <c r="M2136" t="s">
        <v>27</v>
      </c>
      <c r="N2136" t="s">
        <v>27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751"/>
  <sheetViews>
    <sheetView workbookViewId="0"/>
  </sheetViews>
  <sheetFormatPr defaultColWidth="12.5703125" defaultRowHeight="15.75" customHeight="1" x14ac:dyDescent="0.2"/>
  <cols>
    <col min="2" max="2" width="13.7109375" customWidth="1"/>
  </cols>
  <sheetData>
    <row r="1" spans="1:5" x14ac:dyDescent="0.2">
      <c r="A1" s="1" t="s">
        <v>5098</v>
      </c>
      <c r="B1" s="1" t="s">
        <v>5099</v>
      </c>
      <c r="C1" s="1" t="s">
        <v>5100</v>
      </c>
    </row>
    <row r="2" spans="1:5" x14ac:dyDescent="0.2">
      <c r="A2" s="1" t="s">
        <v>35</v>
      </c>
      <c r="B2" s="1">
        <v>731</v>
      </c>
      <c r="C2" s="1">
        <v>15236.81</v>
      </c>
      <c r="D2" s="1">
        <f>VLOOKUP(A2,'Margin sản phẩm'!C:J,8,FALSE)</f>
        <v>20.71</v>
      </c>
      <c r="E2" s="1">
        <f t="shared" ref="E2:E65" si="0">B2*D2</f>
        <v>15139.01</v>
      </c>
    </row>
    <row r="3" spans="1:5" x14ac:dyDescent="0.2">
      <c r="A3" s="1" t="s">
        <v>21</v>
      </c>
      <c r="B3" s="1">
        <v>498</v>
      </c>
      <c r="C3" s="1">
        <v>11619.77</v>
      </c>
      <c r="D3" s="1">
        <f>VLOOKUP(A3,'Margin sản phẩm'!C:J,8,FALSE)</f>
        <v>23.31</v>
      </c>
      <c r="E3" s="1">
        <f t="shared" si="0"/>
        <v>11608.38</v>
      </c>
    </row>
    <row r="4" spans="1:5" x14ac:dyDescent="0.2">
      <c r="A4" s="1" t="s">
        <v>30</v>
      </c>
      <c r="B4" s="1">
        <v>405</v>
      </c>
      <c r="C4" s="1">
        <v>8850.2999999999993</v>
      </c>
      <c r="D4" s="1">
        <f>VLOOKUP(A4,'Margin sản phẩm'!C:J,8,FALSE)</f>
        <v>21.85</v>
      </c>
      <c r="E4" s="1">
        <f t="shared" si="0"/>
        <v>8849.25</v>
      </c>
    </row>
    <row r="5" spans="1:5" x14ac:dyDescent="0.2">
      <c r="A5" s="1" t="s">
        <v>4363</v>
      </c>
      <c r="B5" s="1">
        <v>334</v>
      </c>
      <c r="C5" s="1">
        <v>9124.52</v>
      </c>
      <c r="D5" s="1">
        <f>VLOOKUP(A5,'Margin sản phẩm'!C:J,8,FALSE)</f>
        <v>27.43</v>
      </c>
      <c r="E5" s="1">
        <f t="shared" si="0"/>
        <v>9161.6200000000008</v>
      </c>
    </row>
    <row r="6" spans="1:5" x14ac:dyDescent="0.2">
      <c r="A6" s="1" t="s">
        <v>5101</v>
      </c>
      <c r="B6" s="1">
        <v>228</v>
      </c>
      <c r="C6" s="1">
        <v>886.52</v>
      </c>
      <c r="D6" s="1">
        <f>VLOOKUP(A6,'Margin sản phẩm'!C:J,8,FALSE)</f>
        <v>3.86</v>
      </c>
      <c r="E6" s="1">
        <f t="shared" si="0"/>
        <v>880.07999999999993</v>
      </c>
    </row>
    <row r="7" spans="1:5" x14ac:dyDescent="0.2">
      <c r="A7" s="1" t="s">
        <v>61</v>
      </c>
      <c r="B7" s="1">
        <v>129</v>
      </c>
      <c r="C7" s="1">
        <v>3507.85</v>
      </c>
      <c r="D7" s="1">
        <f>VLOOKUP(A7,'Margin sản phẩm'!C:J,8,FALSE)</f>
        <v>27.3</v>
      </c>
      <c r="E7" s="1">
        <f t="shared" si="0"/>
        <v>3521.7000000000003</v>
      </c>
    </row>
    <row r="8" spans="1:5" x14ac:dyDescent="0.2">
      <c r="A8" s="1" t="s">
        <v>44</v>
      </c>
      <c r="B8" s="1">
        <v>122</v>
      </c>
      <c r="C8" s="1">
        <v>2718.98</v>
      </c>
      <c r="D8" s="1">
        <f>VLOOKUP(A8,'Margin sản phẩm'!C:J,8,FALSE)</f>
        <v>22.37</v>
      </c>
      <c r="E8" s="1">
        <f t="shared" si="0"/>
        <v>2729.1400000000003</v>
      </c>
    </row>
    <row r="9" spans="1:5" x14ac:dyDescent="0.2">
      <c r="A9" s="1" t="s">
        <v>238</v>
      </c>
      <c r="B9" s="1">
        <v>120</v>
      </c>
      <c r="C9" s="1">
        <v>2907.86</v>
      </c>
      <c r="D9" s="1">
        <f>VLOOKUP(A9,'Margin sản phẩm'!C:J,8,FALSE)</f>
        <v>24.31</v>
      </c>
      <c r="E9" s="1">
        <f t="shared" si="0"/>
        <v>2917.2</v>
      </c>
    </row>
    <row r="10" spans="1:5" x14ac:dyDescent="0.2">
      <c r="A10" s="1" t="s">
        <v>81</v>
      </c>
      <c r="B10" s="1">
        <v>118</v>
      </c>
      <c r="C10" s="1">
        <v>3182.47</v>
      </c>
      <c r="D10" s="1">
        <f>VLOOKUP(A10,'Margin sản phẩm'!C:J,8,FALSE)</f>
        <v>26.49</v>
      </c>
      <c r="E10" s="1">
        <f t="shared" si="0"/>
        <v>3125.8199999999997</v>
      </c>
    </row>
    <row r="11" spans="1:5" x14ac:dyDescent="0.2">
      <c r="A11" s="1" t="s">
        <v>56</v>
      </c>
      <c r="B11" s="1">
        <v>95</v>
      </c>
      <c r="C11" s="1">
        <v>2628.84</v>
      </c>
      <c r="D11" s="1">
        <f>VLOOKUP(A11,'Margin sản phẩm'!C:J,8,FALSE)</f>
        <v>27.75</v>
      </c>
      <c r="E11" s="1">
        <f t="shared" si="0"/>
        <v>2636.25</v>
      </c>
    </row>
    <row r="12" spans="1:5" x14ac:dyDescent="0.2">
      <c r="A12" s="1" t="s">
        <v>68</v>
      </c>
      <c r="B12" s="1">
        <v>91</v>
      </c>
      <c r="C12" s="1">
        <v>2485.61</v>
      </c>
      <c r="D12" s="1">
        <f>VLOOKUP(A12,'Margin sản phẩm'!C:J,8,FALSE)</f>
        <v>27.78</v>
      </c>
      <c r="E12" s="1">
        <f t="shared" si="0"/>
        <v>2527.98</v>
      </c>
    </row>
    <row r="13" spans="1:5" x14ac:dyDescent="0.2">
      <c r="A13" s="1" t="s">
        <v>4375</v>
      </c>
      <c r="B13" s="1">
        <v>88</v>
      </c>
      <c r="C13" s="1">
        <v>2302.66</v>
      </c>
      <c r="D13" s="1">
        <f>VLOOKUP(A13,'Margin sản phẩm'!C:J,8,FALSE)</f>
        <v>27.01</v>
      </c>
      <c r="E13" s="1">
        <f t="shared" si="0"/>
        <v>2376.88</v>
      </c>
    </row>
    <row r="14" spans="1:5" x14ac:dyDescent="0.2">
      <c r="A14" s="1" t="s">
        <v>92</v>
      </c>
      <c r="B14" s="1">
        <v>83</v>
      </c>
      <c r="C14" s="1">
        <v>2037.14</v>
      </c>
      <c r="D14" s="1">
        <f>VLOOKUP(A14,'Margin sản phẩm'!C:J,8,FALSE)</f>
        <v>24.35</v>
      </c>
      <c r="E14" s="1">
        <f t="shared" si="0"/>
        <v>2021.0500000000002</v>
      </c>
    </row>
    <row r="15" spans="1:5" x14ac:dyDescent="0.2">
      <c r="A15" s="1" t="s">
        <v>4380</v>
      </c>
      <c r="B15" s="1">
        <v>78</v>
      </c>
      <c r="C15" s="1">
        <v>2039.11</v>
      </c>
      <c r="D15" s="1">
        <f>VLOOKUP(A15,'Margin sản phẩm'!C:J,8,FALSE)</f>
        <v>27.41</v>
      </c>
      <c r="E15" s="1">
        <f t="shared" si="0"/>
        <v>2137.98</v>
      </c>
    </row>
    <row r="16" spans="1:5" x14ac:dyDescent="0.2">
      <c r="A16" s="1" t="s">
        <v>74</v>
      </c>
      <c r="B16" s="1">
        <v>79</v>
      </c>
      <c r="C16" s="1">
        <v>2615.16</v>
      </c>
      <c r="D16" s="1">
        <f>VLOOKUP(A16,'Margin sản phẩm'!C:J,8,FALSE)</f>
        <v>32.020000000000003</v>
      </c>
      <c r="E16" s="1">
        <f t="shared" si="0"/>
        <v>2529.5800000000004</v>
      </c>
    </row>
    <row r="17" spans="1:5" x14ac:dyDescent="0.2">
      <c r="A17" s="1" t="s">
        <v>5102</v>
      </c>
      <c r="B17" s="1">
        <v>73</v>
      </c>
      <c r="C17" s="1">
        <v>348.68</v>
      </c>
      <c r="D17" s="1">
        <f>VLOOKUP(A17,'Margin sản phẩm'!C:J,8,FALSE)</f>
        <v>4.8499999999999996</v>
      </c>
      <c r="E17" s="1">
        <f t="shared" si="0"/>
        <v>354.04999999999995</v>
      </c>
    </row>
    <row r="18" spans="1:5" x14ac:dyDescent="0.2">
      <c r="A18" s="1" t="s">
        <v>1368</v>
      </c>
      <c r="B18" s="1">
        <v>67</v>
      </c>
      <c r="C18" s="1">
        <v>1837.57</v>
      </c>
      <c r="D18" s="1">
        <f>VLOOKUP(A18,'Margin sản phẩm'!C:J,8,FALSE)</f>
        <v>27.35</v>
      </c>
      <c r="E18" s="1">
        <f t="shared" si="0"/>
        <v>1832.45</v>
      </c>
    </row>
    <row r="19" spans="1:5" x14ac:dyDescent="0.2">
      <c r="A19" s="1" t="s">
        <v>159</v>
      </c>
      <c r="B19" s="1">
        <v>63</v>
      </c>
      <c r="C19" s="1">
        <v>1715.44</v>
      </c>
      <c r="D19" s="1">
        <f>VLOOKUP(A19,'Margin sản phẩm'!C:J,8,FALSE)</f>
        <v>25.4</v>
      </c>
      <c r="E19" s="1">
        <f t="shared" si="0"/>
        <v>1600.1999999999998</v>
      </c>
    </row>
    <row r="20" spans="1:5" x14ac:dyDescent="0.2">
      <c r="A20" s="1" t="s">
        <v>4369</v>
      </c>
      <c r="B20" s="1">
        <v>56</v>
      </c>
      <c r="C20" s="1">
        <v>1574.23</v>
      </c>
      <c r="D20" s="1">
        <f>VLOOKUP(A20,'Margin sản phẩm'!C:J,8,FALSE)</f>
        <v>27.83</v>
      </c>
      <c r="E20" s="1">
        <f t="shared" si="0"/>
        <v>1558.48</v>
      </c>
    </row>
    <row r="21" spans="1:5" x14ac:dyDescent="0.2">
      <c r="A21" s="1" t="s">
        <v>87</v>
      </c>
      <c r="B21" s="1">
        <v>51</v>
      </c>
      <c r="C21" s="1">
        <v>1468.59</v>
      </c>
      <c r="D21" s="1">
        <f>VLOOKUP(A21,'Margin sản phẩm'!C:J,8,FALSE)</f>
        <v>27.43</v>
      </c>
      <c r="E21" s="1">
        <f t="shared" si="0"/>
        <v>1398.93</v>
      </c>
    </row>
    <row r="22" spans="1:5" x14ac:dyDescent="0.2">
      <c r="A22" s="1" t="s">
        <v>197</v>
      </c>
      <c r="B22" s="1">
        <v>45</v>
      </c>
      <c r="C22" s="1">
        <v>1198.9100000000001</v>
      </c>
      <c r="D22" s="1">
        <f>VLOOKUP(A22,'Margin sản phẩm'!C:J,8,FALSE)</f>
        <v>27.09</v>
      </c>
      <c r="E22" s="1">
        <f t="shared" si="0"/>
        <v>1219.05</v>
      </c>
    </row>
    <row r="23" spans="1:5" x14ac:dyDescent="0.2">
      <c r="A23" s="1" t="s">
        <v>110</v>
      </c>
      <c r="B23" s="1">
        <v>38</v>
      </c>
      <c r="C23" s="1">
        <v>869.13</v>
      </c>
      <c r="D23" s="1">
        <f>VLOOKUP(A23,'Margin sản phẩm'!C:J,8,FALSE)</f>
        <v>22.26</v>
      </c>
      <c r="E23" s="1">
        <f t="shared" si="0"/>
        <v>845.88000000000011</v>
      </c>
    </row>
    <row r="24" spans="1:5" x14ac:dyDescent="0.2">
      <c r="A24" s="1" t="s">
        <v>97</v>
      </c>
      <c r="B24" s="1">
        <v>38</v>
      </c>
      <c r="C24" s="1">
        <v>990.51</v>
      </c>
      <c r="D24" s="1">
        <f>VLOOKUP(A24,'Margin sản phẩm'!C:J,8,FALSE)</f>
        <v>25.41</v>
      </c>
      <c r="E24" s="1">
        <f t="shared" si="0"/>
        <v>965.58</v>
      </c>
    </row>
    <row r="25" spans="1:5" x14ac:dyDescent="0.2">
      <c r="A25" s="1" t="s">
        <v>140</v>
      </c>
      <c r="B25" s="1">
        <v>36</v>
      </c>
      <c r="C25" s="1">
        <v>1118.3499999999999</v>
      </c>
      <c r="D25" s="1">
        <f>VLOOKUP(A25,'Margin sản phẩm'!C:J,8,FALSE)</f>
        <v>31.09</v>
      </c>
      <c r="E25" s="1">
        <f t="shared" si="0"/>
        <v>1119.24</v>
      </c>
    </row>
    <row r="26" spans="1:5" x14ac:dyDescent="0.2">
      <c r="A26" s="1" t="s">
        <v>186</v>
      </c>
      <c r="B26" s="1">
        <v>33</v>
      </c>
      <c r="C26" s="1">
        <v>759.55</v>
      </c>
      <c r="D26" s="1">
        <f>VLOOKUP(A26,'Margin sản phẩm'!C:J,8,FALSE)</f>
        <v>23.16</v>
      </c>
      <c r="E26" s="1">
        <f t="shared" si="0"/>
        <v>764.28</v>
      </c>
    </row>
    <row r="27" spans="1:5" x14ac:dyDescent="0.2">
      <c r="A27" s="1" t="s">
        <v>642</v>
      </c>
      <c r="B27" s="1">
        <v>33</v>
      </c>
      <c r="C27" s="1">
        <v>715.58</v>
      </c>
      <c r="D27" s="1">
        <f>VLOOKUP(A27,'Margin sản phẩm'!C:J,8,FALSE)</f>
        <v>21.46</v>
      </c>
      <c r="E27" s="1">
        <f t="shared" si="0"/>
        <v>708.18000000000006</v>
      </c>
    </row>
    <row r="28" spans="1:5" x14ac:dyDescent="0.2">
      <c r="A28" s="1" t="s">
        <v>130</v>
      </c>
      <c r="B28" s="1">
        <v>33</v>
      </c>
      <c r="C28" s="1">
        <v>1129.97</v>
      </c>
      <c r="D28" s="1">
        <f>VLOOKUP(A28,'Margin sản phẩm'!C:J,8,FALSE)</f>
        <v>34.43</v>
      </c>
      <c r="E28" s="1">
        <f t="shared" si="0"/>
        <v>1136.19</v>
      </c>
    </row>
    <row r="29" spans="1:5" x14ac:dyDescent="0.2">
      <c r="A29" s="1" t="s">
        <v>5055</v>
      </c>
      <c r="B29" s="1">
        <v>31</v>
      </c>
      <c r="C29" s="1">
        <v>1070.0899999999999</v>
      </c>
      <c r="D29" s="1">
        <f>VLOOKUP(A29,'Margin sản phẩm'!C:J,8,FALSE)</f>
        <v>34.21</v>
      </c>
      <c r="E29" s="1">
        <f t="shared" si="0"/>
        <v>1060.51</v>
      </c>
    </row>
    <row r="30" spans="1:5" x14ac:dyDescent="0.2">
      <c r="A30" s="1" t="s">
        <v>356</v>
      </c>
      <c r="B30" s="1">
        <v>31</v>
      </c>
      <c r="C30" s="1">
        <v>822.71</v>
      </c>
      <c r="D30" s="1">
        <f>VLOOKUP(A30,'Margin sản phẩm'!C:J,8,FALSE)</f>
        <v>25.97</v>
      </c>
      <c r="E30" s="1">
        <f t="shared" si="0"/>
        <v>805.06999999999994</v>
      </c>
    </row>
    <row r="31" spans="1:5" x14ac:dyDescent="0.2">
      <c r="A31" s="1" t="s">
        <v>299</v>
      </c>
      <c r="B31" s="1">
        <v>28</v>
      </c>
      <c r="C31" s="1">
        <v>563.34</v>
      </c>
      <c r="D31" s="1">
        <f>VLOOKUP(A31,'Margin sản phẩm'!C:J,8,FALSE)</f>
        <v>19.29</v>
      </c>
      <c r="E31" s="1">
        <f t="shared" si="0"/>
        <v>540.12</v>
      </c>
    </row>
    <row r="32" spans="1:5" x14ac:dyDescent="0.2">
      <c r="A32" s="1" t="s">
        <v>192</v>
      </c>
      <c r="B32" s="1">
        <v>28</v>
      </c>
      <c r="C32" s="1">
        <v>741.03</v>
      </c>
      <c r="D32" s="1">
        <f>VLOOKUP(A32,'Margin sản phẩm'!C:J,8,FALSE)</f>
        <v>26.5</v>
      </c>
      <c r="E32" s="1">
        <f t="shared" si="0"/>
        <v>742</v>
      </c>
    </row>
    <row r="33" spans="1:5" x14ac:dyDescent="0.2">
      <c r="A33" s="1" t="s">
        <v>336</v>
      </c>
      <c r="B33" s="1">
        <v>28</v>
      </c>
      <c r="C33" s="1">
        <v>814.63</v>
      </c>
      <c r="D33" s="1">
        <f>VLOOKUP(A33,'Margin sản phẩm'!C:J,8,FALSE)</f>
        <v>29.6</v>
      </c>
      <c r="E33" s="1">
        <f t="shared" si="0"/>
        <v>828.80000000000007</v>
      </c>
    </row>
    <row r="34" spans="1:5" x14ac:dyDescent="0.2">
      <c r="A34" s="1" t="s">
        <v>125</v>
      </c>
      <c r="B34" s="1">
        <v>27</v>
      </c>
      <c r="C34" s="1">
        <v>698.05</v>
      </c>
      <c r="D34" s="1">
        <f>VLOOKUP(A34,'Margin sản phẩm'!C:J,8,FALSE)</f>
        <v>25.34</v>
      </c>
      <c r="E34" s="1">
        <f t="shared" si="0"/>
        <v>684.18</v>
      </c>
    </row>
    <row r="35" spans="1:5" x14ac:dyDescent="0.2">
      <c r="A35" s="1" t="s">
        <v>252</v>
      </c>
      <c r="B35" s="1">
        <v>26</v>
      </c>
      <c r="C35" s="1">
        <v>526.71</v>
      </c>
      <c r="D35" s="1">
        <f>VLOOKUP(A35,'Margin sản phẩm'!C:J,8,FALSE)</f>
        <v>20.48</v>
      </c>
      <c r="E35" s="1">
        <f t="shared" si="0"/>
        <v>532.48</v>
      </c>
    </row>
    <row r="36" spans="1:5" x14ac:dyDescent="0.2">
      <c r="A36" s="1" t="s">
        <v>232</v>
      </c>
      <c r="B36" s="1">
        <v>25</v>
      </c>
      <c r="C36" s="1">
        <v>497.75</v>
      </c>
      <c r="D36" s="1">
        <f>VLOOKUP(A36,'Margin sản phẩm'!C:J,8,FALSE)</f>
        <v>19.809999999999999</v>
      </c>
      <c r="E36" s="1">
        <f t="shared" si="0"/>
        <v>495.24999999999994</v>
      </c>
    </row>
    <row r="37" spans="1:5" x14ac:dyDescent="0.2">
      <c r="A37" s="1" t="s">
        <v>119</v>
      </c>
      <c r="B37" s="1">
        <v>24</v>
      </c>
      <c r="C37" s="1">
        <v>618.65</v>
      </c>
      <c r="D37" s="1">
        <f>VLOOKUP(A37,'Margin sản phẩm'!C:J,8,FALSE)</f>
        <v>25.85</v>
      </c>
      <c r="E37" s="1">
        <f t="shared" si="0"/>
        <v>620.40000000000009</v>
      </c>
    </row>
    <row r="38" spans="1:5" x14ac:dyDescent="0.2">
      <c r="A38" s="1" t="s">
        <v>154</v>
      </c>
      <c r="B38" s="1">
        <v>25</v>
      </c>
      <c r="C38" s="1">
        <v>674.18</v>
      </c>
      <c r="D38" s="1">
        <f>VLOOKUP(A38,'Margin sản phẩm'!C:J,8,FALSE)</f>
        <v>26.83</v>
      </c>
      <c r="E38" s="1">
        <f t="shared" si="0"/>
        <v>670.75</v>
      </c>
    </row>
    <row r="39" spans="1:5" x14ac:dyDescent="0.2">
      <c r="A39" s="1" t="s">
        <v>180</v>
      </c>
      <c r="B39" s="1">
        <v>21</v>
      </c>
      <c r="C39" s="1">
        <v>417.79</v>
      </c>
      <c r="D39" s="1">
        <f>VLOOKUP(A39,'Margin sản phẩm'!C:J,8,FALSE)</f>
        <v>19.68</v>
      </c>
      <c r="E39" s="1">
        <f t="shared" si="0"/>
        <v>413.28</v>
      </c>
    </row>
    <row r="40" spans="1:5" x14ac:dyDescent="0.2">
      <c r="A40" s="1" t="s">
        <v>416</v>
      </c>
      <c r="B40" s="1">
        <v>21</v>
      </c>
      <c r="C40" s="1">
        <v>428.39</v>
      </c>
      <c r="D40" s="1">
        <f>VLOOKUP(A40,'Margin sản phẩm'!C:J,8,FALSE)</f>
        <v>20.100000000000001</v>
      </c>
      <c r="E40" s="1">
        <f t="shared" si="0"/>
        <v>422.1</v>
      </c>
    </row>
    <row r="41" spans="1:5" x14ac:dyDescent="0.2">
      <c r="A41" s="1" t="s">
        <v>147</v>
      </c>
      <c r="B41" s="1">
        <v>21</v>
      </c>
      <c r="C41" s="1">
        <v>1010.19</v>
      </c>
      <c r="D41" s="1">
        <f>VLOOKUP(A41,'Margin sản phẩm'!C:J,8,FALSE)</f>
        <v>48.11</v>
      </c>
      <c r="E41" s="1">
        <f t="shared" si="0"/>
        <v>1010.31</v>
      </c>
    </row>
    <row r="42" spans="1:5" x14ac:dyDescent="0.2">
      <c r="A42" s="1" t="s">
        <v>317</v>
      </c>
      <c r="B42" s="1">
        <v>21</v>
      </c>
      <c r="C42" s="1">
        <v>433.21</v>
      </c>
      <c r="D42" s="1">
        <f>VLOOKUP(A42,'Margin sản phẩm'!C:J,8,FALSE)</f>
        <v>21.39</v>
      </c>
      <c r="E42" s="1">
        <f t="shared" si="0"/>
        <v>449.19</v>
      </c>
    </row>
    <row r="43" spans="1:5" x14ac:dyDescent="0.2">
      <c r="A43" s="1" t="s">
        <v>5103</v>
      </c>
      <c r="B43" s="1">
        <v>19</v>
      </c>
      <c r="C43" s="1">
        <v>68.92</v>
      </c>
      <c r="D43" s="1">
        <f>VLOOKUP(A43,'Margin sản phẩm'!C:J,8,FALSE)</f>
        <v>3.92</v>
      </c>
      <c r="E43" s="1">
        <f t="shared" si="0"/>
        <v>74.48</v>
      </c>
    </row>
    <row r="44" spans="1:5" x14ac:dyDescent="0.2">
      <c r="A44" s="1" t="s">
        <v>4409</v>
      </c>
      <c r="B44" s="1">
        <v>19</v>
      </c>
      <c r="C44" s="1">
        <v>389.05</v>
      </c>
      <c r="D44" s="1">
        <f>VLOOKUP(A44,'Margin sản phẩm'!C:J,8,FALSE)</f>
        <v>19.12</v>
      </c>
      <c r="E44" s="1">
        <f t="shared" si="0"/>
        <v>363.28000000000003</v>
      </c>
    </row>
    <row r="45" spans="1:5" x14ac:dyDescent="0.2">
      <c r="A45" s="1" t="s">
        <v>4398</v>
      </c>
      <c r="B45" s="1">
        <v>19</v>
      </c>
      <c r="C45" s="1">
        <v>587.89</v>
      </c>
      <c r="D45" s="1">
        <f>VLOOKUP(A45,'Margin sản phẩm'!C:J,8,FALSE)</f>
        <v>30.68</v>
      </c>
      <c r="E45" s="1">
        <f t="shared" si="0"/>
        <v>582.91999999999996</v>
      </c>
    </row>
    <row r="46" spans="1:5" x14ac:dyDescent="0.2">
      <c r="A46" s="1" t="s">
        <v>4020</v>
      </c>
      <c r="B46" s="1">
        <v>18</v>
      </c>
      <c r="C46" s="1">
        <v>378.71</v>
      </c>
      <c r="D46" s="1">
        <f>VLOOKUP(A46,'Margin sản phẩm'!C:J,8,FALSE)</f>
        <v>20.38</v>
      </c>
      <c r="E46" s="1">
        <f t="shared" si="0"/>
        <v>366.84</v>
      </c>
    </row>
    <row r="47" spans="1:5" x14ac:dyDescent="0.2">
      <c r="A47" s="1" t="s">
        <v>399</v>
      </c>
      <c r="B47" s="1">
        <v>18</v>
      </c>
      <c r="C47" s="1">
        <v>359.82</v>
      </c>
      <c r="D47" s="1">
        <f>VLOOKUP(A47,'Margin sản phẩm'!C:J,8,FALSE)</f>
        <v>19.989999999999998</v>
      </c>
      <c r="E47" s="1">
        <f t="shared" si="0"/>
        <v>359.82</v>
      </c>
    </row>
    <row r="48" spans="1:5" x14ac:dyDescent="0.2">
      <c r="A48" s="1" t="s">
        <v>216</v>
      </c>
      <c r="B48" s="1">
        <v>17</v>
      </c>
      <c r="C48" s="1">
        <v>488.18</v>
      </c>
      <c r="D48" s="1">
        <f>VLOOKUP(A48,'Margin sản phẩm'!C:J,8,FALSE)</f>
        <v>31.47</v>
      </c>
      <c r="E48" s="1">
        <f t="shared" si="0"/>
        <v>534.99</v>
      </c>
    </row>
    <row r="49" spans="1:5" x14ac:dyDescent="0.2">
      <c r="A49" s="1" t="s">
        <v>760</v>
      </c>
      <c r="B49" s="1">
        <v>16</v>
      </c>
      <c r="C49" s="1">
        <v>419.74</v>
      </c>
      <c r="D49" s="1">
        <f>VLOOKUP(A49,'Margin sản phẩm'!C:J,8,FALSE)</f>
        <v>24.48</v>
      </c>
      <c r="E49" s="1">
        <f t="shared" si="0"/>
        <v>391.68</v>
      </c>
    </row>
    <row r="50" spans="1:5" x14ac:dyDescent="0.2">
      <c r="A50" s="1" t="s">
        <v>168</v>
      </c>
      <c r="B50" s="1">
        <v>16</v>
      </c>
      <c r="C50" s="1">
        <v>501.84</v>
      </c>
      <c r="D50" s="1">
        <f>VLOOKUP(A50,'Margin sản phẩm'!C:J,8,FALSE)</f>
        <v>30.55</v>
      </c>
      <c r="E50" s="1">
        <f t="shared" si="0"/>
        <v>488.8</v>
      </c>
    </row>
    <row r="51" spans="1:5" x14ac:dyDescent="0.2">
      <c r="A51" s="1" t="s">
        <v>292</v>
      </c>
      <c r="B51" s="1">
        <v>15</v>
      </c>
      <c r="C51" s="1">
        <v>366.48</v>
      </c>
      <c r="D51" s="1">
        <f>VLOOKUP(A51,'Margin sản phẩm'!C:J,8,FALSE)</f>
        <v>25.79</v>
      </c>
      <c r="E51" s="1">
        <f t="shared" si="0"/>
        <v>386.84999999999997</v>
      </c>
    </row>
    <row r="52" spans="1:5" x14ac:dyDescent="0.2">
      <c r="A52" s="1" t="s">
        <v>208</v>
      </c>
      <c r="B52" s="1">
        <v>15</v>
      </c>
      <c r="C52" s="1">
        <v>481.87</v>
      </c>
      <c r="D52" s="1">
        <f>VLOOKUP(A52,'Margin sản phẩm'!C:J,8,FALSE)</f>
        <v>31.1</v>
      </c>
      <c r="E52" s="1">
        <f t="shared" si="0"/>
        <v>466.5</v>
      </c>
    </row>
    <row r="53" spans="1:5" x14ac:dyDescent="0.2">
      <c r="A53" s="1" t="s">
        <v>279</v>
      </c>
      <c r="B53" s="1">
        <v>15</v>
      </c>
      <c r="C53" s="1">
        <v>472.25</v>
      </c>
      <c r="D53" s="1">
        <f>VLOOKUP(A53,'Margin sản phẩm'!C:J,8,FALSE)</f>
        <v>31.58</v>
      </c>
      <c r="E53" s="1">
        <f t="shared" si="0"/>
        <v>473.7</v>
      </c>
    </row>
    <row r="54" spans="1:5" x14ac:dyDescent="0.2">
      <c r="A54" s="1" t="s">
        <v>4766</v>
      </c>
      <c r="B54" s="1">
        <v>14</v>
      </c>
      <c r="C54" s="1">
        <v>410.31</v>
      </c>
      <c r="D54" s="1">
        <f>VLOOKUP(A54,'Margin sản phẩm'!C:J,8,FALSE)</f>
        <v>29.01</v>
      </c>
      <c r="E54" s="1">
        <f t="shared" si="0"/>
        <v>406.14000000000004</v>
      </c>
    </row>
    <row r="55" spans="1:5" x14ac:dyDescent="0.2">
      <c r="A55" s="1" t="s">
        <v>5104</v>
      </c>
      <c r="B55" s="1">
        <v>14</v>
      </c>
      <c r="C55" s="1">
        <v>383.16</v>
      </c>
      <c r="D55" s="1">
        <f>VLOOKUP(A55,'Margin sản phẩm'!C:J,8,FALSE)</f>
        <v>26.99</v>
      </c>
      <c r="E55" s="1">
        <f t="shared" si="0"/>
        <v>377.85999999999996</v>
      </c>
    </row>
    <row r="56" spans="1:5" x14ac:dyDescent="0.2">
      <c r="A56" s="1" t="s">
        <v>1185</v>
      </c>
      <c r="B56" s="1">
        <v>14</v>
      </c>
      <c r="C56" s="1">
        <v>412.21</v>
      </c>
      <c r="D56" s="1">
        <f>VLOOKUP(A56,'Margin sản phẩm'!C:J,8,FALSE)</f>
        <v>32.450000000000003</v>
      </c>
      <c r="E56" s="1">
        <f t="shared" si="0"/>
        <v>454.30000000000007</v>
      </c>
    </row>
    <row r="57" spans="1:5" x14ac:dyDescent="0.2">
      <c r="A57" s="1" t="s">
        <v>257</v>
      </c>
      <c r="B57" s="1">
        <v>14</v>
      </c>
      <c r="C57" s="1">
        <v>375.31</v>
      </c>
      <c r="D57" s="1">
        <f>VLOOKUP(A57,'Margin sản phẩm'!C:J,8,FALSE)</f>
        <v>26.38</v>
      </c>
      <c r="E57" s="1">
        <f t="shared" si="0"/>
        <v>369.32</v>
      </c>
    </row>
    <row r="58" spans="1:5" x14ac:dyDescent="0.2">
      <c r="A58" s="1" t="s">
        <v>4431</v>
      </c>
      <c r="B58" s="1">
        <v>14</v>
      </c>
      <c r="C58" s="1">
        <v>412.1</v>
      </c>
      <c r="D58" s="1">
        <f>VLOOKUP(A58,'Margin sản phẩm'!C:J,8,FALSE)</f>
        <v>29.55</v>
      </c>
      <c r="E58" s="1">
        <f t="shared" si="0"/>
        <v>413.7</v>
      </c>
    </row>
    <row r="59" spans="1:5" x14ac:dyDescent="0.2">
      <c r="A59" s="1" t="s">
        <v>4708</v>
      </c>
      <c r="B59" s="1">
        <v>13</v>
      </c>
      <c r="C59" s="1">
        <v>352.07</v>
      </c>
      <c r="D59" s="1">
        <f>VLOOKUP(A59,'Margin sản phẩm'!C:J,8,FALSE)</f>
        <v>23.59</v>
      </c>
      <c r="E59" s="1">
        <f t="shared" si="0"/>
        <v>306.67</v>
      </c>
    </row>
    <row r="60" spans="1:5" x14ac:dyDescent="0.2">
      <c r="A60" s="1" t="s">
        <v>485</v>
      </c>
      <c r="B60" s="1">
        <v>13</v>
      </c>
      <c r="C60" s="1">
        <v>278.76</v>
      </c>
      <c r="D60" s="1">
        <f>VLOOKUP(A60,'Margin sản phẩm'!C:J,8,FALSE)</f>
        <v>21.68</v>
      </c>
      <c r="E60" s="1">
        <f t="shared" si="0"/>
        <v>281.83999999999997</v>
      </c>
    </row>
    <row r="61" spans="1:5" x14ac:dyDescent="0.2">
      <c r="A61" s="1" t="s">
        <v>374</v>
      </c>
      <c r="B61" s="1">
        <v>13</v>
      </c>
      <c r="C61" s="1">
        <v>422.96</v>
      </c>
      <c r="D61" s="1">
        <f>VLOOKUP(A61,'Margin sản phẩm'!C:J,8,FALSE)</f>
        <v>33.049999999999997</v>
      </c>
      <c r="E61" s="1">
        <f t="shared" si="0"/>
        <v>429.65</v>
      </c>
    </row>
    <row r="62" spans="1:5" x14ac:dyDescent="0.2">
      <c r="A62" s="1" t="s">
        <v>4542</v>
      </c>
      <c r="B62" s="1">
        <v>12</v>
      </c>
      <c r="C62" s="1">
        <v>290.08</v>
      </c>
      <c r="D62" s="1">
        <f>VLOOKUP(A62,'Margin sản phẩm'!C:J,8,FALSE)</f>
        <v>25.48</v>
      </c>
      <c r="E62" s="1">
        <f t="shared" si="0"/>
        <v>305.76</v>
      </c>
    </row>
    <row r="63" spans="1:5" x14ac:dyDescent="0.2">
      <c r="A63" s="1" t="s">
        <v>4442</v>
      </c>
      <c r="B63" s="1">
        <v>12</v>
      </c>
      <c r="C63" s="1">
        <v>317.35000000000002</v>
      </c>
      <c r="D63" s="1">
        <f>VLOOKUP(A63,'Margin sản phẩm'!C:J,8,FALSE)</f>
        <v>27.78</v>
      </c>
      <c r="E63" s="1">
        <f t="shared" si="0"/>
        <v>333.36</v>
      </c>
    </row>
    <row r="64" spans="1:5" x14ac:dyDescent="0.2">
      <c r="A64" s="1" t="s">
        <v>440</v>
      </c>
      <c r="B64" s="1">
        <v>14</v>
      </c>
      <c r="C64" s="1">
        <v>413.31</v>
      </c>
      <c r="D64" s="1">
        <f>VLOOKUP(A64,'Margin sản phẩm'!C:J,8,FALSE)</f>
        <v>29.09</v>
      </c>
      <c r="E64" s="1">
        <f t="shared" si="0"/>
        <v>407.26</v>
      </c>
    </row>
    <row r="65" spans="1:5" x14ac:dyDescent="0.2">
      <c r="A65" s="1" t="s">
        <v>4026</v>
      </c>
      <c r="B65" s="1">
        <v>11</v>
      </c>
      <c r="C65" s="1">
        <v>345.65</v>
      </c>
      <c r="D65" s="1">
        <f>VLOOKUP(A65,'Margin sản phẩm'!C:J,8,FALSE)</f>
        <v>28.01</v>
      </c>
      <c r="E65" s="1">
        <f t="shared" si="0"/>
        <v>308.11</v>
      </c>
    </row>
    <row r="66" spans="1:5" x14ac:dyDescent="0.2">
      <c r="A66" s="1" t="s">
        <v>557</v>
      </c>
      <c r="B66" s="1">
        <v>11</v>
      </c>
      <c r="C66" s="1">
        <v>311.48</v>
      </c>
      <c r="D66" s="1">
        <f>VLOOKUP(A66,'Margin sản phẩm'!C:J,8,FALSE)</f>
        <v>29.95</v>
      </c>
      <c r="E66" s="1">
        <f t="shared" ref="E66:E129" si="1">B66*D66</f>
        <v>329.45</v>
      </c>
    </row>
    <row r="67" spans="1:5" x14ac:dyDescent="0.2">
      <c r="A67" s="1" t="s">
        <v>379</v>
      </c>
      <c r="B67" s="1">
        <v>11</v>
      </c>
      <c r="C67" s="1">
        <v>299.08999999999997</v>
      </c>
      <c r="D67" s="1">
        <f>VLOOKUP(A67,'Margin sản phẩm'!C:J,8,FALSE)</f>
        <v>27.88</v>
      </c>
      <c r="E67" s="1">
        <f t="shared" si="1"/>
        <v>306.68</v>
      </c>
    </row>
    <row r="68" spans="1:5" x14ac:dyDescent="0.2">
      <c r="A68" s="1" t="s">
        <v>407</v>
      </c>
      <c r="B68" s="1">
        <v>11</v>
      </c>
      <c r="C68" s="1">
        <v>206.66</v>
      </c>
      <c r="D68" s="1">
        <f>VLOOKUP(A68,'Margin sản phẩm'!C:J,8,FALSE)</f>
        <v>22.35</v>
      </c>
      <c r="E68" s="1">
        <f t="shared" si="1"/>
        <v>245.85000000000002</v>
      </c>
    </row>
    <row r="69" spans="1:5" x14ac:dyDescent="0.2">
      <c r="A69" s="1" t="s">
        <v>4437</v>
      </c>
      <c r="B69" s="1">
        <v>10</v>
      </c>
      <c r="C69" s="1">
        <v>282.3</v>
      </c>
      <c r="D69" s="1">
        <f>VLOOKUP(A69,'Margin sản phẩm'!C:J,8,FALSE)</f>
        <v>27.82</v>
      </c>
      <c r="E69" s="1">
        <f t="shared" si="1"/>
        <v>278.2</v>
      </c>
    </row>
    <row r="70" spans="1:5" x14ac:dyDescent="0.2">
      <c r="A70" s="1" t="s">
        <v>4505</v>
      </c>
      <c r="B70" s="1">
        <v>10</v>
      </c>
      <c r="C70" s="1">
        <v>303.89999999999998</v>
      </c>
      <c r="D70" s="1">
        <f>VLOOKUP(A70,'Margin sản phẩm'!C:J,8,FALSE)</f>
        <v>28.24</v>
      </c>
      <c r="E70" s="1">
        <f t="shared" si="1"/>
        <v>282.39999999999998</v>
      </c>
    </row>
    <row r="71" spans="1:5" x14ac:dyDescent="0.2">
      <c r="A71" s="1" t="s">
        <v>4785</v>
      </c>
      <c r="B71" s="1">
        <v>10</v>
      </c>
      <c r="C71" s="1">
        <v>252.39</v>
      </c>
      <c r="D71" s="1">
        <f>VLOOKUP(A71,'Margin sản phẩm'!C:J,8,FALSE)</f>
        <v>25.61</v>
      </c>
      <c r="E71" s="1">
        <f t="shared" si="1"/>
        <v>256.10000000000002</v>
      </c>
    </row>
    <row r="72" spans="1:5" x14ac:dyDescent="0.2">
      <c r="A72" s="1" t="s">
        <v>4404</v>
      </c>
      <c r="B72" s="1">
        <v>10</v>
      </c>
      <c r="C72" s="1">
        <v>266.52</v>
      </c>
      <c r="D72" s="1">
        <f>VLOOKUP(A72,'Margin sản phẩm'!C:J,8,FALSE)</f>
        <v>27.2</v>
      </c>
      <c r="E72" s="1">
        <f t="shared" si="1"/>
        <v>272</v>
      </c>
    </row>
    <row r="73" spans="1:5" x14ac:dyDescent="0.2">
      <c r="A73" s="1" t="s">
        <v>934</v>
      </c>
      <c r="B73" s="1">
        <v>10</v>
      </c>
      <c r="C73" s="1">
        <v>204.34</v>
      </c>
      <c r="D73" s="1">
        <f>VLOOKUP(A73,'Margin sản phẩm'!C:J,8,FALSE)</f>
        <v>21.22</v>
      </c>
      <c r="E73" s="1">
        <f t="shared" si="1"/>
        <v>212.2</v>
      </c>
    </row>
    <row r="74" spans="1:5" x14ac:dyDescent="0.2">
      <c r="A74" s="1" t="s">
        <v>682</v>
      </c>
      <c r="B74" s="1">
        <v>10</v>
      </c>
      <c r="C74" s="1">
        <v>183.62</v>
      </c>
      <c r="D74" s="1">
        <f>VLOOKUP(A74,'Margin sản phẩm'!C:J,8,FALSE)</f>
        <v>25.68</v>
      </c>
      <c r="E74" s="1">
        <f t="shared" si="1"/>
        <v>256.8</v>
      </c>
    </row>
    <row r="75" spans="1:5" x14ac:dyDescent="0.2">
      <c r="A75" s="1" t="s">
        <v>351</v>
      </c>
      <c r="B75" s="1">
        <v>10</v>
      </c>
      <c r="C75" s="1">
        <v>236.71</v>
      </c>
      <c r="D75" s="1">
        <f>VLOOKUP(A75,'Margin sản phẩm'!C:J,8,FALSE)</f>
        <v>24.62</v>
      </c>
      <c r="E75" s="1">
        <f t="shared" si="1"/>
        <v>246.20000000000002</v>
      </c>
    </row>
    <row r="76" spans="1:5" x14ac:dyDescent="0.2">
      <c r="A76" s="1" t="s">
        <v>4464</v>
      </c>
      <c r="B76" s="1">
        <v>9</v>
      </c>
      <c r="C76" s="1">
        <v>317.55</v>
      </c>
      <c r="D76" s="1">
        <f>VLOOKUP(A76,'Margin sản phẩm'!C:J,8,FALSE)</f>
        <v>29.95</v>
      </c>
      <c r="E76" s="1">
        <f t="shared" si="1"/>
        <v>269.55</v>
      </c>
    </row>
    <row r="77" spans="1:5" x14ac:dyDescent="0.2">
      <c r="A77" s="1" t="s">
        <v>245</v>
      </c>
      <c r="B77" s="1">
        <v>9</v>
      </c>
      <c r="C77" s="1">
        <v>367.95</v>
      </c>
      <c r="D77" s="1">
        <f>VLOOKUP(A77,'Margin sản phẩm'!C:J,8,FALSE)</f>
        <v>50.81</v>
      </c>
      <c r="E77" s="1">
        <f t="shared" si="1"/>
        <v>457.29</v>
      </c>
    </row>
    <row r="78" spans="1:5" x14ac:dyDescent="0.2">
      <c r="A78" s="1" t="s">
        <v>4426</v>
      </c>
      <c r="B78" s="1">
        <v>9</v>
      </c>
      <c r="C78" s="1">
        <v>267.55</v>
      </c>
      <c r="D78" s="1">
        <f>VLOOKUP(A78,'Margin sản phẩm'!C:J,8,FALSE)</f>
        <v>28.99</v>
      </c>
      <c r="E78" s="1">
        <f t="shared" si="1"/>
        <v>260.90999999999997</v>
      </c>
    </row>
    <row r="79" spans="1:5" x14ac:dyDescent="0.2">
      <c r="A79" s="1" t="s">
        <v>494</v>
      </c>
      <c r="B79" s="1">
        <v>9</v>
      </c>
      <c r="C79" s="1">
        <v>328.26</v>
      </c>
      <c r="D79" s="1">
        <f>VLOOKUP(A79,'Margin sản phẩm'!C:J,8,FALSE)</f>
        <v>37.950000000000003</v>
      </c>
      <c r="E79" s="1">
        <f t="shared" si="1"/>
        <v>341.55</v>
      </c>
    </row>
    <row r="80" spans="1:5" x14ac:dyDescent="0.2">
      <c r="A80" s="1" t="s">
        <v>268</v>
      </c>
      <c r="B80" s="1">
        <v>9</v>
      </c>
      <c r="C80" s="1">
        <v>290.08</v>
      </c>
      <c r="D80" s="1">
        <f>VLOOKUP(A80,'Margin sản phẩm'!C:J,8,FALSE)</f>
        <v>34.369999999999997</v>
      </c>
      <c r="E80" s="1">
        <f t="shared" si="1"/>
        <v>309.33</v>
      </c>
    </row>
    <row r="81" spans="1:5" x14ac:dyDescent="0.2">
      <c r="A81" s="1" t="s">
        <v>344</v>
      </c>
      <c r="B81" s="1">
        <v>9</v>
      </c>
      <c r="C81" s="1">
        <v>263.98</v>
      </c>
      <c r="D81" s="1">
        <f>VLOOKUP(A81,'Margin sản phẩm'!C:J,8,FALSE)</f>
        <v>30.25</v>
      </c>
      <c r="E81" s="1">
        <f t="shared" si="1"/>
        <v>272.25</v>
      </c>
    </row>
    <row r="82" spans="1:5" x14ac:dyDescent="0.2">
      <c r="A82" s="1" t="s">
        <v>389</v>
      </c>
      <c r="B82" s="1">
        <v>8</v>
      </c>
      <c r="C82" s="1">
        <v>195.6</v>
      </c>
      <c r="D82" s="1">
        <f>VLOOKUP(A82,'Margin sản phẩm'!C:J,8,FALSE)</f>
        <v>24.17</v>
      </c>
      <c r="E82" s="1">
        <f t="shared" si="1"/>
        <v>193.36</v>
      </c>
    </row>
    <row r="83" spans="1:5" x14ac:dyDescent="0.2">
      <c r="A83" s="1" t="s">
        <v>331</v>
      </c>
      <c r="B83" s="1">
        <v>8</v>
      </c>
      <c r="C83" s="1">
        <v>240.41</v>
      </c>
      <c r="D83" s="1">
        <f>VLOOKUP(A83,'Margin sản phẩm'!C:J,8,FALSE)</f>
        <v>30.01</v>
      </c>
      <c r="E83" s="1">
        <f t="shared" si="1"/>
        <v>240.08</v>
      </c>
    </row>
    <row r="84" spans="1:5" x14ac:dyDescent="0.2">
      <c r="A84" s="1" t="s">
        <v>551</v>
      </c>
      <c r="B84" s="1">
        <v>8</v>
      </c>
      <c r="C84" s="1">
        <v>175.6</v>
      </c>
      <c r="D84" s="1">
        <f>VLOOKUP(A84,'Margin sản phẩm'!C:J,8,FALSE)</f>
        <v>21.68</v>
      </c>
      <c r="E84" s="1">
        <f t="shared" si="1"/>
        <v>173.44</v>
      </c>
    </row>
    <row r="85" spans="1:5" x14ac:dyDescent="0.2">
      <c r="A85" s="1" t="s">
        <v>305</v>
      </c>
      <c r="B85" s="1">
        <v>9</v>
      </c>
      <c r="C85" s="1">
        <v>311.55</v>
      </c>
      <c r="D85" s="1">
        <f>VLOOKUP(A85,'Margin sản phẩm'!C:J,8,FALSE)</f>
        <v>34.06</v>
      </c>
      <c r="E85" s="1">
        <f t="shared" si="1"/>
        <v>306.54000000000002</v>
      </c>
    </row>
    <row r="86" spans="1:5" x14ac:dyDescent="0.2">
      <c r="A86" s="1" t="s">
        <v>202</v>
      </c>
      <c r="B86" s="1">
        <v>7</v>
      </c>
      <c r="C86" s="1">
        <v>165.26</v>
      </c>
      <c r="D86" s="1">
        <f>VLOOKUP(A86,'Margin sản phẩm'!C:J,8,FALSE)</f>
        <v>23.13</v>
      </c>
      <c r="E86" s="1">
        <f t="shared" si="1"/>
        <v>161.91</v>
      </c>
    </row>
    <row r="87" spans="1:5" x14ac:dyDescent="0.2">
      <c r="A87" s="1" t="s">
        <v>361</v>
      </c>
      <c r="B87" s="1">
        <v>7</v>
      </c>
      <c r="C87" s="1">
        <v>249.65</v>
      </c>
      <c r="D87" s="1">
        <f>VLOOKUP(A87,'Margin sản phẩm'!C:J,8,FALSE)</f>
        <v>35.020000000000003</v>
      </c>
      <c r="E87" s="1">
        <f t="shared" si="1"/>
        <v>245.14000000000001</v>
      </c>
    </row>
    <row r="88" spans="1:5" x14ac:dyDescent="0.2">
      <c r="A88" s="1" t="s">
        <v>4052</v>
      </c>
      <c r="B88" s="1">
        <v>7</v>
      </c>
      <c r="C88" s="1">
        <v>139.65</v>
      </c>
      <c r="D88" s="1">
        <f>VLOOKUP(A88,'Margin sản phẩm'!C:J,8,FALSE)</f>
        <v>19.95</v>
      </c>
      <c r="E88" s="1">
        <f t="shared" si="1"/>
        <v>139.65</v>
      </c>
    </row>
    <row r="89" spans="1:5" x14ac:dyDescent="0.2">
      <c r="A89" s="1" t="s">
        <v>325</v>
      </c>
      <c r="B89" s="1">
        <v>7</v>
      </c>
      <c r="C89" s="1">
        <v>276.39999999999998</v>
      </c>
      <c r="D89" s="1">
        <f>VLOOKUP(A89,'Margin sản phẩm'!C:J,8,FALSE)</f>
        <v>37.270000000000003</v>
      </c>
      <c r="E89" s="1">
        <f t="shared" si="1"/>
        <v>260.89000000000004</v>
      </c>
    </row>
    <row r="90" spans="1:5" x14ac:dyDescent="0.2">
      <c r="A90" s="1" t="s">
        <v>1007</v>
      </c>
      <c r="B90" s="1">
        <v>7</v>
      </c>
      <c r="C90" s="1">
        <v>135.28</v>
      </c>
      <c r="D90" s="1">
        <f>VLOOKUP(A90,'Margin sản phẩm'!C:J,8,FALSE)</f>
        <v>20.11</v>
      </c>
      <c r="E90" s="1">
        <f t="shared" si="1"/>
        <v>140.76999999999998</v>
      </c>
    </row>
    <row r="91" spans="1:5" x14ac:dyDescent="0.2">
      <c r="A91" s="1" t="s">
        <v>672</v>
      </c>
      <c r="B91" s="1">
        <v>7</v>
      </c>
      <c r="C91" s="1">
        <v>169.26</v>
      </c>
      <c r="D91" s="1">
        <f>VLOOKUP(A91,'Margin sản phẩm'!C:J,8,FALSE)</f>
        <v>21.86</v>
      </c>
      <c r="E91" s="1">
        <f t="shared" si="1"/>
        <v>153.01999999999998</v>
      </c>
    </row>
    <row r="92" spans="1:5" x14ac:dyDescent="0.2">
      <c r="A92" s="1" t="s">
        <v>2234</v>
      </c>
      <c r="B92" s="1">
        <v>7</v>
      </c>
      <c r="C92" s="1">
        <v>145.55000000000001</v>
      </c>
      <c r="D92" s="1">
        <f>VLOOKUP(A92,'Margin sản phẩm'!C:J,8,FALSE)</f>
        <v>21.75</v>
      </c>
      <c r="E92" s="1">
        <f t="shared" si="1"/>
        <v>152.25</v>
      </c>
    </row>
    <row r="93" spans="1:5" x14ac:dyDescent="0.2">
      <c r="A93" s="1" t="s">
        <v>285</v>
      </c>
      <c r="B93" s="1">
        <v>7</v>
      </c>
      <c r="C93" s="1">
        <v>181.65</v>
      </c>
      <c r="D93" s="1">
        <f>VLOOKUP(A93,'Margin sản phẩm'!C:J,8,FALSE)</f>
        <v>25.19</v>
      </c>
      <c r="E93" s="1">
        <f t="shared" si="1"/>
        <v>176.33</v>
      </c>
    </row>
    <row r="94" spans="1:5" x14ac:dyDescent="0.2">
      <c r="A94" s="1" t="s">
        <v>5080</v>
      </c>
      <c r="B94" s="1">
        <v>6</v>
      </c>
      <c r="C94" s="1">
        <v>208.51</v>
      </c>
      <c r="D94" s="1">
        <f>VLOOKUP(A94,'Margin sản phẩm'!C:J,8,FALSE)</f>
        <v>32.11</v>
      </c>
      <c r="E94" s="1">
        <f t="shared" si="1"/>
        <v>192.66</v>
      </c>
    </row>
    <row r="95" spans="1:5" x14ac:dyDescent="0.2">
      <c r="A95" s="1" t="s">
        <v>446</v>
      </c>
      <c r="B95" s="1">
        <v>6</v>
      </c>
      <c r="C95" s="1">
        <v>208.51</v>
      </c>
      <c r="D95" s="1">
        <f>VLOOKUP(A95,'Margin sản phẩm'!C:J,8,FALSE)</f>
        <v>34.75</v>
      </c>
      <c r="E95" s="1">
        <f t="shared" si="1"/>
        <v>208.5</v>
      </c>
    </row>
    <row r="96" spans="1:5" x14ac:dyDescent="0.2">
      <c r="A96" s="1" t="s">
        <v>5068</v>
      </c>
      <c r="B96" s="1">
        <v>6</v>
      </c>
      <c r="C96" s="1">
        <v>147.54</v>
      </c>
      <c r="D96" s="1">
        <f>VLOOKUP(A96,'Margin sản phẩm'!C:J,8,FALSE)</f>
        <v>23.1</v>
      </c>
      <c r="E96" s="1">
        <f t="shared" si="1"/>
        <v>138.60000000000002</v>
      </c>
    </row>
    <row r="97" spans="1:5" x14ac:dyDescent="0.2">
      <c r="A97" s="1" t="s">
        <v>4482</v>
      </c>
      <c r="B97" s="1">
        <v>6</v>
      </c>
      <c r="C97" s="1">
        <v>143.69999999999999</v>
      </c>
      <c r="D97" s="1">
        <f>VLOOKUP(A97,'Margin sản phẩm'!C:J,8,FALSE)</f>
        <v>23.28</v>
      </c>
      <c r="E97" s="1">
        <f t="shared" si="1"/>
        <v>139.68</v>
      </c>
    </row>
    <row r="98" spans="1:5" x14ac:dyDescent="0.2">
      <c r="A98" s="1" t="s">
        <v>4058</v>
      </c>
      <c r="B98" s="1">
        <v>6</v>
      </c>
      <c r="C98" s="1">
        <v>131.69999999999999</v>
      </c>
      <c r="D98" s="1">
        <f>VLOOKUP(A98,'Margin sản phẩm'!C:J,8,FALSE)</f>
        <v>19.95</v>
      </c>
      <c r="E98" s="1">
        <f t="shared" si="1"/>
        <v>119.69999999999999</v>
      </c>
    </row>
    <row r="99" spans="1:5" x14ac:dyDescent="0.2">
      <c r="A99" s="1" t="s">
        <v>479</v>
      </c>
      <c r="B99" s="1">
        <v>6</v>
      </c>
      <c r="C99" s="1">
        <v>121.71</v>
      </c>
      <c r="D99" s="1">
        <f>VLOOKUP(A99,'Margin sản phẩm'!C:J,8,FALSE)</f>
        <v>21.75</v>
      </c>
      <c r="E99" s="1">
        <f t="shared" si="1"/>
        <v>130.5</v>
      </c>
    </row>
    <row r="100" spans="1:5" x14ac:dyDescent="0.2">
      <c r="A100" s="1" t="s">
        <v>474</v>
      </c>
      <c r="B100" s="1">
        <v>6</v>
      </c>
      <c r="C100" s="1">
        <v>124.92</v>
      </c>
      <c r="D100" s="1">
        <f>VLOOKUP(A100,'Margin sản phẩm'!C:J,8,FALSE)</f>
        <v>22.62</v>
      </c>
      <c r="E100" s="1">
        <f t="shared" si="1"/>
        <v>135.72</v>
      </c>
    </row>
    <row r="101" spans="1:5" x14ac:dyDescent="0.2">
      <c r="A101" s="1" t="s">
        <v>511</v>
      </c>
      <c r="B101" s="1">
        <v>6</v>
      </c>
      <c r="C101" s="1">
        <v>121.7</v>
      </c>
      <c r="D101" s="1">
        <f>VLOOKUP(A101,'Margin sản phẩm'!C:J,8,FALSE)</f>
        <v>19.95</v>
      </c>
      <c r="E101" s="1">
        <f t="shared" si="1"/>
        <v>119.69999999999999</v>
      </c>
    </row>
    <row r="102" spans="1:5" x14ac:dyDescent="0.2">
      <c r="A102" s="1" t="s">
        <v>572</v>
      </c>
      <c r="B102" s="1">
        <v>6</v>
      </c>
      <c r="C102" s="1">
        <v>127.7</v>
      </c>
      <c r="D102" s="1">
        <f>VLOOKUP(A102,'Margin sản phẩm'!C:J,8,FALSE)</f>
        <v>20.95</v>
      </c>
      <c r="E102" s="1">
        <f t="shared" si="1"/>
        <v>125.69999999999999</v>
      </c>
    </row>
    <row r="103" spans="1:5" x14ac:dyDescent="0.2">
      <c r="A103" s="1" t="s">
        <v>4031</v>
      </c>
      <c r="B103" s="1">
        <v>6</v>
      </c>
      <c r="C103" s="1">
        <v>133.5</v>
      </c>
      <c r="D103" s="1">
        <f>VLOOKUP(A103,'Margin sản phẩm'!C:J,8,FALSE)</f>
        <v>21.95</v>
      </c>
      <c r="E103" s="1">
        <f t="shared" si="1"/>
        <v>131.69999999999999</v>
      </c>
    </row>
    <row r="104" spans="1:5" x14ac:dyDescent="0.2">
      <c r="A104" s="1" t="s">
        <v>5105</v>
      </c>
      <c r="B104" s="1">
        <v>5</v>
      </c>
      <c r="C104" s="1">
        <v>173.75</v>
      </c>
      <c r="D104" s="1">
        <f>VLOOKUP(A104,'Margin sản phẩm'!C:J,8,FALSE)</f>
        <v>35.950000000000003</v>
      </c>
      <c r="E104" s="1">
        <f t="shared" si="1"/>
        <v>179.75</v>
      </c>
    </row>
    <row r="105" spans="1:5" x14ac:dyDescent="0.2">
      <c r="A105" s="1" t="s">
        <v>4564</v>
      </c>
      <c r="B105" s="1">
        <v>5</v>
      </c>
      <c r="C105" s="1">
        <v>148.96</v>
      </c>
      <c r="D105" s="1">
        <f>VLOOKUP(A105,'Margin sản phẩm'!C:J,8,FALSE)</f>
        <v>31.95</v>
      </c>
      <c r="E105" s="1">
        <f t="shared" si="1"/>
        <v>159.75</v>
      </c>
    </row>
    <row r="106" spans="1:5" x14ac:dyDescent="0.2">
      <c r="A106" s="1" t="s">
        <v>5106</v>
      </c>
      <c r="B106" s="1">
        <v>5</v>
      </c>
      <c r="C106" s="1">
        <v>118.75</v>
      </c>
      <c r="D106" s="1">
        <f>VLOOKUP(A106,'Margin sản phẩm'!C:J,8,FALSE)</f>
        <v>23.74</v>
      </c>
      <c r="E106" s="1">
        <f t="shared" si="1"/>
        <v>118.69999999999999</v>
      </c>
    </row>
    <row r="107" spans="1:5" x14ac:dyDescent="0.2">
      <c r="A107" s="1" t="s">
        <v>4447</v>
      </c>
      <c r="B107" s="1">
        <v>5</v>
      </c>
      <c r="C107" s="1">
        <v>147.75</v>
      </c>
      <c r="D107" s="1">
        <f>VLOOKUP(A107,'Margin sản phẩm'!C:J,8,FALSE)</f>
        <v>28.32</v>
      </c>
      <c r="E107" s="1">
        <f t="shared" si="1"/>
        <v>141.6</v>
      </c>
    </row>
    <row r="108" spans="1:5" x14ac:dyDescent="0.2">
      <c r="A108" s="1" t="s">
        <v>1163</v>
      </c>
      <c r="B108" s="1">
        <v>5</v>
      </c>
      <c r="C108" s="1">
        <v>120.75</v>
      </c>
      <c r="D108" s="1">
        <f>VLOOKUP(A108,'Margin sản phẩm'!C:J,8,FALSE)</f>
        <v>24.19</v>
      </c>
      <c r="E108" s="1">
        <f t="shared" si="1"/>
        <v>120.95</v>
      </c>
    </row>
    <row r="109" spans="1:5" x14ac:dyDescent="0.2">
      <c r="A109" s="1" t="s">
        <v>464</v>
      </c>
      <c r="B109" s="1">
        <v>5</v>
      </c>
      <c r="C109" s="1">
        <v>111.55</v>
      </c>
      <c r="D109" s="1">
        <f>VLOOKUP(A109,'Margin sản phẩm'!C:J,8,FALSE)</f>
        <v>21.1</v>
      </c>
      <c r="E109" s="1">
        <f t="shared" si="1"/>
        <v>105.5</v>
      </c>
    </row>
    <row r="110" spans="1:5" x14ac:dyDescent="0.2">
      <c r="A110" s="1" t="s">
        <v>5107</v>
      </c>
      <c r="B110" s="1">
        <v>5</v>
      </c>
      <c r="C110" s="1">
        <v>107.35</v>
      </c>
      <c r="D110" s="1">
        <f>VLOOKUP(A110,'Margin sản phẩm'!C:J,8,FALSE)</f>
        <v>19.95</v>
      </c>
      <c r="E110" s="1">
        <f t="shared" si="1"/>
        <v>99.75</v>
      </c>
    </row>
    <row r="111" spans="1:5" x14ac:dyDescent="0.2">
      <c r="A111" s="1" t="s">
        <v>5108</v>
      </c>
      <c r="B111" s="1">
        <v>5</v>
      </c>
      <c r="C111" s="1">
        <v>129.65</v>
      </c>
      <c r="D111" s="1">
        <f>VLOOKUP(A111,'Margin sản phẩm'!C:J,8,FALSE)</f>
        <v>25.32</v>
      </c>
      <c r="E111" s="1">
        <f t="shared" si="1"/>
        <v>126.6</v>
      </c>
    </row>
    <row r="112" spans="1:5" x14ac:dyDescent="0.2">
      <c r="A112" s="1" t="s">
        <v>542</v>
      </c>
      <c r="B112" s="1">
        <v>5</v>
      </c>
      <c r="C112" s="1">
        <v>107.75</v>
      </c>
      <c r="D112" s="1">
        <f>VLOOKUP(A112,'Margin sản phẩm'!C:J,8,FALSE)</f>
        <v>20.350000000000001</v>
      </c>
      <c r="E112" s="1">
        <f t="shared" si="1"/>
        <v>101.75</v>
      </c>
    </row>
    <row r="113" spans="1:5" x14ac:dyDescent="0.2">
      <c r="A113" s="1" t="s">
        <v>453</v>
      </c>
      <c r="B113" s="1">
        <v>5</v>
      </c>
      <c r="C113" s="1">
        <v>159.57</v>
      </c>
      <c r="D113" s="1">
        <f>VLOOKUP(A113,'Margin sản phẩm'!C:J,8,FALSE)</f>
        <v>32.590000000000003</v>
      </c>
      <c r="E113" s="1">
        <f t="shared" si="1"/>
        <v>162.95000000000002</v>
      </c>
    </row>
    <row r="114" spans="1:5" x14ac:dyDescent="0.2">
      <c r="A114" s="1" t="s">
        <v>5109</v>
      </c>
      <c r="B114" s="1">
        <v>5</v>
      </c>
      <c r="C114" s="1">
        <v>125.77</v>
      </c>
      <c r="D114" s="1" t="e">
        <f>VLOOKUP(A114,'Margin sản phẩm'!C:J,8,FALSE)</f>
        <v>#N/A</v>
      </c>
      <c r="E114" s="1" t="e">
        <f t="shared" si="1"/>
        <v>#N/A</v>
      </c>
    </row>
    <row r="115" spans="1:5" x14ac:dyDescent="0.2">
      <c r="A115" s="1" t="s">
        <v>2130</v>
      </c>
      <c r="B115" s="1">
        <v>5</v>
      </c>
      <c r="C115" s="1">
        <v>234.18</v>
      </c>
      <c r="D115" s="1">
        <f>VLOOKUP(A115,'Margin sản phẩm'!C:J,8,FALSE)</f>
        <v>55.95</v>
      </c>
      <c r="E115" s="1">
        <f t="shared" si="1"/>
        <v>279.75</v>
      </c>
    </row>
    <row r="116" spans="1:5" x14ac:dyDescent="0.2">
      <c r="A116" s="1" t="s">
        <v>2119</v>
      </c>
      <c r="B116" s="1">
        <v>5</v>
      </c>
      <c r="C116" s="1">
        <v>109.56</v>
      </c>
      <c r="D116" s="1">
        <f>VLOOKUP(A116,'Margin sản phẩm'!C:J,8,FALSE)</f>
        <v>21.38</v>
      </c>
      <c r="E116" s="1">
        <f t="shared" si="1"/>
        <v>106.89999999999999</v>
      </c>
    </row>
    <row r="117" spans="1:5" x14ac:dyDescent="0.2">
      <c r="A117" s="1" t="s">
        <v>750</v>
      </c>
      <c r="B117" s="1">
        <v>5</v>
      </c>
      <c r="C117" s="1">
        <v>128.75</v>
      </c>
      <c r="D117" s="1">
        <f>VLOOKUP(A117,'Margin sản phẩm'!C:J,8,FALSE)</f>
        <v>25.45</v>
      </c>
      <c r="E117" s="1">
        <f t="shared" si="1"/>
        <v>127.25</v>
      </c>
    </row>
    <row r="118" spans="1:5" x14ac:dyDescent="0.2">
      <c r="A118" s="1" t="s">
        <v>135</v>
      </c>
      <c r="B118" s="1">
        <v>5</v>
      </c>
      <c r="C118" s="1">
        <v>116.56</v>
      </c>
      <c r="D118" s="1">
        <f>VLOOKUP(A118,'Margin sản phẩm'!C:J,8,FALSE)</f>
        <v>22.9</v>
      </c>
      <c r="E118" s="1">
        <f t="shared" si="1"/>
        <v>114.5</v>
      </c>
    </row>
    <row r="119" spans="1:5" x14ac:dyDescent="0.2">
      <c r="A119" s="1" t="s">
        <v>367</v>
      </c>
      <c r="B119" s="1">
        <v>5</v>
      </c>
      <c r="C119" s="1">
        <v>118.71</v>
      </c>
      <c r="D119" s="1">
        <f>VLOOKUP(A119,'Margin sản phẩm'!C:J,8,FALSE)</f>
        <v>24.3</v>
      </c>
      <c r="E119" s="1">
        <f t="shared" si="1"/>
        <v>121.5</v>
      </c>
    </row>
    <row r="120" spans="1:5" x14ac:dyDescent="0.2">
      <c r="A120" s="1" t="s">
        <v>4582</v>
      </c>
      <c r="B120" s="1">
        <v>4</v>
      </c>
      <c r="C120" s="1">
        <v>89.96</v>
      </c>
      <c r="D120" s="1">
        <f>VLOOKUP(A120,'Margin sản phẩm'!C:J,8,FALSE)</f>
        <v>19.989999999999998</v>
      </c>
      <c r="E120" s="1">
        <f t="shared" si="1"/>
        <v>79.959999999999994</v>
      </c>
    </row>
    <row r="121" spans="1:5" x14ac:dyDescent="0.2">
      <c r="A121" s="1" t="s">
        <v>5110</v>
      </c>
      <c r="B121" s="1">
        <v>4</v>
      </c>
      <c r="C121" s="1">
        <v>37.619999999999997</v>
      </c>
      <c r="D121" s="1" t="e">
        <f>VLOOKUP(A121,'Margin sản phẩm'!C:J,8,FALSE)</f>
        <v>#N/A</v>
      </c>
      <c r="E121" s="1" t="e">
        <f t="shared" si="1"/>
        <v>#N/A</v>
      </c>
    </row>
    <row r="122" spans="1:5" x14ac:dyDescent="0.2">
      <c r="A122" s="1" t="s">
        <v>5111</v>
      </c>
      <c r="B122" s="1">
        <v>4</v>
      </c>
      <c r="C122" s="1">
        <v>77.81</v>
      </c>
      <c r="D122" s="1" t="e">
        <f>VLOOKUP(A122,'Margin sản phẩm'!C:J,8,FALSE)</f>
        <v>#N/A</v>
      </c>
      <c r="E122" s="1" t="e">
        <f t="shared" si="1"/>
        <v>#N/A</v>
      </c>
    </row>
    <row r="123" spans="1:5" x14ac:dyDescent="0.2">
      <c r="A123" s="1" t="s">
        <v>5112</v>
      </c>
      <c r="B123" s="1">
        <v>4</v>
      </c>
      <c r="C123" s="1">
        <v>97.56</v>
      </c>
      <c r="D123" s="1">
        <f>VLOOKUP(A123,'Margin sản phẩm'!C:J,8,FALSE)</f>
        <v>35.99</v>
      </c>
      <c r="E123" s="1">
        <f t="shared" si="1"/>
        <v>143.96</v>
      </c>
    </row>
    <row r="124" spans="1:5" x14ac:dyDescent="0.2">
      <c r="A124" s="1" t="s">
        <v>5075</v>
      </c>
      <c r="B124" s="1">
        <v>4</v>
      </c>
      <c r="C124" s="1">
        <v>119.8</v>
      </c>
      <c r="D124" s="1">
        <f>VLOOKUP(A124,'Margin sản phẩm'!C:J,8,FALSE)</f>
        <v>29.95</v>
      </c>
      <c r="E124" s="1">
        <f t="shared" si="1"/>
        <v>119.8</v>
      </c>
    </row>
    <row r="125" spans="1:5" x14ac:dyDescent="0.2">
      <c r="A125" s="1" t="s">
        <v>274</v>
      </c>
      <c r="B125" s="1">
        <v>4</v>
      </c>
      <c r="C125" s="1">
        <v>95.8</v>
      </c>
      <c r="D125" s="1">
        <f>VLOOKUP(A125,'Margin sản phẩm'!C:J,8,FALSE)</f>
        <v>22.02</v>
      </c>
      <c r="E125" s="1">
        <f t="shared" si="1"/>
        <v>88.08</v>
      </c>
    </row>
    <row r="126" spans="1:5" x14ac:dyDescent="0.2">
      <c r="A126" s="1" t="s">
        <v>5113</v>
      </c>
      <c r="B126" s="1">
        <v>4</v>
      </c>
      <c r="C126" s="1">
        <v>107.02</v>
      </c>
      <c r="D126" s="1">
        <f>VLOOKUP(A126,'Margin sản phẩm'!C:J,8,FALSE)</f>
        <v>27.95</v>
      </c>
      <c r="E126" s="1">
        <f t="shared" si="1"/>
        <v>111.8</v>
      </c>
    </row>
    <row r="127" spans="1:5" x14ac:dyDescent="0.2">
      <c r="A127" s="1" t="s">
        <v>907</v>
      </c>
      <c r="B127" s="1">
        <v>4</v>
      </c>
      <c r="C127" s="1">
        <v>103.8</v>
      </c>
      <c r="D127" s="1">
        <f>VLOOKUP(A127,'Margin sản phẩm'!C:J,8,FALSE)</f>
        <v>27.51</v>
      </c>
      <c r="E127" s="1">
        <f t="shared" si="1"/>
        <v>110.04</v>
      </c>
    </row>
    <row r="128" spans="1:5" x14ac:dyDescent="0.2">
      <c r="A128" s="1" t="s">
        <v>227</v>
      </c>
      <c r="B128" s="1">
        <v>4</v>
      </c>
      <c r="C128" s="1">
        <v>103.8</v>
      </c>
      <c r="D128" s="1">
        <f>VLOOKUP(A128,'Margin sản phẩm'!C:J,8,FALSE)</f>
        <v>24.25</v>
      </c>
      <c r="E128" s="1">
        <f t="shared" si="1"/>
        <v>97</v>
      </c>
    </row>
    <row r="129" spans="1:5" x14ac:dyDescent="0.2">
      <c r="A129" s="1" t="s">
        <v>5114</v>
      </c>
      <c r="B129" s="1">
        <v>4</v>
      </c>
      <c r="C129" s="1">
        <v>108.35</v>
      </c>
      <c r="D129" s="1">
        <f>VLOOKUP(A129,'Margin sản phẩm'!C:J,8,FALSE)</f>
        <v>35.49</v>
      </c>
      <c r="E129" s="1">
        <f t="shared" si="1"/>
        <v>141.96</v>
      </c>
    </row>
    <row r="130" spans="1:5" x14ac:dyDescent="0.2">
      <c r="A130" s="1" t="s">
        <v>5115</v>
      </c>
      <c r="B130" s="1">
        <v>4</v>
      </c>
      <c r="C130" s="1">
        <v>125.6</v>
      </c>
      <c r="D130" s="1">
        <f>VLOOKUP(A130,'Margin sản phẩm'!C:J,8,FALSE)</f>
        <v>31.1</v>
      </c>
      <c r="E130" s="1">
        <f t="shared" ref="E130:E193" si="2">B130*D130</f>
        <v>124.4</v>
      </c>
    </row>
    <row r="131" spans="1:5" x14ac:dyDescent="0.2">
      <c r="A131" s="1" t="s">
        <v>881</v>
      </c>
      <c r="B131" s="1">
        <v>4</v>
      </c>
      <c r="C131" s="1">
        <v>120.81</v>
      </c>
      <c r="D131" s="1">
        <f>VLOOKUP(A131,'Margin sản phẩm'!C:J,8,FALSE)</f>
        <v>31.45</v>
      </c>
      <c r="E131" s="1">
        <f t="shared" si="2"/>
        <v>125.8</v>
      </c>
    </row>
    <row r="132" spans="1:5" x14ac:dyDescent="0.2">
      <c r="A132" s="1" t="s">
        <v>537</v>
      </c>
      <c r="B132" s="1">
        <v>4</v>
      </c>
      <c r="C132" s="1">
        <v>71.819999999999993</v>
      </c>
      <c r="D132" s="1">
        <f>VLOOKUP(A132,'Margin sản phẩm'!C:J,8,FALSE)</f>
        <v>20.95</v>
      </c>
      <c r="E132" s="1">
        <f t="shared" si="2"/>
        <v>83.8</v>
      </c>
    </row>
    <row r="133" spans="1:5" x14ac:dyDescent="0.2">
      <c r="A133" s="1" t="s">
        <v>1037</v>
      </c>
      <c r="B133" s="1">
        <v>4</v>
      </c>
      <c r="C133" s="1">
        <v>97.46</v>
      </c>
      <c r="D133" s="1">
        <f>VLOOKUP(A133,'Margin sản phẩm'!C:J,8,FALSE)</f>
        <v>29.49</v>
      </c>
      <c r="E133" s="1">
        <f t="shared" si="2"/>
        <v>117.96</v>
      </c>
    </row>
    <row r="134" spans="1:5" x14ac:dyDescent="0.2">
      <c r="A134" s="1" t="s">
        <v>3218</v>
      </c>
      <c r="B134" s="1">
        <v>4</v>
      </c>
      <c r="C134" s="1">
        <v>80.36</v>
      </c>
      <c r="D134" s="1" t="e">
        <f>VLOOKUP(A134,'Margin sản phẩm'!C:J,8,FALSE)</f>
        <v>#N/A</v>
      </c>
      <c r="E134" s="1" t="e">
        <f t="shared" si="2"/>
        <v>#N/A</v>
      </c>
    </row>
    <row r="135" spans="1:5" x14ac:dyDescent="0.2">
      <c r="A135" s="1" t="s">
        <v>5116</v>
      </c>
      <c r="B135" s="1">
        <v>4</v>
      </c>
      <c r="C135" s="1">
        <v>61.02</v>
      </c>
      <c r="D135" s="1">
        <f>VLOOKUP(A135,'Margin sản phẩm'!C:J,8,FALSE)</f>
        <v>19.95</v>
      </c>
      <c r="E135" s="1">
        <f t="shared" si="2"/>
        <v>79.8</v>
      </c>
    </row>
    <row r="136" spans="1:5" x14ac:dyDescent="0.2">
      <c r="A136" s="1" t="s">
        <v>637</v>
      </c>
      <c r="B136" s="1">
        <v>4</v>
      </c>
      <c r="C136" s="1">
        <v>82.8</v>
      </c>
      <c r="D136" s="1">
        <f>VLOOKUP(A136,'Margin sản phẩm'!C:J,8,FALSE)</f>
        <v>22.45</v>
      </c>
      <c r="E136" s="1">
        <f t="shared" si="2"/>
        <v>89.8</v>
      </c>
    </row>
    <row r="137" spans="1:5" x14ac:dyDescent="0.2">
      <c r="A137" s="1" t="s">
        <v>596</v>
      </c>
      <c r="B137" s="1">
        <v>4</v>
      </c>
      <c r="C137" s="1">
        <v>81.3</v>
      </c>
      <c r="D137" s="1">
        <f>VLOOKUP(A137,'Margin sản phẩm'!C:J,8,FALSE)</f>
        <v>18.75</v>
      </c>
      <c r="E137" s="1">
        <f t="shared" si="2"/>
        <v>75</v>
      </c>
    </row>
    <row r="138" spans="1:5" x14ac:dyDescent="0.2">
      <c r="A138" s="1" t="s">
        <v>5117</v>
      </c>
      <c r="B138" s="1">
        <v>4</v>
      </c>
      <c r="C138" s="1">
        <v>60.64</v>
      </c>
      <c r="D138" s="1" t="e">
        <f>VLOOKUP(A138,'Margin sản phẩm'!C:J,8,FALSE)</f>
        <v>#N/A</v>
      </c>
      <c r="E138" s="1" t="e">
        <f t="shared" si="2"/>
        <v>#N/A</v>
      </c>
    </row>
    <row r="139" spans="1:5" x14ac:dyDescent="0.2">
      <c r="A139" s="1" t="s">
        <v>4159</v>
      </c>
      <c r="B139" s="1">
        <v>4</v>
      </c>
      <c r="C139" s="1">
        <v>120.2</v>
      </c>
      <c r="D139" s="1">
        <f>VLOOKUP(A139,'Margin sản phẩm'!C:J,8,FALSE)</f>
        <v>25.95</v>
      </c>
      <c r="E139" s="1">
        <f t="shared" si="2"/>
        <v>103.8</v>
      </c>
    </row>
    <row r="140" spans="1:5" x14ac:dyDescent="0.2">
      <c r="A140" s="1" t="s">
        <v>712</v>
      </c>
      <c r="B140" s="1">
        <v>4</v>
      </c>
      <c r="C140" s="1">
        <v>80.12</v>
      </c>
      <c r="D140" s="1">
        <f>VLOOKUP(A140,'Margin sản phẩm'!C:J,8,FALSE)</f>
        <v>21.95</v>
      </c>
      <c r="E140" s="1">
        <f t="shared" si="2"/>
        <v>87.8</v>
      </c>
    </row>
    <row r="141" spans="1:5" x14ac:dyDescent="0.2">
      <c r="A141" s="1" t="s">
        <v>5118</v>
      </c>
      <c r="B141" s="1">
        <v>4</v>
      </c>
      <c r="C141" s="1">
        <v>87.8</v>
      </c>
      <c r="D141" s="1" t="e">
        <f>VLOOKUP(A141,'Margin sản phẩm'!C:J,8,FALSE)</f>
        <v>#N/A</v>
      </c>
      <c r="E141" s="1" t="e">
        <f t="shared" si="2"/>
        <v>#N/A</v>
      </c>
    </row>
    <row r="142" spans="1:5" x14ac:dyDescent="0.2">
      <c r="A142" s="1" t="s">
        <v>4200</v>
      </c>
      <c r="B142" s="1">
        <v>4</v>
      </c>
      <c r="C142" s="1">
        <v>83.8</v>
      </c>
      <c r="D142" s="1">
        <f>VLOOKUP(A142,'Margin sản phẩm'!C:J,8,FALSE)</f>
        <v>21.95</v>
      </c>
      <c r="E142" s="1">
        <f t="shared" si="2"/>
        <v>87.8</v>
      </c>
    </row>
    <row r="143" spans="1:5" x14ac:dyDescent="0.2">
      <c r="A143" s="1" t="s">
        <v>733</v>
      </c>
      <c r="B143" s="1">
        <v>4</v>
      </c>
      <c r="C143" s="1">
        <v>141.80000000000001</v>
      </c>
      <c r="D143" s="1">
        <f>VLOOKUP(A143,'Margin sản phẩm'!C:J,8,FALSE)</f>
        <v>34.950000000000003</v>
      </c>
      <c r="E143" s="1">
        <f t="shared" si="2"/>
        <v>139.80000000000001</v>
      </c>
    </row>
    <row r="144" spans="1:5" x14ac:dyDescent="0.2">
      <c r="A144" s="1" t="s">
        <v>5119</v>
      </c>
      <c r="B144" s="1">
        <v>4</v>
      </c>
      <c r="C144" s="1">
        <v>70.239999999999995</v>
      </c>
      <c r="D144" s="1" t="e">
        <f>VLOOKUP(A144,'Margin sản phẩm'!C:J,8,FALSE)</f>
        <v>#N/A</v>
      </c>
      <c r="E144" s="1" t="e">
        <f t="shared" si="2"/>
        <v>#N/A</v>
      </c>
    </row>
    <row r="145" spans="1:5" x14ac:dyDescent="0.2">
      <c r="A145" s="1" t="s">
        <v>2274</v>
      </c>
      <c r="B145" s="1">
        <v>4</v>
      </c>
      <c r="C145" s="1">
        <v>95.8</v>
      </c>
      <c r="D145" s="1" t="e">
        <f>VLOOKUP(A145,'Margin sản phẩm'!C:J,8,FALSE)</f>
        <v>#N/A</v>
      </c>
      <c r="E145" s="1" t="e">
        <f t="shared" si="2"/>
        <v>#N/A</v>
      </c>
    </row>
    <row r="146" spans="1:5" x14ac:dyDescent="0.2">
      <c r="A146" s="1" t="s">
        <v>779</v>
      </c>
      <c r="B146" s="1">
        <v>4</v>
      </c>
      <c r="C146" s="1">
        <v>97.03</v>
      </c>
      <c r="D146" s="1">
        <f>VLOOKUP(A146,'Margin sản phẩm'!C:J,8,FALSE)</f>
        <v>25.95</v>
      </c>
      <c r="E146" s="1">
        <f t="shared" si="2"/>
        <v>103.8</v>
      </c>
    </row>
    <row r="147" spans="1:5" x14ac:dyDescent="0.2">
      <c r="A147" s="1" t="s">
        <v>1999</v>
      </c>
      <c r="B147" s="1">
        <v>4</v>
      </c>
      <c r="C147" s="1">
        <v>89.8</v>
      </c>
      <c r="D147" s="1">
        <f>VLOOKUP(A147,'Margin sản phẩm'!C:J,8,FALSE)</f>
        <v>21.95</v>
      </c>
      <c r="E147" s="1">
        <f t="shared" si="2"/>
        <v>87.8</v>
      </c>
    </row>
    <row r="148" spans="1:5" x14ac:dyDescent="0.2">
      <c r="A148" s="1" t="s">
        <v>894</v>
      </c>
      <c r="B148" s="1">
        <v>4</v>
      </c>
      <c r="C148" s="1">
        <v>64.41</v>
      </c>
      <c r="D148" s="1">
        <f>VLOOKUP(A148,'Margin sản phẩm'!C:J,8,FALSE)</f>
        <v>16.27</v>
      </c>
      <c r="E148" s="1">
        <f t="shared" si="2"/>
        <v>65.08</v>
      </c>
    </row>
    <row r="149" spans="1:5" x14ac:dyDescent="0.2">
      <c r="A149" s="1" t="s">
        <v>5120</v>
      </c>
      <c r="B149" s="1">
        <v>4</v>
      </c>
      <c r="C149" s="1">
        <v>85.6</v>
      </c>
      <c r="D149" s="1">
        <f>VLOOKUP(A149,'Margin sản phẩm'!C:J,8,FALSE)</f>
        <v>21.95</v>
      </c>
      <c r="E149" s="1">
        <f t="shared" si="2"/>
        <v>87.8</v>
      </c>
    </row>
    <row r="150" spans="1:5" x14ac:dyDescent="0.2">
      <c r="A150" s="1" t="s">
        <v>567</v>
      </c>
      <c r="B150" s="1">
        <v>4</v>
      </c>
      <c r="C150" s="1">
        <v>91.96</v>
      </c>
      <c r="D150" s="1">
        <f>VLOOKUP(A150,'Margin sản phẩm'!C:J,8,FALSE)</f>
        <v>20.99</v>
      </c>
      <c r="E150" s="1">
        <f t="shared" si="2"/>
        <v>83.96</v>
      </c>
    </row>
    <row r="151" spans="1:5" x14ac:dyDescent="0.2">
      <c r="A151" s="1" t="s">
        <v>723</v>
      </c>
      <c r="B151" s="1">
        <v>4</v>
      </c>
      <c r="C151" s="1">
        <v>119.8</v>
      </c>
      <c r="D151" s="1">
        <f>VLOOKUP(A151,'Margin sản phẩm'!C:J,8,FALSE)</f>
        <v>29.95</v>
      </c>
      <c r="E151" s="1">
        <f t="shared" si="2"/>
        <v>119.8</v>
      </c>
    </row>
    <row r="152" spans="1:5" x14ac:dyDescent="0.2">
      <c r="A152" s="1" t="s">
        <v>5121</v>
      </c>
      <c r="B152" s="1">
        <v>3</v>
      </c>
      <c r="C152" s="1">
        <v>80.47</v>
      </c>
      <c r="D152" s="1">
        <f>VLOOKUP(A152,'Margin sản phẩm'!C:J,8,FALSE)</f>
        <v>23.32</v>
      </c>
      <c r="E152" s="1">
        <f t="shared" si="2"/>
        <v>69.960000000000008</v>
      </c>
    </row>
    <row r="153" spans="1:5" x14ac:dyDescent="0.2">
      <c r="A153" s="1" t="s">
        <v>5122</v>
      </c>
      <c r="B153" s="1">
        <v>3</v>
      </c>
      <c r="C153" s="1">
        <v>98.86</v>
      </c>
      <c r="D153" s="1" t="e">
        <f>VLOOKUP(A153,'Margin sản phẩm'!C:J,8,FALSE)</f>
        <v>#N/A</v>
      </c>
      <c r="E153" s="1" t="e">
        <f t="shared" si="2"/>
        <v>#N/A</v>
      </c>
    </row>
    <row r="154" spans="1:5" x14ac:dyDescent="0.2">
      <c r="A154" s="1" t="s">
        <v>5123</v>
      </c>
      <c r="B154" s="1">
        <v>3</v>
      </c>
      <c r="C154" s="1">
        <v>67.260000000000005</v>
      </c>
      <c r="D154" s="1">
        <f>VLOOKUP(A154,'Margin sản phẩm'!C:J,8,FALSE)</f>
        <v>20.66</v>
      </c>
      <c r="E154" s="1">
        <f t="shared" si="2"/>
        <v>61.980000000000004</v>
      </c>
    </row>
    <row r="155" spans="1:5" x14ac:dyDescent="0.2">
      <c r="A155" s="1" t="s">
        <v>4112</v>
      </c>
      <c r="B155" s="1">
        <v>3</v>
      </c>
      <c r="C155" s="1">
        <v>96.66</v>
      </c>
      <c r="D155" s="1">
        <f>VLOOKUP(A155,'Margin sản phẩm'!C:J,8,FALSE)</f>
        <v>32.950000000000003</v>
      </c>
      <c r="E155" s="1">
        <f t="shared" si="2"/>
        <v>98.850000000000009</v>
      </c>
    </row>
    <row r="156" spans="1:5" x14ac:dyDescent="0.2">
      <c r="A156" s="1" t="s">
        <v>5124</v>
      </c>
      <c r="B156" s="1">
        <v>3</v>
      </c>
      <c r="C156" s="1">
        <v>80.86</v>
      </c>
      <c r="D156" s="1">
        <f>VLOOKUP(A156,'Margin sản phẩm'!C:J,8,FALSE)</f>
        <v>29.95</v>
      </c>
      <c r="E156" s="1">
        <f t="shared" si="2"/>
        <v>89.85</v>
      </c>
    </row>
    <row r="157" spans="1:5" x14ac:dyDescent="0.2">
      <c r="A157" s="1" t="s">
        <v>4800</v>
      </c>
      <c r="B157" s="1">
        <v>3</v>
      </c>
      <c r="C157" s="1">
        <v>83.85</v>
      </c>
      <c r="D157" s="1">
        <f>VLOOKUP(A157,'Margin sản phẩm'!C:J,8,FALSE)</f>
        <v>24.55</v>
      </c>
      <c r="E157" s="1">
        <f t="shared" si="2"/>
        <v>73.650000000000006</v>
      </c>
    </row>
    <row r="158" spans="1:5" x14ac:dyDescent="0.2">
      <c r="A158" s="1" t="s">
        <v>5125</v>
      </c>
      <c r="B158" s="1">
        <v>3</v>
      </c>
      <c r="C158" s="1">
        <v>74.97</v>
      </c>
      <c r="D158" s="1" t="e">
        <f>VLOOKUP(A158,'Margin sản phẩm'!C:J,8,FALSE)</f>
        <v>#N/A</v>
      </c>
      <c r="E158" s="1" t="e">
        <f t="shared" si="2"/>
        <v>#N/A</v>
      </c>
    </row>
    <row r="159" spans="1:5" x14ac:dyDescent="0.2">
      <c r="A159" s="1" t="s">
        <v>5126</v>
      </c>
      <c r="B159" s="1">
        <v>3</v>
      </c>
      <c r="C159" s="1">
        <v>80.86</v>
      </c>
      <c r="D159" s="1" t="e">
        <f>VLOOKUP(A159,'Margin sản phẩm'!C:J,8,FALSE)</f>
        <v>#N/A</v>
      </c>
      <c r="E159" s="1" t="e">
        <f t="shared" si="2"/>
        <v>#N/A</v>
      </c>
    </row>
    <row r="160" spans="1:5" x14ac:dyDescent="0.2">
      <c r="A160" s="1" t="s">
        <v>4516</v>
      </c>
      <c r="B160" s="1">
        <v>3</v>
      </c>
      <c r="C160" s="1">
        <v>72.47</v>
      </c>
      <c r="D160" s="1">
        <f>VLOOKUP(A160,'Margin sản phẩm'!C:J,8,FALSE)</f>
        <v>27.99</v>
      </c>
      <c r="E160" s="1">
        <f t="shared" si="2"/>
        <v>83.97</v>
      </c>
    </row>
    <row r="161" spans="1:5" x14ac:dyDescent="0.2">
      <c r="A161" s="1" t="s">
        <v>5127</v>
      </c>
      <c r="B161" s="1">
        <v>3</v>
      </c>
      <c r="C161" s="1">
        <v>70.06</v>
      </c>
      <c r="D161" s="1" t="e">
        <f>VLOOKUP(A161,'Margin sản phẩm'!C:J,8,FALSE)</f>
        <v>#N/A</v>
      </c>
      <c r="E161" s="1" t="e">
        <f t="shared" si="2"/>
        <v>#N/A</v>
      </c>
    </row>
    <row r="162" spans="1:5" x14ac:dyDescent="0.2">
      <c r="A162" s="1" t="s">
        <v>4682</v>
      </c>
      <c r="B162" s="1">
        <v>3</v>
      </c>
      <c r="C162" s="1">
        <v>89.85</v>
      </c>
      <c r="D162" s="1">
        <f>VLOOKUP(A162,'Margin sản phẩm'!C:J,8,FALSE)</f>
        <v>29.95</v>
      </c>
      <c r="E162" s="1">
        <f t="shared" si="2"/>
        <v>89.85</v>
      </c>
    </row>
    <row r="163" spans="1:5" x14ac:dyDescent="0.2">
      <c r="A163" s="1" t="s">
        <v>5128</v>
      </c>
      <c r="B163" s="1">
        <v>3</v>
      </c>
      <c r="C163" s="1">
        <v>108.85</v>
      </c>
      <c r="D163" s="1" t="e">
        <f>VLOOKUP(A163,'Margin sản phẩm'!C:J,8,FALSE)</f>
        <v>#N/A</v>
      </c>
      <c r="E163" s="1" t="e">
        <f t="shared" si="2"/>
        <v>#N/A</v>
      </c>
    </row>
    <row r="164" spans="1:5" x14ac:dyDescent="0.2">
      <c r="A164" s="1" t="s">
        <v>632</v>
      </c>
      <c r="B164" s="1">
        <v>3</v>
      </c>
      <c r="C164" s="1">
        <v>81.86</v>
      </c>
      <c r="D164" s="1">
        <f>VLOOKUP(A164,'Margin sản phẩm'!C:J,8,FALSE)</f>
        <v>30.62</v>
      </c>
      <c r="E164" s="1">
        <f t="shared" si="2"/>
        <v>91.86</v>
      </c>
    </row>
    <row r="165" spans="1:5" x14ac:dyDescent="0.2">
      <c r="A165" s="1" t="s">
        <v>695</v>
      </c>
      <c r="B165" s="1">
        <v>3</v>
      </c>
      <c r="C165" s="1">
        <v>79.36</v>
      </c>
      <c r="D165" s="1">
        <f>VLOOKUP(A165,'Margin sản phẩm'!C:J,8,FALSE)</f>
        <v>29.95</v>
      </c>
      <c r="E165" s="1">
        <f t="shared" si="2"/>
        <v>89.85</v>
      </c>
    </row>
    <row r="166" spans="1:5" x14ac:dyDescent="0.2">
      <c r="A166" s="1" t="s">
        <v>4611</v>
      </c>
      <c r="B166" s="1">
        <v>3</v>
      </c>
      <c r="C166" s="1">
        <v>62.27</v>
      </c>
      <c r="D166" s="1">
        <f>VLOOKUP(A166,'Margin sản phẩm'!C:J,8,FALSE)</f>
        <v>23.95</v>
      </c>
      <c r="E166" s="1">
        <f t="shared" si="2"/>
        <v>71.849999999999994</v>
      </c>
    </row>
    <row r="167" spans="1:5" x14ac:dyDescent="0.2">
      <c r="A167" s="1" t="s">
        <v>4458</v>
      </c>
      <c r="B167" s="1">
        <v>3</v>
      </c>
      <c r="C167" s="1">
        <v>83.85</v>
      </c>
      <c r="D167" s="1">
        <f>VLOOKUP(A167,'Margin sản phẩm'!C:J,8,FALSE)</f>
        <v>29.95</v>
      </c>
      <c r="E167" s="1">
        <f t="shared" si="2"/>
        <v>89.85</v>
      </c>
    </row>
    <row r="168" spans="1:5" x14ac:dyDescent="0.2">
      <c r="A168" s="1" t="s">
        <v>5129</v>
      </c>
      <c r="B168" s="1">
        <v>3</v>
      </c>
      <c r="C168" s="1">
        <v>71.88</v>
      </c>
      <c r="D168" s="1" t="e">
        <f>VLOOKUP(A168,'Margin sản phẩm'!C:J,8,FALSE)</f>
        <v>#N/A</v>
      </c>
      <c r="E168" s="1" t="e">
        <f t="shared" si="2"/>
        <v>#N/A</v>
      </c>
    </row>
    <row r="169" spans="1:5" x14ac:dyDescent="0.2">
      <c r="A169" s="1" t="s">
        <v>5130</v>
      </c>
      <c r="B169" s="1">
        <v>3</v>
      </c>
      <c r="C169" s="1">
        <v>89.85</v>
      </c>
      <c r="D169" s="1" t="e">
        <f>VLOOKUP(A169,'Margin sản phẩm'!C:J,8,FALSE)</f>
        <v>#N/A</v>
      </c>
      <c r="E169" s="1" t="e">
        <f t="shared" si="2"/>
        <v>#N/A</v>
      </c>
    </row>
    <row r="170" spans="1:5" x14ac:dyDescent="0.2">
      <c r="A170" s="1" t="s">
        <v>5063</v>
      </c>
      <c r="B170" s="1">
        <v>3</v>
      </c>
      <c r="C170" s="1">
        <v>83.85</v>
      </c>
      <c r="D170" s="1">
        <f>VLOOKUP(A170,'Margin sản phẩm'!C:J,8,FALSE)</f>
        <v>28.75</v>
      </c>
      <c r="E170" s="1">
        <f t="shared" si="2"/>
        <v>86.25</v>
      </c>
    </row>
    <row r="171" spans="1:5" x14ac:dyDescent="0.2">
      <c r="A171" s="1" t="s">
        <v>5131</v>
      </c>
      <c r="B171" s="1">
        <v>3</v>
      </c>
      <c r="C171" s="1">
        <v>89.85</v>
      </c>
      <c r="D171" s="1" t="e">
        <f>VLOOKUP(A171,'Margin sản phẩm'!C:J,8,FALSE)</f>
        <v>#N/A</v>
      </c>
      <c r="E171" s="1" t="e">
        <f t="shared" si="2"/>
        <v>#N/A</v>
      </c>
    </row>
    <row r="172" spans="1:5" x14ac:dyDescent="0.2">
      <c r="A172" s="1" t="s">
        <v>5132</v>
      </c>
      <c r="B172" s="1">
        <v>3</v>
      </c>
      <c r="C172" s="1">
        <v>80.97</v>
      </c>
      <c r="D172" s="1" t="e">
        <f>VLOOKUP(A172,'Margin sản phẩm'!C:J,8,FALSE)</f>
        <v>#N/A</v>
      </c>
      <c r="E172" s="1" t="e">
        <f t="shared" si="2"/>
        <v>#N/A</v>
      </c>
    </row>
    <row r="173" spans="1:5" x14ac:dyDescent="0.2">
      <c r="A173" s="1" t="s">
        <v>4472</v>
      </c>
      <c r="B173" s="1">
        <v>3</v>
      </c>
      <c r="C173" s="1">
        <v>53.85</v>
      </c>
      <c r="D173" s="1">
        <f>VLOOKUP(A173,'Margin sản phẩm'!C:J,8,FALSE)</f>
        <v>19.48</v>
      </c>
      <c r="E173" s="1">
        <f t="shared" si="2"/>
        <v>58.44</v>
      </c>
    </row>
    <row r="174" spans="1:5" x14ac:dyDescent="0.2">
      <c r="A174" s="1" t="s">
        <v>5133</v>
      </c>
      <c r="B174" s="1">
        <v>3</v>
      </c>
      <c r="C174" s="1">
        <v>89.85</v>
      </c>
      <c r="D174" s="1" t="e">
        <f>VLOOKUP(A174,'Margin sản phẩm'!C:J,8,FALSE)</f>
        <v>#N/A</v>
      </c>
      <c r="E174" s="1" t="e">
        <f t="shared" si="2"/>
        <v>#N/A</v>
      </c>
    </row>
    <row r="175" spans="1:5" x14ac:dyDescent="0.2">
      <c r="A175" s="1" t="s">
        <v>2866</v>
      </c>
      <c r="B175" s="1">
        <v>3</v>
      </c>
      <c r="C175" s="1">
        <v>63.85</v>
      </c>
      <c r="D175" s="1" t="e">
        <f>VLOOKUP(A175,'Margin sản phẩm'!C:J,8,FALSE)</f>
        <v>#N/A</v>
      </c>
      <c r="E175" s="1" t="e">
        <f t="shared" si="2"/>
        <v>#N/A</v>
      </c>
    </row>
    <row r="176" spans="1:5" x14ac:dyDescent="0.2">
      <c r="A176" s="1" t="s">
        <v>1063</v>
      </c>
      <c r="B176" s="1">
        <v>3</v>
      </c>
      <c r="C176" s="1">
        <v>63.85</v>
      </c>
      <c r="D176" s="1">
        <f>VLOOKUP(A176,'Margin sản phẩm'!C:J,8,FALSE)</f>
        <v>19.16</v>
      </c>
      <c r="E176" s="1">
        <f t="shared" si="2"/>
        <v>57.480000000000004</v>
      </c>
    </row>
    <row r="177" spans="1:5" x14ac:dyDescent="0.2">
      <c r="A177" s="1" t="s">
        <v>3272</v>
      </c>
      <c r="B177" s="1">
        <v>3</v>
      </c>
      <c r="C177" s="1">
        <v>62.55</v>
      </c>
      <c r="D177" s="1">
        <f>VLOOKUP(A177,'Margin sản phẩm'!C:J,8,FALSE)</f>
        <v>21.95</v>
      </c>
      <c r="E177" s="1">
        <f t="shared" si="2"/>
        <v>65.849999999999994</v>
      </c>
    </row>
    <row r="178" spans="1:5" x14ac:dyDescent="0.2">
      <c r="A178" s="1" t="s">
        <v>1270</v>
      </c>
      <c r="B178" s="1">
        <v>3</v>
      </c>
      <c r="C178" s="1">
        <v>77.849999999999994</v>
      </c>
      <c r="D178" s="1">
        <f>VLOOKUP(A178,'Margin sản phẩm'!C:J,8,FALSE)</f>
        <v>25.09</v>
      </c>
      <c r="E178" s="1">
        <f t="shared" si="2"/>
        <v>75.27</v>
      </c>
    </row>
    <row r="179" spans="1:5" x14ac:dyDescent="0.2">
      <c r="A179" s="1" t="s">
        <v>811</v>
      </c>
      <c r="B179" s="1">
        <v>3</v>
      </c>
      <c r="C179" s="1">
        <v>61.85</v>
      </c>
      <c r="D179" s="1">
        <f>VLOOKUP(A179,'Margin sản phẩm'!C:J,8,FALSE)</f>
        <v>21.95</v>
      </c>
      <c r="E179" s="1">
        <f t="shared" si="2"/>
        <v>65.849999999999994</v>
      </c>
    </row>
    <row r="180" spans="1:5" x14ac:dyDescent="0.2">
      <c r="A180" s="1" t="s">
        <v>2682</v>
      </c>
      <c r="B180" s="1">
        <v>3</v>
      </c>
      <c r="C180" s="1">
        <v>113.85</v>
      </c>
      <c r="D180" s="1">
        <f>VLOOKUP(A180,'Margin sản phẩm'!C:J,8,FALSE)</f>
        <v>30.36</v>
      </c>
      <c r="E180" s="1">
        <f t="shared" si="2"/>
        <v>91.08</v>
      </c>
    </row>
    <row r="181" spans="1:5" x14ac:dyDescent="0.2">
      <c r="A181" s="1" t="s">
        <v>5134</v>
      </c>
      <c r="B181" s="1">
        <v>3</v>
      </c>
      <c r="C181" s="1">
        <v>80.86</v>
      </c>
      <c r="D181" s="1">
        <f>VLOOKUP(A181,'Margin sản phẩm'!C:J,8,FALSE)</f>
        <v>23.96</v>
      </c>
      <c r="E181" s="1">
        <f t="shared" si="2"/>
        <v>71.88</v>
      </c>
    </row>
    <row r="182" spans="1:5" x14ac:dyDescent="0.2">
      <c r="A182" s="1" t="s">
        <v>657</v>
      </c>
      <c r="B182" s="1">
        <v>3</v>
      </c>
      <c r="C182" s="1">
        <v>117.85</v>
      </c>
      <c r="D182" s="1" t="e">
        <f>VLOOKUP(A182,'Margin sản phẩm'!C:J,8,FALSE)</f>
        <v>#N/A</v>
      </c>
      <c r="E182" s="1" t="e">
        <f t="shared" si="2"/>
        <v>#N/A</v>
      </c>
    </row>
    <row r="183" spans="1:5" x14ac:dyDescent="0.2">
      <c r="A183" s="1" t="s">
        <v>5135</v>
      </c>
      <c r="B183" s="1">
        <v>3</v>
      </c>
      <c r="C183" s="1">
        <v>77.87</v>
      </c>
      <c r="D183" s="1">
        <f>VLOOKUP(A183,'Margin sản phẩm'!C:J,8,FALSE)</f>
        <v>28.95</v>
      </c>
      <c r="E183" s="1">
        <f t="shared" si="2"/>
        <v>86.85</v>
      </c>
    </row>
    <row r="184" spans="1:5" x14ac:dyDescent="0.2">
      <c r="A184" s="1" t="s">
        <v>3708</v>
      </c>
      <c r="B184" s="1">
        <v>3</v>
      </c>
      <c r="C184" s="1">
        <v>83.86</v>
      </c>
      <c r="D184" s="1" t="e">
        <f>VLOOKUP(A184,'Margin sản phẩm'!C:J,8,FALSE)</f>
        <v>#N/A</v>
      </c>
      <c r="E184" s="1" t="e">
        <f t="shared" si="2"/>
        <v>#N/A</v>
      </c>
    </row>
    <row r="185" spans="1:5" x14ac:dyDescent="0.2">
      <c r="A185" s="1" t="s">
        <v>5136</v>
      </c>
      <c r="B185" s="1">
        <v>3</v>
      </c>
      <c r="C185" s="1">
        <v>47.45</v>
      </c>
      <c r="D185" s="1">
        <f>VLOOKUP(A185,'Margin sản phẩm'!C:J,8,FALSE)</f>
        <v>16.95</v>
      </c>
      <c r="E185" s="1">
        <f t="shared" si="2"/>
        <v>50.849999999999994</v>
      </c>
    </row>
    <row r="186" spans="1:5" x14ac:dyDescent="0.2">
      <c r="A186" s="1" t="s">
        <v>948</v>
      </c>
      <c r="B186" s="1">
        <v>3</v>
      </c>
      <c r="C186" s="1">
        <v>98.85</v>
      </c>
      <c r="D186" s="1">
        <f>VLOOKUP(A186,'Margin sản phẩm'!C:J,8,FALSE)</f>
        <v>32.270000000000003</v>
      </c>
      <c r="E186" s="1">
        <f t="shared" si="2"/>
        <v>96.81</v>
      </c>
    </row>
    <row r="187" spans="1:5" x14ac:dyDescent="0.2">
      <c r="A187" s="1" t="s">
        <v>1275</v>
      </c>
      <c r="B187" s="1">
        <v>3</v>
      </c>
      <c r="C187" s="1">
        <v>65.849999999999994</v>
      </c>
      <c r="D187" s="1">
        <f>VLOOKUP(A187,'Margin sản phẩm'!C:J,8,FALSE)</f>
        <v>19.760000000000002</v>
      </c>
      <c r="E187" s="1">
        <f t="shared" si="2"/>
        <v>59.28</v>
      </c>
    </row>
    <row r="188" spans="1:5" x14ac:dyDescent="0.2">
      <c r="A188" s="1" t="s">
        <v>384</v>
      </c>
      <c r="B188" s="1">
        <v>3</v>
      </c>
      <c r="C188" s="1">
        <v>82.27</v>
      </c>
      <c r="D188" s="1">
        <f>VLOOKUP(A188,'Margin sản phẩm'!C:J,8,FALSE)</f>
        <v>26.4</v>
      </c>
      <c r="E188" s="1">
        <f t="shared" si="2"/>
        <v>79.199999999999989</v>
      </c>
    </row>
    <row r="189" spans="1:5" x14ac:dyDescent="0.2">
      <c r="A189" s="1" t="s">
        <v>1080</v>
      </c>
      <c r="B189" s="1">
        <v>3</v>
      </c>
      <c r="C189" s="1">
        <v>83.36</v>
      </c>
      <c r="D189" s="1">
        <f>VLOOKUP(A189,'Margin sản phẩm'!C:J,8,FALSE)</f>
        <v>30.95</v>
      </c>
      <c r="E189" s="1">
        <f t="shared" si="2"/>
        <v>92.85</v>
      </c>
    </row>
    <row r="190" spans="1:5" x14ac:dyDescent="0.2">
      <c r="A190" s="1" t="s">
        <v>647</v>
      </c>
      <c r="B190" s="1">
        <v>3</v>
      </c>
      <c r="C190" s="1">
        <v>79.37</v>
      </c>
      <c r="D190" s="1">
        <f>VLOOKUP(A190,'Margin sản phẩm'!C:J,8,FALSE)</f>
        <v>27.07</v>
      </c>
      <c r="E190" s="1">
        <f t="shared" si="2"/>
        <v>81.210000000000008</v>
      </c>
    </row>
    <row r="191" spans="1:5" x14ac:dyDescent="0.2">
      <c r="A191" s="1" t="s">
        <v>5137</v>
      </c>
      <c r="B191" s="1">
        <v>3</v>
      </c>
      <c r="C191" s="1">
        <v>59.85</v>
      </c>
      <c r="D191" s="1">
        <f>VLOOKUP(A191,'Margin sản phẩm'!C:J,8,FALSE)</f>
        <v>19.95</v>
      </c>
      <c r="E191" s="1">
        <f t="shared" si="2"/>
        <v>59.849999999999994</v>
      </c>
    </row>
    <row r="192" spans="1:5" x14ac:dyDescent="0.2">
      <c r="A192" s="1" t="s">
        <v>4047</v>
      </c>
      <c r="B192" s="1">
        <v>3</v>
      </c>
      <c r="C192" s="1">
        <v>74.849999999999994</v>
      </c>
      <c r="D192" s="1">
        <f>VLOOKUP(A192,'Margin sản phẩm'!C:J,8,FALSE)</f>
        <v>24.95</v>
      </c>
      <c r="E192" s="1">
        <f t="shared" si="2"/>
        <v>74.849999999999994</v>
      </c>
    </row>
    <row r="193" spans="1:5" x14ac:dyDescent="0.2">
      <c r="A193" s="1" t="s">
        <v>4229</v>
      </c>
      <c r="B193" s="1">
        <v>3</v>
      </c>
      <c r="C193" s="1">
        <v>86.65</v>
      </c>
      <c r="D193" s="1" t="e">
        <f>VLOOKUP(A193,'Margin sản phẩm'!C:J,8,FALSE)</f>
        <v>#N/A</v>
      </c>
      <c r="E193" s="1" t="e">
        <f t="shared" si="2"/>
        <v>#N/A</v>
      </c>
    </row>
    <row r="194" spans="1:5" x14ac:dyDescent="0.2">
      <c r="A194" s="1" t="s">
        <v>3408</v>
      </c>
      <c r="B194" s="1">
        <v>3</v>
      </c>
      <c r="C194" s="1">
        <v>107.85</v>
      </c>
      <c r="D194" s="1">
        <f>VLOOKUP(A194,'Margin sản phẩm'!C:J,8,FALSE)</f>
        <v>25.95</v>
      </c>
      <c r="E194" s="1">
        <f t="shared" ref="E194:E257" si="3">B194*D194</f>
        <v>77.849999999999994</v>
      </c>
    </row>
    <row r="195" spans="1:5" x14ac:dyDescent="0.2">
      <c r="A195" s="1" t="s">
        <v>2257</v>
      </c>
      <c r="B195" s="1">
        <v>3</v>
      </c>
      <c r="C195" s="1">
        <v>65.849999999999994</v>
      </c>
      <c r="D195" s="1">
        <f>VLOOKUP(A195,'Margin sản phẩm'!C:J,8,FALSE)</f>
        <v>21.95</v>
      </c>
      <c r="E195" s="1">
        <f t="shared" si="3"/>
        <v>65.849999999999994</v>
      </c>
    </row>
    <row r="196" spans="1:5" x14ac:dyDescent="0.2">
      <c r="A196" s="1" t="s">
        <v>5138</v>
      </c>
      <c r="B196" s="1">
        <v>3</v>
      </c>
      <c r="C196" s="1">
        <v>89.85</v>
      </c>
      <c r="D196" s="1" t="e">
        <f>VLOOKUP(A196,'Margin sản phẩm'!C:J,8,FALSE)</f>
        <v>#N/A</v>
      </c>
      <c r="E196" s="1" t="e">
        <f t="shared" si="3"/>
        <v>#N/A</v>
      </c>
    </row>
    <row r="197" spans="1:5" x14ac:dyDescent="0.2">
      <c r="A197" s="1" t="s">
        <v>707</v>
      </c>
      <c r="B197" s="1">
        <v>3</v>
      </c>
      <c r="C197" s="1">
        <v>59.85</v>
      </c>
      <c r="D197" s="1">
        <f>VLOOKUP(A197,'Margin sản phẩm'!C:J,8,FALSE)</f>
        <v>19.95</v>
      </c>
      <c r="E197" s="1">
        <f t="shared" si="3"/>
        <v>59.849999999999994</v>
      </c>
    </row>
    <row r="198" spans="1:5" x14ac:dyDescent="0.2">
      <c r="A198" s="1" t="s">
        <v>5139</v>
      </c>
      <c r="B198" s="1">
        <v>3</v>
      </c>
      <c r="C198" s="1">
        <v>74.849999999999994</v>
      </c>
      <c r="D198" s="1" t="e">
        <f>VLOOKUP(A198,'Margin sản phẩm'!C:J,8,FALSE)</f>
        <v>#N/A</v>
      </c>
      <c r="E198" s="1" t="e">
        <f t="shared" si="3"/>
        <v>#N/A</v>
      </c>
    </row>
    <row r="199" spans="1:5" x14ac:dyDescent="0.2">
      <c r="A199" s="1" t="s">
        <v>866</v>
      </c>
      <c r="B199" s="1">
        <v>3</v>
      </c>
      <c r="C199" s="1">
        <v>85.85</v>
      </c>
      <c r="D199" s="1">
        <f>VLOOKUP(A199,'Margin sản phẩm'!C:J,8,FALSE)</f>
        <v>25.95</v>
      </c>
      <c r="E199" s="1">
        <f t="shared" si="3"/>
        <v>77.849999999999994</v>
      </c>
    </row>
    <row r="200" spans="1:5" x14ac:dyDescent="0.2">
      <c r="A200" s="1" t="s">
        <v>700</v>
      </c>
      <c r="B200" s="1">
        <v>3</v>
      </c>
      <c r="C200" s="1">
        <v>79.25</v>
      </c>
      <c r="D200" s="1">
        <f>VLOOKUP(A200,'Margin sản phẩm'!C:J,8,FALSE)</f>
        <v>27.75</v>
      </c>
      <c r="E200" s="1">
        <f t="shared" si="3"/>
        <v>83.25</v>
      </c>
    </row>
    <row r="201" spans="1:5" x14ac:dyDescent="0.2">
      <c r="A201" s="1" t="s">
        <v>1090</v>
      </c>
      <c r="B201" s="1">
        <v>3</v>
      </c>
      <c r="C201" s="1">
        <v>62.66</v>
      </c>
      <c r="D201" s="1" t="e">
        <f>VLOOKUP(A201,'Margin sản phẩm'!C:J,8,FALSE)</f>
        <v>#N/A</v>
      </c>
      <c r="E201" s="1" t="e">
        <f t="shared" si="3"/>
        <v>#N/A</v>
      </c>
    </row>
    <row r="202" spans="1:5" x14ac:dyDescent="0.2">
      <c r="A202" s="1" t="s">
        <v>1526</v>
      </c>
      <c r="B202" s="1">
        <v>3</v>
      </c>
      <c r="C202" s="1">
        <v>95.86</v>
      </c>
      <c r="D202" s="1" t="e">
        <f>VLOOKUP(A202,'Margin sản phẩm'!C:J,8,FALSE)</f>
        <v>#N/A</v>
      </c>
      <c r="E202" s="1" t="e">
        <f t="shared" si="3"/>
        <v>#N/A</v>
      </c>
    </row>
    <row r="203" spans="1:5" x14ac:dyDescent="0.2">
      <c r="A203" s="1" t="s">
        <v>421</v>
      </c>
      <c r="B203" s="1">
        <v>3</v>
      </c>
      <c r="C203" s="1">
        <v>82.85</v>
      </c>
      <c r="D203" s="1">
        <f>VLOOKUP(A203,'Margin sản phẩm'!C:J,8,FALSE)</f>
        <v>23.46</v>
      </c>
      <c r="E203" s="1">
        <f t="shared" si="3"/>
        <v>70.38</v>
      </c>
    </row>
    <row r="204" spans="1:5" x14ac:dyDescent="0.2">
      <c r="A204" s="1" t="s">
        <v>5140</v>
      </c>
      <c r="B204" s="1">
        <v>3</v>
      </c>
      <c r="C204" s="1">
        <v>72.66</v>
      </c>
      <c r="D204" s="1" t="e">
        <f>VLOOKUP(A204,'Margin sản phẩm'!C:J,8,FALSE)</f>
        <v>#N/A</v>
      </c>
      <c r="E204" s="1" t="e">
        <f t="shared" si="3"/>
        <v>#N/A</v>
      </c>
    </row>
    <row r="205" spans="1:5" x14ac:dyDescent="0.2">
      <c r="A205" s="1" t="s">
        <v>5141</v>
      </c>
      <c r="B205" s="1">
        <v>2</v>
      </c>
      <c r="C205" s="1">
        <v>59.9</v>
      </c>
      <c r="D205" s="1" t="e">
        <f>VLOOKUP(A205,'Margin sản phẩm'!C:J,8,FALSE)</f>
        <v>#N/A</v>
      </c>
      <c r="E205" s="1" t="e">
        <f t="shared" si="3"/>
        <v>#N/A</v>
      </c>
    </row>
    <row r="206" spans="1:5" x14ac:dyDescent="0.2">
      <c r="A206" s="1" t="s">
        <v>5142</v>
      </c>
      <c r="B206" s="1">
        <v>2</v>
      </c>
      <c r="C206" s="1">
        <v>64.709999999999994</v>
      </c>
      <c r="D206" s="1" t="e">
        <f>VLOOKUP(A206,'Margin sản phẩm'!C:J,8,FALSE)</f>
        <v>#N/A</v>
      </c>
      <c r="E206" s="1" t="e">
        <f t="shared" si="3"/>
        <v>#N/A</v>
      </c>
    </row>
    <row r="207" spans="1:5" x14ac:dyDescent="0.2">
      <c r="A207" s="1" t="s">
        <v>5143</v>
      </c>
      <c r="B207" s="1">
        <v>2</v>
      </c>
      <c r="C207" s="1">
        <v>60.72</v>
      </c>
      <c r="D207" s="1" t="e">
        <f>VLOOKUP(A207,'Margin sản phẩm'!C:J,8,FALSE)</f>
        <v>#N/A</v>
      </c>
      <c r="E207" s="1" t="e">
        <f t="shared" si="3"/>
        <v>#N/A</v>
      </c>
    </row>
    <row r="208" spans="1:5" x14ac:dyDescent="0.2">
      <c r="A208" s="1" t="s">
        <v>5144</v>
      </c>
      <c r="B208" s="1">
        <v>2</v>
      </c>
      <c r="C208" s="1">
        <v>55.98</v>
      </c>
      <c r="D208" s="1" t="e">
        <f>VLOOKUP(A208,'Margin sản phẩm'!C:J,8,FALSE)</f>
        <v>#N/A</v>
      </c>
      <c r="E208" s="1" t="e">
        <f t="shared" si="3"/>
        <v>#N/A</v>
      </c>
    </row>
    <row r="209" spans="1:5" x14ac:dyDescent="0.2">
      <c r="A209" s="1" t="s">
        <v>5145</v>
      </c>
      <c r="B209" s="1">
        <v>2</v>
      </c>
      <c r="C209" s="1">
        <v>53.98</v>
      </c>
      <c r="D209" s="1" t="e">
        <f>VLOOKUP(A209,'Margin sản phẩm'!C:J,8,FALSE)</f>
        <v>#N/A</v>
      </c>
      <c r="E209" s="1" t="e">
        <f t="shared" si="3"/>
        <v>#N/A</v>
      </c>
    </row>
    <row r="210" spans="1:5" x14ac:dyDescent="0.2">
      <c r="A210" s="1" t="s">
        <v>5146</v>
      </c>
      <c r="B210" s="1">
        <v>2</v>
      </c>
      <c r="C210" s="1">
        <v>63.9</v>
      </c>
      <c r="D210" s="1">
        <f>VLOOKUP(A210,'Margin sản phẩm'!C:J,8,FALSE)</f>
        <v>27.95</v>
      </c>
      <c r="E210" s="1">
        <f t="shared" si="3"/>
        <v>55.9</v>
      </c>
    </row>
    <row r="211" spans="1:5" x14ac:dyDescent="0.2">
      <c r="A211" s="1" t="s">
        <v>5147</v>
      </c>
      <c r="B211" s="1">
        <v>2</v>
      </c>
      <c r="C211" s="1">
        <v>59.9</v>
      </c>
      <c r="D211" s="1">
        <f>VLOOKUP(A211,'Margin sản phẩm'!C:J,8,FALSE)</f>
        <v>29.95</v>
      </c>
      <c r="E211" s="1">
        <f t="shared" si="3"/>
        <v>59.9</v>
      </c>
    </row>
    <row r="212" spans="1:5" x14ac:dyDescent="0.2">
      <c r="A212" s="1" t="s">
        <v>4277</v>
      </c>
      <c r="B212" s="1">
        <v>2</v>
      </c>
      <c r="C212" s="1">
        <v>54.97</v>
      </c>
      <c r="D212" s="1">
        <f>VLOOKUP(A212,'Margin sản phẩm'!C:J,8,FALSE)</f>
        <v>27.99</v>
      </c>
      <c r="E212" s="1">
        <f t="shared" si="3"/>
        <v>55.98</v>
      </c>
    </row>
    <row r="213" spans="1:5" x14ac:dyDescent="0.2">
      <c r="A213" s="1" t="s">
        <v>5148</v>
      </c>
      <c r="B213" s="1">
        <v>2</v>
      </c>
      <c r="C213" s="1">
        <v>44.98</v>
      </c>
      <c r="D213" s="1">
        <f>VLOOKUP(A213,'Margin sản phẩm'!C:J,8,FALSE)</f>
        <v>24.99</v>
      </c>
      <c r="E213" s="1">
        <f t="shared" si="3"/>
        <v>49.98</v>
      </c>
    </row>
    <row r="214" spans="1:5" x14ac:dyDescent="0.2">
      <c r="A214" s="1" t="s">
        <v>5149</v>
      </c>
      <c r="B214" s="1">
        <v>2</v>
      </c>
      <c r="C214" s="1">
        <v>49.98</v>
      </c>
      <c r="D214" s="1">
        <f>VLOOKUP(A214,'Margin sản phẩm'!C:J,8,FALSE)</f>
        <v>24.29</v>
      </c>
      <c r="E214" s="1">
        <f t="shared" si="3"/>
        <v>48.58</v>
      </c>
    </row>
    <row r="215" spans="1:5" x14ac:dyDescent="0.2">
      <c r="A215" s="1" t="s">
        <v>5150</v>
      </c>
      <c r="B215" s="1">
        <v>2</v>
      </c>
      <c r="C215" s="1">
        <v>49.98</v>
      </c>
      <c r="D215" s="1">
        <f>VLOOKUP(A215,'Margin sản phẩm'!C:J,8,FALSE)</f>
        <v>23.74</v>
      </c>
      <c r="E215" s="1">
        <f t="shared" si="3"/>
        <v>47.48</v>
      </c>
    </row>
    <row r="216" spans="1:5" x14ac:dyDescent="0.2">
      <c r="A216" s="1" t="s">
        <v>5151</v>
      </c>
      <c r="B216" s="1">
        <v>2</v>
      </c>
      <c r="C216" s="1">
        <v>51.9</v>
      </c>
      <c r="D216" s="1">
        <f>VLOOKUP(A216,'Margin sản phẩm'!C:J,8,FALSE)</f>
        <v>27.15</v>
      </c>
      <c r="E216" s="1">
        <f t="shared" si="3"/>
        <v>54.3</v>
      </c>
    </row>
    <row r="217" spans="1:5" x14ac:dyDescent="0.2">
      <c r="A217" s="1" t="s">
        <v>5152</v>
      </c>
      <c r="B217" s="1">
        <v>2</v>
      </c>
      <c r="C217" s="1">
        <v>46.23</v>
      </c>
      <c r="D217" s="1" t="e">
        <f>VLOOKUP(A217,'Margin sản phẩm'!C:J,8,FALSE)</f>
        <v>#N/A</v>
      </c>
      <c r="E217" s="1" t="e">
        <f t="shared" si="3"/>
        <v>#N/A</v>
      </c>
    </row>
    <row r="218" spans="1:5" x14ac:dyDescent="0.2">
      <c r="A218" s="1" t="s">
        <v>4527</v>
      </c>
      <c r="B218" s="1">
        <v>2</v>
      </c>
      <c r="C218" s="1">
        <v>119.9</v>
      </c>
      <c r="D218" s="1">
        <f>VLOOKUP(A218,'Margin sản phẩm'!C:J,8,FALSE)</f>
        <v>49.95</v>
      </c>
      <c r="E218" s="1">
        <f t="shared" si="3"/>
        <v>99.9</v>
      </c>
    </row>
    <row r="219" spans="1:5" x14ac:dyDescent="0.2">
      <c r="A219" s="1" t="s">
        <v>5153</v>
      </c>
      <c r="B219" s="1">
        <v>2</v>
      </c>
      <c r="C219" s="1">
        <v>41.98</v>
      </c>
      <c r="D219" s="1">
        <f>VLOOKUP(A219,'Margin sản phẩm'!C:J,8,FALSE)</f>
        <v>22.66</v>
      </c>
      <c r="E219" s="1">
        <f t="shared" si="3"/>
        <v>45.32</v>
      </c>
    </row>
    <row r="220" spans="1:5" x14ac:dyDescent="0.2">
      <c r="A220" s="1" t="s">
        <v>5154</v>
      </c>
      <c r="B220" s="1">
        <v>2</v>
      </c>
      <c r="C220" s="1">
        <v>61.9</v>
      </c>
      <c r="D220" s="1">
        <f>VLOOKUP(A220,'Margin sản phẩm'!C:J,8,FALSE)</f>
        <v>32.950000000000003</v>
      </c>
      <c r="E220" s="1">
        <f t="shared" si="3"/>
        <v>65.900000000000006</v>
      </c>
    </row>
    <row r="221" spans="1:5" x14ac:dyDescent="0.2">
      <c r="A221" s="1" t="s">
        <v>5155</v>
      </c>
      <c r="B221" s="1">
        <v>2</v>
      </c>
      <c r="C221" s="1">
        <v>51.51</v>
      </c>
      <c r="D221" s="1" t="e">
        <f>VLOOKUP(A221,'Margin sản phẩm'!C:J,8,FALSE)</f>
        <v>#N/A</v>
      </c>
      <c r="E221" s="1" t="e">
        <f t="shared" si="3"/>
        <v>#N/A</v>
      </c>
    </row>
    <row r="222" spans="1:5" x14ac:dyDescent="0.2">
      <c r="A222" s="1" t="s">
        <v>5156</v>
      </c>
      <c r="B222" s="1">
        <v>2</v>
      </c>
      <c r="C222" s="1">
        <v>60.71</v>
      </c>
      <c r="D222" s="1" t="e">
        <f>VLOOKUP(A222,'Margin sản phẩm'!C:J,8,FALSE)</f>
        <v>#N/A</v>
      </c>
      <c r="E222" s="1" t="e">
        <f t="shared" si="3"/>
        <v>#N/A</v>
      </c>
    </row>
    <row r="223" spans="1:5" x14ac:dyDescent="0.2">
      <c r="A223" s="1" t="s">
        <v>5157</v>
      </c>
      <c r="B223" s="1">
        <v>2</v>
      </c>
      <c r="C223" s="1">
        <v>62.61</v>
      </c>
      <c r="D223" s="1" t="e">
        <f>VLOOKUP(A223,'Margin sản phẩm'!C:J,8,FALSE)</f>
        <v>#N/A</v>
      </c>
      <c r="E223" s="1" t="e">
        <f t="shared" si="3"/>
        <v>#N/A</v>
      </c>
    </row>
    <row r="224" spans="1:5" x14ac:dyDescent="0.2">
      <c r="A224" s="1" t="s">
        <v>3564</v>
      </c>
      <c r="B224" s="1">
        <v>2</v>
      </c>
      <c r="C224" s="1">
        <v>59.9</v>
      </c>
      <c r="D224" s="1" t="e">
        <f>VLOOKUP(A224,'Margin sản phẩm'!C:J,8,FALSE)</f>
        <v>#N/A</v>
      </c>
      <c r="E224" s="1" t="e">
        <f t="shared" si="3"/>
        <v>#N/A</v>
      </c>
    </row>
    <row r="225" spans="1:5" x14ac:dyDescent="0.2">
      <c r="A225" s="1" t="s">
        <v>929</v>
      </c>
      <c r="B225" s="1">
        <v>2</v>
      </c>
      <c r="C225" s="1">
        <v>43.9</v>
      </c>
      <c r="D225" s="1" t="e">
        <f>VLOOKUP(A225,'Margin sản phẩm'!C:J,8,FALSE)</f>
        <v>#N/A</v>
      </c>
      <c r="E225" s="1" t="e">
        <f t="shared" si="3"/>
        <v>#N/A</v>
      </c>
    </row>
    <row r="226" spans="1:5" x14ac:dyDescent="0.2">
      <c r="A226" s="1" t="s">
        <v>5158</v>
      </c>
      <c r="B226" s="1">
        <v>2</v>
      </c>
      <c r="C226" s="1">
        <v>59.9</v>
      </c>
      <c r="D226" s="1" t="e">
        <f>VLOOKUP(A226,'Margin sản phẩm'!C:J,8,FALSE)</f>
        <v>#N/A</v>
      </c>
      <c r="E226" s="1" t="e">
        <f t="shared" si="3"/>
        <v>#N/A</v>
      </c>
    </row>
    <row r="227" spans="1:5" x14ac:dyDescent="0.2">
      <c r="A227" s="1" t="s">
        <v>5159</v>
      </c>
      <c r="B227" s="1">
        <v>2</v>
      </c>
      <c r="C227" s="1">
        <v>51.98</v>
      </c>
      <c r="D227" s="1">
        <f>VLOOKUP(A227,'Margin sản phẩm'!C:J,8,FALSE)</f>
        <v>28.49</v>
      </c>
      <c r="E227" s="1">
        <f t="shared" si="3"/>
        <v>56.98</v>
      </c>
    </row>
    <row r="228" spans="1:5" x14ac:dyDescent="0.2">
      <c r="A228" s="1" t="s">
        <v>5160</v>
      </c>
      <c r="B228" s="1">
        <v>2</v>
      </c>
      <c r="C228" s="1">
        <v>39.979999999999997</v>
      </c>
      <c r="D228" s="1">
        <f>VLOOKUP(A228,'Margin sản phẩm'!C:J,8,FALSE)</f>
        <v>19.989999999999998</v>
      </c>
      <c r="E228" s="1">
        <f t="shared" si="3"/>
        <v>39.979999999999997</v>
      </c>
    </row>
    <row r="229" spans="1:5" x14ac:dyDescent="0.2">
      <c r="A229" s="1" t="s">
        <v>744</v>
      </c>
      <c r="B229" s="1">
        <v>2</v>
      </c>
      <c r="C229" s="1">
        <v>49.3</v>
      </c>
      <c r="D229" s="1">
        <f>VLOOKUP(A229,'Margin sản phẩm'!C:J,8,FALSE)</f>
        <v>24.22</v>
      </c>
      <c r="E229" s="1">
        <f t="shared" si="3"/>
        <v>48.44</v>
      </c>
    </row>
    <row r="230" spans="1:5" x14ac:dyDescent="0.2">
      <c r="A230" s="1" t="s">
        <v>311</v>
      </c>
      <c r="B230" s="1">
        <v>2</v>
      </c>
      <c r="C230" s="1">
        <v>45.9</v>
      </c>
      <c r="D230" s="1">
        <f>VLOOKUP(A230,'Margin sản phẩm'!C:J,8,FALSE)</f>
        <v>23.11</v>
      </c>
      <c r="E230" s="1">
        <f t="shared" si="3"/>
        <v>46.22</v>
      </c>
    </row>
    <row r="231" spans="1:5" x14ac:dyDescent="0.2">
      <c r="A231" s="1" t="s">
        <v>5161</v>
      </c>
      <c r="B231" s="1">
        <v>2</v>
      </c>
      <c r="C231" s="1">
        <v>47.98</v>
      </c>
      <c r="D231" s="1">
        <f>VLOOKUP(A231,'Margin sản phẩm'!C:J,8,FALSE)</f>
        <v>19.989999999999998</v>
      </c>
      <c r="E231" s="1">
        <f t="shared" si="3"/>
        <v>39.979999999999997</v>
      </c>
    </row>
    <row r="232" spans="1:5" x14ac:dyDescent="0.2">
      <c r="A232" s="1" t="s">
        <v>5162</v>
      </c>
      <c r="B232" s="1">
        <v>2</v>
      </c>
      <c r="C232" s="1">
        <v>55.4</v>
      </c>
      <c r="D232" s="1" t="e">
        <f>VLOOKUP(A232,'Margin sản phẩm'!C:J,8,FALSE)</f>
        <v>#N/A</v>
      </c>
      <c r="E232" s="1" t="e">
        <f t="shared" si="3"/>
        <v>#N/A</v>
      </c>
    </row>
    <row r="233" spans="1:5" x14ac:dyDescent="0.2">
      <c r="A233" s="1" t="s">
        <v>5163</v>
      </c>
      <c r="B233" s="1">
        <v>2</v>
      </c>
      <c r="C233" s="1">
        <v>53.98</v>
      </c>
      <c r="D233" s="1">
        <f>VLOOKUP(A233,'Margin sản phẩm'!C:J,8,FALSE)</f>
        <v>26.99</v>
      </c>
      <c r="E233" s="1">
        <f t="shared" si="3"/>
        <v>53.98</v>
      </c>
    </row>
    <row r="234" spans="1:5" x14ac:dyDescent="0.2">
      <c r="A234" s="1" t="s">
        <v>5164</v>
      </c>
      <c r="B234" s="1">
        <v>2</v>
      </c>
      <c r="C234" s="1">
        <v>60.72</v>
      </c>
      <c r="D234" s="1" t="e">
        <f>VLOOKUP(A234,'Margin sản phẩm'!C:J,8,FALSE)</f>
        <v>#N/A</v>
      </c>
      <c r="E234" s="1" t="e">
        <f t="shared" si="3"/>
        <v>#N/A</v>
      </c>
    </row>
    <row r="235" spans="1:5" x14ac:dyDescent="0.2">
      <c r="A235" s="1" t="s">
        <v>5165</v>
      </c>
      <c r="B235" s="1">
        <v>2</v>
      </c>
      <c r="C235" s="1">
        <v>56.9</v>
      </c>
      <c r="D235" s="1" t="e">
        <f>VLOOKUP(A235,'Margin sản phẩm'!C:J,8,FALSE)</f>
        <v>#N/A</v>
      </c>
      <c r="E235" s="1" t="e">
        <f t="shared" si="3"/>
        <v>#N/A</v>
      </c>
    </row>
    <row r="236" spans="1:5" x14ac:dyDescent="0.2">
      <c r="A236" s="1" t="s">
        <v>5166</v>
      </c>
      <c r="B236" s="1">
        <v>2</v>
      </c>
      <c r="C236" s="1">
        <v>55.98</v>
      </c>
      <c r="D236" s="1" t="e">
        <f>VLOOKUP(A236,'Margin sản phẩm'!C:J,8,FALSE)</f>
        <v>#N/A</v>
      </c>
      <c r="E236" s="1" t="e">
        <f t="shared" si="3"/>
        <v>#N/A</v>
      </c>
    </row>
    <row r="237" spans="1:5" x14ac:dyDescent="0.2">
      <c r="A237" s="1" t="s">
        <v>5167</v>
      </c>
      <c r="B237" s="1">
        <v>2</v>
      </c>
      <c r="C237" s="1">
        <v>59.9</v>
      </c>
      <c r="D237" s="1">
        <f>VLOOKUP(A237,'Margin sản phẩm'!C:J,8,FALSE)</f>
        <v>23.96</v>
      </c>
      <c r="E237" s="1">
        <f t="shared" si="3"/>
        <v>47.92</v>
      </c>
    </row>
    <row r="238" spans="1:5" x14ac:dyDescent="0.2">
      <c r="A238" s="1" t="s">
        <v>4806</v>
      </c>
      <c r="B238" s="1">
        <v>2</v>
      </c>
      <c r="C238" s="1">
        <v>49.98</v>
      </c>
      <c r="D238" s="1">
        <f>VLOOKUP(A238,'Margin sản phẩm'!C:J,8,FALSE)</f>
        <v>26.99</v>
      </c>
      <c r="E238" s="1">
        <f t="shared" si="3"/>
        <v>53.98</v>
      </c>
    </row>
    <row r="239" spans="1:5" x14ac:dyDescent="0.2">
      <c r="A239" s="1" t="s">
        <v>5168</v>
      </c>
      <c r="B239" s="1">
        <v>2</v>
      </c>
      <c r="C239" s="1">
        <v>64.900000000000006</v>
      </c>
      <c r="D239" s="1">
        <f>VLOOKUP(A239,'Margin sản phẩm'!C:J,8,FALSE)</f>
        <v>30.33</v>
      </c>
      <c r="E239" s="1">
        <f t="shared" si="3"/>
        <v>60.66</v>
      </c>
    </row>
    <row r="240" spans="1:5" x14ac:dyDescent="0.2">
      <c r="A240" s="1" t="s">
        <v>5169</v>
      </c>
      <c r="B240" s="1">
        <v>2</v>
      </c>
      <c r="C240" s="1">
        <v>70.2</v>
      </c>
      <c r="D240" s="1">
        <f>VLOOKUP(A240,'Margin sản phẩm'!C:J,8,FALSE)</f>
        <v>25.56</v>
      </c>
      <c r="E240" s="1">
        <f t="shared" si="3"/>
        <v>51.12</v>
      </c>
    </row>
    <row r="241" spans="1:5" x14ac:dyDescent="0.2">
      <c r="A241" s="1" t="s">
        <v>3638</v>
      </c>
      <c r="B241" s="1">
        <v>2</v>
      </c>
      <c r="C241" s="1">
        <v>74.709999999999994</v>
      </c>
      <c r="D241" s="1" t="e">
        <f>VLOOKUP(A241,'Margin sản phẩm'!C:J,8,FALSE)</f>
        <v>#N/A</v>
      </c>
      <c r="E241" s="1" t="e">
        <f t="shared" si="3"/>
        <v>#N/A</v>
      </c>
    </row>
    <row r="242" spans="1:5" x14ac:dyDescent="0.2">
      <c r="A242" s="1" t="s">
        <v>4880</v>
      </c>
      <c r="B242" s="1">
        <v>2</v>
      </c>
      <c r="C242" s="1">
        <v>99.9</v>
      </c>
      <c r="D242" s="1" t="e">
        <f>VLOOKUP(A242,'Margin sản phẩm'!C:J,8,FALSE)</f>
        <v>#N/A</v>
      </c>
      <c r="E242" s="1" t="e">
        <f t="shared" si="3"/>
        <v>#N/A</v>
      </c>
    </row>
    <row r="243" spans="1:5" x14ac:dyDescent="0.2">
      <c r="A243" s="1" t="s">
        <v>5170</v>
      </c>
      <c r="B243" s="1">
        <v>2</v>
      </c>
      <c r="C243" s="1">
        <v>50.31</v>
      </c>
      <c r="D243" s="1">
        <f>VLOOKUP(A243,'Margin sản phẩm'!C:J,8,FALSE)</f>
        <v>25.55</v>
      </c>
      <c r="E243" s="1">
        <f t="shared" si="3"/>
        <v>51.1</v>
      </c>
    </row>
    <row r="244" spans="1:5" x14ac:dyDescent="0.2">
      <c r="A244" s="1" t="s">
        <v>5171</v>
      </c>
      <c r="B244" s="1">
        <v>2</v>
      </c>
      <c r="C244" s="1">
        <v>58.71</v>
      </c>
      <c r="D244" s="1" t="e">
        <f>VLOOKUP(A244,'Margin sản phẩm'!C:J,8,FALSE)</f>
        <v>#N/A</v>
      </c>
      <c r="E244" s="1" t="e">
        <f t="shared" si="3"/>
        <v>#N/A</v>
      </c>
    </row>
    <row r="245" spans="1:5" x14ac:dyDescent="0.2">
      <c r="A245" s="1" t="s">
        <v>5172</v>
      </c>
      <c r="B245" s="1">
        <v>2</v>
      </c>
      <c r="C245" s="1">
        <v>41.98</v>
      </c>
      <c r="D245" s="1" t="e">
        <f>VLOOKUP(A245,'Margin sản phẩm'!C:J,8,FALSE)</f>
        <v>#N/A</v>
      </c>
      <c r="E245" s="1" t="e">
        <f t="shared" si="3"/>
        <v>#N/A</v>
      </c>
    </row>
    <row r="246" spans="1:5" x14ac:dyDescent="0.2">
      <c r="A246" s="1" t="s">
        <v>5173</v>
      </c>
      <c r="B246" s="1">
        <v>2</v>
      </c>
      <c r="C246" s="1">
        <v>43.9</v>
      </c>
      <c r="D246" s="1" t="e">
        <f>VLOOKUP(A246,'Margin sản phẩm'!C:J,8,FALSE)</f>
        <v>#N/A</v>
      </c>
      <c r="E246" s="1" t="e">
        <f t="shared" si="3"/>
        <v>#N/A</v>
      </c>
    </row>
    <row r="247" spans="1:5" x14ac:dyDescent="0.2">
      <c r="A247" s="1" t="s">
        <v>4089</v>
      </c>
      <c r="B247" s="1">
        <v>2</v>
      </c>
      <c r="C247" s="1">
        <v>56.71</v>
      </c>
      <c r="D247" s="1">
        <f>VLOOKUP(A247,'Margin sản phẩm'!C:J,8,FALSE)</f>
        <v>32.619999999999997</v>
      </c>
      <c r="E247" s="1">
        <f t="shared" si="3"/>
        <v>65.239999999999995</v>
      </c>
    </row>
    <row r="248" spans="1:5" x14ac:dyDescent="0.2">
      <c r="A248" s="1" t="s">
        <v>5174</v>
      </c>
      <c r="B248" s="1">
        <v>2</v>
      </c>
      <c r="C248" s="1">
        <v>34.31</v>
      </c>
      <c r="D248" s="1" t="e">
        <f>VLOOKUP(A248,'Margin sản phẩm'!C:J,8,FALSE)</f>
        <v>#N/A</v>
      </c>
      <c r="E248" s="1" t="e">
        <f t="shared" si="3"/>
        <v>#N/A</v>
      </c>
    </row>
    <row r="249" spans="1:5" x14ac:dyDescent="0.2">
      <c r="A249" s="1" t="s">
        <v>5175</v>
      </c>
      <c r="B249" s="1">
        <v>2</v>
      </c>
      <c r="C249" s="1">
        <v>68.31</v>
      </c>
      <c r="D249" s="1" t="e">
        <f>VLOOKUP(A249,'Margin sản phẩm'!C:J,8,FALSE)</f>
        <v>#N/A</v>
      </c>
      <c r="E249" s="1" t="e">
        <f t="shared" si="3"/>
        <v>#N/A</v>
      </c>
    </row>
    <row r="250" spans="1:5" x14ac:dyDescent="0.2">
      <c r="A250" s="1" t="s">
        <v>5176</v>
      </c>
      <c r="B250" s="1">
        <v>2</v>
      </c>
      <c r="C250" s="1">
        <v>64.709999999999994</v>
      </c>
      <c r="D250" s="1" t="e">
        <f>VLOOKUP(A250,'Margin sản phẩm'!C:J,8,FALSE)</f>
        <v>#N/A</v>
      </c>
      <c r="E250" s="1" t="e">
        <f t="shared" si="3"/>
        <v>#N/A</v>
      </c>
    </row>
    <row r="251" spans="1:5" x14ac:dyDescent="0.2">
      <c r="A251" s="1" t="s">
        <v>2944</v>
      </c>
      <c r="B251" s="1">
        <v>2</v>
      </c>
      <c r="C251" s="1">
        <v>63.92</v>
      </c>
      <c r="D251" s="1" t="e">
        <f>VLOOKUP(A251,'Margin sản phẩm'!C:J,8,FALSE)</f>
        <v>#N/A</v>
      </c>
      <c r="E251" s="1" t="e">
        <f t="shared" si="3"/>
        <v>#N/A</v>
      </c>
    </row>
    <row r="252" spans="1:5" x14ac:dyDescent="0.2">
      <c r="A252" s="1" t="s">
        <v>738</v>
      </c>
      <c r="B252" s="1">
        <v>2</v>
      </c>
      <c r="C252" s="1">
        <v>41.5</v>
      </c>
      <c r="D252" s="1">
        <f>VLOOKUP(A252,'Margin sản phẩm'!C:J,8,FALSE)</f>
        <v>19.95</v>
      </c>
      <c r="E252" s="1">
        <f t="shared" si="3"/>
        <v>39.9</v>
      </c>
    </row>
    <row r="253" spans="1:5" x14ac:dyDescent="0.2">
      <c r="A253" s="1" t="s">
        <v>2243</v>
      </c>
      <c r="B253" s="1">
        <v>2</v>
      </c>
      <c r="C253" s="1">
        <v>51.9</v>
      </c>
      <c r="D253" s="1" t="e">
        <f>VLOOKUP(A253,'Margin sản phẩm'!C:J,8,FALSE)</f>
        <v>#N/A</v>
      </c>
      <c r="E253" s="1" t="e">
        <f t="shared" si="3"/>
        <v>#N/A</v>
      </c>
    </row>
    <row r="254" spans="1:5" x14ac:dyDescent="0.2">
      <c r="A254" s="1" t="s">
        <v>4292</v>
      </c>
      <c r="B254" s="1">
        <v>2</v>
      </c>
      <c r="C254" s="1">
        <v>37.9</v>
      </c>
      <c r="D254" s="1" t="e">
        <f>VLOOKUP(A254,'Margin sản phẩm'!C:J,8,FALSE)</f>
        <v>#N/A</v>
      </c>
      <c r="E254" s="1" t="e">
        <f t="shared" si="3"/>
        <v>#N/A</v>
      </c>
    </row>
    <row r="255" spans="1:5" x14ac:dyDescent="0.2">
      <c r="A255" s="1" t="s">
        <v>4239</v>
      </c>
      <c r="B255" s="1">
        <v>2</v>
      </c>
      <c r="C255" s="1">
        <v>39.51</v>
      </c>
      <c r="D255" s="1" t="e">
        <f>VLOOKUP(A255,'Margin sản phẩm'!C:J,8,FALSE)</f>
        <v>#N/A</v>
      </c>
      <c r="E255" s="1" t="e">
        <f t="shared" si="3"/>
        <v>#N/A</v>
      </c>
    </row>
    <row r="256" spans="1:5" x14ac:dyDescent="0.2">
      <c r="A256" s="1" t="s">
        <v>519</v>
      </c>
      <c r="B256" s="1">
        <v>2</v>
      </c>
      <c r="C256" s="1">
        <v>59.9</v>
      </c>
      <c r="D256" s="1">
        <f>VLOOKUP(A256,'Margin sản phẩm'!C:J,8,FALSE)</f>
        <v>28.95</v>
      </c>
      <c r="E256" s="1">
        <f t="shared" si="3"/>
        <v>57.9</v>
      </c>
    </row>
    <row r="257" spans="1:5" x14ac:dyDescent="0.2">
      <c r="A257" s="1" t="s">
        <v>923</v>
      </c>
      <c r="B257" s="1">
        <v>2</v>
      </c>
      <c r="C257" s="1">
        <v>59.9</v>
      </c>
      <c r="D257" s="1">
        <f>VLOOKUP(A257,'Margin sản phẩm'!C:J,8,FALSE)</f>
        <v>19.510000000000002</v>
      </c>
      <c r="E257" s="1">
        <f t="shared" si="3"/>
        <v>39.020000000000003</v>
      </c>
    </row>
    <row r="258" spans="1:5" x14ac:dyDescent="0.2">
      <c r="A258" s="1" t="s">
        <v>5177</v>
      </c>
      <c r="B258" s="1">
        <v>2</v>
      </c>
      <c r="C258" s="1">
        <v>41.71</v>
      </c>
      <c r="D258" s="1" t="e">
        <f>VLOOKUP(A258,'Margin sản phẩm'!C:J,8,FALSE)</f>
        <v>#N/A</v>
      </c>
      <c r="E258" s="1" t="e">
        <f t="shared" ref="E258:E321" si="4">B258*D258</f>
        <v>#N/A</v>
      </c>
    </row>
    <row r="259" spans="1:5" x14ac:dyDescent="0.2">
      <c r="A259" s="1" t="s">
        <v>626</v>
      </c>
      <c r="B259" s="1">
        <v>2</v>
      </c>
      <c r="C259" s="1">
        <v>37.950000000000003</v>
      </c>
      <c r="D259" s="1">
        <f>VLOOKUP(A259,'Margin sản phẩm'!C:J,8,FALSE)</f>
        <v>18.78</v>
      </c>
      <c r="E259" s="1">
        <f t="shared" si="4"/>
        <v>37.56</v>
      </c>
    </row>
    <row r="260" spans="1:5" x14ac:dyDescent="0.2">
      <c r="A260" s="1" t="s">
        <v>821</v>
      </c>
      <c r="B260" s="1">
        <v>2</v>
      </c>
      <c r="C260" s="1">
        <v>59.9</v>
      </c>
      <c r="D260" s="1">
        <f>VLOOKUP(A260,'Margin sản phẩm'!C:J,8,FALSE)</f>
        <v>30.62</v>
      </c>
      <c r="E260" s="1">
        <f t="shared" si="4"/>
        <v>61.24</v>
      </c>
    </row>
    <row r="261" spans="1:5" x14ac:dyDescent="0.2">
      <c r="A261" s="1" t="s">
        <v>5178</v>
      </c>
      <c r="B261" s="1">
        <v>2</v>
      </c>
      <c r="C261" s="1">
        <v>32.31</v>
      </c>
      <c r="D261" s="1">
        <f>VLOOKUP(A261,'Margin sản phẩm'!C:J,8,FALSE)</f>
        <v>17.95</v>
      </c>
      <c r="E261" s="1">
        <f t="shared" si="4"/>
        <v>35.9</v>
      </c>
    </row>
    <row r="262" spans="1:5" x14ac:dyDescent="0.2">
      <c r="A262" s="1" t="s">
        <v>5179</v>
      </c>
      <c r="B262" s="1">
        <v>2</v>
      </c>
      <c r="C262" s="1">
        <v>51.98</v>
      </c>
      <c r="D262" s="1" t="e">
        <f>VLOOKUP(A262,'Margin sản phẩm'!C:J,8,FALSE)</f>
        <v>#N/A</v>
      </c>
      <c r="E262" s="1" t="e">
        <f t="shared" si="4"/>
        <v>#N/A</v>
      </c>
    </row>
    <row r="263" spans="1:5" x14ac:dyDescent="0.2">
      <c r="A263" s="1" t="s">
        <v>607</v>
      </c>
      <c r="B263" s="1">
        <v>2</v>
      </c>
      <c r="C263" s="1">
        <v>33.9</v>
      </c>
      <c r="D263" s="1">
        <f>VLOOKUP(A263,'Margin sản phẩm'!C:J,8,FALSE)</f>
        <v>25.38</v>
      </c>
      <c r="E263" s="1">
        <f t="shared" si="4"/>
        <v>50.76</v>
      </c>
    </row>
    <row r="264" spans="1:5" x14ac:dyDescent="0.2">
      <c r="A264" s="1" t="s">
        <v>5180</v>
      </c>
      <c r="B264" s="1">
        <v>2</v>
      </c>
      <c r="C264" s="1">
        <v>53.91</v>
      </c>
      <c r="D264" s="1" t="e">
        <f>VLOOKUP(A264,'Margin sản phẩm'!C:J,8,FALSE)</f>
        <v>#N/A</v>
      </c>
      <c r="E264" s="1" t="e">
        <f t="shared" si="4"/>
        <v>#N/A</v>
      </c>
    </row>
    <row r="265" spans="1:5" x14ac:dyDescent="0.2">
      <c r="A265" s="1" t="s">
        <v>5181</v>
      </c>
      <c r="B265" s="1">
        <v>2</v>
      </c>
      <c r="C265" s="1">
        <v>31.92</v>
      </c>
      <c r="D265" s="1">
        <f>VLOOKUP(A265,'Margin sản phẩm'!C:J,8,FALSE)</f>
        <v>19.95</v>
      </c>
      <c r="E265" s="1">
        <f t="shared" si="4"/>
        <v>39.9</v>
      </c>
    </row>
    <row r="266" spans="1:5" x14ac:dyDescent="0.2">
      <c r="A266" s="1" t="s">
        <v>828</v>
      </c>
      <c r="B266" s="1">
        <v>2</v>
      </c>
      <c r="C266" s="1">
        <v>39.979999999999997</v>
      </c>
      <c r="D266" s="1" t="e">
        <f>VLOOKUP(A266,'Margin sản phẩm'!C:J,8,FALSE)</f>
        <v>#N/A</v>
      </c>
      <c r="E266" s="1" t="e">
        <f t="shared" si="4"/>
        <v>#N/A</v>
      </c>
    </row>
    <row r="267" spans="1:5" x14ac:dyDescent="0.2">
      <c r="A267" s="1" t="s">
        <v>5182</v>
      </c>
      <c r="B267" s="1">
        <v>2</v>
      </c>
      <c r="C267" s="1">
        <v>55.4</v>
      </c>
      <c r="D267" s="1" t="e">
        <f>VLOOKUP(A267,'Margin sản phẩm'!C:J,8,FALSE)</f>
        <v>#N/A</v>
      </c>
      <c r="E267" s="1" t="e">
        <f t="shared" si="4"/>
        <v>#N/A</v>
      </c>
    </row>
    <row r="268" spans="1:5" x14ac:dyDescent="0.2">
      <c r="A268" s="1" t="s">
        <v>5183</v>
      </c>
      <c r="B268" s="1">
        <v>2</v>
      </c>
      <c r="C268" s="1">
        <v>35.9</v>
      </c>
      <c r="D268" s="1">
        <f>VLOOKUP(A268,'Margin sản phẩm'!C:J,8,FALSE)</f>
        <v>17.95</v>
      </c>
      <c r="E268" s="1">
        <f t="shared" si="4"/>
        <v>35.9</v>
      </c>
    </row>
    <row r="269" spans="1:5" x14ac:dyDescent="0.2">
      <c r="A269" s="1" t="s">
        <v>5184</v>
      </c>
      <c r="B269" s="1">
        <v>2</v>
      </c>
      <c r="C269" s="1">
        <v>55.9</v>
      </c>
      <c r="D269" s="1" t="e">
        <f>VLOOKUP(A269,'Margin sản phẩm'!C:J,8,FALSE)</f>
        <v>#N/A</v>
      </c>
      <c r="E269" s="1" t="e">
        <f t="shared" si="4"/>
        <v>#N/A</v>
      </c>
    </row>
    <row r="270" spans="1:5" x14ac:dyDescent="0.2">
      <c r="A270" s="1" t="s">
        <v>1832</v>
      </c>
      <c r="B270" s="1">
        <v>2</v>
      </c>
      <c r="C270" s="1">
        <v>42.9</v>
      </c>
      <c r="D270" s="1">
        <f>VLOOKUP(A270,'Margin sản phẩm'!C:J,8,FALSE)</f>
        <v>19.95</v>
      </c>
      <c r="E270" s="1">
        <f t="shared" si="4"/>
        <v>39.9</v>
      </c>
    </row>
    <row r="271" spans="1:5" x14ac:dyDescent="0.2">
      <c r="A271" s="1" t="s">
        <v>4173</v>
      </c>
      <c r="B271" s="1">
        <v>2</v>
      </c>
      <c r="C271" s="1">
        <v>53.91</v>
      </c>
      <c r="D271" s="1">
        <f>VLOOKUP(A271,'Margin sản phẩm'!C:J,8,FALSE)</f>
        <v>29.95</v>
      </c>
      <c r="E271" s="1">
        <f t="shared" si="4"/>
        <v>59.9</v>
      </c>
    </row>
    <row r="272" spans="1:5" x14ac:dyDescent="0.2">
      <c r="A272" s="1" t="s">
        <v>5185</v>
      </c>
      <c r="B272" s="1">
        <v>2</v>
      </c>
      <c r="C272" s="1">
        <v>35.909999999999997</v>
      </c>
      <c r="D272" s="1" t="e">
        <f>VLOOKUP(A272,'Margin sản phẩm'!C:J,8,FALSE)</f>
        <v>#N/A</v>
      </c>
      <c r="E272" s="1" t="e">
        <f t="shared" si="4"/>
        <v>#N/A</v>
      </c>
    </row>
    <row r="273" spans="1:5" x14ac:dyDescent="0.2">
      <c r="A273" s="1" t="s">
        <v>1263</v>
      </c>
      <c r="B273" s="1">
        <v>2</v>
      </c>
      <c r="C273" s="1">
        <v>39.9</v>
      </c>
      <c r="D273" s="1">
        <f>VLOOKUP(A273,'Margin sản phẩm'!C:J,8,FALSE)</f>
        <v>22.95</v>
      </c>
      <c r="E273" s="1">
        <f t="shared" si="4"/>
        <v>45.9</v>
      </c>
    </row>
    <row r="274" spans="1:5" x14ac:dyDescent="0.2">
      <c r="A274" s="1" t="s">
        <v>1223</v>
      </c>
      <c r="B274" s="1">
        <v>2</v>
      </c>
      <c r="C274" s="1">
        <v>60.9</v>
      </c>
      <c r="D274" s="1">
        <f>VLOOKUP(A274,'Margin sản phẩm'!C:J,8,FALSE)</f>
        <v>29.95</v>
      </c>
      <c r="E274" s="1">
        <f t="shared" si="4"/>
        <v>59.9</v>
      </c>
    </row>
    <row r="275" spans="1:5" x14ac:dyDescent="0.2">
      <c r="A275" s="1" t="s">
        <v>667</v>
      </c>
      <c r="B275" s="1">
        <v>3</v>
      </c>
      <c r="C275" s="1">
        <v>79.06</v>
      </c>
      <c r="D275" s="1">
        <f>VLOOKUP(A275,'Margin sản phẩm'!C:J,8,FALSE)</f>
        <v>27.73</v>
      </c>
      <c r="E275" s="1">
        <f t="shared" si="4"/>
        <v>83.19</v>
      </c>
    </row>
    <row r="276" spans="1:5" x14ac:dyDescent="0.2">
      <c r="A276" s="1" t="s">
        <v>5186</v>
      </c>
      <c r="B276" s="1">
        <v>2</v>
      </c>
      <c r="C276" s="1">
        <v>43.9</v>
      </c>
      <c r="D276" s="1" t="e">
        <f>VLOOKUP(A276,'Margin sản phẩm'!C:J,8,FALSE)</f>
        <v>#N/A</v>
      </c>
      <c r="E276" s="1" t="e">
        <f t="shared" si="4"/>
        <v>#N/A</v>
      </c>
    </row>
    <row r="277" spans="1:5" x14ac:dyDescent="0.2">
      <c r="A277" s="1" t="s">
        <v>5187</v>
      </c>
      <c r="B277" s="1">
        <v>2</v>
      </c>
      <c r="C277" s="1">
        <v>30.51</v>
      </c>
      <c r="D277" s="1">
        <f>VLOOKUP(A277,'Margin sản phẩm'!C:J,8,FALSE)</f>
        <v>16.95</v>
      </c>
      <c r="E277" s="1">
        <f t="shared" si="4"/>
        <v>33.9</v>
      </c>
    </row>
    <row r="278" spans="1:5" x14ac:dyDescent="0.2">
      <c r="A278" s="1" t="s">
        <v>4168</v>
      </c>
      <c r="B278" s="1">
        <v>2</v>
      </c>
      <c r="C278" s="1">
        <v>55.9</v>
      </c>
      <c r="D278" s="1">
        <f>VLOOKUP(A278,'Margin sản phẩm'!C:J,8,FALSE)</f>
        <v>27.92</v>
      </c>
      <c r="E278" s="1">
        <f t="shared" si="4"/>
        <v>55.84</v>
      </c>
    </row>
    <row r="279" spans="1:5" x14ac:dyDescent="0.2">
      <c r="A279" s="1" t="s">
        <v>5188</v>
      </c>
      <c r="B279" s="1">
        <v>2</v>
      </c>
      <c r="C279" s="1">
        <v>51.9</v>
      </c>
      <c r="D279" s="1">
        <f>VLOOKUP(A279,'Margin sản phẩm'!C:J,8,FALSE)</f>
        <v>25.95</v>
      </c>
      <c r="E279" s="1">
        <f t="shared" si="4"/>
        <v>51.9</v>
      </c>
    </row>
    <row r="280" spans="1:5" x14ac:dyDescent="0.2">
      <c r="A280" s="1" t="s">
        <v>5189</v>
      </c>
      <c r="B280" s="1">
        <v>2</v>
      </c>
      <c r="C280" s="1">
        <v>43.7</v>
      </c>
      <c r="D280" s="1">
        <f>VLOOKUP(A280,'Margin sản phẩm'!C:J,8,FALSE)</f>
        <v>20.85</v>
      </c>
      <c r="E280" s="1">
        <f t="shared" si="4"/>
        <v>41.7</v>
      </c>
    </row>
    <row r="281" spans="1:5" x14ac:dyDescent="0.2">
      <c r="A281" s="1" t="s">
        <v>5190</v>
      </c>
      <c r="B281" s="1">
        <v>2</v>
      </c>
      <c r="C281" s="1">
        <v>41.52</v>
      </c>
      <c r="D281" s="1" t="e">
        <f>VLOOKUP(A281,'Margin sản phẩm'!C:J,8,FALSE)</f>
        <v>#N/A</v>
      </c>
      <c r="E281" s="1" t="e">
        <f t="shared" si="4"/>
        <v>#N/A</v>
      </c>
    </row>
    <row r="282" spans="1:5" x14ac:dyDescent="0.2">
      <c r="A282" s="1" t="s">
        <v>506</v>
      </c>
      <c r="B282" s="1">
        <v>2</v>
      </c>
      <c r="C282" s="1">
        <v>71.900000000000006</v>
      </c>
      <c r="D282" s="1">
        <f>VLOOKUP(A282,'Margin sản phẩm'!C:J,8,FALSE)</f>
        <v>32.880000000000003</v>
      </c>
      <c r="E282" s="1">
        <f t="shared" si="4"/>
        <v>65.760000000000005</v>
      </c>
    </row>
    <row r="283" spans="1:5" x14ac:dyDescent="0.2">
      <c r="A283" s="1" t="s">
        <v>2051</v>
      </c>
      <c r="B283" s="1">
        <v>2</v>
      </c>
      <c r="C283" s="1">
        <v>45.9</v>
      </c>
      <c r="D283" s="1" t="e">
        <f>VLOOKUP(A283,'Margin sản phẩm'!C:J,8,FALSE)</f>
        <v>#N/A</v>
      </c>
      <c r="E283" s="1" t="e">
        <f t="shared" si="4"/>
        <v>#N/A</v>
      </c>
    </row>
    <row r="284" spans="1:5" x14ac:dyDescent="0.2">
      <c r="A284" s="1" t="s">
        <v>2571</v>
      </c>
      <c r="B284" s="1">
        <v>2</v>
      </c>
      <c r="C284" s="1">
        <v>56.9</v>
      </c>
      <c r="D284" s="1" t="e">
        <f>VLOOKUP(A284,'Margin sản phẩm'!C:J,8,FALSE)</f>
        <v>#N/A</v>
      </c>
      <c r="E284" s="1" t="e">
        <f t="shared" si="4"/>
        <v>#N/A</v>
      </c>
    </row>
    <row r="285" spans="1:5" x14ac:dyDescent="0.2">
      <c r="A285" s="1" t="s">
        <v>2600</v>
      </c>
      <c r="B285" s="1">
        <v>2</v>
      </c>
      <c r="C285" s="1">
        <v>53.91</v>
      </c>
      <c r="D285" s="1">
        <f>VLOOKUP(A285,'Margin sản phẩm'!C:J,8,FALSE)</f>
        <v>29.95</v>
      </c>
      <c r="E285" s="1">
        <f t="shared" si="4"/>
        <v>59.9</v>
      </c>
    </row>
    <row r="286" spans="1:5" x14ac:dyDescent="0.2">
      <c r="A286" s="1" t="s">
        <v>1231</v>
      </c>
      <c r="B286" s="1">
        <v>2</v>
      </c>
      <c r="C286" s="1">
        <v>34.11</v>
      </c>
      <c r="D286" s="1">
        <f>VLOOKUP(A286,'Margin sản phẩm'!C:J,8,FALSE)</f>
        <v>18.95</v>
      </c>
      <c r="E286" s="1">
        <f t="shared" si="4"/>
        <v>37.9</v>
      </c>
    </row>
    <row r="287" spans="1:5" x14ac:dyDescent="0.2">
      <c r="A287" s="1" t="s">
        <v>5191</v>
      </c>
      <c r="B287" s="1">
        <v>2</v>
      </c>
      <c r="C287" s="1">
        <v>43.9</v>
      </c>
      <c r="D287" s="1">
        <f>VLOOKUP(A287,'Margin sản phẩm'!C:J,8,FALSE)</f>
        <v>21.82</v>
      </c>
      <c r="E287" s="1">
        <f t="shared" si="4"/>
        <v>43.64</v>
      </c>
    </row>
    <row r="288" spans="1:5" x14ac:dyDescent="0.2">
      <c r="A288" s="1" t="s">
        <v>435</v>
      </c>
      <c r="B288" s="1">
        <v>2</v>
      </c>
      <c r="C288" s="1">
        <v>39.979999999999997</v>
      </c>
      <c r="D288" s="1">
        <f>VLOOKUP(A288,'Margin sản phẩm'!C:J,8,FALSE)</f>
        <v>19.989999999999998</v>
      </c>
      <c r="E288" s="1">
        <f t="shared" si="4"/>
        <v>39.979999999999997</v>
      </c>
    </row>
    <row r="289" spans="1:5" x14ac:dyDescent="0.2">
      <c r="A289" s="1" t="s">
        <v>806</v>
      </c>
      <c r="B289" s="1">
        <v>2</v>
      </c>
      <c r="C289" s="1">
        <v>71.900000000000006</v>
      </c>
      <c r="D289" s="1">
        <f>VLOOKUP(A289,'Margin sản phẩm'!C:J,8,FALSE)</f>
        <v>35.950000000000003</v>
      </c>
      <c r="E289" s="1">
        <f t="shared" si="4"/>
        <v>71.900000000000006</v>
      </c>
    </row>
    <row r="290" spans="1:5" x14ac:dyDescent="0.2">
      <c r="A290" s="1" t="s">
        <v>2098</v>
      </c>
      <c r="B290" s="1">
        <v>2</v>
      </c>
      <c r="C290" s="1">
        <v>44.61</v>
      </c>
      <c r="D290" s="1" t="e">
        <f>VLOOKUP(A290,'Margin sản phẩm'!C:J,8,FALSE)</f>
        <v>#N/A</v>
      </c>
      <c r="E290" s="1" t="e">
        <f t="shared" si="4"/>
        <v>#N/A</v>
      </c>
    </row>
    <row r="291" spans="1:5" x14ac:dyDescent="0.2">
      <c r="A291" s="1" t="s">
        <v>4774</v>
      </c>
      <c r="B291" s="1">
        <v>2</v>
      </c>
      <c r="C291" s="1">
        <v>59.9</v>
      </c>
      <c r="D291" s="1" t="e">
        <f>VLOOKUP(A291,'Margin sản phẩm'!C:J,8,FALSE)</f>
        <v>#N/A</v>
      </c>
      <c r="E291" s="1" t="e">
        <f t="shared" si="4"/>
        <v>#N/A</v>
      </c>
    </row>
    <row r="292" spans="1:5" x14ac:dyDescent="0.2">
      <c r="A292" s="1" t="s">
        <v>3435</v>
      </c>
      <c r="B292" s="1">
        <v>2</v>
      </c>
      <c r="C292" s="1">
        <v>41.31</v>
      </c>
      <c r="D292" s="1" t="e">
        <f>VLOOKUP(A292,'Margin sản phẩm'!C:J,8,FALSE)</f>
        <v>#N/A</v>
      </c>
      <c r="E292" s="1" t="e">
        <f t="shared" si="4"/>
        <v>#N/A</v>
      </c>
    </row>
    <row r="293" spans="1:5" x14ac:dyDescent="0.2">
      <c r="A293" s="1" t="s">
        <v>2180</v>
      </c>
      <c r="B293" s="1">
        <v>2</v>
      </c>
      <c r="C293" s="1">
        <v>53.9</v>
      </c>
      <c r="D293" s="1" t="e">
        <f>VLOOKUP(A293,'Margin sản phẩm'!C:J,8,FALSE)</f>
        <v>#N/A</v>
      </c>
      <c r="E293" s="1" t="e">
        <f t="shared" si="4"/>
        <v>#N/A</v>
      </c>
    </row>
    <row r="294" spans="1:5" x14ac:dyDescent="0.2">
      <c r="A294" s="1" t="s">
        <v>1248</v>
      </c>
      <c r="B294" s="1">
        <v>2</v>
      </c>
      <c r="C294" s="1">
        <v>51.98</v>
      </c>
      <c r="D294" s="1">
        <f>VLOOKUP(A294,'Margin sản phẩm'!C:J,8,FALSE)</f>
        <v>28.32</v>
      </c>
      <c r="E294" s="1">
        <f t="shared" si="4"/>
        <v>56.64</v>
      </c>
    </row>
    <row r="295" spans="1:5" x14ac:dyDescent="0.2">
      <c r="A295" s="1" t="s">
        <v>5192</v>
      </c>
      <c r="B295" s="1">
        <v>2</v>
      </c>
      <c r="C295" s="1">
        <v>43.9</v>
      </c>
      <c r="D295" s="1">
        <f>VLOOKUP(A295,'Margin sản phẩm'!C:J,8,FALSE)</f>
        <v>20.86</v>
      </c>
      <c r="E295" s="1">
        <f t="shared" si="4"/>
        <v>41.72</v>
      </c>
    </row>
    <row r="296" spans="1:5" x14ac:dyDescent="0.2">
      <c r="A296" s="1" t="s">
        <v>1197</v>
      </c>
      <c r="B296" s="1">
        <v>2</v>
      </c>
      <c r="C296" s="1">
        <v>55.9</v>
      </c>
      <c r="D296" s="1">
        <f>VLOOKUP(A296,'Margin sản phẩm'!C:J,8,FALSE)</f>
        <v>25.21</v>
      </c>
      <c r="E296" s="1">
        <f t="shared" si="4"/>
        <v>50.42</v>
      </c>
    </row>
    <row r="297" spans="1:5" x14ac:dyDescent="0.2">
      <c r="A297" s="1" t="s">
        <v>3473</v>
      </c>
      <c r="B297" s="1">
        <v>2</v>
      </c>
      <c r="C297" s="1">
        <v>49.49</v>
      </c>
      <c r="D297" s="1" t="e">
        <f>VLOOKUP(A297,'Margin sản phẩm'!C:J,8,FALSE)</f>
        <v>#N/A</v>
      </c>
      <c r="E297" s="1" t="e">
        <f t="shared" si="4"/>
        <v>#N/A</v>
      </c>
    </row>
    <row r="298" spans="1:5" x14ac:dyDescent="0.2">
      <c r="A298" s="1" t="s">
        <v>1446</v>
      </c>
      <c r="B298" s="1">
        <v>2</v>
      </c>
      <c r="C298" s="1">
        <v>44.91</v>
      </c>
      <c r="D298" s="1">
        <f>VLOOKUP(A298,'Margin sản phẩm'!C:J,8,FALSE)</f>
        <v>24.95</v>
      </c>
      <c r="E298" s="1">
        <f t="shared" si="4"/>
        <v>49.9</v>
      </c>
    </row>
    <row r="299" spans="1:5" x14ac:dyDescent="0.2">
      <c r="A299" s="1" t="s">
        <v>1339</v>
      </c>
      <c r="B299" s="1">
        <v>2</v>
      </c>
      <c r="C299" s="1">
        <v>41.31</v>
      </c>
      <c r="D299" s="1">
        <f>VLOOKUP(A299,'Margin sản phẩm'!C:J,8,FALSE)</f>
        <v>22.95</v>
      </c>
      <c r="E299" s="1">
        <f t="shared" si="4"/>
        <v>45.9</v>
      </c>
    </row>
    <row r="300" spans="1:5" x14ac:dyDescent="0.2">
      <c r="A300" s="1" t="s">
        <v>1053</v>
      </c>
      <c r="B300" s="1">
        <v>2</v>
      </c>
      <c r="C300" s="1">
        <v>59.9</v>
      </c>
      <c r="D300" s="1">
        <f>VLOOKUP(A300,'Margin sản phẩm'!C:J,8,FALSE)</f>
        <v>29.95</v>
      </c>
      <c r="E300" s="1">
        <f t="shared" si="4"/>
        <v>59.9</v>
      </c>
    </row>
    <row r="301" spans="1:5" x14ac:dyDescent="0.2">
      <c r="A301" s="1" t="s">
        <v>5193</v>
      </c>
      <c r="B301" s="1">
        <v>2</v>
      </c>
      <c r="C301" s="1">
        <v>59.9</v>
      </c>
      <c r="D301" s="1" t="e">
        <f>VLOOKUP(A301,'Margin sản phẩm'!C:J,8,FALSE)</f>
        <v>#N/A</v>
      </c>
      <c r="E301" s="1" t="e">
        <f t="shared" si="4"/>
        <v>#N/A</v>
      </c>
    </row>
    <row r="302" spans="1:5" x14ac:dyDescent="0.2">
      <c r="A302" s="1" t="s">
        <v>5194</v>
      </c>
      <c r="B302" s="1">
        <v>2</v>
      </c>
      <c r="C302" s="1">
        <v>57.52</v>
      </c>
      <c r="D302" s="1" t="e">
        <f>VLOOKUP(A302,'Margin sản phẩm'!C:J,8,FALSE)</f>
        <v>#N/A</v>
      </c>
      <c r="E302" s="1" t="e">
        <f t="shared" si="4"/>
        <v>#N/A</v>
      </c>
    </row>
    <row r="303" spans="1:5" x14ac:dyDescent="0.2">
      <c r="A303" s="1" t="s">
        <v>5195</v>
      </c>
      <c r="B303" s="1">
        <v>1</v>
      </c>
      <c r="C303" s="1">
        <v>24.67</v>
      </c>
      <c r="D303" s="1">
        <f>VLOOKUP(A303,'Margin sản phẩm'!C:J,8,FALSE)</f>
        <v>19.73</v>
      </c>
      <c r="E303" s="1">
        <f t="shared" si="4"/>
        <v>19.73</v>
      </c>
    </row>
    <row r="304" spans="1:5" x14ac:dyDescent="0.2">
      <c r="A304" s="1" t="s">
        <v>5196</v>
      </c>
      <c r="B304" s="1">
        <v>1</v>
      </c>
      <c r="C304" s="1">
        <v>37.950000000000003</v>
      </c>
      <c r="D304" s="1" t="e">
        <f>VLOOKUP(A304,'Margin sản phẩm'!C:J,8,FALSE)</f>
        <v>#N/A</v>
      </c>
      <c r="E304" s="1" t="e">
        <f t="shared" si="4"/>
        <v>#N/A</v>
      </c>
    </row>
    <row r="305" spans="1:5" x14ac:dyDescent="0.2">
      <c r="A305" s="1" t="s">
        <v>5197</v>
      </c>
      <c r="B305" s="1">
        <v>1</v>
      </c>
      <c r="C305" s="1">
        <v>30.36</v>
      </c>
      <c r="D305" s="1" t="e">
        <f>VLOOKUP(A305,'Margin sản phẩm'!C:J,8,FALSE)</f>
        <v>#N/A</v>
      </c>
      <c r="E305" s="1" t="e">
        <f t="shared" si="4"/>
        <v>#N/A</v>
      </c>
    </row>
    <row r="306" spans="1:5" x14ac:dyDescent="0.2">
      <c r="A306" s="1" t="s">
        <v>5198</v>
      </c>
      <c r="B306" s="1">
        <v>1</v>
      </c>
      <c r="C306" s="1">
        <v>21.42</v>
      </c>
      <c r="D306" s="1" t="e">
        <f>VLOOKUP(A306,'Margin sản phẩm'!C:J,8,FALSE)</f>
        <v>#N/A</v>
      </c>
      <c r="E306" s="1" t="e">
        <f t="shared" si="4"/>
        <v>#N/A</v>
      </c>
    </row>
    <row r="307" spans="1:5" x14ac:dyDescent="0.2">
      <c r="A307" s="1" t="s">
        <v>5199</v>
      </c>
      <c r="B307" s="1">
        <v>1</v>
      </c>
      <c r="C307" s="1">
        <v>24.99</v>
      </c>
      <c r="D307" s="1" t="e">
        <f>VLOOKUP(A307,'Margin sản phẩm'!C:J,8,FALSE)</f>
        <v>#N/A</v>
      </c>
      <c r="E307" s="1" t="e">
        <f t="shared" si="4"/>
        <v>#N/A</v>
      </c>
    </row>
    <row r="308" spans="1:5" x14ac:dyDescent="0.2">
      <c r="A308" s="1" t="s">
        <v>5200</v>
      </c>
      <c r="B308" s="1">
        <v>1</v>
      </c>
      <c r="C308" s="1">
        <v>21.08</v>
      </c>
      <c r="D308" s="1" t="e">
        <f>VLOOKUP(A308,'Margin sản phẩm'!C:J,8,FALSE)</f>
        <v>#N/A</v>
      </c>
      <c r="E308" s="1" t="e">
        <f t="shared" si="4"/>
        <v>#N/A</v>
      </c>
    </row>
    <row r="309" spans="1:5" x14ac:dyDescent="0.2">
      <c r="A309" s="1" t="s">
        <v>5201</v>
      </c>
      <c r="B309" s="1">
        <v>1</v>
      </c>
      <c r="C309" s="1">
        <v>29.95</v>
      </c>
      <c r="D309" s="1" t="e">
        <f>VLOOKUP(A309,'Margin sản phẩm'!C:J,8,FALSE)</f>
        <v>#N/A</v>
      </c>
      <c r="E309" s="1" t="e">
        <f t="shared" si="4"/>
        <v>#N/A</v>
      </c>
    </row>
    <row r="310" spans="1:5" x14ac:dyDescent="0.2">
      <c r="A310" s="1" t="s">
        <v>5202</v>
      </c>
      <c r="B310" s="1">
        <v>1</v>
      </c>
      <c r="C310" s="1">
        <v>30.36</v>
      </c>
      <c r="D310" s="1" t="e">
        <f>VLOOKUP(A310,'Margin sản phẩm'!C:J,8,FALSE)</f>
        <v>#N/A</v>
      </c>
      <c r="E310" s="1" t="e">
        <f t="shared" si="4"/>
        <v>#N/A</v>
      </c>
    </row>
    <row r="311" spans="1:5" x14ac:dyDescent="0.2">
      <c r="A311" s="1" t="s">
        <v>5203</v>
      </c>
      <c r="B311" s="1">
        <v>1</v>
      </c>
      <c r="C311" s="1">
        <v>23.35</v>
      </c>
      <c r="D311" s="1" t="e">
        <f>VLOOKUP(A311,'Margin sản phẩm'!C:J,8,FALSE)</f>
        <v>#N/A</v>
      </c>
      <c r="E311" s="1" t="e">
        <f t="shared" si="4"/>
        <v>#N/A</v>
      </c>
    </row>
    <row r="312" spans="1:5" x14ac:dyDescent="0.2">
      <c r="A312" s="1" t="s">
        <v>5204</v>
      </c>
      <c r="B312" s="1">
        <v>1</v>
      </c>
      <c r="C312" s="1">
        <v>24.99</v>
      </c>
      <c r="D312" s="1">
        <f>VLOOKUP(A312,'Margin sản phẩm'!C:J,8,FALSE)</f>
        <v>24.99</v>
      </c>
      <c r="E312" s="1">
        <f t="shared" si="4"/>
        <v>24.99</v>
      </c>
    </row>
    <row r="313" spans="1:5" x14ac:dyDescent="0.2">
      <c r="A313" s="1" t="s">
        <v>5205</v>
      </c>
      <c r="B313" s="1">
        <v>1</v>
      </c>
      <c r="C313" s="1">
        <v>49.45</v>
      </c>
      <c r="D313" s="1" t="e">
        <f>VLOOKUP(A313,'Margin sản phẩm'!C:J,8,FALSE)</f>
        <v>#N/A</v>
      </c>
      <c r="E313" s="1" t="e">
        <f t="shared" si="4"/>
        <v>#N/A</v>
      </c>
    </row>
    <row r="314" spans="1:5" x14ac:dyDescent="0.2">
      <c r="A314" s="1" t="s">
        <v>5206</v>
      </c>
      <c r="B314" s="1">
        <v>1</v>
      </c>
      <c r="C314" s="1">
        <v>27.99</v>
      </c>
      <c r="D314" s="1" t="e">
        <f>VLOOKUP(A314,'Margin sản phẩm'!C:J,8,FALSE)</f>
        <v>#N/A</v>
      </c>
      <c r="E314" s="1" t="e">
        <f t="shared" si="4"/>
        <v>#N/A</v>
      </c>
    </row>
    <row r="315" spans="1:5" x14ac:dyDescent="0.2">
      <c r="A315" s="1" t="s">
        <v>5207</v>
      </c>
      <c r="B315" s="1">
        <v>1</v>
      </c>
      <c r="C315" s="1">
        <v>14.4</v>
      </c>
      <c r="D315" s="1">
        <f>VLOOKUP(A315,'Margin sản phẩm'!C:J,8,FALSE)</f>
        <v>19.95</v>
      </c>
      <c r="E315" s="1">
        <f t="shared" si="4"/>
        <v>19.95</v>
      </c>
    </row>
    <row r="316" spans="1:5" x14ac:dyDescent="0.2">
      <c r="A316" s="1" t="s">
        <v>5208</v>
      </c>
      <c r="B316" s="1">
        <v>1</v>
      </c>
      <c r="C316" s="1">
        <v>30.36</v>
      </c>
      <c r="D316" s="1" t="e">
        <f>VLOOKUP(A316,'Margin sản phẩm'!C:J,8,FALSE)</f>
        <v>#N/A</v>
      </c>
      <c r="E316" s="1" t="e">
        <f t="shared" si="4"/>
        <v>#N/A</v>
      </c>
    </row>
    <row r="317" spans="1:5" x14ac:dyDescent="0.2">
      <c r="A317" s="1" t="s">
        <v>5209</v>
      </c>
      <c r="B317" s="1">
        <v>1</v>
      </c>
      <c r="C317" s="1">
        <v>23.96</v>
      </c>
      <c r="D317" s="1" t="e">
        <f>VLOOKUP(A317,'Margin sản phẩm'!C:J,8,FALSE)</f>
        <v>#N/A</v>
      </c>
      <c r="E317" s="1" t="e">
        <f t="shared" si="4"/>
        <v>#N/A</v>
      </c>
    </row>
    <row r="318" spans="1:5" x14ac:dyDescent="0.2">
      <c r="A318" s="1" t="s">
        <v>5210</v>
      </c>
      <c r="B318" s="1">
        <v>1</v>
      </c>
      <c r="C318" s="1">
        <v>32.950000000000003</v>
      </c>
      <c r="D318" s="1" t="e">
        <f>VLOOKUP(A318,'Margin sản phẩm'!C:J,8,FALSE)</f>
        <v>#N/A</v>
      </c>
      <c r="E318" s="1" t="e">
        <f t="shared" si="4"/>
        <v>#N/A</v>
      </c>
    </row>
    <row r="319" spans="1:5" x14ac:dyDescent="0.2">
      <c r="A319" s="1" t="s">
        <v>5211</v>
      </c>
      <c r="B319" s="1">
        <v>1</v>
      </c>
      <c r="C319" s="1">
        <v>15.25</v>
      </c>
      <c r="D319" s="1">
        <f>VLOOKUP(A319,'Margin sản phẩm'!C:J,8,FALSE)</f>
        <v>16.95</v>
      </c>
      <c r="E319" s="1">
        <f t="shared" si="4"/>
        <v>16.95</v>
      </c>
    </row>
    <row r="320" spans="1:5" x14ac:dyDescent="0.2">
      <c r="A320" s="1" t="s">
        <v>5212</v>
      </c>
      <c r="B320" s="1">
        <v>1</v>
      </c>
      <c r="C320" s="1">
        <v>16.95</v>
      </c>
      <c r="D320" s="1" t="e">
        <f>VLOOKUP(A320,'Margin sản phẩm'!C:J,8,FALSE)</f>
        <v>#N/A</v>
      </c>
      <c r="E320" s="1" t="e">
        <f t="shared" si="4"/>
        <v>#N/A</v>
      </c>
    </row>
    <row r="321" spans="1:5" x14ac:dyDescent="0.2">
      <c r="A321" s="1" t="s">
        <v>5213</v>
      </c>
      <c r="B321" s="1">
        <v>1</v>
      </c>
      <c r="C321" s="1">
        <v>25.99</v>
      </c>
      <c r="D321" s="1" t="e">
        <f>VLOOKUP(A321,'Margin sản phẩm'!C:J,8,FALSE)</f>
        <v>#N/A</v>
      </c>
      <c r="E321" s="1" t="e">
        <f t="shared" si="4"/>
        <v>#N/A</v>
      </c>
    </row>
    <row r="322" spans="1:5" x14ac:dyDescent="0.2">
      <c r="A322" s="1" t="s">
        <v>5214</v>
      </c>
      <c r="B322" s="1">
        <v>1</v>
      </c>
      <c r="C322" s="1">
        <v>37.950000000000003</v>
      </c>
      <c r="D322" s="1" t="e">
        <f>VLOOKUP(A322,'Margin sản phẩm'!C:J,8,FALSE)</f>
        <v>#N/A</v>
      </c>
      <c r="E322" s="1" t="e">
        <f t="shared" ref="E322:E385" si="5">B322*D322</f>
        <v>#N/A</v>
      </c>
    </row>
    <row r="323" spans="1:5" x14ac:dyDescent="0.2">
      <c r="A323" s="1" t="s">
        <v>5215</v>
      </c>
      <c r="B323" s="1">
        <v>1</v>
      </c>
      <c r="C323" s="1">
        <v>35.950000000000003</v>
      </c>
      <c r="D323" s="1">
        <f>VLOOKUP(A323,'Margin sản phẩm'!C:J,8,FALSE)</f>
        <v>35.950000000000003</v>
      </c>
      <c r="E323" s="1">
        <f t="shared" si="5"/>
        <v>35.950000000000003</v>
      </c>
    </row>
    <row r="324" spans="1:5" x14ac:dyDescent="0.2">
      <c r="A324" s="1" t="s">
        <v>5216</v>
      </c>
      <c r="B324" s="1">
        <v>1</v>
      </c>
      <c r="C324" s="1">
        <v>30.36</v>
      </c>
      <c r="D324" s="1" t="e">
        <f>VLOOKUP(A324,'Margin sản phẩm'!C:J,8,FALSE)</f>
        <v>#N/A</v>
      </c>
      <c r="E324" s="1" t="e">
        <f t="shared" si="5"/>
        <v>#N/A</v>
      </c>
    </row>
    <row r="325" spans="1:5" x14ac:dyDescent="0.2">
      <c r="A325" s="1" t="s">
        <v>5217</v>
      </c>
      <c r="B325" s="1">
        <v>1</v>
      </c>
      <c r="C325" s="1">
        <v>30.36</v>
      </c>
      <c r="D325" s="1" t="e">
        <f>VLOOKUP(A325,'Margin sản phẩm'!C:J,8,FALSE)</f>
        <v>#N/A</v>
      </c>
      <c r="E325" s="1" t="e">
        <f t="shared" si="5"/>
        <v>#N/A</v>
      </c>
    </row>
    <row r="326" spans="1:5" x14ac:dyDescent="0.2">
      <c r="A326" s="1" t="s">
        <v>5218</v>
      </c>
      <c r="B326" s="1">
        <v>1</v>
      </c>
      <c r="C326" s="1">
        <v>26.36</v>
      </c>
      <c r="D326" s="1" t="e">
        <f>VLOOKUP(A326,'Margin sản phẩm'!C:J,8,FALSE)</f>
        <v>#N/A</v>
      </c>
      <c r="E326" s="1" t="e">
        <f t="shared" si="5"/>
        <v>#N/A</v>
      </c>
    </row>
    <row r="327" spans="1:5" x14ac:dyDescent="0.2">
      <c r="A327" s="1" t="s">
        <v>5219</v>
      </c>
      <c r="B327" s="1">
        <v>1</v>
      </c>
      <c r="C327" s="1">
        <v>20.65</v>
      </c>
      <c r="D327" s="1" t="e">
        <f>VLOOKUP(A327,'Margin sản phẩm'!C:J,8,FALSE)</f>
        <v>#N/A</v>
      </c>
      <c r="E327" s="1" t="e">
        <f t="shared" si="5"/>
        <v>#N/A</v>
      </c>
    </row>
    <row r="328" spans="1:5" x14ac:dyDescent="0.2">
      <c r="A328" s="1" t="s">
        <v>5220</v>
      </c>
      <c r="B328" s="1">
        <v>1</v>
      </c>
      <c r="C328" s="1">
        <v>22.36</v>
      </c>
      <c r="D328" s="1" t="e">
        <f>VLOOKUP(A328,'Margin sản phẩm'!C:J,8,FALSE)</f>
        <v>#N/A</v>
      </c>
      <c r="E328" s="1" t="e">
        <f t="shared" si="5"/>
        <v>#N/A</v>
      </c>
    </row>
    <row r="329" spans="1:5" x14ac:dyDescent="0.2">
      <c r="A329" s="1" t="s">
        <v>5221</v>
      </c>
      <c r="B329" s="1">
        <v>1</v>
      </c>
      <c r="C329" s="1">
        <v>29.95</v>
      </c>
      <c r="D329" s="1" t="e">
        <f>VLOOKUP(A329,'Margin sản phẩm'!C:J,8,FALSE)</f>
        <v>#N/A</v>
      </c>
      <c r="E329" s="1" t="e">
        <f t="shared" si="5"/>
        <v>#N/A</v>
      </c>
    </row>
    <row r="330" spans="1:5" x14ac:dyDescent="0.2">
      <c r="A330" s="1" t="s">
        <v>5222</v>
      </c>
      <c r="B330" s="1">
        <v>1</v>
      </c>
      <c r="C330" s="1">
        <v>32.25</v>
      </c>
      <c r="D330" s="1" t="e">
        <f>VLOOKUP(A330,'Margin sản phẩm'!C:J,8,FALSE)</f>
        <v>#N/A</v>
      </c>
      <c r="E330" s="1" t="e">
        <f t="shared" si="5"/>
        <v>#N/A</v>
      </c>
    </row>
    <row r="331" spans="1:5" x14ac:dyDescent="0.2">
      <c r="A331" s="1" t="s">
        <v>5223</v>
      </c>
      <c r="B331" s="1">
        <v>1</v>
      </c>
      <c r="C331" s="1">
        <v>27.95</v>
      </c>
      <c r="D331" s="1" t="e">
        <f>VLOOKUP(A331,'Margin sản phẩm'!C:J,8,FALSE)</f>
        <v>#N/A</v>
      </c>
      <c r="E331" s="1" t="e">
        <f t="shared" si="5"/>
        <v>#N/A</v>
      </c>
    </row>
    <row r="332" spans="1:5" x14ac:dyDescent="0.2">
      <c r="A332" s="1" t="s">
        <v>5224</v>
      </c>
      <c r="B332" s="1">
        <v>1</v>
      </c>
      <c r="C332" s="1">
        <v>21.42</v>
      </c>
      <c r="D332" s="1" t="e">
        <f>VLOOKUP(A332,'Margin sản phẩm'!C:J,8,FALSE)</f>
        <v>#N/A</v>
      </c>
      <c r="E332" s="1" t="e">
        <f t="shared" si="5"/>
        <v>#N/A</v>
      </c>
    </row>
    <row r="333" spans="1:5" x14ac:dyDescent="0.2">
      <c r="A333" s="1" t="s">
        <v>5225</v>
      </c>
      <c r="B333" s="1">
        <v>1</v>
      </c>
      <c r="C333" s="1">
        <v>29.95</v>
      </c>
      <c r="D333" s="1" t="e">
        <f>VLOOKUP(A333,'Margin sản phẩm'!C:J,8,FALSE)</f>
        <v>#N/A</v>
      </c>
      <c r="E333" s="1" t="e">
        <f t="shared" si="5"/>
        <v>#N/A</v>
      </c>
    </row>
    <row r="334" spans="1:5" x14ac:dyDescent="0.2">
      <c r="A334" s="1" t="s">
        <v>5226</v>
      </c>
      <c r="B334" s="1">
        <v>1</v>
      </c>
      <c r="C334" s="1">
        <v>27.95</v>
      </c>
      <c r="D334" s="1" t="e">
        <f>VLOOKUP(A334,'Margin sản phẩm'!C:J,8,FALSE)</f>
        <v>#N/A</v>
      </c>
      <c r="E334" s="1" t="e">
        <f t="shared" si="5"/>
        <v>#N/A</v>
      </c>
    </row>
    <row r="335" spans="1:5" x14ac:dyDescent="0.2">
      <c r="A335" s="1" t="s">
        <v>5227</v>
      </c>
      <c r="B335" s="1">
        <v>1</v>
      </c>
      <c r="C335" s="1">
        <v>29.65</v>
      </c>
      <c r="D335" s="1" t="e">
        <f>VLOOKUP(A335,'Margin sản phẩm'!C:J,8,FALSE)</f>
        <v>#N/A</v>
      </c>
      <c r="E335" s="1" t="e">
        <f t="shared" si="5"/>
        <v>#N/A</v>
      </c>
    </row>
    <row r="336" spans="1:5" x14ac:dyDescent="0.2">
      <c r="A336" s="1" t="s">
        <v>5228</v>
      </c>
      <c r="B336" s="1">
        <v>1</v>
      </c>
      <c r="C336" s="1">
        <v>31.95</v>
      </c>
      <c r="D336" s="1">
        <f>VLOOKUP(A336,'Margin sản phẩm'!C:J,8,FALSE)</f>
        <v>23.75</v>
      </c>
      <c r="E336" s="1">
        <f t="shared" si="5"/>
        <v>23.75</v>
      </c>
    </row>
    <row r="337" spans="1:5" x14ac:dyDescent="0.2">
      <c r="A337" s="1" t="s">
        <v>5229</v>
      </c>
      <c r="B337" s="1">
        <v>1</v>
      </c>
      <c r="C337" s="1">
        <v>37.950000000000003</v>
      </c>
      <c r="D337" s="1" t="e">
        <f>VLOOKUP(A337,'Margin sản phẩm'!C:J,8,FALSE)</f>
        <v>#N/A</v>
      </c>
      <c r="E337" s="1" t="e">
        <f t="shared" si="5"/>
        <v>#N/A</v>
      </c>
    </row>
    <row r="338" spans="1:5" x14ac:dyDescent="0.2">
      <c r="A338" s="1" t="s">
        <v>5230</v>
      </c>
      <c r="B338" s="1">
        <v>1</v>
      </c>
      <c r="C338" s="1">
        <v>33.950000000000003</v>
      </c>
      <c r="D338" s="1" t="e">
        <f>VLOOKUP(A338,'Margin sản phẩm'!C:J,8,FALSE)</f>
        <v>#N/A</v>
      </c>
      <c r="E338" s="1" t="e">
        <f t="shared" si="5"/>
        <v>#N/A</v>
      </c>
    </row>
    <row r="339" spans="1:5" x14ac:dyDescent="0.2">
      <c r="A339" s="1" t="s">
        <v>5231</v>
      </c>
      <c r="B339" s="1">
        <v>1</v>
      </c>
      <c r="C339" s="1">
        <v>13.56</v>
      </c>
      <c r="D339" s="1" t="e">
        <f>VLOOKUP(A339,'Margin sản phẩm'!C:J,8,FALSE)</f>
        <v>#N/A</v>
      </c>
      <c r="E339" s="1" t="e">
        <f t="shared" si="5"/>
        <v>#N/A</v>
      </c>
    </row>
    <row r="340" spans="1:5" x14ac:dyDescent="0.2">
      <c r="A340" s="1" t="s">
        <v>5232</v>
      </c>
      <c r="B340" s="1">
        <v>1</v>
      </c>
      <c r="C340" s="1">
        <v>29.95</v>
      </c>
      <c r="D340" s="1" t="e">
        <f>VLOOKUP(A340,'Margin sản phẩm'!C:J,8,FALSE)</f>
        <v>#N/A</v>
      </c>
      <c r="E340" s="1" t="e">
        <f t="shared" si="5"/>
        <v>#N/A</v>
      </c>
    </row>
    <row r="341" spans="1:5" x14ac:dyDescent="0.2">
      <c r="A341" s="1" t="s">
        <v>5233</v>
      </c>
      <c r="B341" s="1">
        <v>1</v>
      </c>
      <c r="C341" s="1">
        <v>19.95</v>
      </c>
      <c r="D341" s="1" t="e">
        <f>VLOOKUP(A341,'Margin sản phẩm'!C:J,8,FALSE)</f>
        <v>#N/A</v>
      </c>
      <c r="E341" s="1" t="e">
        <f t="shared" si="5"/>
        <v>#N/A</v>
      </c>
    </row>
    <row r="342" spans="1:5" x14ac:dyDescent="0.2">
      <c r="A342" s="1" t="s">
        <v>5234</v>
      </c>
      <c r="B342" s="1">
        <v>1</v>
      </c>
      <c r="C342" s="1">
        <v>34.15</v>
      </c>
      <c r="D342" s="1" t="e">
        <f>VLOOKUP(A342,'Margin sản phẩm'!C:J,8,FALSE)</f>
        <v>#N/A</v>
      </c>
      <c r="E342" s="1" t="e">
        <f t="shared" si="5"/>
        <v>#N/A</v>
      </c>
    </row>
    <row r="343" spans="1:5" x14ac:dyDescent="0.2">
      <c r="A343" s="1" t="s">
        <v>5235</v>
      </c>
      <c r="B343" s="1">
        <v>1</v>
      </c>
      <c r="C343" s="1">
        <v>37.950000000000003</v>
      </c>
      <c r="D343" s="1" t="e">
        <f>VLOOKUP(A343,'Margin sản phẩm'!C:J,8,FALSE)</f>
        <v>#N/A</v>
      </c>
      <c r="E343" s="1" t="e">
        <f t="shared" si="5"/>
        <v>#N/A</v>
      </c>
    </row>
    <row r="344" spans="1:5" x14ac:dyDescent="0.2">
      <c r="A344" s="1" t="s">
        <v>5236</v>
      </c>
      <c r="B344" s="1">
        <v>1</v>
      </c>
      <c r="C344" s="1">
        <v>19.989999999999998</v>
      </c>
      <c r="D344" s="1" t="e">
        <f>VLOOKUP(A344,'Margin sản phẩm'!C:J,8,FALSE)</f>
        <v>#N/A</v>
      </c>
      <c r="E344" s="1" t="e">
        <f t="shared" si="5"/>
        <v>#N/A</v>
      </c>
    </row>
    <row r="345" spans="1:5" x14ac:dyDescent="0.2">
      <c r="A345" s="1" t="s">
        <v>5237</v>
      </c>
      <c r="B345" s="1">
        <v>1</v>
      </c>
      <c r="C345" s="1">
        <v>21.95</v>
      </c>
      <c r="D345" s="1" t="e">
        <f>VLOOKUP(A345,'Margin sản phẩm'!C:J,8,FALSE)</f>
        <v>#N/A</v>
      </c>
      <c r="E345" s="1" t="e">
        <f t="shared" si="5"/>
        <v>#N/A</v>
      </c>
    </row>
    <row r="346" spans="1:5" x14ac:dyDescent="0.2">
      <c r="A346" s="1" t="s">
        <v>5238</v>
      </c>
      <c r="B346" s="1">
        <v>1</v>
      </c>
      <c r="C346" s="1">
        <v>24.99</v>
      </c>
      <c r="D346" s="1" t="e">
        <f>VLOOKUP(A346,'Margin sản phẩm'!C:J,8,FALSE)</f>
        <v>#N/A</v>
      </c>
      <c r="E346" s="1" t="e">
        <f t="shared" si="5"/>
        <v>#N/A</v>
      </c>
    </row>
    <row r="347" spans="1:5" x14ac:dyDescent="0.2">
      <c r="A347" s="1" t="s">
        <v>5239</v>
      </c>
      <c r="B347" s="1">
        <v>1</v>
      </c>
      <c r="C347" s="1">
        <v>27.99</v>
      </c>
      <c r="D347" s="1">
        <f>VLOOKUP(A347,'Margin sản phẩm'!C:J,8,FALSE)</f>
        <v>26.99</v>
      </c>
      <c r="E347" s="1">
        <f t="shared" si="5"/>
        <v>26.99</v>
      </c>
    </row>
    <row r="348" spans="1:5" x14ac:dyDescent="0.2">
      <c r="A348" s="1" t="s">
        <v>5240</v>
      </c>
      <c r="B348" s="1">
        <v>1</v>
      </c>
      <c r="C348" s="1">
        <v>19.989999999999998</v>
      </c>
      <c r="D348" s="1" t="e">
        <f>VLOOKUP(A348,'Margin sản phẩm'!C:J,8,FALSE)</f>
        <v>#N/A</v>
      </c>
      <c r="E348" s="1" t="e">
        <f t="shared" si="5"/>
        <v>#N/A</v>
      </c>
    </row>
    <row r="349" spans="1:5" x14ac:dyDescent="0.2">
      <c r="A349" s="1" t="s">
        <v>4860</v>
      </c>
      <c r="B349" s="1">
        <v>1</v>
      </c>
      <c r="C349" s="1">
        <v>29.95</v>
      </c>
      <c r="D349" s="1" t="e">
        <f>VLOOKUP(A349,'Margin sản phẩm'!C:J,8,FALSE)</f>
        <v>#N/A</v>
      </c>
      <c r="E349" s="1" t="e">
        <f t="shared" si="5"/>
        <v>#N/A</v>
      </c>
    </row>
    <row r="350" spans="1:5" x14ac:dyDescent="0.2">
      <c r="A350" s="1" t="s">
        <v>5241</v>
      </c>
      <c r="B350" s="1">
        <v>1</v>
      </c>
      <c r="C350" s="1">
        <v>25.46</v>
      </c>
      <c r="D350" s="1" t="e">
        <f>VLOOKUP(A350,'Margin sản phẩm'!C:J,8,FALSE)</f>
        <v>#N/A</v>
      </c>
      <c r="E350" s="1" t="e">
        <f t="shared" si="5"/>
        <v>#N/A</v>
      </c>
    </row>
    <row r="351" spans="1:5" x14ac:dyDescent="0.2">
      <c r="A351" s="1" t="s">
        <v>5242</v>
      </c>
      <c r="B351" s="1">
        <v>1</v>
      </c>
      <c r="C351" s="1">
        <v>54.95</v>
      </c>
      <c r="D351" s="1" t="e">
        <f>VLOOKUP(A351,'Margin sản phẩm'!C:J,8,FALSE)</f>
        <v>#N/A</v>
      </c>
      <c r="E351" s="1" t="e">
        <f t="shared" si="5"/>
        <v>#N/A</v>
      </c>
    </row>
    <row r="352" spans="1:5" x14ac:dyDescent="0.2">
      <c r="A352" s="1" t="s">
        <v>5243</v>
      </c>
      <c r="B352" s="1">
        <v>1</v>
      </c>
      <c r="C352" s="1">
        <v>29.99</v>
      </c>
      <c r="D352" s="1" t="e">
        <f>VLOOKUP(A352,'Margin sản phẩm'!C:J,8,FALSE)</f>
        <v>#N/A</v>
      </c>
      <c r="E352" s="1" t="e">
        <f t="shared" si="5"/>
        <v>#N/A</v>
      </c>
    </row>
    <row r="353" spans="1:5" x14ac:dyDescent="0.2">
      <c r="A353" s="1" t="s">
        <v>5095</v>
      </c>
      <c r="B353" s="1">
        <v>1</v>
      </c>
      <c r="C353" s="1">
        <v>29.95</v>
      </c>
      <c r="D353" s="1">
        <f>VLOOKUP(A353,'Margin sản phẩm'!C:J,8,FALSE)</f>
        <v>29.95</v>
      </c>
      <c r="E353" s="1">
        <f t="shared" si="5"/>
        <v>29.95</v>
      </c>
    </row>
    <row r="354" spans="1:5" x14ac:dyDescent="0.2">
      <c r="A354" s="1" t="s">
        <v>5244</v>
      </c>
      <c r="B354" s="1">
        <v>1</v>
      </c>
      <c r="C354" s="1">
        <v>24.99</v>
      </c>
      <c r="D354" s="1" t="e">
        <f>VLOOKUP(A354,'Margin sản phẩm'!C:J,8,FALSE)</f>
        <v>#N/A</v>
      </c>
      <c r="E354" s="1" t="e">
        <f t="shared" si="5"/>
        <v>#N/A</v>
      </c>
    </row>
    <row r="355" spans="1:5" x14ac:dyDescent="0.2">
      <c r="A355" s="1" t="s">
        <v>4099</v>
      </c>
      <c r="B355" s="1">
        <v>1</v>
      </c>
      <c r="C355" s="1">
        <v>25.15</v>
      </c>
      <c r="D355" s="1">
        <f>VLOOKUP(A355,'Margin sản phẩm'!C:J,8,FALSE)</f>
        <v>29.02</v>
      </c>
      <c r="E355" s="1">
        <f t="shared" si="5"/>
        <v>29.02</v>
      </c>
    </row>
    <row r="356" spans="1:5" x14ac:dyDescent="0.2">
      <c r="A356" s="1" t="s">
        <v>5245</v>
      </c>
      <c r="B356" s="1">
        <v>1</v>
      </c>
      <c r="C356" s="1">
        <v>33.950000000000003</v>
      </c>
      <c r="D356" s="1" t="e">
        <f>VLOOKUP(A356,'Margin sản phẩm'!C:J,8,FALSE)</f>
        <v>#N/A</v>
      </c>
      <c r="E356" s="1" t="e">
        <f t="shared" si="5"/>
        <v>#N/A</v>
      </c>
    </row>
    <row r="357" spans="1:5" x14ac:dyDescent="0.2">
      <c r="A357" s="1" t="s">
        <v>5246</v>
      </c>
      <c r="B357" s="1">
        <v>1</v>
      </c>
      <c r="C357" s="1">
        <v>19.989999999999998</v>
      </c>
      <c r="D357" s="1" t="e">
        <f>VLOOKUP(A357,'Margin sản phẩm'!C:J,8,FALSE)</f>
        <v>#N/A</v>
      </c>
      <c r="E357" s="1" t="e">
        <f t="shared" si="5"/>
        <v>#N/A</v>
      </c>
    </row>
    <row r="358" spans="1:5" x14ac:dyDescent="0.2">
      <c r="A358" s="1" t="s">
        <v>5247</v>
      </c>
      <c r="B358" s="1">
        <v>1</v>
      </c>
      <c r="C358" s="1">
        <v>37.950000000000003</v>
      </c>
      <c r="D358" s="1">
        <f>VLOOKUP(A358,'Margin sản phẩm'!C:J,8,FALSE)</f>
        <v>34.159999999999997</v>
      </c>
      <c r="E358" s="1">
        <f t="shared" si="5"/>
        <v>34.159999999999997</v>
      </c>
    </row>
    <row r="359" spans="1:5" x14ac:dyDescent="0.2">
      <c r="A359" s="1" t="s">
        <v>5248</v>
      </c>
      <c r="B359" s="1">
        <v>1</v>
      </c>
      <c r="C359" s="1">
        <v>19.95</v>
      </c>
      <c r="D359" s="1" t="e">
        <f>VLOOKUP(A359,'Margin sản phẩm'!C:J,8,FALSE)</f>
        <v>#N/A</v>
      </c>
      <c r="E359" s="1" t="e">
        <f t="shared" si="5"/>
        <v>#N/A</v>
      </c>
    </row>
    <row r="360" spans="1:5" x14ac:dyDescent="0.2">
      <c r="A360" s="1" t="s">
        <v>5249</v>
      </c>
      <c r="B360" s="1">
        <v>1</v>
      </c>
      <c r="C360" s="1">
        <v>37.950000000000003</v>
      </c>
      <c r="D360" s="1" t="e">
        <f>VLOOKUP(A360,'Margin sản phẩm'!C:J,8,FALSE)</f>
        <v>#N/A</v>
      </c>
      <c r="E360" s="1" t="e">
        <f t="shared" si="5"/>
        <v>#N/A</v>
      </c>
    </row>
    <row r="361" spans="1:5" x14ac:dyDescent="0.2">
      <c r="A361" s="1" t="s">
        <v>5250</v>
      </c>
      <c r="B361" s="1">
        <v>1</v>
      </c>
      <c r="C361" s="1">
        <v>23.96</v>
      </c>
      <c r="D361" s="1" t="e">
        <f>VLOOKUP(A361,'Margin sản phẩm'!C:J,8,FALSE)</f>
        <v>#N/A</v>
      </c>
      <c r="E361" s="1" t="e">
        <f t="shared" si="5"/>
        <v>#N/A</v>
      </c>
    </row>
    <row r="362" spans="1:5" x14ac:dyDescent="0.2">
      <c r="A362" s="1" t="s">
        <v>5251</v>
      </c>
      <c r="B362" s="1">
        <v>1</v>
      </c>
      <c r="C362" s="1">
        <v>35.950000000000003</v>
      </c>
      <c r="D362" s="1">
        <f>VLOOKUP(A362,'Margin sản phẩm'!C:J,8,FALSE)</f>
        <v>29.95</v>
      </c>
      <c r="E362" s="1">
        <f t="shared" si="5"/>
        <v>29.95</v>
      </c>
    </row>
    <row r="363" spans="1:5" x14ac:dyDescent="0.2">
      <c r="A363" s="1" t="s">
        <v>5252</v>
      </c>
      <c r="B363" s="1">
        <v>1</v>
      </c>
      <c r="C363" s="1">
        <v>26.96</v>
      </c>
      <c r="D363" s="1" t="e">
        <f>VLOOKUP(A363,'Margin sản phẩm'!C:J,8,FALSE)</f>
        <v>#N/A</v>
      </c>
      <c r="E363" s="1" t="e">
        <f t="shared" si="5"/>
        <v>#N/A</v>
      </c>
    </row>
    <row r="364" spans="1:5" x14ac:dyDescent="0.2">
      <c r="A364" s="1" t="s">
        <v>5253</v>
      </c>
      <c r="B364" s="1">
        <v>1</v>
      </c>
      <c r="C364" s="1">
        <v>37.950000000000003</v>
      </c>
      <c r="D364" s="1" t="e">
        <f>VLOOKUP(A364,'Margin sản phẩm'!C:J,8,FALSE)</f>
        <v>#N/A</v>
      </c>
      <c r="E364" s="1" t="e">
        <f t="shared" si="5"/>
        <v>#N/A</v>
      </c>
    </row>
    <row r="365" spans="1:5" x14ac:dyDescent="0.2">
      <c r="A365" s="1" t="s">
        <v>5254</v>
      </c>
      <c r="B365" s="1">
        <v>1</v>
      </c>
      <c r="C365" s="1">
        <v>19.989999999999998</v>
      </c>
      <c r="D365" s="1" t="e">
        <f>VLOOKUP(A365,'Margin sản phẩm'!C:J,8,FALSE)</f>
        <v>#N/A</v>
      </c>
      <c r="E365" s="1" t="e">
        <f t="shared" si="5"/>
        <v>#N/A</v>
      </c>
    </row>
    <row r="366" spans="1:5" x14ac:dyDescent="0.2">
      <c r="A366" s="1" t="s">
        <v>4595</v>
      </c>
      <c r="B366" s="1">
        <v>1</v>
      </c>
      <c r="C366" s="1">
        <v>27.95</v>
      </c>
      <c r="D366" s="1">
        <f>VLOOKUP(A366,'Margin sản phẩm'!C:J,8,FALSE)</f>
        <v>27.95</v>
      </c>
      <c r="E366" s="1">
        <f t="shared" si="5"/>
        <v>27.95</v>
      </c>
    </row>
    <row r="367" spans="1:5" x14ac:dyDescent="0.2">
      <c r="A367" s="1" t="s">
        <v>5255</v>
      </c>
      <c r="B367" s="1">
        <v>1</v>
      </c>
      <c r="C367" s="1">
        <v>27.99</v>
      </c>
      <c r="D367" s="1" t="e">
        <f>VLOOKUP(A367,'Margin sản phẩm'!C:J,8,FALSE)</f>
        <v>#N/A</v>
      </c>
      <c r="E367" s="1" t="e">
        <f t="shared" si="5"/>
        <v>#N/A</v>
      </c>
    </row>
    <row r="368" spans="1:5" x14ac:dyDescent="0.2">
      <c r="A368" s="1" t="s">
        <v>5256</v>
      </c>
      <c r="B368" s="1">
        <v>1</v>
      </c>
      <c r="C368" s="1">
        <v>37.950000000000003</v>
      </c>
      <c r="D368" s="1" t="e">
        <f>VLOOKUP(A368,'Margin sản phẩm'!C:J,8,FALSE)</f>
        <v>#N/A</v>
      </c>
      <c r="E368" s="1" t="e">
        <f t="shared" si="5"/>
        <v>#N/A</v>
      </c>
    </row>
    <row r="369" spans="1:5" x14ac:dyDescent="0.2">
      <c r="A369" s="1" t="s">
        <v>5257</v>
      </c>
      <c r="B369" s="1">
        <v>1</v>
      </c>
      <c r="C369" s="1">
        <v>30.36</v>
      </c>
      <c r="D369" s="1" t="e">
        <f>VLOOKUP(A369,'Margin sản phẩm'!C:J,8,FALSE)</f>
        <v>#N/A</v>
      </c>
      <c r="E369" s="1" t="e">
        <f t="shared" si="5"/>
        <v>#N/A</v>
      </c>
    </row>
    <row r="370" spans="1:5" x14ac:dyDescent="0.2">
      <c r="A370" s="1" t="s">
        <v>5258</v>
      </c>
      <c r="B370" s="1">
        <v>1</v>
      </c>
      <c r="C370" s="1">
        <v>32.950000000000003</v>
      </c>
      <c r="D370" s="1" t="e">
        <f>VLOOKUP(A370,'Margin sản phẩm'!C:J,8,FALSE)</f>
        <v>#N/A</v>
      </c>
      <c r="E370" s="1" t="e">
        <f t="shared" si="5"/>
        <v>#N/A</v>
      </c>
    </row>
    <row r="371" spans="1:5" x14ac:dyDescent="0.2">
      <c r="A371" s="1" t="s">
        <v>4298</v>
      </c>
      <c r="B371" s="1">
        <v>1</v>
      </c>
      <c r="C371" s="1">
        <v>29.95</v>
      </c>
      <c r="D371" s="1" t="e">
        <f>VLOOKUP(A371,'Margin sản phẩm'!C:J,8,FALSE)</f>
        <v>#N/A</v>
      </c>
      <c r="E371" s="1" t="e">
        <f t="shared" si="5"/>
        <v>#N/A</v>
      </c>
    </row>
    <row r="372" spans="1:5" x14ac:dyDescent="0.2">
      <c r="A372" s="1" t="s">
        <v>5259</v>
      </c>
      <c r="B372" s="1">
        <v>1</v>
      </c>
      <c r="C372" s="1">
        <v>37.950000000000003</v>
      </c>
      <c r="D372" s="1" t="e">
        <f>VLOOKUP(A372,'Margin sản phẩm'!C:J,8,FALSE)</f>
        <v>#N/A</v>
      </c>
      <c r="E372" s="1" t="e">
        <f t="shared" si="5"/>
        <v>#N/A</v>
      </c>
    </row>
    <row r="373" spans="1:5" x14ac:dyDescent="0.2">
      <c r="A373" s="1" t="s">
        <v>5260</v>
      </c>
      <c r="B373" s="1">
        <v>1</v>
      </c>
      <c r="C373" s="1">
        <v>30.36</v>
      </c>
      <c r="D373" s="1" t="e">
        <f>VLOOKUP(A373,'Margin sản phẩm'!C:J,8,FALSE)</f>
        <v>#N/A</v>
      </c>
      <c r="E373" s="1" t="e">
        <f t="shared" si="5"/>
        <v>#N/A</v>
      </c>
    </row>
    <row r="374" spans="1:5" x14ac:dyDescent="0.2">
      <c r="A374" s="1" t="s">
        <v>5261</v>
      </c>
      <c r="B374" s="1">
        <v>1</v>
      </c>
      <c r="C374" s="1">
        <v>37.950000000000003</v>
      </c>
      <c r="D374" s="1" t="e">
        <f>VLOOKUP(A374,'Margin sản phẩm'!C:J,8,FALSE)</f>
        <v>#N/A</v>
      </c>
      <c r="E374" s="1" t="e">
        <f t="shared" si="5"/>
        <v>#N/A</v>
      </c>
    </row>
    <row r="375" spans="1:5" x14ac:dyDescent="0.2">
      <c r="A375" s="1" t="s">
        <v>5262</v>
      </c>
      <c r="B375" s="1">
        <v>1</v>
      </c>
      <c r="C375" s="1">
        <v>37.950000000000003</v>
      </c>
      <c r="D375" s="1" t="e">
        <f>VLOOKUP(A375,'Margin sản phẩm'!C:J,8,FALSE)</f>
        <v>#N/A</v>
      </c>
      <c r="E375" s="1" t="e">
        <f t="shared" si="5"/>
        <v>#N/A</v>
      </c>
    </row>
    <row r="376" spans="1:5" x14ac:dyDescent="0.2">
      <c r="A376" s="1" t="s">
        <v>5263</v>
      </c>
      <c r="B376" s="1">
        <v>1</v>
      </c>
      <c r="C376" s="1">
        <v>31.95</v>
      </c>
      <c r="D376" s="1" t="e">
        <f>VLOOKUP(A376,'Margin sản phẩm'!C:J,8,FALSE)</f>
        <v>#N/A</v>
      </c>
      <c r="E376" s="1" t="e">
        <f t="shared" si="5"/>
        <v>#N/A</v>
      </c>
    </row>
    <row r="377" spans="1:5" x14ac:dyDescent="0.2">
      <c r="A377" s="1" t="s">
        <v>5264</v>
      </c>
      <c r="B377" s="1">
        <v>1</v>
      </c>
      <c r="C377" s="1">
        <v>19.989999999999998</v>
      </c>
      <c r="D377" s="1" t="e">
        <f>VLOOKUP(A377,'Margin sản phẩm'!C:J,8,FALSE)</f>
        <v>#N/A</v>
      </c>
      <c r="E377" s="1" t="e">
        <f t="shared" si="5"/>
        <v>#N/A</v>
      </c>
    </row>
    <row r="378" spans="1:5" x14ac:dyDescent="0.2">
      <c r="A378" s="1" t="s">
        <v>5265</v>
      </c>
      <c r="B378" s="1">
        <v>1</v>
      </c>
      <c r="C378" s="1">
        <v>35.950000000000003</v>
      </c>
      <c r="D378" s="1">
        <f>VLOOKUP(A378,'Margin sản phẩm'!C:J,8,FALSE)</f>
        <v>35.950000000000003</v>
      </c>
      <c r="E378" s="1">
        <f t="shared" si="5"/>
        <v>35.950000000000003</v>
      </c>
    </row>
    <row r="379" spans="1:5" x14ac:dyDescent="0.2">
      <c r="A379" s="1" t="s">
        <v>5266</v>
      </c>
      <c r="B379" s="1">
        <v>1</v>
      </c>
      <c r="C379" s="1">
        <v>29.99</v>
      </c>
      <c r="D379" s="1" t="e">
        <f>VLOOKUP(A379,'Margin sản phẩm'!C:J,8,FALSE)</f>
        <v>#N/A</v>
      </c>
      <c r="E379" s="1" t="e">
        <f t="shared" si="5"/>
        <v>#N/A</v>
      </c>
    </row>
    <row r="380" spans="1:5" x14ac:dyDescent="0.2">
      <c r="A380" s="1" t="s">
        <v>1192</v>
      </c>
      <c r="B380" s="1">
        <v>1</v>
      </c>
      <c r="C380" s="1">
        <v>29.95</v>
      </c>
      <c r="D380" s="1">
        <f>VLOOKUP(A380,'Margin sản phẩm'!C:J,8,FALSE)</f>
        <v>29.95</v>
      </c>
      <c r="E380" s="1">
        <f t="shared" si="5"/>
        <v>29.95</v>
      </c>
    </row>
    <row r="381" spans="1:5" x14ac:dyDescent="0.2">
      <c r="A381" s="1" t="s">
        <v>5267</v>
      </c>
      <c r="B381" s="1">
        <v>1</v>
      </c>
      <c r="C381" s="1">
        <v>33.99</v>
      </c>
      <c r="D381" s="1" t="e">
        <f>VLOOKUP(A381,'Margin sản phẩm'!C:J,8,FALSE)</f>
        <v>#N/A</v>
      </c>
      <c r="E381" s="1" t="e">
        <f t="shared" si="5"/>
        <v>#N/A</v>
      </c>
    </row>
    <row r="382" spans="1:5" x14ac:dyDescent="0.2">
      <c r="A382" s="1" t="s">
        <v>5268</v>
      </c>
      <c r="B382" s="1">
        <v>1</v>
      </c>
      <c r="C382" s="1">
        <v>20</v>
      </c>
      <c r="D382" s="1" t="e">
        <f>VLOOKUP(A382,'Margin sản phẩm'!C:J,8,FALSE)</f>
        <v>#N/A</v>
      </c>
      <c r="E382" s="1" t="e">
        <f t="shared" si="5"/>
        <v>#N/A</v>
      </c>
    </row>
    <row r="383" spans="1:5" x14ac:dyDescent="0.2">
      <c r="A383" s="1" t="s">
        <v>4132</v>
      </c>
      <c r="B383" s="1">
        <v>1</v>
      </c>
      <c r="C383" s="1">
        <v>29.95</v>
      </c>
      <c r="D383" s="1">
        <f>VLOOKUP(A383,'Margin sản phẩm'!C:J,8,FALSE)</f>
        <v>29.95</v>
      </c>
      <c r="E383" s="1">
        <f t="shared" si="5"/>
        <v>29.95</v>
      </c>
    </row>
    <row r="384" spans="1:5" x14ac:dyDescent="0.2">
      <c r="A384" s="1" t="s">
        <v>5269</v>
      </c>
      <c r="B384" s="1">
        <v>1</v>
      </c>
      <c r="C384" s="1">
        <v>29.95</v>
      </c>
      <c r="D384" s="1" t="e">
        <f>VLOOKUP(A384,'Margin sản phẩm'!C:J,8,FALSE)</f>
        <v>#N/A</v>
      </c>
      <c r="E384" s="1" t="e">
        <f t="shared" si="5"/>
        <v>#N/A</v>
      </c>
    </row>
    <row r="385" spans="1:5" x14ac:dyDescent="0.2">
      <c r="A385" s="1" t="s">
        <v>5270</v>
      </c>
      <c r="B385" s="1">
        <v>1</v>
      </c>
      <c r="C385" s="1">
        <v>23.96</v>
      </c>
      <c r="D385" s="1" t="e">
        <f>VLOOKUP(A385,'Margin sản phẩm'!C:J,8,FALSE)</f>
        <v>#N/A</v>
      </c>
      <c r="E385" s="1" t="e">
        <f t="shared" si="5"/>
        <v>#N/A</v>
      </c>
    </row>
    <row r="386" spans="1:5" x14ac:dyDescent="0.2">
      <c r="A386" s="1" t="s">
        <v>5271</v>
      </c>
      <c r="B386" s="1">
        <v>1</v>
      </c>
      <c r="C386" s="1">
        <v>26.36</v>
      </c>
      <c r="D386" s="1" t="e">
        <f>VLOOKUP(A386,'Margin sản phẩm'!C:J,8,FALSE)</f>
        <v>#N/A</v>
      </c>
      <c r="E386" s="1" t="e">
        <f t="shared" ref="E386:E449" si="6">B386*D386</f>
        <v>#N/A</v>
      </c>
    </row>
    <row r="387" spans="1:5" x14ac:dyDescent="0.2">
      <c r="A387" s="1" t="s">
        <v>5272</v>
      </c>
      <c r="B387" s="1">
        <v>1</v>
      </c>
      <c r="C387" s="1">
        <v>32.950000000000003</v>
      </c>
      <c r="D387" s="1" t="e">
        <f>VLOOKUP(A387,'Margin sản phẩm'!C:J,8,FALSE)</f>
        <v>#N/A</v>
      </c>
      <c r="E387" s="1" t="e">
        <f t="shared" si="6"/>
        <v>#N/A</v>
      </c>
    </row>
    <row r="388" spans="1:5" x14ac:dyDescent="0.2">
      <c r="A388" s="1" t="s">
        <v>5273</v>
      </c>
      <c r="B388" s="1">
        <v>1</v>
      </c>
      <c r="C388" s="1">
        <v>30.36</v>
      </c>
      <c r="D388" s="1" t="e">
        <f>VLOOKUP(A388,'Margin sản phẩm'!C:J,8,FALSE)</f>
        <v>#N/A</v>
      </c>
      <c r="E388" s="1" t="e">
        <f t="shared" si="6"/>
        <v>#N/A</v>
      </c>
    </row>
    <row r="389" spans="1:5" x14ac:dyDescent="0.2">
      <c r="A389" s="1" t="s">
        <v>5274</v>
      </c>
      <c r="B389" s="1">
        <v>1</v>
      </c>
      <c r="C389" s="1">
        <v>24.99</v>
      </c>
      <c r="D389" s="1">
        <f>VLOOKUP(A389,'Margin sản phẩm'!C:J,8,FALSE)</f>
        <v>23.69</v>
      </c>
      <c r="E389" s="1">
        <f t="shared" si="6"/>
        <v>23.69</v>
      </c>
    </row>
    <row r="390" spans="1:5" x14ac:dyDescent="0.2">
      <c r="A390" s="1" t="s">
        <v>5275</v>
      </c>
      <c r="B390" s="1">
        <v>1</v>
      </c>
      <c r="C390" s="1">
        <v>24.99</v>
      </c>
      <c r="D390" s="1">
        <f>VLOOKUP(A390,'Margin sản phẩm'!C:J,8,FALSE)</f>
        <v>24.99</v>
      </c>
      <c r="E390" s="1">
        <f t="shared" si="6"/>
        <v>24.99</v>
      </c>
    </row>
    <row r="391" spans="1:5" x14ac:dyDescent="0.2">
      <c r="A391" s="1" t="s">
        <v>5276</v>
      </c>
      <c r="B391" s="1">
        <v>1</v>
      </c>
      <c r="C391" s="1">
        <v>23.96</v>
      </c>
      <c r="D391" s="1" t="e">
        <f>VLOOKUP(A391,'Margin sản phẩm'!C:J,8,FALSE)</f>
        <v>#N/A</v>
      </c>
      <c r="E391" s="1" t="e">
        <f t="shared" si="6"/>
        <v>#N/A</v>
      </c>
    </row>
    <row r="392" spans="1:5" x14ac:dyDescent="0.2">
      <c r="A392" s="1" t="s">
        <v>5277</v>
      </c>
      <c r="B392" s="1">
        <v>1</v>
      </c>
      <c r="C392" s="1">
        <v>23.96</v>
      </c>
      <c r="D392" s="1" t="e">
        <f>VLOOKUP(A392,'Margin sản phẩm'!C:J,8,FALSE)</f>
        <v>#N/A</v>
      </c>
      <c r="E392" s="1" t="e">
        <f t="shared" si="6"/>
        <v>#N/A</v>
      </c>
    </row>
    <row r="393" spans="1:5" x14ac:dyDescent="0.2">
      <c r="A393" s="1" t="s">
        <v>5278</v>
      </c>
      <c r="B393" s="1">
        <v>1</v>
      </c>
      <c r="C393" s="1">
        <v>27.99</v>
      </c>
      <c r="D393" s="1">
        <f>VLOOKUP(A393,'Margin sản phẩm'!C:J,8,FALSE)</f>
        <v>25.18</v>
      </c>
      <c r="E393" s="1">
        <f t="shared" si="6"/>
        <v>25.18</v>
      </c>
    </row>
    <row r="394" spans="1:5" x14ac:dyDescent="0.2">
      <c r="A394" s="1" t="s">
        <v>5279</v>
      </c>
      <c r="B394" s="1">
        <v>1</v>
      </c>
      <c r="C394" s="1">
        <v>24.99</v>
      </c>
      <c r="D394" s="1" t="e">
        <f>VLOOKUP(A394,'Margin sản phẩm'!C:J,8,FALSE)</f>
        <v>#N/A</v>
      </c>
      <c r="E394" s="1" t="e">
        <f t="shared" si="6"/>
        <v>#N/A</v>
      </c>
    </row>
    <row r="395" spans="1:5" x14ac:dyDescent="0.2">
      <c r="A395" s="1" t="s">
        <v>5280</v>
      </c>
      <c r="B395" s="1">
        <v>1</v>
      </c>
      <c r="C395" s="1">
        <v>29.95</v>
      </c>
      <c r="D395" s="1">
        <f>VLOOKUP(A395,'Margin sản phẩm'!C:J,8,FALSE)</f>
        <v>29.95</v>
      </c>
      <c r="E395" s="1">
        <f t="shared" si="6"/>
        <v>29.95</v>
      </c>
    </row>
    <row r="396" spans="1:5" x14ac:dyDescent="0.2">
      <c r="A396" s="1" t="s">
        <v>5281</v>
      </c>
      <c r="B396" s="1">
        <v>1</v>
      </c>
      <c r="C396" s="1">
        <v>24.99</v>
      </c>
      <c r="D396" s="1" t="e">
        <f>VLOOKUP(A396,'Margin sản phẩm'!C:J,8,FALSE)</f>
        <v>#N/A</v>
      </c>
      <c r="E396" s="1" t="e">
        <f t="shared" si="6"/>
        <v>#N/A</v>
      </c>
    </row>
    <row r="397" spans="1:5" x14ac:dyDescent="0.2">
      <c r="A397" s="1" t="s">
        <v>5282</v>
      </c>
      <c r="B397" s="1">
        <v>1</v>
      </c>
      <c r="C397" s="1">
        <v>24.99</v>
      </c>
      <c r="D397" s="1" t="e">
        <f>VLOOKUP(A397,'Margin sản phẩm'!C:J,8,FALSE)</f>
        <v>#N/A</v>
      </c>
      <c r="E397" s="1" t="e">
        <f t="shared" si="6"/>
        <v>#N/A</v>
      </c>
    </row>
    <row r="398" spans="1:5" x14ac:dyDescent="0.2">
      <c r="A398" s="1" t="s">
        <v>5283</v>
      </c>
      <c r="B398" s="1">
        <v>1</v>
      </c>
      <c r="C398" s="1">
        <v>31.95</v>
      </c>
      <c r="D398" s="1" t="e">
        <f>VLOOKUP(A398,'Margin sản phẩm'!C:J,8,FALSE)</f>
        <v>#N/A</v>
      </c>
      <c r="E398" s="1" t="e">
        <f t="shared" si="6"/>
        <v>#N/A</v>
      </c>
    </row>
    <row r="399" spans="1:5" x14ac:dyDescent="0.2">
      <c r="A399" s="1" t="s">
        <v>5284</v>
      </c>
      <c r="B399" s="1">
        <v>1</v>
      </c>
      <c r="C399" s="1">
        <v>27.99</v>
      </c>
      <c r="D399" s="1">
        <f>VLOOKUP(A399,'Margin sản phẩm'!C:J,8,FALSE)</f>
        <v>42.99</v>
      </c>
      <c r="E399" s="1">
        <f t="shared" si="6"/>
        <v>42.99</v>
      </c>
    </row>
    <row r="400" spans="1:5" x14ac:dyDescent="0.2">
      <c r="A400" s="1" t="s">
        <v>5285</v>
      </c>
      <c r="B400" s="1">
        <v>1</v>
      </c>
      <c r="C400" s="1">
        <v>24.99</v>
      </c>
      <c r="D400" s="1" t="e">
        <f>VLOOKUP(A400,'Margin sản phẩm'!C:J,8,FALSE)</f>
        <v>#N/A</v>
      </c>
      <c r="E400" s="1" t="e">
        <f t="shared" si="6"/>
        <v>#N/A</v>
      </c>
    </row>
    <row r="401" spans="1:5" x14ac:dyDescent="0.2">
      <c r="A401" s="1" t="s">
        <v>5286</v>
      </c>
      <c r="B401" s="1">
        <v>1</v>
      </c>
      <c r="C401" s="1">
        <v>24.99</v>
      </c>
      <c r="D401" s="1">
        <f>VLOOKUP(A401,'Margin sản phẩm'!C:J,8,FALSE)</f>
        <v>27.99</v>
      </c>
      <c r="E401" s="1">
        <f t="shared" si="6"/>
        <v>27.99</v>
      </c>
    </row>
    <row r="402" spans="1:5" x14ac:dyDescent="0.2">
      <c r="A402" s="1" t="s">
        <v>5287</v>
      </c>
      <c r="B402" s="1">
        <v>1</v>
      </c>
      <c r="C402" s="1">
        <v>21.24</v>
      </c>
      <c r="D402" s="1" t="e">
        <f>VLOOKUP(A402,'Margin sản phẩm'!C:J,8,FALSE)</f>
        <v>#N/A</v>
      </c>
      <c r="E402" s="1" t="e">
        <f t="shared" si="6"/>
        <v>#N/A</v>
      </c>
    </row>
    <row r="403" spans="1:5" x14ac:dyDescent="0.2">
      <c r="A403" s="1" t="s">
        <v>5288</v>
      </c>
      <c r="B403" s="1">
        <v>1</v>
      </c>
      <c r="C403" s="1">
        <v>26.99</v>
      </c>
      <c r="D403" s="1">
        <f>VLOOKUP(A403,'Margin sản phẩm'!C:J,8,FALSE)</f>
        <v>31.99</v>
      </c>
      <c r="E403" s="1">
        <f t="shared" si="6"/>
        <v>31.99</v>
      </c>
    </row>
    <row r="404" spans="1:5" x14ac:dyDescent="0.2">
      <c r="A404" s="1" t="s">
        <v>5289</v>
      </c>
      <c r="B404" s="1">
        <v>1</v>
      </c>
      <c r="C404" s="1">
        <v>27.99</v>
      </c>
      <c r="D404" s="1" t="e">
        <f>VLOOKUP(A404,'Margin sản phẩm'!C:J,8,FALSE)</f>
        <v>#N/A</v>
      </c>
      <c r="E404" s="1" t="e">
        <f t="shared" si="6"/>
        <v>#N/A</v>
      </c>
    </row>
    <row r="405" spans="1:5" x14ac:dyDescent="0.2">
      <c r="A405" s="1" t="s">
        <v>5290</v>
      </c>
      <c r="B405" s="1">
        <v>1</v>
      </c>
      <c r="C405" s="1">
        <v>24.99</v>
      </c>
      <c r="D405" s="1" t="e">
        <f>VLOOKUP(A405,'Margin sản phẩm'!C:J,8,FALSE)</f>
        <v>#N/A</v>
      </c>
      <c r="E405" s="1" t="e">
        <f t="shared" si="6"/>
        <v>#N/A</v>
      </c>
    </row>
    <row r="406" spans="1:5" x14ac:dyDescent="0.2">
      <c r="A406" s="1" t="s">
        <v>5291</v>
      </c>
      <c r="B406" s="1">
        <v>1</v>
      </c>
      <c r="C406" s="1">
        <v>24.99</v>
      </c>
      <c r="D406" s="1" t="e">
        <f>VLOOKUP(A406,'Margin sản phẩm'!C:J,8,FALSE)</f>
        <v>#N/A</v>
      </c>
      <c r="E406" s="1" t="e">
        <f t="shared" si="6"/>
        <v>#N/A</v>
      </c>
    </row>
    <row r="407" spans="1:5" x14ac:dyDescent="0.2">
      <c r="A407" s="1" t="s">
        <v>5292</v>
      </c>
      <c r="B407" s="1">
        <v>1</v>
      </c>
      <c r="C407" s="1">
        <v>19.989999999999998</v>
      </c>
      <c r="D407" s="1" t="e">
        <f>VLOOKUP(A407,'Margin sản phẩm'!C:J,8,FALSE)</f>
        <v>#N/A</v>
      </c>
      <c r="E407" s="1" t="e">
        <f t="shared" si="6"/>
        <v>#N/A</v>
      </c>
    </row>
    <row r="408" spans="1:5" x14ac:dyDescent="0.2">
      <c r="A408" s="1" t="s">
        <v>5293</v>
      </c>
      <c r="B408" s="1">
        <v>1</v>
      </c>
      <c r="C408" s="1">
        <v>29.95</v>
      </c>
      <c r="D408" s="1" t="e">
        <f>VLOOKUP(A408,'Margin sản phẩm'!C:J,8,FALSE)</f>
        <v>#N/A</v>
      </c>
      <c r="E408" s="1" t="e">
        <f t="shared" si="6"/>
        <v>#N/A</v>
      </c>
    </row>
    <row r="409" spans="1:5" x14ac:dyDescent="0.2">
      <c r="A409" s="1" t="s">
        <v>5294</v>
      </c>
      <c r="B409" s="1">
        <v>1</v>
      </c>
      <c r="C409" s="1">
        <v>37.950000000000003</v>
      </c>
      <c r="D409" s="1" t="e">
        <f>VLOOKUP(A409,'Margin sản phẩm'!C:J,8,FALSE)</f>
        <v>#N/A</v>
      </c>
      <c r="E409" s="1" t="e">
        <f t="shared" si="6"/>
        <v>#N/A</v>
      </c>
    </row>
    <row r="410" spans="1:5" x14ac:dyDescent="0.2">
      <c r="A410" s="1" t="s">
        <v>5295</v>
      </c>
      <c r="B410" s="1">
        <v>1</v>
      </c>
      <c r="C410" s="1">
        <v>23.96</v>
      </c>
      <c r="D410" s="1" t="e">
        <f>VLOOKUP(A410,'Margin sản phẩm'!C:J,8,FALSE)</f>
        <v>#N/A</v>
      </c>
      <c r="E410" s="1" t="e">
        <f t="shared" si="6"/>
        <v>#N/A</v>
      </c>
    </row>
    <row r="411" spans="1:5" x14ac:dyDescent="0.2">
      <c r="A411" s="1" t="s">
        <v>5296</v>
      </c>
      <c r="B411" s="1">
        <v>1</v>
      </c>
      <c r="C411" s="1">
        <v>24.99</v>
      </c>
      <c r="D411" s="1">
        <f>VLOOKUP(A411,'Margin sản phẩm'!C:J,8,FALSE)</f>
        <v>24.99</v>
      </c>
      <c r="E411" s="1">
        <f t="shared" si="6"/>
        <v>24.99</v>
      </c>
    </row>
    <row r="412" spans="1:5" x14ac:dyDescent="0.2">
      <c r="A412" s="1" t="s">
        <v>5297</v>
      </c>
      <c r="B412" s="1">
        <v>1</v>
      </c>
      <c r="C412" s="1">
        <v>37.950000000000003</v>
      </c>
      <c r="D412" s="1" t="e">
        <f>VLOOKUP(A412,'Margin sản phẩm'!C:J,8,FALSE)</f>
        <v>#N/A</v>
      </c>
      <c r="E412" s="1" t="e">
        <f t="shared" si="6"/>
        <v>#N/A</v>
      </c>
    </row>
    <row r="413" spans="1:5" x14ac:dyDescent="0.2">
      <c r="A413" s="1" t="s">
        <v>5298</v>
      </c>
      <c r="B413" s="1">
        <v>1</v>
      </c>
      <c r="C413" s="1">
        <v>23.96</v>
      </c>
      <c r="D413" s="1" t="e">
        <f>VLOOKUP(A413,'Margin sản phẩm'!C:J,8,FALSE)</f>
        <v>#N/A</v>
      </c>
      <c r="E413" s="1" t="e">
        <f t="shared" si="6"/>
        <v>#N/A</v>
      </c>
    </row>
    <row r="414" spans="1:5" x14ac:dyDescent="0.2">
      <c r="A414" s="1" t="s">
        <v>5299</v>
      </c>
      <c r="B414" s="1">
        <v>1</v>
      </c>
      <c r="C414" s="1">
        <v>25.95</v>
      </c>
      <c r="D414" s="1" t="e">
        <f>VLOOKUP(A414,'Margin sản phẩm'!C:J,8,FALSE)</f>
        <v>#N/A</v>
      </c>
      <c r="E414" s="1" t="e">
        <f t="shared" si="6"/>
        <v>#N/A</v>
      </c>
    </row>
    <row r="415" spans="1:5" x14ac:dyDescent="0.2">
      <c r="A415" s="1" t="s">
        <v>5300</v>
      </c>
      <c r="B415" s="1">
        <v>1</v>
      </c>
      <c r="C415" s="1">
        <v>25.46</v>
      </c>
      <c r="D415" s="1" t="e">
        <f>VLOOKUP(A415,'Margin sản phẩm'!C:J,8,FALSE)</f>
        <v>#N/A</v>
      </c>
      <c r="E415" s="1" t="e">
        <f t="shared" si="6"/>
        <v>#N/A</v>
      </c>
    </row>
    <row r="416" spans="1:5" x14ac:dyDescent="0.2">
      <c r="A416" s="1" t="s">
        <v>5301</v>
      </c>
      <c r="B416" s="1">
        <v>1</v>
      </c>
      <c r="C416" s="1">
        <v>16.95</v>
      </c>
      <c r="D416" s="1" t="e">
        <f>VLOOKUP(A416,'Margin sản phẩm'!C:J,8,FALSE)</f>
        <v>#N/A</v>
      </c>
      <c r="E416" s="1" t="e">
        <f t="shared" si="6"/>
        <v>#N/A</v>
      </c>
    </row>
    <row r="417" spans="1:5" x14ac:dyDescent="0.2">
      <c r="A417" s="1" t="s">
        <v>5302</v>
      </c>
      <c r="B417" s="1">
        <v>1</v>
      </c>
      <c r="C417" s="1">
        <v>35.950000000000003</v>
      </c>
      <c r="D417" s="1" t="e">
        <f>VLOOKUP(A417,'Margin sản phẩm'!C:J,8,FALSE)</f>
        <v>#N/A</v>
      </c>
      <c r="E417" s="1" t="e">
        <f t="shared" si="6"/>
        <v>#N/A</v>
      </c>
    </row>
    <row r="418" spans="1:5" x14ac:dyDescent="0.2">
      <c r="A418" s="1" t="s">
        <v>5303</v>
      </c>
      <c r="B418" s="1">
        <v>1</v>
      </c>
      <c r="C418" s="1">
        <v>46.99</v>
      </c>
      <c r="D418" s="1" t="e">
        <f>VLOOKUP(A418,'Margin sản phẩm'!C:J,8,FALSE)</f>
        <v>#N/A</v>
      </c>
      <c r="E418" s="1" t="e">
        <f t="shared" si="6"/>
        <v>#N/A</v>
      </c>
    </row>
    <row r="419" spans="1:5" x14ac:dyDescent="0.2">
      <c r="A419" s="1" t="s">
        <v>1713</v>
      </c>
      <c r="B419" s="1">
        <v>1</v>
      </c>
      <c r="C419" s="1">
        <v>26.57</v>
      </c>
      <c r="D419" s="1">
        <f>VLOOKUP(A419,'Margin sản phẩm'!C:J,8,FALSE)</f>
        <v>37.950000000000003</v>
      </c>
      <c r="E419" s="1">
        <f t="shared" si="6"/>
        <v>37.950000000000003</v>
      </c>
    </row>
    <row r="420" spans="1:5" x14ac:dyDescent="0.2">
      <c r="A420" s="1" t="s">
        <v>5304</v>
      </c>
      <c r="B420" s="1">
        <v>1</v>
      </c>
      <c r="C420" s="1">
        <v>35.950000000000003</v>
      </c>
      <c r="D420" s="1" t="e">
        <f>VLOOKUP(A420,'Margin sản phẩm'!C:J,8,FALSE)</f>
        <v>#N/A</v>
      </c>
      <c r="E420" s="1" t="e">
        <f t="shared" si="6"/>
        <v>#N/A</v>
      </c>
    </row>
    <row r="421" spans="1:5" x14ac:dyDescent="0.2">
      <c r="A421" s="1" t="s">
        <v>5305</v>
      </c>
      <c r="B421" s="1">
        <v>1</v>
      </c>
      <c r="C421" s="1">
        <v>33.950000000000003</v>
      </c>
      <c r="D421" s="1">
        <f>VLOOKUP(A421,'Margin sản phẩm'!C:J,8,FALSE)</f>
        <v>27.06</v>
      </c>
      <c r="E421" s="1">
        <f t="shared" si="6"/>
        <v>27.06</v>
      </c>
    </row>
    <row r="422" spans="1:5" x14ac:dyDescent="0.2">
      <c r="A422" s="1" t="s">
        <v>5306</v>
      </c>
      <c r="B422" s="1">
        <v>1</v>
      </c>
      <c r="C422" s="1">
        <v>23.36</v>
      </c>
      <c r="D422" s="1" t="e">
        <f>VLOOKUP(A422,'Margin sản phẩm'!C:J,8,FALSE)</f>
        <v>#N/A</v>
      </c>
      <c r="E422" s="1" t="e">
        <f t="shared" si="6"/>
        <v>#N/A</v>
      </c>
    </row>
    <row r="423" spans="1:5" x14ac:dyDescent="0.2">
      <c r="A423" s="1" t="s">
        <v>5307</v>
      </c>
      <c r="B423" s="1">
        <v>1</v>
      </c>
      <c r="C423" s="1">
        <v>19.95</v>
      </c>
      <c r="D423" s="1" t="e">
        <f>VLOOKUP(A423,'Margin sản phẩm'!C:J,8,FALSE)</f>
        <v>#N/A</v>
      </c>
      <c r="E423" s="1" t="e">
        <f t="shared" si="6"/>
        <v>#N/A</v>
      </c>
    </row>
    <row r="424" spans="1:5" x14ac:dyDescent="0.2">
      <c r="A424" s="1" t="s">
        <v>5308</v>
      </c>
      <c r="B424" s="1">
        <v>1</v>
      </c>
      <c r="C424" s="1">
        <v>25.16</v>
      </c>
      <c r="D424" s="1" t="e">
        <f>VLOOKUP(A424,'Margin sản phẩm'!C:J,8,FALSE)</f>
        <v>#N/A</v>
      </c>
      <c r="E424" s="1" t="e">
        <f t="shared" si="6"/>
        <v>#N/A</v>
      </c>
    </row>
    <row r="425" spans="1:5" x14ac:dyDescent="0.2">
      <c r="A425" s="1" t="s">
        <v>5309</v>
      </c>
      <c r="B425" s="1">
        <v>1</v>
      </c>
      <c r="C425" s="1">
        <v>29.95</v>
      </c>
      <c r="D425" s="1">
        <f>VLOOKUP(A425,'Margin sản phẩm'!C:J,8,FALSE)</f>
        <v>29.95</v>
      </c>
      <c r="E425" s="1">
        <f t="shared" si="6"/>
        <v>29.95</v>
      </c>
    </row>
    <row r="426" spans="1:5" x14ac:dyDescent="0.2">
      <c r="A426" s="1" t="s">
        <v>4127</v>
      </c>
      <c r="B426" s="1">
        <v>1</v>
      </c>
      <c r="C426" s="1">
        <v>24.95</v>
      </c>
      <c r="D426" s="1" t="e">
        <f>VLOOKUP(A426,'Margin sản phẩm'!C:J,8,FALSE)</f>
        <v>#N/A</v>
      </c>
      <c r="E426" s="1" t="e">
        <f t="shared" si="6"/>
        <v>#N/A</v>
      </c>
    </row>
    <row r="427" spans="1:5" x14ac:dyDescent="0.2">
      <c r="A427" s="1" t="s">
        <v>5310</v>
      </c>
      <c r="B427" s="1">
        <v>1</v>
      </c>
      <c r="C427" s="1">
        <v>22.45</v>
      </c>
      <c r="D427" s="1" t="e">
        <f>VLOOKUP(A427,'Margin sản phẩm'!C:J,8,FALSE)</f>
        <v>#N/A</v>
      </c>
      <c r="E427" s="1" t="e">
        <f t="shared" si="6"/>
        <v>#N/A</v>
      </c>
    </row>
    <row r="428" spans="1:5" x14ac:dyDescent="0.2">
      <c r="A428" s="1" t="s">
        <v>5311</v>
      </c>
      <c r="B428" s="1">
        <v>1</v>
      </c>
      <c r="C428" s="1">
        <v>15.99</v>
      </c>
      <c r="D428" s="1" t="e">
        <f>VLOOKUP(A428,'Margin sản phẩm'!C:J,8,FALSE)</f>
        <v>#N/A</v>
      </c>
      <c r="E428" s="1" t="e">
        <f t="shared" si="6"/>
        <v>#N/A</v>
      </c>
    </row>
    <row r="429" spans="1:5" x14ac:dyDescent="0.2">
      <c r="A429" s="1" t="s">
        <v>5312</v>
      </c>
      <c r="B429" s="1">
        <v>1</v>
      </c>
      <c r="C429" s="1">
        <v>26.99</v>
      </c>
      <c r="D429" s="1" t="e">
        <f>VLOOKUP(A429,'Margin sản phẩm'!C:J,8,FALSE)</f>
        <v>#N/A</v>
      </c>
      <c r="E429" s="1" t="e">
        <f t="shared" si="6"/>
        <v>#N/A</v>
      </c>
    </row>
    <row r="430" spans="1:5" x14ac:dyDescent="0.2">
      <c r="A430" s="1" t="s">
        <v>5313</v>
      </c>
      <c r="B430" s="1">
        <v>1</v>
      </c>
      <c r="C430" s="1">
        <v>26.95</v>
      </c>
      <c r="D430" s="1">
        <f>VLOOKUP(A430,'Margin sản phẩm'!C:J,8,FALSE)</f>
        <v>26.95</v>
      </c>
      <c r="E430" s="1">
        <f t="shared" si="6"/>
        <v>26.95</v>
      </c>
    </row>
    <row r="431" spans="1:5" x14ac:dyDescent="0.2">
      <c r="A431" s="1" t="s">
        <v>5314</v>
      </c>
      <c r="B431" s="1">
        <v>1</v>
      </c>
      <c r="C431" s="1">
        <v>23.36</v>
      </c>
      <c r="D431" s="1" t="e">
        <f>VLOOKUP(A431,'Margin sản phẩm'!C:J,8,FALSE)</f>
        <v>#N/A</v>
      </c>
      <c r="E431" s="1" t="e">
        <f t="shared" si="6"/>
        <v>#N/A</v>
      </c>
    </row>
    <row r="432" spans="1:5" x14ac:dyDescent="0.2">
      <c r="A432" s="1" t="s">
        <v>5315</v>
      </c>
      <c r="B432" s="1">
        <v>1</v>
      </c>
      <c r="C432" s="1">
        <v>27.99</v>
      </c>
      <c r="D432" s="1">
        <f>VLOOKUP(A432,'Margin sản phẩm'!C:J,8,FALSE)</f>
        <v>24.99</v>
      </c>
      <c r="E432" s="1">
        <f t="shared" si="6"/>
        <v>24.99</v>
      </c>
    </row>
    <row r="433" spans="1:5" x14ac:dyDescent="0.2">
      <c r="A433" s="1" t="s">
        <v>5316</v>
      </c>
      <c r="B433" s="1">
        <v>1</v>
      </c>
      <c r="C433" s="1">
        <v>25.95</v>
      </c>
      <c r="D433" s="1">
        <f>VLOOKUP(A433,'Margin sản phẩm'!C:J,8,FALSE)</f>
        <v>27.95</v>
      </c>
      <c r="E433" s="1">
        <f t="shared" si="6"/>
        <v>27.95</v>
      </c>
    </row>
    <row r="434" spans="1:5" x14ac:dyDescent="0.2">
      <c r="A434" s="1" t="s">
        <v>5317</v>
      </c>
      <c r="B434" s="1">
        <v>1</v>
      </c>
      <c r="C434" s="1">
        <v>3.99</v>
      </c>
      <c r="D434" s="1">
        <f>VLOOKUP(A434,'Margin sản phẩm'!C:J,8,FALSE)</f>
        <v>3.99</v>
      </c>
      <c r="E434" s="1">
        <f t="shared" si="6"/>
        <v>3.99</v>
      </c>
    </row>
    <row r="435" spans="1:5" x14ac:dyDescent="0.2">
      <c r="A435" s="1" t="s">
        <v>5318</v>
      </c>
      <c r="B435" s="1">
        <v>1</v>
      </c>
      <c r="C435" s="1">
        <v>22.95</v>
      </c>
      <c r="D435" s="1" t="e">
        <f>VLOOKUP(A435,'Margin sản phẩm'!C:J,8,FALSE)</f>
        <v>#N/A</v>
      </c>
      <c r="E435" s="1" t="e">
        <f t="shared" si="6"/>
        <v>#N/A</v>
      </c>
    </row>
    <row r="436" spans="1:5" x14ac:dyDescent="0.2">
      <c r="A436" s="1" t="s">
        <v>5319</v>
      </c>
      <c r="B436" s="1">
        <v>1</v>
      </c>
      <c r="C436" s="1">
        <v>31.95</v>
      </c>
      <c r="D436" s="1" t="e">
        <f>VLOOKUP(A436,'Margin sản phẩm'!C:J,8,FALSE)</f>
        <v>#N/A</v>
      </c>
      <c r="E436" s="1" t="e">
        <f t="shared" si="6"/>
        <v>#N/A</v>
      </c>
    </row>
    <row r="437" spans="1:5" x14ac:dyDescent="0.2">
      <c r="A437" s="1" t="s">
        <v>5320</v>
      </c>
      <c r="B437" s="1">
        <v>1</v>
      </c>
      <c r="C437" s="1">
        <v>35.950000000000003</v>
      </c>
      <c r="D437" s="1" t="e">
        <f>VLOOKUP(A437,'Margin sản phẩm'!C:J,8,FALSE)</f>
        <v>#N/A</v>
      </c>
      <c r="E437" s="1" t="e">
        <f t="shared" si="6"/>
        <v>#N/A</v>
      </c>
    </row>
    <row r="438" spans="1:5" x14ac:dyDescent="0.2">
      <c r="A438" s="1" t="s">
        <v>5321</v>
      </c>
      <c r="B438" s="1">
        <v>1</v>
      </c>
      <c r="C438" s="1">
        <v>22.39</v>
      </c>
      <c r="D438" s="1" t="e">
        <f>VLOOKUP(A438,'Margin sản phẩm'!C:J,8,FALSE)</f>
        <v>#N/A</v>
      </c>
      <c r="E438" s="1" t="e">
        <f t="shared" si="6"/>
        <v>#N/A</v>
      </c>
    </row>
    <row r="439" spans="1:5" x14ac:dyDescent="0.2">
      <c r="A439" s="1" t="s">
        <v>4577</v>
      </c>
      <c r="B439" s="1">
        <v>1</v>
      </c>
      <c r="C439" s="1">
        <v>54.95</v>
      </c>
      <c r="D439" s="1">
        <f>VLOOKUP(A439,'Margin sản phẩm'!C:J,8,FALSE)</f>
        <v>49.71</v>
      </c>
      <c r="E439" s="1">
        <f t="shared" si="6"/>
        <v>49.71</v>
      </c>
    </row>
    <row r="440" spans="1:5" x14ac:dyDescent="0.2">
      <c r="A440" s="1" t="s">
        <v>5322</v>
      </c>
      <c r="B440" s="1">
        <v>1</v>
      </c>
      <c r="C440" s="1">
        <v>29.95</v>
      </c>
      <c r="D440" s="1" t="e">
        <f>VLOOKUP(A440,'Margin sản phẩm'!C:J,8,FALSE)</f>
        <v>#N/A</v>
      </c>
      <c r="E440" s="1" t="e">
        <f t="shared" si="6"/>
        <v>#N/A</v>
      </c>
    </row>
    <row r="441" spans="1:5" x14ac:dyDescent="0.2">
      <c r="A441" s="1" t="s">
        <v>5323</v>
      </c>
      <c r="B441" s="1">
        <v>1</v>
      </c>
      <c r="C441" s="1">
        <v>28.75</v>
      </c>
      <c r="D441" s="1" t="e">
        <f>VLOOKUP(A441,'Margin sản phẩm'!C:J,8,FALSE)</f>
        <v>#N/A</v>
      </c>
      <c r="E441" s="1" t="e">
        <f t="shared" si="6"/>
        <v>#N/A</v>
      </c>
    </row>
    <row r="442" spans="1:5" x14ac:dyDescent="0.2">
      <c r="A442" s="1" t="s">
        <v>5324</v>
      </c>
      <c r="B442" s="1">
        <v>1</v>
      </c>
      <c r="C442" s="1">
        <v>32.35</v>
      </c>
      <c r="D442" s="1">
        <f>VLOOKUP(A442,'Margin sản phẩm'!C:J,8,FALSE)</f>
        <v>25.95</v>
      </c>
      <c r="E442" s="1">
        <f t="shared" si="6"/>
        <v>25.95</v>
      </c>
    </row>
    <row r="443" spans="1:5" x14ac:dyDescent="0.2">
      <c r="A443" s="1" t="s">
        <v>5325</v>
      </c>
      <c r="B443" s="1">
        <v>1</v>
      </c>
      <c r="C443" s="1">
        <v>23.96</v>
      </c>
      <c r="D443" s="1" t="e">
        <f>VLOOKUP(A443,'Margin sản phẩm'!C:J,8,FALSE)</f>
        <v>#N/A</v>
      </c>
      <c r="E443" s="1" t="e">
        <f t="shared" si="6"/>
        <v>#N/A</v>
      </c>
    </row>
    <row r="444" spans="1:5" x14ac:dyDescent="0.2">
      <c r="A444" s="1" t="s">
        <v>5326</v>
      </c>
      <c r="B444" s="1">
        <v>1</v>
      </c>
      <c r="C444" s="1">
        <v>37.950000000000003</v>
      </c>
      <c r="D444" s="1" t="e">
        <f>VLOOKUP(A444,'Margin sản phẩm'!C:J,8,FALSE)</f>
        <v>#N/A</v>
      </c>
      <c r="E444" s="1" t="e">
        <f t="shared" si="6"/>
        <v>#N/A</v>
      </c>
    </row>
    <row r="445" spans="1:5" x14ac:dyDescent="0.2">
      <c r="A445" s="1" t="s">
        <v>5327</v>
      </c>
      <c r="B445" s="1">
        <v>1</v>
      </c>
      <c r="C445" s="1">
        <v>31.99</v>
      </c>
      <c r="D445" s="1" t="e">
        <f>VLOOKUP(A445,'Margin sản phẩm'!C:J,8,FALSE)</f>
        <v>#N/A</v>
      </c>
      <c r="E445" s="1" t="e">
        <f t="shared" si="6"/>
        <v>#N/A</v>
      </c>
    </row>
    <row r="446" spans="1:5" x14ac:dyDescent="0.2">
      <c r="A446" s="1" t="s">
        <v>5328</v>
      </c>
      <c r="B446" s="1">
        <v>1</v>
      </c>
      <c r="C446" s="1">
        <v>27.95</v>
      </c>
      <c r="D446" s="1" t="e">
        <f>VLOOKUP(A446,'Margin sản phẩm'!C:J,8,FALSE)</f>
        <v>#N/A</v>
      </c>
      <c r="E446" s="1" t="e">
        <f t="shared" si="6"/>
        <v>#N/A</v>
      </c>
    </row>
    <row r="447" spans="1:5" x14ac:dyDescent="0.2">
      <c r="A447" s="1" t="s">
        <v>5329</v>
      </c>
      <c r="B447" s="1">
        <v>1</v>
      </c>
      <c r="C447" s="1">
        <v>26.39</v>
      </c>
      <c r="D447" s="1" t="e">
        <f>VLOOKUP(A447,'Margin sản phẩm'!C:J,8,FALSE)</f>
        <v>#N/A</v>
      </c>
      <c r="E447" s="1" t="e">
        <f t="shared" si="6"/>
        <v>#N/A</v>
      </c>
    </row>
    <row r="448" spans="1:5" x14ac:dyDescent="0.2">
      <c r="A448" s="1" t="s">
        <v>5330</v>
      </c>
      <c r="B448" s="1">
        <v>1</v>
      </c>
      <c r="C448" s="1">
        <v>32.950000000000003</v>
      </c>
      <c r="D448" s="1" t="e">
        <f>VLOOKUP(A448,'Margin sản phẩm'!C:J,8,FALSE)</f>
        <v>#N/A</v>
      </c>
      <c r="E448" s="1" t="e">
        <f t="shared" si="6"/>
        <v>#N/A</v>
      </c>
    </row>
    <row r="449" spans="1:5" x14ac:dyDescent="0.2">
      <c r="A449" s="1" t="s">
        <v>5331</v>
      </c>
      <c r="B449" s="1">
        <v>1</v>
      </c>
      <c r="C449" s="1">
        <v>15.99</v>
      </c>
      <c r="D449" s="1" t="e">
        <f>VLOOKUP(A449,'Margin sản phẩm'!C:J,8,FALSE)</f>
        <v>#N/A</v>
      </c>
      <c r="E449" s="1" t="e">
        <f t="shared" si="6"/>
        <v>#N/A</v>
      </c>
    </row>
    <row r="450" spans="1:5" x14ac:dyDescent="0.2">
      <c r="A450" s="1" t="s">
        <v>5332</v>
      </c>
      <c r="B450" s="1">
        <v>1</v>
      </c>
      <c r="C450" s="1">
        <v>35.950000000000003</v>
      </c>
      <c r="D450" s="1" t="e">
        <f>VLOOKUP(A450,'Margin sản phẩm'!C:J,8,FALSE)</f>
        <v>#N/A</v>
      </c>
      <c r="E450" s="1" t="e">
        <f t="shared" ref="E450:E513" si="7">B450*D450</f>
        <v>#N/A</v>
      </c>
    </row>
    <row r="451" spans="1:5" x14ac:dyDescent="0.2">
      <c r="A451" s="1" t="s">
        <v>5333</v>
      </c>
      <c r="B451" s="1">
        <v>1</v>
      </c>
      <c r="C451" s="1">
        <v>29.95</v>
      </c>
      <c r="D451" s="1" t="e">
        <f>VLOOKUP(A451,'Margin sản phẩm'!C:J,8,FALSE)</f>
        <v>#N/A</v>
      </c>
      <c r="E451" s="1" t="e">
        <f t="shared" si="7"/>
        <v>#N/A</v>
      </c>
    </row>
    <row r="452" spans="1:5" x14ac:dyDescent="0.2">
      <c r="A452" s="1" t="s">
        <v>5334</v>
      </c>
      <c r="B452" s="1">
        <v>1</v>
      </c>
      <c r="C452" s="1">
        <v>19.989999999999998</v>
      </c>
      <c r="D452" s="1">
        <f>VLOOKUP(A452,'Margin sản phẩm'!C:J,8,FALSE)</f>
        <v>16.79</v>
      </c>
      <c r="E452" s="1">
        <f t="shared" si="7"/>
        <v>16.79</v>
      </c>
    </row>
    <row r="453" spans="1:5" x14ac:dyDescent="0.2">
      <c r="A453" s="1" t="s">
        <v>5335</v>
      </c>
      <c r="B453" s="1">
        <v>1</v>
      </c>
      <c r="C453" s="1">
        <v>21.95</v>
      </c>
      <c r="D453" s="1" t="e">
        <f>VLOOKUP(A453,'Margin sản phẩm'!C:J,8,FALSE)</f>
        <v>#N/A</v>
      </c>
      <c r="E453" s="1" t="e">
        <f t="shared" si="7"/>
        <v>#N/A</v>
      </c>
    </row>
    <row r="454" spans="1:5" x14ac:dyDescent="0.2">
      <c r="A454" s="1" t="s">
        <v>5336</v>
      </c>
      <c r="B454" s="1">
        <v>1</v>
      </c>
      <c r="C454" s="1">
        <v>26.95</v>
      </c>
      <c r="D454" s="1" t="e">
        <f>VLOOKUP(A454,'Margin sản phẩm'!C:J,8,FALSE)</f>
        <v>#N/A</v>
      </c>
      <c r="E454" s="1" t="e">
        <f t="shared" si="7"/>
        <v>#N/A</v>
      </c>
    </row>
    <row r="455" spans="1:5" x14ac:dyDescent="0.2">
      <c r="A455" s="1" t="s">
        <v>5337</v>
      </c>
      <c r="B455" s="1">
        <v>1</v>
      </c>
      <c r="C455" s="1">
        <v>23.99</v>
      </c>
      <c r="D455" s="1" t="e">
        <f>VLOOKUP(A455,'Margin sản phẩm'!C:J,8,FALSE)</f>
        <v>#N/A</v>
      </c>
      <c r="E455" s="1" t="e">
        <f t="shared" si="7"/>
        <v>#N/A</v>
      </c>
    </row>
    <row r="456" spans="1:5" x14ac:dyDescent="0.2">
      <c r="A456" s="1" t="s">
        <v>1027</v>
      </c>
      <c r="B456" s="1">
        <v>1</v>
      </c>
      <c r="C456" s="1">
        <v>25.95</v>
      </c>
      <c r="D456" s="1">
        <f>VLOOKUP(A456,'Margin sản phẩm'!C:J,8,FALSE)</f>
        <v>35.950000000000003</v>
      </c>
      <c r="E456" s="1">
        <f t="shared" si="7"/>
        <v>35.950000000000003</v>
      </c>
    </row>
    <row r="457" spans="1:5" x14ac:dyDescent="0.2">
      <c r="A457" s="1" t="s">
        <v>5338</v>
      </c>
      <c r="B457" s="1">
        <v>1</v>
      </c>
      <c r="C457" s="1">
        <v>21.59</v>
      </c>
      <c r="D457" s="1" t="e">
        <f>VLOOKUP(A457,'Margin sản phẩm'!C:J,8,FALSE)</f>
        <v>#N/A</v>
      </c>
      <c r="E457" s="1" t="e">
        <f t="shared" si="7"/>
        <v>#N/A</v>
      </c>
    </row>
    <row r="458" spans="1:5" x14ac:dyDescent="0.2">
      <c r="A458" s="1" t="s">
        <v>5339</v>
      </c>
      <c r="B458" s="1">
        <v>1</v>
      </c>
      <c r="C458" s="1">
        <v>32.950000000000003</v>
      </c>
      <c r="D458" s="1" t="e">
        <f>VLOOKUP(A458,'Margin sản phẩm'!C:J,8,FALSE)</f>
        <v>#N/A</v>
      </c>
      <c r="E458" s="1" t="e">
        <f t="shared" si="7"/>
        <v>#N/A</v>
      </c>
    </row>
    <row r="459" spans="1:5" x14ac:dyDescent="0.2">
      <c r="A459" s="1" t="s">
        <v>5340</v>
      </c>
      <c r="B459" s="1">
        <v>1</v>
      </c>
      <c r="C459" s="1">
        <v>25.45</v>
      </c>
      <c r="D459" s="1">
        <f>VLOOKUP(A459,'Margin sản phẩm'!C:J,8,FALSE)</f>
        <v>29.95</v>
      </c>
      <c r="E459" s="1">
        <f t="shared" si="7"/>
        <v>29.95</v>
      </c>
    </row>
    <row r="460" spans="1:5" x14ac:dyDescent="0.2">
      <c r="A460" s="1" t="s">
        <v>5341</v>
      </c>
      <c r="B460" s="1">
        <v>1</v>
      </c>
      <c r="C460" s="1">
        <v>19.989999999999998</v>
      </c>
      <c r="D460" s="1" t="e">
        <f>VLOOKUP(A460,'Margin sản phẩm'!C:J,8,FALSE)</f>
        <v>#N/A</v>
      </c>
      <c r="E460" s="1" t="e">
        <f t="shared" si="7"/>
        <v>#N/A</v>
      </c>
    </row>
    <row r="461" spans="1:5" x14ac:dyDescent="0.2">
      <c r="A461" s="1" t="s">
        <v>5342</v>
      </c>
      <c r="B461" s="1">
        <v>1</v>
      </c>
      <c r="C461" s="1">
        <v>21.59</v>
      </c>
      <c r="D461" s="1" t="e">
        <f>VLOOKUP(A461,'Margin sản phẩm'!C:J,8,FALSE)</f>
        <v>#N/A</v>
      </c>
      <c r="E461" s="1" t="e">
        <f t="shared" si="7"/>
        <v>#N/A</v>
      </c>
    </row>
    <row r="462" spans="1:5" x14ac:dyDescent="0.2">
      <c r="A462" s="1" t="s">
        <v>5343</v>
      </c>
      <c r="B462" s="1">
        <v>1</v>
      </c>
      <c r="C462" s="1">
        <v>19.190000000000001</v>
      </c>
      <c r="D462" s="1" t="e">
        <f>VLOOKUP(A462,'Margin sản phẩm'!C:J,8,FALSE)</f>
        <v>#N/A</v>
      </c>
      <c r="E462" s="1" t="e">
        <f t="shared" si="7"/>
        <v>#N/A</v>
      </c>
    </row>
    <row r="463" spans="1:5" x14ac:dyDescent="0.2">
      <c r="A463" s="1" t="s">
        <v>5344</v>
      </c>
      <c r="B463" s="1">
        <v>1</v>
      </c>
      <c r="C463" s="1">
        <v>17.559999999999999</v>
      </c>
      <c r="D463" s="1" t="e">
        <f>VLOOKUP(A463,'Margin sản phẩm'!C:J,8,FALSE)</f>
        <v>#N/A</v>
      </c>
      <c r="E463" s="1" t="e">
        <f t="shared" si="7"/>
        <v>#N/A</v>
      </c>
    </row>
    <row r="464" spans="1:5" x14ac:dyDescent="0.2">
      <c r="A464" s="1" t="s">
        <v>5345</v>
      </c>
      <c r="B464" s="1">
        <v>1</v>
      </c>
      <c r="C464" s="1">
        <v>19.989999999999998</v>
      </c>
      <c r="D464" s="1" t="e">
        <f>VLOOKUP(A464,'Margin sản phẩm'!C:J,8,FALSE)</f>
        <v>#N/A</v>
      </c>
      <c r="E464" s="1" t="e">
        <f t="shared" si="7"/>
        <v>#N/A</v>
      </c>
    </row>
    <row r="465" spans="1:5" x14ac:dyDescent="0.2">
      <c r="A465" s="1" t="s">
        <v>5346</v>
      </c>
      <c r="B465" s="1">
        <v>1</v>
      </c>
      <c r="C465" s="1">
        <v>21.59</v>
      </c>
      <c r="D465" s="1" t="e">
        <f>VLOOKUP(A465,'Margin sản phẩm'!C:J,8,FALSE)</f>
        <v>#N/A</v>
      </c>
      <c r="E465" s="1" t="e">
        <f t="shared" si="7"/>
        <v>#N/A</v>
      </c>
    </row>
    <row r="466" spans="1:5" x14ac:dyDescent="0.2">
      <c r="A466" s="1" t="s">
        <v>4076</v>
      </c>
      <c r="B466" s="1">
        <v>1</v>
      </c>
      <c r="C466" s="1">
        <v>22.95</v>
      </c>
      <c r="D466" s="1">
        <f>VLOOKUP(A466,'Margin sản phẩm'!C:J,8,FALSE)</f>
        <v>28.95</v>
      </c>
      <c r="E466" s="1">
        <f t="shared" si="7"/>
        <v>28.95</v>
      </c>
    </row>
    <row r="467" spans="1:5" x14ac:dyDescent="0.2">
      <c r="A467" s="1" t="s">
        <v>5347</v>
      </c>
      <c r="B467" s="1">
        <v>1</v>
      </c>
      <c r="C467" s="1">
        <v>29.95</v>
      </c>
      <c r="D467" s="1" t="e">
        <f>VLOOKUP(A467,'Margin sản phẩm'!C:J,8,FALSE)</f>
        <v>#N/A</v>
      </c>
      <c r="E467" s="1" t="e">
        <f t="shared" si="7"/>
        <v>#N/A</v>
      </c>
    </row>
    <row r="468" spans="1:5" x14ac:dyDescent="0.2">
      <c r="A468" s="1" t="s">
        <v>5348</v>
      </c>
      <c r="B468" s="1">
        <v>1</v>
      </c>
      <c r="C468" s="1">
        <v>32.99</v>
      </c>
      <c r="D468" s="1" t="e">
        <f>VLOOKUP(A468,'Margin sản phẩm'!C:J,8,FALSE)</f>
        <v>#N/A</v>
      </c>
      <c r="E468" s="1" t="e">
        <f t="shared" si="7"/>
        <v>#N/A</v>
      </c>
    </row>
    <row r="469" spans="1:5" x14ac:dyDescent="0.2">
      <c r="A469" s="1" t="s">
        <v>5349</v>
      </c>
      <c r="B469" s="1">
        <v>1</v>
      </c>
      <c r="C469" s="1">
        <v>20.65</v>
      </c>
      <c r="D469" s="1" t="e">
        <f>VLOOKUP(A469,'Margin sản phẩm'!C:J,8,FALSE)</f>
        <v>#N/A</v>
      </c>
      <c r="E469" s="1" t="e">
        <f t="shared" si="7"/>
        <v>#N/A</v>
      </c>
    </row>
    <row r="470" spans="1:5" x14ac:dyDescent="0.2">
      <c r="A470" s="1" t="s">
        <v>728</v>
      </c>
      <c r="B470" s="1">
        <v>1</v>
      </c>
      <c r="C470" s="1">
        <v>22.95</v>
      </c>
      <c r="D470" s="1">
        <f>VLOOKUP(A470,'Margin sản phẩm'!C:J,8,FALSE)</f>
        <v>22.95</v>
      </c>
      <c r="E470" s="1">
        <f t="shared" si="7"/>
        <v>22.95</v>
      </c>
    </row>
    <row r="471" spans="1:5" x14ac:dyDescent="0.2">
      <c r="A471" s="1" t="s">
        <v>1778</v>
      </c>
      <c r="B471" s="1">
        <v>1</v>
      </c>
      <c r="C471" s="1">
        <v>25.95</v>
      </c>
      <c r="D471" s="1">
        <f>VLOOKUP(A471,'Margin sản phẩm'!C:J,8,FALSE)</f>
        <v>21.32</v>
      </c>
      <c r="E471" s="1">
        <f t="shared" si="7"/>
        <v>21.32</v>
      </c>
    </row>
    <row r="472" spans="1:5" x14ac:dyDescent="0.2">
      <c r="A472" s="1" t="s">
        <v>5350</v>
      </c>
      <c r="B472" s="1">
        <v>1</v>
      </c>
      <c r="C472" s="1">
        <v>23.96</v>
      </c>
      <c r="D472" s="1" t="e">
        <f>VLOOKUP(A472,'Margin sản phẩm'!C:J,8,FALSE)</f>
        <v>#N/A</v>
      </c>
      <c r="E472" s="1" t="e">
        <f t="shared" si="7"/>
        <v>#N/A</v>
      </c>
    </row>
    <row r="473" spans="1:5" x14ac:dyDescent="0.2">
      <c r="A473" s="1" t="s">
        <v>4338</v>
      </c>
      <c r="B473" s="1">
        <v>1</v>
      </c>
      <c r="C473" s="1">
        <v>23.95</v>
      </c>
      <c r="D473" s="1">
        <f>VLOOKUP(A473,'Margin sản phẩm'!C:J,8,FALSE)</f>
        <v>20.76</v>
      </c>
      <c r="E473" s="1">
        <f t="shared" si="7"/>
        <v>20.76</v>
      </c>
    </row>
    <row r="474" spans="1:5" x14ac:dyDescent="0.2">
      <c r="A474" s="1" t="s">
        <v>5351</v>
      </c>
      <c r="B474" s="1">
        <v>1</v>
      </c>
      <c r="C474" s="1">
        <v>37.950000000000003</v>
      </c>
      <c r="D474" s="1">
        <f>VLOOKUP(A474,'Margin sản phẩm'!C:J,8,FALSE)</f>
        <v>34.15</v>
      </c>
      <c r="E474" s="1">
        <f t="shared" si="7"/>
        <v>34.15</v>
      </c>
    </row>
    <row r="475" spans="1:5" x14ac:dyDescent="0.2">
      <c r="A475" s="1" t="s">
        <v>5352</v>
      </c>
      <c r="B475" s="1">
        <v>1</v>
      </c>
      <c r="C475" s="1">
        <v>31.95</v>
      </c>
      <c r="D475" s="1" t="e">
        <f>VLOOKUP(A475,'Margin sản phẩm'!C:J,8,FALSE)</f>
        <v>#N/A</v>
      </c>
      <c r="E475" s="1" t="e">
        <f t="shared" si="7"/>
        <v>#N/A</v>
      </c>
    </row>
    <row r="476" spans="1:5" x14ac:dyDescent="0.2">
      <c r="A476" s="1" t="s">
        <v>5353</v>
      </c>
      <c r="B476" s="1">
        <v>1</v>
      </c>
      <c r="C476" s="1">
        <v>37.950000000000003</v>
      </c>
      <c r="D476" s="1" t="e">
        <f>VLOOKUP(A476,'Margin sản phẩm'!C:J,8,FALSE)</f>
        <v>#N/A</v>
      </c>
      <c r="E476" s="1" t="e">
        <f t="shared" si="7"/>
        <v>#N/A</v>
      </c>
    </row>
    <row r="477" spans="1:5" x14ac:dyDescent="0.2">
      <c r="A477" s="1" t="s">
        <v>5354</v>
      </c>
      <c r="B477" s="1">
        <v>1</v>
      </c>
      <c r="C477" s="1">
        <v>26.99</v>
      </c>
      <c r="D477" s="1" t="e">
        <f>VLOOKUP(A477,'Margin sản phẩm'!C:J,8,FALSE)</f>
        <v>#N/A</v>
      </c>
      <c r="E477" s="1" t="e">
        <f t="shared" si="7"/>
        <v>#N/A</v>
      </c>
    </row>
    <row r="478" spans="1:5" x14ac:dyDescent="0.2">
      <c r="A478" s="1" t="s">
        <v>5355</v>
      </c>
      <c r="B478" s="1">
        <v>1</v>
      </c>
      <c r="C478" s="1">
        <v>23.36</v>
      </c>
      <c r="D478" s="1" t="e">
        <f>VLOOKUP(A478,'Margin sản phẩm'!C:J,8,FALSE)</f>
        <v>#N/A</v>
      </c>
      <c r="E478" s="1" t="e">
        <f t="shared" si="7"/>
        <v>#N/A</v>
      </c>
    </row>
    <row r="479" spans="1:5" x14ac:dyDescent="0.2">
      <c r="A479" s="1" t="s">
        <v>5356</v>
      </c>
      <c r="B479" s="1">
        <v>1</v>
      </c>
      <c r="C479" s="1">
        <v>19.989999999999998</v>
      </c>
      <c r="D479" s="1" t="e">
        <f>VLOOKUP(A479,'Margin sản phẩm'!C:J,8,FALSE)</f>
        <v>#N/A</v>
      </c>
      <c r="E479" s="1" t="e">
        <f t="shared" si="7"/>
        <v>#N/A</v>
      </c>
    </row>
    <row r="480" spans="1:5" x14ac:dyDescent="0.2">
      <c r="A480" s="1" t="s">
        <v>5357</v>
      </c>
      <c r="B480" s="1">
        <v>1</v>
      </c>
      <c r="C480" s="1">
        <v>24.29</v>
      </c>
      <c r="D480" s="1">
        <f>VLOOKUP(A480,'Margin sản phẩm'!C:J,8,FALSE)</f>
        <v>26.99</v>
      </c>
      <c r="E480" s="1">
        <f t="shared" si="7"/>
        <v>26.99</v>
      </c>
    </row>
    <row r="481" spans="1:5" x14ac:dyDescent="0.2">
      <c r="A481" s="1" t="s">
        <v>5358</v>
      </c>
      <c r="B481" s="1">
        <v>1</v>
      </c>
      <c r="C481" s="1">
        <v>23.39</v>
      </c>
      <c r="D481" s="1" t="e">
        <f>VLOOKUP(A481,'Margin sản phẩm'!C:J,8,FALSE)</f>
        <v>#N/A</v>
      </c>
      <c r="E481" s="1" t="e">
        <f t="shared" si="7"/>
        <v>#N/A</v>
      </c>
    </row>
    <row r="482" spans="1:5" x14ac:dyDescent="0.2">
      <c r="A482" s="1" t="s">
        <v>5359</v>
      </c>
      <c r="B482" s="1">
        <v>1</v>
      </c>
      <c r="C482" s="1">
        <v>23.96</v>
      </c>
      <c r="D482" s="1" t="e">
        <f>VLOOKUP(A482,'Margin sản phẩm'!C:J,8,FALSE)</f>
        <v>#N/A</v>
      </c>
      <c r="E482" s="1" t="e">
        <f t="shared" si="7"/>
        <v>#N/A</v>
      </c>
    </row>
    <row r="483" spans="1:5" x14ac:dyDescent="0.2">
      <c r="A483" s="1" t="s">
        <v>5360</v>
      </c>
      <c r="B483" s="1">
        <v>1</v>
      </c>
      <c r="C483" s="1">
        <v>21.59</v>
      </c>
      <c r="D483" s="1" t="e">
        <f>VLOOKUP(A483,'Margin sản phẩm'!C:J,8,FALSE)</f>
        <v>#N/A</v>
      </c>
      <c r="E483" s="1" t="e">
        <f t="shared" si="7"/>
        <v>#N/A</v>
      </c>
    </row>
    <row r="484" spans="1:5" x14ac:dyDescent="0.2">
      <c r="A484" s="1" t="s">
        <v>5361</v>
      </c>
      <c r="B484" s="1">
        <v>1</v>
      </c>
      <c r="C484" s="1">
        <v>26.99</v>
      </c>
      <c r="D484" s="1" t="e">
        <f>VLOOKUP(A484,'Margin sản phẩm'!C:J,8,FALSE)</f>
        <v>#N/A</v>
      </c>
      <c r="E484" s="1" t="e">
        <f t="shared" si="7"/>
        <v>#N/A</v>
      </c>
    </row>
    <row r="485" spans="1:5" x14ac:dyDescent="0.2">
      <c r="A485" s="1" t="s">
        <v>5362</v>
      </c>
      <c r="B485" s="1">
        <v>1</v>
      </c>
      <c r="C485" s="1">
        <v>26.99</v>
      </c>
      <c r="D485" s="1">
        <f>VLOOKUP(A485,'Margin sản phẩm'!C:J,8,FALSE)</f>
        <v>26.99</v>
      </c>
      <c r="E485" s="1">
        <f t="shared" si="7"/>
        <v>26.99</v>
      </c>
    </row>
    <row r="486" spans="1:5" x14ac:dyDescent="0.2">
      <c r="A486" s="1" t="s">
        <v>5363</v>
      </c>
      <c r="B486" s="1">
        <v>1</v>
      </c>
      <c r="C486" s="1">
        <v>24.99</v>
      </c>
      <c r="D486" s="1">
        <f>VLOOKUP(A486,'Margin sản phẩm'!C:J,8,FALSE)</f>
        <v>28.99</v>
      </c>
      <c r="E486" s="1">
        <f t="shared" si="7"/>
        <v>28.99</v>
      </c>
    </row>
    <row r="487" spans="1:5" x14ac:dyDescent="0.2">
      <c r="A487" s="1" t="s">
        <v>5364</v>
      </c>
      <c r="B487" s="1">
        <v>1</v>
      </c>
      <c r="C487" s="1">
        <v>26.99</v>
      </c>
      <c r="D487" s="1">
        <f>VLOOKUP(A487,'Margin sản phẩm'!C:J,8,FALSE)</f>
        <v>26.99</v>
      </c>
      <c r="E487" s="1">
        <f t="shared" si="7"/>
        <v>26.99</v>
      </c>
    </row>
    <row r="488" spans="1:5" x14ac:dyDescent="0.2">
      <c r="A488" s="1" t="s">
        <v>5365</v>
      </c>
      <c r="B488" s="1">
        <v>1</v>
      </c>
      <c r="C488" s="1">
        <v>15.96</v>
      </c>
      <c r="D488" s="1" t="e">
        <f>VLOOKUP(A488,'Margin sản phẩm'!C:J,8,FALSE)</f>
        <v>#N/A</v>
      </c>
      <c r="E488" s="1" t="e">
        <f t="shared" si="7"/>
        <v>#N/A</v>
      </c>
    </row>
    <row r="489" spans="1:5" x14ac:dyDescent="0.2">
      <c r="A489" s="1" t="s">
        <v>5366</v>
      </c>
      <c r="B489" s="1">
        <v>1</v>
      </c>
      <c r="C489" s="1">
        <v>29.95</v>
      </c>
      <c r="D489" s="1" t="e">
        <f>VLOOKUP(A489,'Margin sản phẩm'!C:J,8,FALSE)</f>
        <v>#N/A</v>
      </c>
      <c r="E489" s="1" t="e">
        <f t="shared" si="7"/>
        <v>#N/A</v>
      </c>
    </row>
    <row r="490" spans="1:5" x14ac:dyDescent="0.2">
      <c r="A490" s="1" t="s">
        <v>5367</v>
      </c>
      <c r="B490" s="1">
        <v>1</v>
      </c>
      <c r="C490" s="1">
        <v>26.09</v>
      </c>
      <c r="D490" s="1" t="e">
        <f>VLOOKUP(A490,'Margin sản phẩm'!C:J,8,FALSE)</f>
        <v>#N/A</v>
      </c>
      <c r="E490" s="1" t="e">
        <f t="shared" si="7"/>
        <v>#N/A</v>
      </c>
    </row>
    <row r="491" spans="1:5" x14ac:dyDescent="0.2">
      <c r="A491" s="1" t="s">
        <v>5368</v>
      </c>
      <c r="B491" s="1">
        <v>1</v>
      </c>
      <c r="C491" s="1">
        <v>26.99</v>
      </c>
      <c r="D491" s="1" t="e">
        <f>VLOOKUP(A491,'Margin sản phẩm'!C:J,8,FALSE)</f>
        <v>#N/A</v>
      </c>
      <c r="E491" s="1" t="e">
        <f t="shared" si="7"/>
        <v>#N/A</v>
      </c>
    </row>
    <row r="492" spans="1:5" x14ac:dyDescent="0.2">
      <c r="A492" s="1" t="s">
        <v>5369</v>
      </c>
      <c r="B492" s="1">
        <v>1</v>
      </c>
      <c r="C492" s="1">
        <v>25.15</v>
      </c>
      <c r="D492" s="1" t="e">
        <f>VLOOKUP(A492,'Margin sản phẩm'!C:J,8,FALSE)</f>
        <v>#N/A</v>
      </c>
      <c r="E492" s="1" t="e">
        <f t="shared" si="7"/>
        <v>#N/A</v>
      </c>
    </row>
    <row r="493" spans="1:5" x14ac:dyDescent="0.2">
      <c r="A493" s="1" t="s">
        <v>5370</v>
      </c>
      <c r="B493" s="1">
        <v>1</v>
      </c>
      <c r="C493" s="1">
        <v>29.95</v>
      </c>
      <c r="D493" s="1" t="e">
        <f>VLOOKUP(A493,'Margin sản phẩm'!C:J,8,FALSE)</f>
        <v>#N/A</v>
      </c>
      <c r="E493" s="1" t="e">
        <f t="shared" si="7"/>
        <v>#N/A</v>
      </c>
    </row>
    <row r="494" spans="1:5" x14ac:dyDescent="0.2">
      <c r="A494" s="1" t="s">
        <v>5371</v>
      </c>
      <c r="B494" s="1">
        <v>1</v>
      </c>
      <c r="C494" s="1">
        <v>29.95</v>
      </c>
      <c r="D494" s="1" t="e">
        <f>VLOOKUP(A494,'Margin sản phẩm'!C:J,8,FALSE)</f>
        <v>#N/A</v>
      </c>
      <c r="E494" s="1" t="e">
        <f t="shared" si="7"/>
        <v>#N/A</v>
      </c>
    </row>
    <row r="495" spans="1:5" x14ac:dyDescent="0.2">
      <c r="A495" s="1" t="s">
        <v>5372</v>
      </c>
      <c r="B495" s="1">
        <v>1</v>
      </c>
      <c r="C495" s="1">
        <v>26.99</v>
      </c>
      <c r="D495" s="1">
        <f>VLOOKUP(A495,'Margin sản phẩm'!C:J,8,FALSE)</f>
        <v>26.99</v>
      </c>
      <c r="E495" s="1">
        <f t="shared" si="7"/>
        <v>26.99</v>
      </c>
    </row>
    <row r="496" spans="1:5" x14ac:dyDescent="0.2">
      <c r="A496" s="1" t="s">
        <v>5373</v>
      </c>
      <c r="B496" s="1">
        <v>1</v>
      </c>
      <c r="C496" s="1">
        <v>28.99</v>
      </c>
      <c r="D496" s="1" t="e">
        <f>VLOOKUP(A496,'Margin sản phẩm'!C:J,8,FALSE)</f>
        <v>#N/A</v>
      </c>
      <c r="E496" s="1" t="e">
        <f t="shared" si="7"/>
        <v>#N/A</v>
      </c>
    </row>
    <row r="497" spans="1:5" x14ac:dyDescent="0.2">
      <c r="A497" s="1" t="s">
        <v>5374</v>
      </c>
      <c r="B497" s="1">
        <v>1</v>
      </c>
      <c r="C497" s="1">
        <v>29.95</v>
      </c>
      <c r="D497" s="1" t="e">
        <f>VLOOKUP(A497,'Margin sản phẩm'!C:J,8,FALSE)</f>
        <v>#N/A</v>
      </c>
      <c r="E497" s="1" t="e">
        <f t="shared" si="7"/>
        <v>#N/A</v>
      </c>
    </row>
    <row r="498" spans="1:5" x14ac:dyDescent="0.2">
      <c r="A498" s="1" t="s">
        <v>5375</v>
      </c>
      <c r="B498" s="1">
        <v>1</v>
      </c>
      <c r="C498" s="1">
        <v>19.96</v>
      </c>
      <c r="D498" s="1" t="e">
        <f>VLOOKUP(A498,'Margin sản phẩm'!C:J,8,FALSE)</f>
        <v>#N/A</v>
      </c>
      <c r="E498" s="1" t="e">
        <f t="shared" si="7"/>
        <v>#N/A</v>
      </c>
    </row>
    <row r="499" spans="1:5" x14ac:dyDescent="0.2">
      <c r="A499" s="1" t="s">
        <v>5376</v>
      </c>
      <c r="B499" s="1">
        <v>1</v>
      </c>
      <c r="C499" s="1">
        <v>14.36</v>
      </c>
      <c r="D499" s="1">
        <f>VLOOKUP(A499,'Margin sản phẩm'!C:J,8,FALSE)</f>
        <v>17.95</v>
      </c>
      <c r="E499" s="1">
        <f t="shared" si="7"/>
        <v>17.95</v>
      </c>
    </row>
    <row r="500" spans="1:5" x14ac:dyDescent="0.2">
      <c r="A500" s="1" t="s">
        <v>5377</v>
      </c>
      <c r="B500" s="1">
        <v>1</v>
      </c>
      <c r="C500" s="1">
        <v>24.3</v>
      </c>
      <c r="D500" s="1" t="e">
        <f>VLOOKUP(A500,'Margin sản phẩm'!C:J,8,FALSE)</f>
        <v>#N/A</v>
      </c>
      <c r="E500" s="1" t="e">
        <f t="shared" si="7"/>
        <v>#N/A</v>
      </c>
    </row>
    <row r="501" spans="1:5" x14ac:dyDescent="0.2">
      <c r="A501" s="1" t="s">
        <v>5378</v>
      </c>
      <c r="B501" s="1">
        <v>1</v>
      </c>
      <c r="C501" s="1">
        <v>30.95</v>
      </c>
      <c r="D501" s="1" t="e">
        <f>VLOOKUP(A501,'Margin sản phẩm'!C:J,8,FALSE)</f>
        <v>#N/A</v>
      </c>
      <c r="E501" s="1" t="e">
        <f t="shared" si="7"/>
        <v>#N/A</v>
      </c>
    </row>
    <row r="502" spans="1:5" x14ac:dyDescent="0.2">
      <c r="A502" s="1" t="s">
        <v>5379</v>
      </c>
      <c r="B502" s="1">
        <v>1</v>
      </c>
      <c r="C502" s="1">
        <v>28.99</v>
      </c>
      <c r="D502" s="1" t="e">
        <f>VLOOKUP(A502,'Margin sản phẩm'!C:J,8,FALSE)</f>
        <v>#N/A</v>
      </c>
      <c r="E502" s="1" t="e">
        <f t="shared" si="7"/>
        <v>#N/A</v>
      </c>
    </row>
    <row r="503" spans="1:5" x14ac:dyDescent="0.2">
      <c r="A503" s="1" t="s">
        <v>5380</v>
      </c>
      <c r="B503" s="1">
        <v>1</v>
      </c>
      <c r="C503" s="1">
        <v>35.950000000000003</v>
      </c>
      <c r="D503" s="1">
        <f>VLOOKUP(A503,'Margin sản phẩm'!C:J,8,FALSE)</f>
        <v>23.96</v>
      </c>
      <c r="E503" s="1">
        <f t="shared" si="7"/>
        <v>23.96</v>
      </c>
    </row>
    <row r="504" spans="1:5" x14ac:dyDescent="0.2">
      <c r="A504" s="1" t="s">
        <v>5381</v>
      </c>
      <c r="B504" s="1">
        <v>1</v>
      </c>
      <c r="C504" s="1">
        <v>21.58</v>
      </c>
      <c r="D504" s="1" t="e">
        <f>VLOOKUP(A504,'Margin sản phẩm'!C:J,8,FALSE)</f>
        <v>#N/A</v>
      </c>
      <c r="E504" s="1" t="e">
        <f t="shared" si="7"/>
        <v>#N/A</v>
      </c>
    </row>
    <row r="505" spans="1:5" x14ac:dyDescent="0.2">
      <c r="A505" s="1" t="s">
        <v>5382</v>
      </c>
      <c r="B505" s="1">
        <v>1</v>
      </c>
      <c r="C505" s="1">
        <v>28.76</v>
      </c>
      <c r="D505" s="1" t="e">
        <f>VLOOKUP(A505,'Margin sản phẩm'!C:J,8,FALSE)</f>
        <v>#N/A</v>
      </c>
      <c r="E505" s="1" t="e">
        <f t="shared" si="7"/>
        <v>#N/A</v>
      </c>
    </row>
    <row r="506" spans="1:5" x14ac:dyDescent="0.2">
      <c r="A506" s="1" t="s">
        <v>5383</v>
      </c>
      <c r="B506" s="1">
        <v>1</v>
      </c>
      <c r="C506" s="1">
        <v>31.95</v>
      </c>
      <c r="D506" s="1">
        <f>VLOOKUP(A506,'Margin sản phẩm'!C:J,8,FALSE)</f>
        <v>34.950000000000003</v>
      </c>
      <c r="E506" s="1">
        <f t="shared" si="7"/>
        <v>34.950000000000003</v>
      </c>
    </row>
    <row r="507" spans="1:5" x14ac:dyDescent="0.2">
      <c r="A507" s="1" t="s">
        <v>5384</v>
      </c>
      <c r="B507" s="1">
        <v>1</v>
      </c>
      <c r="C507" s="1">
        <v>29.95</v>
      </c>
      <c r="D507" s="1" t="e">
        <f>VLOOKUP(A507,'Margin sản phẩm'!C:J,8,FALSE)</f>
        <v>#N/A</v>
      </c>
      <c r="E507" s="1" t="e">
        <f t="shared" si="7"/>
        <v>#N/A</v>
      </c>
    </row>
    <row r="508" spans="1:5" x14ac:dyDescent="0.2">
      <c r="A508" s="1" t="s">
        <v>5385</v>
      </c>
      <c r="B508" s="1">
        <v>1</v>
      </c>
      <c r="C508" s="1">
        <v>26.95</v>
      </c>
      <c r="D508" s="1" t="e">
        <f>VLOOKUP(A508,'Margin sản phẩm'!C:J,8,FALSE)</f>
        <v>#N/A</v>
      </c>
      <c r="E508" s="1" t="e">
        <f t="shared" si="7"/>
        <v>#N/A</v>
      </c>
    </row>
    <row r="509" spans="1:5" x14ac:dyDescent="0.2">
      <c r="A509" s="1" t="s">
        <v>5386</v>
      </c>
      <c r="B509" s="1">
        <v>1</v>
      </c>
      <c r="C509" s="1">
        <v>27.95</v>
      </c>
      <c r="D509" s="1" t="e">
        <f>VLOOKUP(A509,'Margin sản phẩm'!C:J,8,FALSE)</f>
        <v>#N/A</v>
      </c>
      <c r="E509" s="1" t="e">
        <f t="shared" si="7"/>
        <v>#N/A</v>
      </c>
    </row>
    <row r="510" spans="1:5" x14ac:dyDescent="0.2">
      <c r="A510" s="1" t="s">
        <v>5387</v>
      </c>
      <c r="B510" s="1">
        <v>1</v>
      </c>
      <c r="C510" s="1">
        <v>31.95</v>
      </c>
      <c r="D510" s="1" t="e">
        <f>VLOOKUP(A510,'Margin sản phẩm'!C:J,8,FALSE)</f>
        <v>#N/A</v>
      </c>
      <c r="E510" s="1" t="e">
        <f t="shared" si="7"/>
        <v>#N/A</v>
      </c>
    </row>
    <row r="511" spans="1:5" x14ac:dyDescent="0.2">
      <c r="A511" s="1" t="s">
        <v>4555</v>
      </c>
      <c r="B511" s="1">
        <v>1</v>
      </c>
      <c r="C511" s="1">
        <v>39.950000000000003</v>
      </c>
      <c r="D511" s="1">
        <f>VLOOKUP(A511,'Margin sản phẩm'!C:J,8,FALSE)</f>
        <v>54.95</v>
      </c>
      <c r="E511" s="1">
        <f t="shared" si="7"/>
        <v>54.95</v>
      </c>
    </row>
    <row r="512" spans="1:5" x14ac:dyDescent="0.2">
      <c r="A512" s="1" t="s">
        <v>5388</v>
      </c>
      <c r="B512" s="1">
        <v>1</v>
      </c>
      <c r="C512" s="1">
        <v>54.95</v>
      </c>
      <c r="D512" s="1" t="e">
        <f>VLOOKUP(A512,'Margin sản phẩm'!C:J,8,FALSE)</f>
        <v>#N/A</v>
      </c>
      <c r="E512" s="1" t="e">
        <f t="shared" si="7"/>
        <v>#N/A</v>
      </c>
    </row>
    <row r="513" spans="1:5" x14ac:dyDescent="0.2">
      <c r="A513" s="1" t="s">
        <v>5389</v>
      </c>
      <c r="B513" s="1">
        <v>1</v>
      </c>
      <c r="C513" s="1">
        <v>29.95</v>
      </c>
      <c r="D513" s="1" t="e">
        <f>VLOOKUP(A513,'Margin sản phẩm'!C:J,8,FALSE)</f>
        <v>#N/A</v>
      </c>
      <c r="E513" s="1" t="e">
        <f t="shared" si="7"/>
        <v>#N/A</v>
      </c>
    </row>
    <row r="514" spans="1:5" x14ac:dyDescent="0.2">
      <c r="A514" s="1" t="s">
        <v>5390</v>
      </c>
      <c r="B514" s="1">
        <v>1</v>
      </c>
      <c r="C514" s="1">
        <v>31.95</v>
      </c>
      <c r="D514" s="1" t="e">
        <f>VLOOKUP(A514,'Margin sản phẩm'!C:J,8,FALSE)</f>
        <v>#N/A</v>
      </c>
      <c r="E514" s="1" t="e">
        <f t="shared" ref="E514:E577" si="8">B514*D514</f>
        <v>#N/A</v>
      </c>
    </row>
    <row r="515" spans="1:5" x14ac:dyDescent="0.2">
      <c r="A515" s="1" t="s">
        <v>5391</v>
      </c>
      <c r="B515" s="1">
        <v>1</v>
      </c>
      <c r="C515" s="1">
        <v>55.95</v>
      </c>
      <c r="D515" s="1" t="e">
        <f>VLOOKUP(A515,'Margin sản phẩm'!C:J,8,FALSE)</f>
        <v>#N/A</v>
      </c>
      <c r="E515" s="1" t="e">
        <f t="shared" si="8"/>
        <v>#N/A</v>
      </c>
    </row>
    <row r="516" spans="1:5" x14ac:dyDescent="0.2">
      <c r="A516" s="1" t="s">
        <v>4500</v>
      </c>
      <c r="B516" s="1">
        <v>1</v>
      </c>
      <c r="C516" s="1">
        <v>27.95</v>
      </c>
      <c r="D516" s="1">
        <f>VLOOKUP(A516,'Margin sản phẩm'!C:J,8,FALSE)</f>
        <v>30.62</v>
      </c>
      <c r="E516" s="1">
        <f t="shared" si="8"/>
        <v>30.62</v>
      </c>
    </row>
    <row r="517" spans="1:5" x14ac:dyDescent="0.2">
      <c r="A517" s="1" t="s">
        <v>5392</v>
      </c>
      <c r="B517" s="1">
        <v>1</v>
      </c>
      <c r="C517" s="1">
        <v>49.95</v>
      </c>
      <c r="D517" s="1" t="e">
        <f>VLOOKUP(A517,'Margin sản phẩm'!C:J,8,FALSE)</f>
        <v>#N/A</v>
      </c>
      <c r="E517" s="1" t="e">
        <f t="shared" si="8"/>
        <v>#N/A</v>
      </c>
    </row>
    <row r="518" spans="1:5" x14ac:dyDescent="0.2">
      <c r="A518" s="1" t="s">
        <v>5393</v>
      </c>
      <c r="B518" s="1">
        <v>1</v>
      </c>
      <c r="C518" s="1">
        <v>29.95</v>
      </c>
      <c r="D518" s="1" t="e">
        <f>VLOOKUP(A518,'Margin sản phẩm'!C:J,8,FALSE)</f>
        <v>#N/A</v>
      </c>
      <c r="E518" s="1" t="e">
        <f t="shared" si="8"/>
        <v>#N/A</v>
      </c>
    </row>
    <row r="519" spans="1:5" x14ac:dyDescent="0.2">
      <c r="A519" s="1" t="s">
        <v>5394</v>
      </c>
      <c r="B519" s="1">
        <v>1</v>
      </c>
      <c r="C519" s="1">
        <v>18.649999999999999</v>
      </c>
      <c r="D519" s="1" t="e">
        <f>VLOOKUP(A519,'Margin sản phẩm'!C:J,8,FALSE)</f>
        <v>#N/A</v>
      </c>
      <c r="E519" s="1" t="e">
        <f t="shared" si="8"/>
        <v>#N/A</v>
      </c>
    </row>
    <row r="520" spans="1:5" x14ac:dyDescent="0.2">
      <c r="A520" s="1" t="s">
        <v>5395</v>
      </c>
      <c r="B520" s="1">
        <v>1</v>
      </c>
      <c r="C520" s="1">
        <v>31.95</v>
      </c>
      <c r="D520" s="1" t="e">
        <f>VLOOKUP(A520,'Margin sản phẩm'!C:J,8,FALSE)</f>
        <v>#N/A</v>
      </c>
      <c r="E520" s="1" t="e">
        <f t="shared" si="8"/>
        <v>#N/A</v>
      </c>
    </row>
    <row r="521" spans="1:5" x14ac:dyDescent="0.2">
      <c r="A521" s="1" t="s">
        <v>5396</v>
      </c>
      <c r="B521" s="1">
        <v>1</v>
      </c>
      <c r="C521" s="1">
        <v>19.95</v>
      </c>
      <c r="D521" s="1" t="e">
        <f>VLOOKUP(A521,'Margin sản phẩm'!C:J,8,FALSE)</f>
        <v>#N/A</v>
      </c>
      <c r="E521" s="1" t="e">
        <f t="shared" si="8"/>
        <v>#N/A</v>
      </c>
    </row>
    <row r="522" spans="1:5" x14ac:dyDescent="0.2">
      <c r="A522" s="1" t="s">
        <v>5397</v>
      </c>
      <c r="B522" s="1">
        <v>1</v>
      </c>
      <c r="C522" s="1">
        <v>29.95</v>
      </c>
      <c r="D522" s="1" t="e">
        <f>VLOOKUP(A522,'Margin sản phẩm'!C:J,8,FALSE)</f>
        <v>#N/A</v>
      </c>
      <c r="E522" s="1" t="e">
        <f t="shared" si="8"/>
        <v>#N/A</v>
      </c>
    </row>
    <row r="523" spans="1:5" x14ac:dyDescent="0.2">
      <c r="A523" s="1" t="s">
        <v>5398</v>
      </c>
      <c r="B523" s="1">
        <v>1</v>
      </c>
      <c r="C523" s="1">
        <v>33.950000000000003</v>
      </c>
      <c r="D523" s="1" t="e">
        <f>VLOOKUP(A523,'Margin sản phẩm'!C:J,8,FALSE)</f>
        <v>#N/A</v>
      </c>
      <c r="E523" s="1" t="e">
        <f t="shared" si="8"/>
        <v>#N/A</v>
      </c>
    </row>
    <row r="524" spans="1:5" x14ac:dyDescent="0.2">
      <c r="A524" s="1" t="s">
        <v>5399</v>
      </c>
      <c r="B524" s="1">
        <v>1</v>
      </c>
      <c r="C524" s="1">
        <v>45.46</v>
      </c>
      <c r="D524" s="1" t="e">
        <f>VLOOKUP(A524,'Margin sản phẩm'!C:J,8,FALSE)</f>
        <v>#N/A</v>
      </c>
      <c r="E524" s="1" t="e">
        <f t="shared" si="8"/>
        <v>#N/A</v>
      </c>
    </row>
    <row r="525" spans="1:5" x14ac:dyDescent="0.2">
      <c r="A525" s="1" t="s">
        <v>5400</v>
      </c>
      <c r="B525" s="1">
        <v>1</v>
      </c>
      <c r="C525" s="1">
        <v>23.95</v>
      </c>
      <c r="D525" s="1" t="e">
        <f>VLOOKUP(A525,'Margin sản phẩm'!C:J,8,FALSE)</f>
        <v>#N/A</v>
      </c>
      <c r="E525" s="1" t="e">
        <f t="shared" si="8"/>
        <v>#N/A</v>
      </c>
    </row>
    <row r="526" spans="1:5" x14ac:dyDescent="0.2">
      <c r="A526" s="1" t="s">
        <v>5401</v>
      </c>
      <c r="B526" s="1">
        <v>1</v>
      </c>
      <c r="C526" s="1">
        <v>15.95</v>
      </c>
      <c r="D526" s="1">
        <f>VLOOKUP(A526,'Margin sản phẩm'!C:J,8,FALSE)</f>
        <v>17.96</v>
      </c>
      <c r="E526" s="1">
        <f t="shared" si="8"/>
        <v>17.96</v>
      </c>
    </row>
    <row r="527" spans="1:5" x14ac:dyDescent="0.2">
      <c r="A527" s="1" t="s">
        <v>5402</v>
      </c>
      <c r="B527" s="1">
        <v>1</v>
      </c>
      <c r="C527" s="1">
        <v>42.95</v>
      </c>
      <c r="D527" s="1" t="e">
        <f>VLOOKUP(A527,'Margin sản phẩm'!C:J,8,FALSE)</f>
        <v>#N/A</v>
      </c>
      <c r="E527" s="1" t="e">
        <f t="shared" si="8"/>
        <v>#N/A</v>
      </c>
    </row>
    <row r="528" spans="1:5" x14ac:dyDescent="0.2">
      <c r="A528" s="1" t="s">
        <v>5403</v>
      </c>
      <c r="B528" s="1">
        <v>1</v>
      </c>
      <c r="C528" s="1">
        <v>17.96</v>
      </c>
      <c r="D528" s="1" t="e">
        <f>VLOOKUP(A528,'Margin sản phẩm'!C:J,8,FALSE)</f>
        <v>#N/A</v>
      </c>
      <c r="E528" s="1" t="e">
        <f t="shared" si="8"/>
        <v>#N/A</v>
      </c>
    </row>
    <row r="529" spans="1:5" x14ac:dyDescent="0.2">
      <c r="A529" s="1" t="s">
        <v>5404</v>
      </c>
      <c r="B529" s="1">
        <v>1</v>
      </c>
      <c r="C529" s="1">
        <v>18.95</v>
      </c>
      <c r="D529" s="1" t="e">
        <f>VLOOKUP(A529,'Margin sản phẩm'!C:J,8,FALSE)</f>
        <v>#N/A</v>
      </c>
      <c r="E529" s="1" t="e">
        <f t="shared" si="8"/>
        <v>#N/A</v>
      </c>
    </row>
    <row r="530" spans="1:5" x14ac:dyDescent="0.2">
      <c r="A530" s="1" t="s">
        <v>5405</v>
      </c>
      <c r="B530" s="1">
        <v>1</v>
      </c>
      <c r="C530" s="1">
        <v>31.45</v>
      </c>
      <c r="D530" s="1" t="e">
        <f>VLOOKUP(A530,'Margin sản phẩm'!C:J,8,FALSE)</f>
        <v>#N/A</v>
      </c>
      <c r="E530" s="1" t="e">
        <f t="shared" si="8"/>
        <v>#N/A</v>
      </c>
    </row>
    <row r="531" spans="1:5" x14ac:dyDescent="0.2">
      <c r="A531" s="1" t="s">
        <v>5406</v>
      </c>
      <c r="B531" s="1">
        <v>1</v>
      </c>
      <c r="C531" s="1">
        <v>39.950000000000003</v>
      </c>
      <c r="D531" s="1">
        <f>VLOOKUP(A531,'Margin sản phẩm'!C:J,8,FALSE)</f>
        <v>54.95</v>
      </c>
      <c r="E531" s="1">
        <f t="shared" si="8"/>
        <v>54.95</v>
      </c>
    </row>
    <row r="532" spans="1:5" x14ac:dyDescent="0.2">
      <c r="A532" s="1" t="s">
        <v>5407</v>
      </c>
      <c r="B532" s="1">
        <v>1</v>
      </c>
      <c r="C532" s="1">
        <v>16.95</v>
      </c>
      <c r="D532" s="1" t="e">
        <f>VLOOKUP(A532,'Margin sản phẩm'!C:J,8,FALSE)</f>
        <v>#N/A</v>
      </c>
      <c r="E532" s="1" t="e">
        <f t="shared" si="8"/>
        <v>#N/A</v>
      </c>
    </row>
    <row r="533" spans="1:5" x14ac:dyDescent="0.2">
      <c r="A533" s="1" t="s">
        <v>5408</v>
      </c>
      <c r="B533" s="1">
        <v>1</v>
      </c>
      <c r="C533" s="1">
        <v>42.95</v>
      </c>
      <c r="D533" s="1">
        <f>VLOOKUP(A533,'Margin sản phẩm'!C:J,8,FALSE)</f>
        <v>32.25</v>
      </c>
      <c r="E533" s="1">
        <f t="shared" si="8"/>
        <v>32.25</v>
      </c>
    </row>
    <row r="534" spans="1:5" x14ac:dyDescent="0.2">
      <c r="A534" s="1" t="s">
        <v>5409</v>
      </c>
      <c r="B534" s="1">
        <v>1</v>
      </c>
      <c r="C534" s="1">
        <v>39.950000000000003</v>
      </c>
      <c r="D534" s="1">
        <f>VLOOKUP(A534,'Margin sản phẩm'!C:J,8,FALSE)</f>
        <v>43.96</v>
      </c>
      <c r="E534" s="1">
        <f t="shared" si="8"/>
        <v>43.96</v>
      </c>
    </row>
    <row r="535" spans="1:5" x14ac:dyDescent="0.2">
      <c r="A535" s="1" t="s">
        <v>5410</v>
      </c>
      <c r="B535" s="1">
        <v>1</v>
      </c>
      <c r="C535" s="1">
        <v>17.95</v>
      </c>
      <c r="D535" s="1" t="e">
        <f>VLOOKUP(A535,'Margin sản phẩm'!C:J,8,FALSE)</f>
        <v>#N/A</v>
      </c>
      <c r="E535" s="1" t="e">
        <f t="shared" si="8"/>
        <v>#N/A</v>
      </c>
    </row>
    <row r="536" spans="1:5" x14ac:dyDescent="0.2">
      <c r="A536" s="1" t="s">
        <v>5411</v>
      </c>
      <c r="B536" s="1">
        <v>1</v>
      </c>
      <c r="C536" s="1">
        <v>20.95</v>
      </c>
      <c r="D536" s="1" t="e">
        <f>VLOOKUP(A536,'Margin sản phẩm'!C:J,8,FALSE)</f>
        <v>#N/A</v>
      </c>
      <c r="E536" s="1" t="e">
        <f t="shared" si="8"/>
        <v>#N/A</v>
      </c>
    </row>
    <row r="537" spans="1:5" x14ac:dyDescent="0.2">
      <c r="A537" s="1" t="s">
        <v>5412</v>
      </c>
      <c r="B537" s="1">
        <v>1</v>
      </c>
      <c r="C537" s="1">
        <v>17.95</v>
      </c>
      <c r="D537" s="1" t="e">
        <f>VLOOKUP(A537,'Margin sản phẩm'!C:J,8,FALSE)</f>
        <v>#N/A</v>
      </c>
      <c r="E537" s="1" t="e">
        <f t="shared" si="8"/>
        <v>#N/A</v>
      </c>
    </row>
    <row r="538" spans="1:5" x14ac:dyDescent="0.2">
      <c r="A538" s="1" t="s">
        <v>5413</v>
      </c>
      <c r="B538" s="1">
        <v>1</v>
      </c>
      <c r="C538" s="1">
        <v>39.950000000000003</v>
      </c>
      <c r="D538" s="1" t="e">
        <f>VLOOKUP(A538,'Margin sản phẩm'!C:J,8,FALSE)</f>
        <v>#N/A</v>
      </c>
      <c r="E538" s="1" t="e">
        <f t="shared" si="8"/>
        <v>#N/A</v>
      </c>
    </row>
    <row r="539" spans="1:5" x14ac:dyDescent="0.2">
      <c r="A539" s="1" t="s">
        <v>2895</v>
      </c>
      <c r="B539" s="1">
        <v>1</v>
      </c>
      <c r="C539" s="1">
        <v>39.950000000000003</v>
      </c>
      <c r="D539" s="1">
        <f>VLOOKUP(A539,'Margin sản phẩm'!C:J,8,FALSE)</f>
        <v>52.95</v>
      </c>
      <c r="E539" s="1">
        <f t="shared" si="8"/>
        <v>52.95</v>
      </c>
    </row>
    <row r="540" spans="1:5" x14ac:dyDescent="0.2">
      <c r="A540" s="1" t="s">
        <v>5414</v>
      </c>
      <c r="B540" s="1">
        <v>1</v>
      </c>
      <c r="C540" s="1">
        <v>28.76</v>
      </c>
      <c r="D540" s="1" t="e">
        <f>VLOOKUP(A540,'Margin sản phẩm'!C:J,8,FALSE)</f>
        <v>#N/A</v>
      </c>
      <c r="E540" s="1" t="e">
        <f t="shared" si="8"/>
        <v>#N/A</v>
      </c>
    </row>
    <row r="541" spans="1:5" x14ac:dyDescent="0.2">
      <c r="A541" s="1" t="s">
        <v>5415</v>
      </c>
      <c r="B541" s="1">
        <v>1</v>
      </c>
      <c r="C541" s="1">
        <v>17.95</v>
      </c>
      <c r="D541" s="1" t="e">
        <f>VLOOKUP(A541,'Margin sản phẩm'!C:J,8,FALSE)</f>
        <v>#N/A</v>
      </c>
      <c r="E541" s="1" t="e">
        <f t="shared" si="8"/>
        <v>#N/A</v>
      </c>
    </row>
    <row r="542" spans="1:5" x14ac:dyDescent="0.2">
      <c r="A542" s="1" t="s">
        <v>3673</v>
      </c>
      <c r="B542" s="1">
        <v>1</v>
      </c>
      <c r="C542" s="1">
        <v>25.95</v>
      </c>
      <c r="D542" s="1">
        <f>VLOOKUP(A542,'Margin sản phẩm'!C:J,8,FALSE)</f>
        <v>25.95</v>
      </c>
      <c r="E542" s="1">
        <f t="shared" si="8"/>
        <v>25.95</v>
      </c>
    </row>
    <row r="543" spans="1:5" x14ac:dyDescent="0.2">
      <c r="A543" s="1" t="s">
        <v>5416</v>
      </c>
      <c r="B543" s="1">
        <v>1</v>
      </c>
      <c r="C543" s="1">
        <v>17.95</v>
      </c>
      <c r="D543" s="1" t="e">
        <f>VLOOKUP(A543,'Margin sản phẩm'!C:J,8,FALSE)</f>
        <v>#N/A</v>
      </c>
      <c r="E543" s="1" t="e">
        <f t="shared" si="8"/>
        <v>#N/A</v>
      </c>
    </row>
    <row r="544" spans="1:5" x14ac:dyDescent="0.2">
      <c r="A544" s="1" t="s">
        <v>5417</v>
      </c>
      <c r="B544" s="1">
        <v>1</v>
      </c>
      <c r="C544" s="1">
        <v>17.95</v>
      </c>
      <c r="D544" s="1" t="e">
        <f>VLOOKUP(A544,'Margin sản phẩm'!C:J,8,FALSE)</f>
        <v>#N/A</v>
      </c>
      <c r="E544" s="1" t="e">
        <f t="shared" si="8"/>
        <v>#N/A</v>
      </c>
    </row>
    <row r="545" spans="1:5" x14ac:dyDescent="0.2">
      <c r="A545" s="1" t="s">
        <v>5418</v>
      </c>
      <c r="B545" s="1">
        <v>1</v>
      </c>
      <c r="C545" s="1">
        <v>15.96</v>
      </c>
      <c r="D545" s="1" t="e">
        <f>VLOOKUP(A545,'Margin sản phẩm'!C:J,8,FALSE)</f>
        <v>#N/A</v>
      </c>
      <c r="E545" s="1" t="e">
        <f t="shared" si="8"/>
        <v>#N/A</v>
      </c>
    </row>
    <row r="546" spans="1:5" x14ac:dyDescent="0.2">
      <c r="A546" s="1" t="s">
        <v>4117</v>
      </c>
      <c r="B546" s="1">
        <v>1</v>
      </c>
      <c r="C546" s="1">
        <v>21.95</v>
      </c>
      <c r="D546" s="1">
        <f>VLOOKUP(A546,'Margin sản phẩm'!C:J,8,FALSE)</f>
        <v>19.95</v>
      </c>
      <c r="E546" s="1">
        <f t="shared" si="8"/>
        <v>19.95</v>
      </c>
    </row>
    <row r="547" spans="1:5" x14ac:dyDescent="0.2">
      <c r="A547" s="1" t="s">
        <v>5419</v>
      </c>
      <c r="B547" s="1">
        <v>1</v>
      </c>
      <c r="C547" s="1">
        <v>16.149999999999999</v>
      </c>
      <c r="D547" s="1" t="e">
        <f>VLOOKUP(A547,'Margin sản phẩm'!C:J,8,FALSE)</f>
        <v>#N/A</v>
      </c>
      <c r="E547" s="1" t="e">
        <f t="shared" si="8"/>
        <v>#N/A</v>
      </c>
    </row>
    <row r="548" spans="1:5" x14ac:dyDescent="0.2">
      <c r="A548" s="1" t="s">
        <v>5420</v>
      </c>
      <c r="B548" s="1">
        <v>1</v>
      </c>
      <c r="C548" s="1">
        <v>20.65</v>
      </c>
      <c r="D548" s="1" t="e">
        <f>VLOOKUP(A548,'Margin sản phẩm'!C:J,8,FALSE)</f>
        <v>#N/A</v>
      </c>
      <c r="E548" s="1" t="e">
        <f t="shared" si="8"/>
        <v>#N/A</v>
      </c>
    </row>
    <row r="549" spans="1:5" x14ac:dyDescent="0.2">
      <c r="A549" s="1" t="s">
        <v>5421</v>
      </c>
      <c r="B549" s="1">
        <v>1</v>
      </c>
      <c r="C549" s="1">
        <v>19.989999999999998</v>
      </c>
      <c r="D549" s="1" t="e">
        <f>VLOOKUP(A549,'Margin sản phẩm'!C:J,8,FALSE)</f>
        <v>#N/A</v>
      </c>
      <c r="E549" s="1" t="e">
        <f t="shared" si="8"/>
        <v>#N/A</v>
      </c>
    </row>
    <row r="550" spans="1:5" x14ac:dyDescent="0.2">
      <c r="A550" s="1" t="s">
        <v>5422</v>
      </c>
      <c r="B550" s="1">
        <v>1</v>
      </c>
      <c r="C550" s="1">
        <v>20.76</v>
      </c>
      <c r="D550" s="1" t="e">
        <f>VLOOKUP(A550,'Margin sản phẩm'!C:J,8,FALSE)</f>
        <v>#N/A</v>
      </c>
      <c r="E550" s="1" t="e">
        <f t="shared" si="8"/>
        <v>#N/A</v>
      </c>
    </row>
    <row r="551" spans="1:5" x14ac:dyDescent="0.2">
      <c r="A551" s="1" t="s">
        <v>677</v>
      </c>
      <c r="B551" s="1">
        <v>1</v>
      </c>
      <c r="C551" s="1">
        <v>29.95</v>
      </c>
      <c r="D551" s="1">
        <f>VLOOKUP(A551,'Margin sản phẩm'!C:J,8,FALSE)</f>
        <v>27.95</v>
      </c>
      <c r="E551" s="1">
        <f t="shared" si="8"/>
        <v>27.95</v>
      </c>
    </row>
    <row r="552" spans="1:5" x14ac:dyDescent="0.2">
      <c r="A552" s="1" t="s">
        <v>5423</v>
      </c>
      <c r="B552" s="1">
        <v>1</v>
      </c>
      <c r="C552" s="1">
        <v>25.16</v>
      </c>
      <c r="D552" s="1" t="e">
        <f>VLOOKUP(A552,'Margin sản phẩm'!C:J,8,FALSE)</f>
        <v>#N/A</v>
      </c>
      <c r="E552" s="1" t="e">
        <f t="shared" si="8"/>
        <v>#N/A</v>
      </c>
    </row>
    <row r="553" spans="1:5" x14ac:dyDescent="0.2">
      <c r="A553" s="1" t="s">
        <v>5424</v>
      </c>
      <c r="B553" s="1">
        <v>1</v>
      </c>
      <c r="C553" s="1">
        <v>64.95</v>
      </c>
      <c r="D553" s="1" t="e">
        <f>VLOOKUP(A553,'Margin sản phẩm'!C:J,8,FALSE)</f>
        <v>#N/A</v>
      </c>
      <c r="E553" s="1" t="e">
        <f t="shared" si="8"/>
        <v>#N/A</v>
      </c>
    </row>
    <row r="554" spans="1:5" x14ac:dyDescent="0.2">
      <c r="A554" s="1" t="s">
        <v>5425</v>
      </c>
      <c r="B554" s="1">
        <v>1</v>
      </c>
      <c r="C554" s="1">
        <v>33.950000000000003</v>
      </c>
      <c r="D554" s="1">
        <f>VLOOKUP(A554,'Margin sản phẩm'!C:J,8,FALSE)</f>
        <v>31.41</v>
      </c>
      <c r="E554" s="1">
        <f t="shared" si="8"/>
        <v>31.41</v>
      </c>
    </row>
    <row r="555" spans="1:5" x14ac:dyDescent="0.2">
      <c r="A555" s="1" t="s">
        <v>5426</v>
      </c>
      <c r="B555" s="1">
        <v>1</v>
      </c>
      <c r="C555" s="1">
        <v>27.95</v>
      </c>
      <c r="D555" s="1" t="e">
        <f>VLOOKUP(A555,'Margin sản phẩm'!C:J,8,FALSE)</f>
        <v>#N/A</v>
      </c>
      <c r="E555" s="1" t="e">
        <f t="shared" si="8"/>
        <v>#N/A</v>
      </c>
    </row>
    <row r="556" spans="1:5" x14ac:dyDescent="0.2">
      <c r="A556" s="1" t="s">
        <v>5427</v>
      </c>
      <c r="B556" s="1">
        <v>1</v>
      </c>
      <c r="C556" s="1">
        <v>27.99</v>
      </c>
      <c r="D556" s="1" t="e">
        <f>VLOOKUP(A556,'Margin sản phẩm'!C:J,8,FALSE)</f>
        <v>#N/A</v>
      </c>
      <c r="E556" s="1" t="e">
        <f t="shared" si="8"/>
        <v>#N/A</v>
      </c>
    </row>
    <row r="557" spans="1:5" x14ac:dyDescent="0.2">
      <c r="A557" s="1" t="s">
        <v>5428</v>
      </c>
      <c r="B557" s="1">
        <v>1</v>
      </c>
      <c r="C557" s="1">
        <v>23.35</v>
      </c>
      <c r="D557" s="1" t="e">
        <f>VLOOKUP(A557,'Margin sản phẩm'!C:J,8,FALSE)</f>
        <v>#N/A</v>
      </c>
      <c r="E557" s="1" t="e">
        <f t="shared" si="8"/>
        <v>#N/A</v>
      </c>
    </row>
    <row r="558" spans="1:5" x14ac:dyDescent="0.2">
      <c r="A558" s="1" t="s">
        <v>612</v>
      </c>
      <c r="B558" s="1">
        <v>1</v>
      </c>
      <c r="C558" s="1">
        <v>27.99</v>
      </c>
      <c r="D558" s="1">
        <f>VLOOKUP(A558,'Margin sản phẩm'!C:J,8,FALSE)</f>
        <v>27.19</v>
      </c>
      <c r="E558" s="1">
        <f t="shared" si="8"/>
        <v>27.19</v>
      </c>
    </row>
    <row r="559" spans="1:5" x14ac:dyDescent="0.2">
      <c r="A559" s="1" t="s">
        <v>5429</v>
      </c>
      <c r="B559" s="1">
        <v>1</v>
      </c>
      <c r="C559" s="1">
        <v>37.950000000000003</v>
      </c>
      <c r="D559" s="1" t="e">
        <f>VLOOKUP(A559,'Margin sản phẩm'!C:J,8,FALSE)</f>
        <v>#N/A</v>
      </c>
      <c r="E559" s="1" t="e">
        <f t="shared" si="8"/>
        <v>#N/A</v>
      </c>
    </row>
    <row r="560" spans="1:5" x14ac:dyDescent="0.2">
      <c r="A560" s="1" t="s">
        <v>5430</v>
      </c>
      <c r="B560" s="1">
        <v>1</v>
      </c>
      <c r="C560" s="1">
        <v>29.95</v>
      </c>
      <c r="D560" s="1" t="e">
        <f>VLOOKUP(A560,'Margin sản phẩm'!C:J,8,FALSE)</f>
        <v>#N/A</v>
      </c>
      <c r="E560" s="1" t="e">
        <f t="shared" si="8"/>
        <v>#N/A</v>
      </c>
    </row>
    <row r="561" spans="1:5" x14ac:dyDescent="0.2">
      <c r="A561" s="1" t="s">
        <v>5431</v>
      </c>
      <c r="B561" s="1">
        <v>1</v>
      </c>
      <c r="C561" s="1">
        <v>21.95</v>
      </c>
      <c r="D561" s="1" t="e">
        <f>VLOOKUP(A561,'Margin sản phẩm'!C:J,8,FALSE)</f>
        <v>#N/A</v>
      </c>
      <c r="E561" s="1" t="e">
        <f t="shared" si="8"/>
        <v>#N/A</v>
      </c>
    </row>
    <row r="562" spans="1:5" x14ac:dyDescent="0.2">
      <c r="A562" s="1" t="s">
        <v>1175</v>
      </c>
      <c r="B562" s="1">
        <v>1</v>
      </c>
      <c r="C562" s="1">
        <v>39.950000000000003</v>
      </c>
      <c r="D562" s="1">
        <f>VLOOKUP(A562,'Margin sản phẩm'!C:J,8,FALSE)</f>
        <v>37.950000000000003</v>
      </c>
      <c r="E562" s="1">
        <f t="shared" si="8"/>
        <v>37.950000000000003</v>
      </c>
    </row>
    <row r="563" spans="1:5" x14ac:dyDescent="0.2">
      <c r="A563" s="1" t="s">
        <v>5432</v>
      </c>
      <c r="B563" s="1">
        <v>1</v>
      </c>
      <c r="C563" s="1">
        <v>18.36</v>
      </c>
      <c r="D563" s="1" t="e">
        <f>VLOOKUP(A563,'Margin sản phẩm'!C:J,8,FALSE)</f>
        <v>#N/A</v>
      </c>
      <c r="E563" s="1" t="e">
        <f t="shared" si="8"/>
        <v>#N/A</v>
      </c>
    </row>
    <row r="564" spans="1:5" x14ac:dyDescent="0.2">
      <c r="A564" s="1" t="s">
        <v>796</v>
      </c>
      <c r="B564" s="1">
        <v>1</v>
      </c>
      <c r="C564" s="1">
        <v>37.950000000000003</v>
      </c>
      <c r="D564" s="1">
        <f>VLOOKUP(A564,'Margin sản phẩm'!C:J,8,FALSE)</f>
        <v>38.950000000000003</v>
      </c>
      <c r="E564" s="1">
        <f t="shared" si="8"/>
        <v>38.950000000000003</v>
      </c>
    </row>
    <row r="565" spans="1:5" x14ac:dyDescent="0.2">
      <c r="A565" s="1" t="s">
        <v>5433</v>
      </c>
      <c r="B565" s="1">
        <v>1</v>
      </c>
      <c r="C565" s="1">
        <v>19.95</v>
      </c>
      <c r="D565" s="1">
        <f>VLOOKUP(A565,'Margin sản phẩm'!C:J,8,FALSE)</f>
        <v>19.95</v>
      </c>
      <c r="E565" s="1">
        <f t="shared" si="8"/>
        <v>19.95</v>
      </c>
    </row>
    <row r="566" spans="1:5" x14ac:dyDescent="0.2">
      <c r="A566" s="1" t="s">
        <v>5434</v>
      </c>
      <c r="B566" s="1">
        <v>1</v>
      </c>
      <c r="C566" s="1">
        <v>25.95</v>
      </c>
      <c r="D566" s="1" t="e">
        <f>VLOOKUP(A566,'Margin sản phẩm'!C:J,8,FALSE)</f>
        <v>#N/A</v>
      </c>
      <c r="E566" s="1" t="e">
        <f t="shared" si="8"/>
        <v>#N/A</v>
      </c>
    </row>
    <row r="567" spans="1:5" x14ac:dyDescent="0.2">
      <c r="A567" s="1" t="s">
        <v>5435</v>
      </c>
      <c r="B567" s="1">
        <v>1</v>
      </c>
      <c r="C567" s="1">
        <v>16.96</v>
      </c>
      <c r="D567" s="1">
        <f>VLOOKUP(A567,'Margin sản phẩm'!C:J,8,FALSE)</f>
        <v>19.95</v>
      </c>
      <c r="E567" s="1">
        <f t="shared" si="8"/>
        <v>19.95</v>
      </c>
    </row>
    <row r="568" spans="1:5" x14ac:dyDescent="0.2">
      <c r="A568" s="1" t="s">
        <v>687</v>
      </c>
      <c r="B568" s="1">
        <v>1</v>
      </c>
      <c r="C568" s="1">
        <v>21.95</v>
      </c>
      <c r="D568" s="1">
        <f>VLOOKUP(A568,'Margin sản phẩm'!C:J,8,FALSE)</f>
        <v>19.82</v>
      </c>
      <c r="E568" s="1">
        <f t="shared" si="8"/>
        <v>19.82</v>
      </c>
    </row>
    <row r="569" spans="1:5" x14ac:dyDescent="0.2">
      <c r="A569" s="1" t="s">
        <v>5436</v>
      </c>
      <c r="B569" s="1">
        <v>1</v>
      </c>
      <c r="C569" s="1">
        <v>36.76</v>
      </c>
      <c r="D569" s="1" t="e">
        <f>VLOOKUP(A569,'Margin sản phẩm'!C:J,8,FALSE)</f>
        <v>#N/A</v>
      </c>
      <c r="E569" s="1" t="e">
        <f t="shared" si="8"/>
        <v>#N/A</v>
      </c>
    </row>
    <row r="570" spans="1:5" x14ac:dyDescent="0.2">
      <c r="A570" s="1" t="s">
        <v>1170</v>
      </c>
      <c r="B570" s="1">
        <v>1</v>
      </c>
      <c r="C570" s="1">
        <v>19.95</v>
      </c>
      <c r="D570" s="1">
        <f>VLOOKUP(A570,'Margin sản phẩm'!C:J,8,FALSE)</f>
        <v>19.95</v>
      </c>
      <c r="E570" s="1">
        <f t="shared" si="8"/>
        <v>19.95</v>
      </c>
    </row>
    <row r="571" spans="1:5" x14ac:dyDescent="0.2">
      <c r="A571" s="1" t="s">
        <v>5437</v>
      </c>
      <c r="B571" s="1">
        <v>1</v>
      </c>
      <c r="C571" s="1">
        <v>21.95</v>
      </c>
      <c r="D571" s="1">
        <f>VLOOKUP(A571,'Margin sản phẩm'!C:J,8,FALSE)</f>
        <v>19.75</v>
      </c>
      <c r="E571" s="1">
        <f t="shared" si="8"/>
        <v>19.75</v>
      </c>
    </row>
    <row r="572" spans="1:5" x14ac:dyDescent="0.2">
      <c r="A572" s="1" t="s">
        <v>4332</v>
      </c>
      <c r="B572" s="1">
        <v>1</v>
      </c>
      <c r="C572" s="1">
        <v>29.95</v>
      </c>
      <c r="D572" s="1">
        <f>VLOOKUP(A572,'Margin sản phẩm'!C:J,8,FALSE)</f>
        <v>29.95</v>
      </c>
      <c r="E572" s="1">
        <f t="shared" si="8"/>
        <v>29.95</v>
      </c>
    </row>
    <row r="573" spans="1:5" x14ac:dyDescent="0.2">
      <c r="A573" s="1" t="s">
        <v>5438</v>
      </c>
      <c r="B573" s="1">
        <v>1</v>
      </c>
      <c r="C573" s="1">
        <v>45.95</v>
      </c>
      <c r="D573" s="1" t="e">
        <f>VLOOKUP(A573,'Margin sản phẩm'!C:J,8,FALSE)</f>
        <v>#N/A</v>
      </c>
      <c r="E573" s="1" t="e">
        <f t="shared" si="8"/>
        <v>#N/A</v>
      </c>
    </row>
    <row r="574" spans="1:5" x14ac:dyDescent="0.2">
      <c r="A574" s="1" t="s">
        <v>5439</v>
      </c>
      <c r="B574" s="1">
        <v>1</v>
      </c>
      <c r="C574" s="1">
        <v>39.950000000000003</v>
      </c>
      <c r="D574" s="1" t="e">
        <f>VLOOKUP(A574,'Margin sản phẩm'!C:J,8,FALSE)</f>
        <v>#N/A</v>
      </c>
      <c r="E574" s="1" t="e">
        <f t="shared" si="8"/>
        <v>#N/A</v>
      </c>
    </row>
    <row r="575" spans="1:5" x14ac:dyDescent="0.2">
      <c r="A575" s="1" t="s">
        <v>5440</v>
      </c>
      <c r="B575" s="1">
        <v>1</v>
      </c>
      <c r="C575" s="1">
        <v>28.76</v>
      </c>
      <c r="D575" s="1" t="e">
        <f>VLOOKUP(A575,'Margin sản phẩm'!C:J,8,FALSE)</f>
        <v>#N/A</v>
      </c>
      <c r="E575" s="1" t="e">
        <f t="shared" si="8"/>
        <v>#N/A</v>
      </c>
    </row>
    <row r="576" spans="1:5" x14ac:dyDescent="0.2">
      <c r="A576" s="1" t="s">
        <v>588</v>
      </c>
      <c r="B576" s="1">
        <v>1</v>
      </c>
      <c r="C576" s="1">
        <v>29.95</v>
      </c>
      <c r="D576" s="1">
        <f>VLOOKUP(A576,'Margin sản phẩm'!C:J,8,FALSE)</f>
        <v>26.45</v>
      </c>
      <c r="E576" s="1">
        <f t="shared" si="8"/>
        <v>26.45</v>
      </c>
    </row>
    <row r="577" spans="1:5" x14ac:dyDescent="0.2">
      <c r="A577" s="1" t="s">
        <v>5441</v>
      </c>
      <c r="B577" s="1">
        <v>1</v>
      </c>
      <c r="C577" s="1">
        <v>21.95</v>
      </c>
      <c r="D577" s="1" t="e">
        <f>VLOOKUP(A577,'Margin sản phẩm'!C:J,8,FALSE)</f>
        <v>#N/A</v>
      </c>
      <c r="E577" s="1" t="e">
        <f t="shared" si="8"/>
        <v>#N/A</v>
      </c>
    </row>
    <row r="578" spans="1:5" x14ac:dyDescent="0.2">
      <c r="A578" s="1" t="s">
        <v>5442</v>
      </c>
      <c r="B578" s="1">
        <v>1</v>
      </c>
      <c r="C578" s="1">
        <v>33.950000000000003</v>
      </c>
      <c r="D578" s="1">
        <f>VLOOKUP(A578,'Margin sản phẩm'!C:J,8,FALSE)</f>
        <v>33.950000000000003</v>
      </c>
      <c r="E578" s="1">
        <f t="shared" ref="E578:E641" si="9">B578*D578</f>
        <v>33.950000000000003</v>
      </c>
    </row>
    <row r="579" spans="1:5" x14ac:dyDescent="0.2">
      <c r="A579" s="1" t="s">
        <v>5443</v>
      </c>
      <c r="B579" s="1">
        <v>1</v>
      </c>
      <c r="C579" s="1">
        <v>44.99</v>
      </c>
      <c r="D579" s="1" t="e">
        <f>VLOOKUP(A579,'Margin sản phẩm'!C:J,8,FALSE)</f>
        <v>#N/A</v>
      </c>
      <c r="E579" s="1" t="e">
        <f t="shared" si="9"/>
        <v>#N/A</v>
      </c>
    </row>
    <row r="580" spans="1:5" x14ac:dyDescent="0.2">
      <c r="A580" s="1" t="s">
        <v>1299</v>
      </c>
      <c r="B580" s="1">
        <v>1</v>
      </c>
      <c r="C580" s="1">
        <v>29.99</v>
      </c>
      <c r="D580" s="1">
        <f>VLOOKUP(A580,'Margin sản phẩm'!C:J,8,FALSE)</f>
        <v>26.99</v>
      </c>
      <c r="E580" s="1">
        <f t="shared" si="9"/>
        <v>26.99</v>
      </c>
    </row>
    <row r="581" spans="1:5" x14ac:dyDescent="0.2">
      <c r="A581" s="1" t="s">
        <v>5444</v>
      </c>
      <c r="B581" s="1">
        <v>1</v>
      </c>
      <c r="C581" s="1">
        <v>22.95</v>
      </c>
      <c r="D581" s="1">
        <f>VLOOKUP(A581,'Margin sản phẩm'!C:J,8,FALSE)</f>
        <v>26.95</v>
      </c>
      <c r="E581" s="1">
        <f t="shared" si="9"/>
        <v>26.95</v>
      </c>
    </row>
    <row r="582" spans="1:5" x14ac:dyDescent="0.2">
      <c r="A582" s="1" t="s">
        <v>1058</v>
      </c>
      <c r="B582" s="1">
        <v>1</v>
      </c>
      <c r="C582" s="1">
        <v>19.989999999999998</v>
      </c>
      <c r="D582" s="1">
        <f>VLOOKUP(A582,'Margin sản phẩm'!C:J,8,FALSE)</f>
        <v>19.989999999999998</v>
      </c>
      <c r="E582" s="1">
        <f t="shared" si="9"/>
        <v>19.989999999999998</v>
      </c>
    </row>
    <row r="583" spans="1:5" x14ac:dyDescent="0.2">
      <c r="A583" s="1" t="s">
        <v>5445</v>
      </c>
      <c r="B583" s="1">
        <v>1</v>
      </c>
      <c r="C583" s="1">
        <v>31.96</v>
      </c>
      <c r="D583" s="1" t="e">
        <f>VLOOKUP(A583,'Margin sản phẩm'!C:J,8,FALSE)</f>
        <v>#N/A</v>
      </c>
      <c r="E583" s="1" t="e">
        <f t="shared" si="9"/>
        <v>#N/A</v>
      </c>
    </row>
    <row r="584" spans="1:5" x14ac:dyDescent="0.2">
      <c r="A584" s="1" t="s">
        <v>5446</v>
      </c>
      <c r="B584" s="1">
        <v>1</v>
      </c>
      <c r="C584" s="1">
        <v>25.46</v>
      </c>
      <c r="D584" s="1" t="e">
        <f>VLOOKUP(A584,'Margin sản phẩm'!C:J,8,FALSE)</f>
        <v>#N/A</v>
      </c>
      <c r="E584" s="1" t="e">
        <f t="shared" si="9"/>
        <v>#N/A</v>
      </c>
    </row>
    <row r="585" spans="1:5" x14ac:dyDescent="0.2">
      <c r="A585" s="1" t="s">
        <v>5447</v>
      </c>
      <c r="B585" s="1">
        <v>1</v>
      </c>
      <c r="C585" s="1">
        <v>45.95</v>
      </c>
      <c r="D585" s="1" t="e">
        <f>VLOOKUP(A585,'Margin sản phẩm'!C:J,8,FALSE)</f>
        <v>#N/A</v>
      </c>
      <c r="E585" s="1" t="e">
        <f t="shared" si="9"/>
        <v>#N/A</v>
      </c>
    </row>
    <row r="586" spans="1:5" x14ac:dyDescent="0.2">
      <c r="A586" s="1" t="s">
        <v>5448</v>
      </c>
      <c r="B586" s="1">
        <v>1</v>
      </c>
      <c r="C586" s="1">
        <v>37.950000000000003</v>
      </c>
      <c r="D586" s="1" t="e">
        <f>VLOOKUP(A586,'Margin sản phẩm'!C:J,8,FALSE)</f>
        <v>#N/A</v>
      </c>
      <c r="E586" s="1" t="e">
        <f t="shared" si="9"/>
        <v>#N/A</v>
      </c>
    </row>
    <row r="587" spans="1:5" x14ac:dyDescent="0.2">
      <c r="A587" s="1" t="s">
        <v>5449</v>
      </c>
      <c r="B587" s="1">
        <v>1</v>
      </c>
      <c r="C587" s="1">
        <v>24.95</v>
      </c>
      <c r="D587" s="1" t="e">
        <f>VLOOKUP(A587,'Margin sản phẩm'!C:J,8,FALSE)</f>
        <v>#N/A</v>
      </c>
      <c r="E587" s="1" t="e">
        <f t="shared" si="9"/>
        <v>#N/A</v>
      </c>
    </row>
    <row r="588" spans="1:5" x14ac:dyDescent="0.2">
      <c r="A588" s="1" t="s">
        <v>5450</v>
      </c>
      <c r="B588" s="1">
        <v>1</v>
      </c>
      <c r="C588" s="1">
        <v>23.35</v>
      </c>
      <c r="D588" s="1" t="e">
        <f>VLOOKUP(A588,'Margin sản phẩm'!C:J,8,FALSE)</f>
        <v>#N/A</v>
      </c>
      <c r="E588" s="1" t="e">
        <f t="shared" si="9"/>
        <v>#N/A</v>
      </c>
    </row>
    <row r="589" spans="1:5" x14ac:dyDescent="0.2">
      <c r="A589" s="1" t="s">
        <v>5451</v>
      </c>
      <c r="B589" s="1">
        <v>1</v>
      </c>
      <c r="C589" s="1">
        <v>21.95</v>
      </c>
      <c r="D589" s="1" t="e">
        <f>VLOOKUP(A589,'Margin sản phẩm'!C:J,8,FALSE)</f>
        <v>#N/A</v>
      </c>
      <c r="E589" s="1" t="e">
        <f t="shared" si="9"/>
        <v>#N/A</v>
      </c>
    </row>
    <row r="590" spans="1:5" x14ac:dyDescent="0.2">
      <c r="A590" s="1" t="s">
        <v>5452</v>
      </c>
      <c r="B590" s="1">
        <v>1</v>
      </c>
      <c r="C590" s="1">
        <v>16.100000000000001</v>
      </c>
      <c r="D590" s="1" t="e">
        <f>VLOOKUP(A590,'Margin sản phẩm'!C:J,8,FALSE)</f>
        <v>#N/A</v>
      </c>
      <c r="E590" s="1" t="e">
        <f t="shared" si="9"/>
        <v>#N/A</v>
      </c>
    </row>
    <row r="591" spans="1:5" x14ac:dyDescent="0.2">
      <c r="A591" s="1" t="s">
        <v>5453</v>
      </c>
      <c r="B591" s="1">
        <v>1</v>
      </c>
      <c r="C591" s="1">
        <v>26.99</v>
      </c>
      <c r="D591" s="1">
        <f>VLOOKUP(A591,'Margin sản phẩm'!C:J,8,FALSE)</f>
        <v>23.49</v>
      </c>
      <c r="E591" s="1">
        <f t="shared" si="9"/>
        <v>23.49</v>
      </c>
    </row>
    <row r="592" spans="1:5" x14ac:dyDescent="0.2">
      <c r="A592" s="1" t="s">
        <v>886</v>
      </c>
      <c r="B592" s="1">
        <v>1</v>
      </c>
      <c r="C592" s="1">
        <v>25.19</v>
      </c>
      <c r="D592" s="1">
        <f>VLOOKUP(A592,'Margin sản phẩm'!C:J,8,FALSE)</f>
        <v>21.6</v>
      </c>
      <c r="E592" s="1">
        <f t="shared" si="9"/>
        <v>21.6</v>
      </c>
    </row>
    <row r="593" spans="1:5" x14ac:dyDescent="0.2">
      <c r="A593" s="1" t="s">
        <v>5454</v>
      </c>
      <c r="B593" s="1">
        <v>1</v>
      </c>
      <c r="C593" s="1">
        <v>28.99</v>
      </c>
      <c r="D593" s="1" t="e">
        <f>VLOOKUP(A593,'Margin sản phẩm'!C:J,8,FALSE)</f>
        <v>#N/A</v>
      </c>
      <c r="E593" s="1" t="e">
        <f t="shared" si="9"/>
        <v>#N/A</v>
      </c>
    </row>
    <row r="594" spans="1:5" x14ac:dyDescent="0.2">
      <c r="A594" s="1" t="s">
        <v>3551</v>
      </c>
      <c r="B594" s="1">
        <v>1</v>
      </c>
      <c r="C594" s="1">
        <v>17.95</v>
      </c>
      <c r="D594" s="1" t="e">
        <f>VLOOKUP(A594,'Margin sản phẩm'!C:J,8,FALSE)</f>
        <v>#N/A</v>
      </c>
      <c r="E594" s="1" t="e">
        <f t="shared" si="9"/>
        <v>#N/A</v>
      </c>
    </row>
    <row r="595" spans="1:5" x14ac:dyDescent="0.2">
      <c r="A595" s="1" t="s">
        <v>5455</v>
      </c>
      <c r="B595" s="1">
        <v>1</v>
      </c>
      <c r="C595" s="1">
        <v>17.95</v>
      </c>
      <c r="D595" s="1" t="e">
        <f>VLOOKUP(A595,'Margin sản phẩm'!C:J,8,FALSE)</f>
        <v>#N/A</v>
      </c>
      <c r="E595" s="1" t="e">
        <f t="shared" si="9"/>
        <v>#N/A</v>
      </c>
    </row>
    <row r="596" spans="1:5" x14ac:dyDescent="0.2">
      <c r="A596" s="1" t="s">
        <v>5456</v>
      </c>
      <c r="B596" s="1">
        <v>1</v>
      </c>
      <c r="C596" s="1">
        <v>26.99</v>
      </c>
      <c r="D596" s="1" t="e">
        <f>VLOOKUP(A596,'Margin sản phẩm'!C:J,8,FALSE)</f>
        <v>#N/A</v>
      </c>
      <c r="E596" s="1" t="e">
        <f t="shared" si="9"/>
        <v>#N/A</v>
      </c>
    </row>
    <row r="597" spans="1:5" x14ac:dyDescent="0.2">
      <c r="A597" s="1" t="s">
        <v>2879</v>
      </c>
      <c r="B597" s="1">
        <v>2</v>
      </c>
      <c r="C597" s="1">
        <v>65.900000000000006</v>
      </c>
      <c r="D597" s="1">
        <f>VLOOKUP(A597,'Margin sản phẩm'!C:J,8,FALSE)</f>
        <v>27.95</v>
      </c>
      <c r="E597" s="1">
        <f t="shared" si="9"/>
        <v>55.9</v>
      </c>
    </row>
    <row r="598" spans="1:5" x14ac:dyDescent="0.2">
      <c r="A598" s="1" t="s">
        <v>5457</v>
      </c>
      <c r="B598" s="1">
        <v>1</v>
      </c>
      <c r="C598" s="1">
        <v>25.95</v>
      </c>
      <c r="D598" s="1" t="e">
        <f>VLOOKUP(A598,'Margin sản phẩm'!C:J,8,FALSE)</f>
        <v>#N/A</v>
      </c>
      <c r="E598" s="1" t="e">
        <f t="shared" si="9"/>
        <v>#N/A</v>
      </c>
    </row>
    <row r="599" spans="1:5" x14ac:dyDescent="0.2">
      <c r="A599" s="1" t="s">
        <v>2582</v>
      </c>
      <c r="B599" s="1">
        <v>1</v>
      </c>
      <c r="C599" s="1">
        <v>21.95</v>
      </c>
      <c r="D599" s="1">
        <f>VLOOKUP(A599,'Margin sản phẩm'!C:J,8,FALSE)</f>
        <v>21.95</v>
      </c>
      <c r="E599" s="1">
        <f t="shared" si="9"/>
        <v>21.95</v>
      </c>
    </row>
    <row r="600" spans="1:5" x14ac:dyDescent="0.2">
      <c r="A600" s="1" t="s">
        <v>5458</v>
      </c>
      <c r="B600" s="1">
        <v>1</v>
      </c>
      <c r="C600" s="1">
        <v>33.99</v>
      </c>
      <c r="D600" s="1" t="e">
        <f>VLOOKUP(A600,'Margin sản phẩm'!C:J,8,FALSE)</f>
        <v>#N/A</v>
      </c>
      <c r="E600" s="1" t="e">
        <f t="shared" si="9"/>
        <v>#N/A</v>
      </c>
    </row>
    <row r="601" spans="1:5" x14ac:dyDescent="0.2">
      <c r="A601" s="1" t="s">
        <v>1121</v>
      </c>
      <c r="B601" s="1">
        <v>1</v>
      </c>
      <c r="C601" s="1">
        <v>27.95</v>
      </c>
      <c r="D601" s="1" t="e">
        <f>VLOOKUP(A601,'Margin sản phẩm'!C:J,8,FALSE)</f>
        <v>#N/A</v>
      </c>
      <c r="E601" s="1" t="e">
        <f t="shared" si="9"/>
        <v>#N/A</v>
      </c>
    </row>
    <row r="602" spans="1:5" x14ac:dyDescent="0.2">
      <c r="A602" s="1" t="s">
        <v>5459</v>
      </c>
      <c r="B602" s="1">
        <v>1</v>
      </c>
      <c r="C602" s="1">
        <v>19.989999999999998</v>
      </c>
      <c r="D602" s="1" t="e">
        <f>VLOOKUP(A602,'Margin sản phẩm'!C:J,8,FALSE)</f>
        <v>#N/A</v>
      </c>
      <c r="E602" s="1" t="e">
        <f t="shared" si="9"/>
        <v>#N/A</v>
      </c>
    </row>
    <row r="603" spans="1:5" x14ac:dyDescent="0.2">
      <c r="A603" s="1" t="s">
        <v>5460</v>
      </c>
      <c r="B603" s="1">
        <v>1</v>
      </c>
      <c r="C603" s="1">
        <v>21.95</v>
      </c>
      <c r="D603" s="1" t="e">
        <f>VLOOKUP(A603,'Margin sản phẩm'!C:J,8,FALSE)</f>
        <v>#N/A</v>
      </c>
      <c r="E603" s="1" t="e">
        <f t="shared" si="9"/>
        <v>#N/A</v>
      </c>
    </row>
    <row r="604" spans="1:5" x14ac:dyDescent="0.2">
      <c r="A604" s="1" t="s">
        <v>5461</v>
      </c>
      <c r="B604" s="1">
        <v>1</v>
      </c>
      <c r="C604" s="1">
        <v>25.95</v>
      </c>
      <c r="D604" s="1" t="e">
        <f>VLOOKUP(A604,'Margin sản phẩm'!C:J,8,FALSE)</f>
        <v>#N/A</v>
      </c>
      <c r="E604" s="1" t="e">
        <f t="shared" si="9"/>
        <v>#N/A</v>
      </c>
    </row>
    <row r="605" spans="1:5" x14ac:dyDescent="0.2">
      <c r="A605" s="1" t="s">
        <v>5462</v>
      </c>
      <c r="B605" s="1">
        <v>1</v>
      </c>
      <c r="C605" s="1">
        <v>29.95</v>
      </c>
      <c r="D605" s="1" t="e">
        <f>VLOOKUP(A605,'Margin sản phẩm'!C:J,8,FALSE)</f>
        <v>#N/A</v>
      </c>
      <c r="E605" s="1" t="e">
        <f t="shared" si="9"/>
        <v>#N/A</v>
      </c>
    </row>
    <row r="606" spans="1:5" x14ac:dyDescent="0.2">
      <c r="A606" s="1" t="s">
        <v>5463</v>
      </c>
      <c r="B606" s="1">
        <v>1</v>
      </c>
      <c r="C606" s="1">
        <v>25.95</v>
      </c>
      <c r="D606" s="1">
        <f>VLOOKUP(A606,'Margin sản phẩm'!C:J,8,FALSE)</f>
        <v>25.95</v>
      </c>
      <c r="E606" s="1">
        <f t="shared" si="9"/>
        <v>25.95</v>
      </c>
    </row>
    <row r="607" spans="1:5" x14ac:dyDescent="0.2">
      <c r="A607" s="1" t="s">
        <v>5464</v>
      </c>
      <c r="B607" s="1">
        <v>1</v>
      </c>
      <c r="C607" s="1">
        <v>28.76</v>
      </c>
      <c r="D607" s="1" t="e">
        <f>VLOOKUP(A607,'Margin sản phẩm'!C:J,8,FALSE)</f>
        <v>#N/A</v>
      </c>
      <c r="E607" s="1" t="e">
        <f t="shared" si="9"/>
        <v>#N/A</v>
      </c>
    </row>
    <row r="608" spans="1:5" x14ac:dyDescent="0.2">
      <c r="A608" s="1" t="s">
        <v>5465</v>
      </c>
      <c r="B608" s="1">
        <v>1</v>
      </c>
      <c r="C608" s="1">
        <v>27.16</v>
      </c>
      <c r="D608" s="1" t="e">
        <f>VLOOKUP(A608,'Margin sản phẩm'!C:J,8,FALSE)</f>
        <v>#N/A</v>
      </c>
      <c r="E608" s="1" t="e">
        <f t="shared" si="9"/>
        <v>#N/A</v>
      </c>
    </row>
    <row r="609" spans="1:5" x14ac:dyDescent="0.2">
      <c r="A609" s="1" t="s">
        <v>5466</v>
      </c>
      <c r="B609" s="1">
        <v>1</v>
      </c>
      <c r="C609" s="1">
        <v>17.95</v>
      </c>
      <c r="D609" s="1">
        <f>VLOOKUP(A609,'Margin sản phẩm'!C:J,8,FALSE)</f>
        <v>16.149999999999999</v>
      </c>
      <c r="E609" s="1">
        <f t="shared" si="9"/>
        <v>16.149999999999999</v>
      </c>
    </row>
    <row r="610" spans="1:5" x14ac:dyDescent="0.2">
      <c r="A610" s="1" t="s">
        <v>3038</v>
      </c>
      <c r="B610" s="1">
        <v>1</v>
      </c>
      <c r="C610" s="1">
        <v>19.95</v>
      </c>
      <c r="D610" s="1" t="e">
        <f>VLOOKUP(A610,'Margin sản phẩm'!C:J,8,FALSE)</f>
        <v>#N/A</v>
      </c>
      <c r="E610" s="1" t="e">
        <f t="shared" si="9"/>
        <v>#N/A</v>
      </c>
    </row>
    <row r="611" spans="1:5" x14ac:dyDescent="0.2">
      <c r="A611" s="1" t="s">
        <v>5467</v>
      </c>
      <c r="B611" s="1">
        <v>1</v>
      </c>
      <c r="C611" s="1">
        <v>34.950000000000003</v>
      </c>
      <c r="D611" s="1" t="e">
        <f>VLOOKUP(A611,'Margin sản phẩm'!C:J,8,FALSE)</f>
        <v>#N/A</v>
      </c>
      <c r="E611" s="1" t="e">
        <f t="shared" si="9"/>
        <v>#N/A</v>
      </c>
    </row>
    <row r="612" spans="1:5" x14ac:dyDescent="0.2">
      <c r="A612" s="1" t="s">
        <v>5468</v>
      </c>
      <c r="B612" s="1">
        <v>1</v>
      </c>
      <c r="C612" s="1">
        <v>23.95</v>
      </c>
      <c r="D612" s="1" t="e">
        <f>VLOOKUP(A612,'Margin sản phẩm'!C:J,8,FALSE)</f>
        <v>#N/A</v>
      </c>
      <c r="E612" s="1" t="e">
        <f t="shared" si="9"/>
        <v>#N/A</v>
      </c>
    </row>
    <row r="613" spans="1:5" x14ac:dyDescent="0.2">
      <c r="A613" s="1" t="s">
        <v>5469</v>
      </c>
      <c r="B613" s="1">
        <v>1</v>
      </c>
      <c r="C613" s="1">
        <v>33.950000000000003</v>
      </c>
      <c r="D613" s="1" t="e">
        <f>VLOOKUP(A613,'Margin sản phẩm'!C:J,8,FALSE)</f>
        <v>#N/A</v>
      </c>
      <c r="E613" s="1" t="e">
        <f t="shared" si="9"/>
        <v>#N/A</v>
      </c>
    </row>
    <row r="614" spans="1:5" x14ac:dyDescent="0.2">
      <c r="A614" s="1" t="s">
        <v>601</v>
      </c>
      <c r="B614" s="1">
        <v>3</v>
      </c>
      <c r="C614" s="1">
        <v>59.46</v>
      </c>
      <c r="D614" s="1">
        <f>VLOOKUP(A614,'Margin sản phẩm'!C:J,8,FALSE)</f>
        <v>21.95</v>
      </c>
      <c r="E614" s="1">
        <f t="shared" si="9"/>
        <v>65.849999999999994</v>
      </c>
    </row>
    <row r="615" spans="1:5" x14ac:dyDescent="0.2">
      <c r="A615" s="1" t="s">
        <v>5470</v>
      </c>
      <c r="B615" s="1">
        <v>1</v>
      </c>
      <c r="C615" s="1">
        <v>22.95</v>
      </c>
      <c r="D615" s="1">
        <f>VLOOKUP(A615,'Margin sản phẩm'!C:J,8,FALSE)</f>
        <v>20.65</v>
      </c>
      <c r="E615" s="1">
        <f t="shared" si="9"/>
        <v>20.65</v>
      </c>
    </row>
    <row r="616" spans="1:5" x14ac:dyDescent="0.2">
      <c r="A616" s="1" t="s">
        <v>2812</v>
      </c>
      <c r="B616" s="1">
        <v>1</v>
      </c>
      <c r="C616" s="1">
        <v>20.65</v>
      </c>
      <c r="D616" s="1">
        <f>VLOOKUP(A616,'Margin sản phẩm'!C:J,8,FALSE)</f>
        <v>26.06</v>
      </c>
      <c r="E616" s="1">
        <f t="shared" si="9"/>
        <v>26.06</v>
      </c>
    </row>
    <row r="617" spans="1:5" x14ac:dyDescent="0.2">
      <c r="A617" s="1" t="s">
        <v>5471</v>
      </c>
      <c r="B617" s="1">
        <v>1</v>
      </c>
      <c r="C617" s="1">
        <v>24.99</v>
      </c>
      <c r="D617" s="1">
        <f>VLOOKUP(A617,'Margin sản phẩm'!C:J,8,FALSE)</f>
        <v>28.99</v>
      </c>
      <c r="E617" s="1">
        <f t="shared" si="9"/>
        <v>28.99</v>
      </c>
    </row>
    <row r="618" spans="1:5" x14ac:dyDescent="0.2">
      <c r="A618" s="1" t="s">
        <v>5472</v>
      </c>
      <c r="B618" s="1">
        <v>1</v>
      </c>
      <c r="C618" s="1">
        <v>21.95</v>
      </c>
      <c r="D618" s="1" t="e">
        <f>VLOOKUP(A618,'Margin sản phẩm'!C:J,8,FALSE)</f>
        <v>#N/A</v>
      </c>
      <c r="E618" s="1" t="e">
        <f t="shared" si="9"/>
        <v>#N/A</v>
      </c>
    </row>
    <row r="619" spans="1:5" x14ac:dyDescent="0.2">
      <c r="A619" s="1" t="s">
        <v>5473</v>
      </c>
      <c r="B619" s="1">
        <v>1</v>
      </c>
      <c r="C619" s="1">
        <v>28.99</v>
      </c>
      <c r="D619" s="1" t="e">
        <f>VLOOKUP(A619,'Margin sản phẩm'!C:J,8,FALSE)</f>
        <v>#N/A</v>
      </c>
      <c r="E619" s="1" t="e">
        <f t="shared" si="9"/>
        <v>#N/A</v>
      </c>
    </row>
    <row r="620" spans="1:5" x14ac:dyDescent="0.2">
      <c r="A620" s="1" t="s">
        <v>5474</v>
      </c>
      <c r="B620" s="1">
        <v>1</v>
      </c>
      <c r="C620" s="1">
        <v>17.559999999999999</v>
      </c>
      <c r="D620" s="1" t="e">
        <f>VLOOKUP(A620,'Margin sản phẩm'!C:J,8,FALSE)</f>
        <v>#N/A</v>
      </c>
      <c r="E620" s="1" t="e">
        <f t="shared" si="9"/>
        <v>#N/A</v>
      </c>
    </row>
    <row r="621" spans="1:5" x14ac:dyDescent="0.2">
      <c r="A621" s="1" t="s">
        <v>5475</v>
      </c>
      <c r="B621" s="1">
        <v>1</v>
      </c>
      <c r="C621" s="1">
        <v>29.95</v>
      </c>
      <c r="D621" s="1">
        <f>VLOOKUP(A621,'Margin sản phẩm'!C:J,8,FALSE)</f>
        <v>26.95</v>
      </c>
      <c r="E621" s="1">
        <f t="shared" si="9"/>
        <v>26.95</v>
      </c>
    </row>
    <row r="622" spans="1:5" x14ac:dyDescent="0.2">
      <c r="A622" s="1" t="s">
        <v>1818</v>
      </c>
      <c r="B622" s="1">
        <v>2</v>
      </c>
      <c r="C622" s="1">
        <v>79.900000000000006</v>
      </c>
      <c r="D622" s="1">
        <f>VLOOKUP(A622,'Margin sản phẩm'!C:J,8,FALSE)</f>
        <v>34.96</v>
      </c>
      <c r="E622" s="1">
        <f t="shared" si="9"/>
        <v>69.92</v>
      </c>
    </row>
    <row r="623" spans="1:5" x14ac:dyDescent="0.2">
      <c r="A623" s="1" t="s">
        <v>5476</v>
      </c>
      <c r="B623" s="1">
        <v>1</v>
      </c>
      <c r="C623" s="1">
        <v>17.559999999999999</v>
      </c>
      <c r="D623" s="1" t="e">
        <f>VLOOKUP(A623,'Margin sản phẩm'!C:J,8,FALSE)</f>
        <v>#N/A</v>
      </c>
      <c r="E623" s="1" t="e">
        <f t="shared" si="9"/>
        <v>#N/A</v>
      </c>
    </row>
    <row r="624" spans="1:5" x14ac:dyDescent="0.2">
      <c r="A624" s="1" t="s">
        <v>5477</v>
      </c>
      <c r="B624" s="1">
        <v>1</v>
      </c>
      <c r="C624" s="1">
        <v>22.45</v>
      </c>
      <c r="D624" s="1">
        <f>VLOOKUP(A624,'Margin sản phẩm'!C:J,8,FALSE)</f>
        <v>24.95</v>
      </c>
      <c r="E624" s="1">
        <f t="shared" si="9"/>
        <v>24.95</v>
      </c>
    </row>
    <row r="625" spans="1:5" x14ac:dyDescent="0.2">
      <c r="A625" s="1" t="s">
        <v>2503</v>
      </c>
      <c r="B625" s="1">
        <v>1</v>
      </c>
      <c r="C625" s="1">
        <v>27.99</v>
      </c>
      <c r="D625" s="1">
        <f>VLOOKUP(A625,'Margin sản phẩm'!C:J,8,FALSE)</f>
        <v>27.18</v>
      </c>
      <c r="E625" s="1">
        <f t="shared" si="9"/>
        <v>27.18</v>
      </c>
    </row>
    <row r="626" spans="1:5" x14ac:dyDescent="0.2">
      <c r="A626" s="1" t="s">
        <v>5478</v>
      </c>
      <c r="B626" s="1">
        <v>1</v>
      </c>
      <c r="C626" s="1">
        <v>25.95</v>
      </c>
      <c r="D626" s="1" t="e">
        <f>VLOOKUP(A626,'Margin sản phẩm'!C:J,8,FALSE)</f>
        <v>#N/A</v>
      </c>
      <c r="E626" s="1" t="e">
        <f t="shared" si="9"/>
        <v>#N/A</v>
      </c>
    </row>
    <row r="627" spans="1:5" x14ac:dyDescent="0.2">
      <c r="A627" s="1" t="s">
        <v>4107</v>
      </c>
      <c r="B627" s="1">
        <v>1</v>
      </c>
      <c r="C627" s="1">
        <v>18.45</v>
      </c>
      <c r="D627" s="1">
        <f>VLOOKUP(A627,'Margin sản phẩm'!C:J,8,FALSE)</f>
        <v>17.95</v>
      </c>
      <c r="E627" s="1">
        <f t="shared" si="9"/>
        <v>17.95</v>
      </c>
    </row>
    <row r="628" spans="1:5" x14ac:dyDescent="0.2">
      <c r="A628" s="1" t="s">
        <v>3628</v>
      </c>
      <c r="B628" s="1">
        <v>1</v>
      </c>
      <c r="C628" s="1">
        <v>21.95</v>
      </c>
      <c r="D628" s="1">
        <f>VLOOKUP(A628,'Margin sản phẩm'!C:J,8,FALSE)</f>
        <v>21.95</v>
      </c>
      <c r="E628" s="1">
        <f t="shared" si="9"/>
        <v>21.95</v>
      </c>
    </row>
    <row r="629" spans="1:5" x14ac:dyDescent="0.2">
      <c r="A629" s="1" t="s">
        <v>5479</v>
      </c>
      <c r="B629" s="1">
        <v>1</v>
      </c>
      <c r="C629" s="1">
        <v>23.95</v>
      </c>
      <c r="D629" s="1" t="e">
        <f>VLOOKUP(A629,'Margin sản phẩm'!C:J,8,FALSE)</f>
        <v>#N/A</v>
      </c>
      <c r="E629" s="1" t="e">
        <f t="shared" si="9"/>
        <v>#N/A</v>
      </c>
    </row>
    <row r="630" spans="1:5" x14ac:dyDescent="0.2">
      <c r="A630" s="1" t="s">
        <v>5480</v>
      </c>
      <c r="B630" s="1">
        <v>1</v>
      </c>
      <c r="C630" s="1">
        <v>31.4</v>
      </c>
      <c r="D630" s="1" t="e">
        <f>VLOOKUP(A630,'Margin sản phẩm'!C:J,8,FALSE)</f>
        <v>#N/A</v>
      </c>
      <c r="E630" s="1" t="e">
        <f t="shared" si="9"/>
        <v>#N/A</v>
      </c>
    </row>
    <row r="631" spans="1:5" x14ac:dyDescent="0.2">
      <c r="A631" s="1" t="s">
        <v>5481</v>
      </c>
      <c r="B631" s="1">
        <v>1</v>
      </c>
      <c r="C631" s="1">
        <v>17.05</v>
      </c>
      <c r="D631" s="1" t="e">
        <f>VLOOKUP(A631,'Margin sản phẩm'!C:J,8,FALSE)</f>
        <v>#N/A</v>
      </c>
      <c r="E631" s="1" t="e">
        <f t="shared" si="9"/>
        <v>#N/A</v>
      </c>
    </row>
    <row r="632" spans="1:5" x14ac:dyDescent="0.2">
      <c r="A632" s="1" t="s">
        <v>5482</v>
      </c>
      <c r="B632" s="1">
        <v>1</v>
      </c>
      <c r="C632" s="1">
        <v>29.95</v>
      </c>
      <c r="D632" s="1" t="e">
        <f>VLOOKUP(A632,'Margin sản phẩm'!C:J,8,FALSE)</f>
        <v>#N/A</v>
      </c>
      <c r="E632" s="1" t="e">
        <f t="shared" si="9"/>
        <v>#N/A</v>
      </c>
    </row>
    <row r="633" spans="1:5" x14ac:dyDescent="0.2">
      <c r="A633" s="1" t="s">
        <v>5483</v>
      </c>
      <c r="B633" s="1">
        <v>1</v>
      </c>
      <c r="C633" s="1">
        <v>15.26</v>
      </c>
      <c r="D633" s="1" t="e">
        <f>VLOOKUP(A633,'Margin sản phẩm'!C:J,8,FALSE)</f>
        <v>#N/A</v>
      </c>
      <c r="E633" s="1" t="e">
        <f t="shared" si="9"/>
        <v>#N/A</v>
      </c>
    </row>
    <row r="634" spans="1:5" x14ac:dyDescent="0.2">
      <c r="A634" s="1" t="s">
        <v>4094</v>
      </c>
      <c r="B634" s="1">
        <v>1</v>
      </c>
      <c r="C634" s="1">
        <v>26.99</v>
      </c>
      <c r="D634" s="1">
        <f>VLOOKUP(A634,'Margin sản phẩm'!C:J,8,FALSE)</f>
        <v>28.66</v>
      </c>
      <c r="E634" s="1">
        <f t="shared" si="9"/>
        <v>28.66</v>
      </c>
    </row>
    <row r="635" spans="1:5" x14ac:dyDescent="0.2">
      <c r="A635" s="1" t="s">
        <v>4244</v>
      </c>
      <c r="B635" s="1">
        <v>1</v>
      </c>
      <c r="C635" s="1">
        <v>39.950000000000003</v>
      </c>
      <c r="D635" s="1" t="e">
        <f>VLOOKUP(A635,'Margin sản phẩm'!C:J,8,FALSE)</f>
        <v>#N/A</v>
      </c>
      <c r="E635" s="1" t="e">
        <f t="shared" si="9"/>
        <v>#N/A</v>
      </c>
    </row>
    <row r="636" spans="1:5" x14ac:dyDescent="0.2">
      <c r="A636" s="1" t="s">
        <v>5484</v>
      </c>
      <c r="B636" s="1">
        <v>1</v>
      </c>
      <c r="C636" s="1">
        <v>24.29</v>
      </c>
      <c r="D636" s="1" t="e">
        <f>VLOOKUP(A636,'Margin sản phẩm'!C:J,8,FALSE)</f>
        <v>#N/A</v>
      </c>
      <c r="E636" s="1" t="e">
        <f t="shared" si="9"/>
        <v>#N/A</v>
      </c>
    </row>
    <row r="637" spans="1:5" x14ac:dyDescent="0.2">
      <c r="A637" s="1" t="s">
        <v>5485</v>
      </c>
      <c r="B637" s="1">
        <v>1</v>
      </c>
      <c r="C637" s="1">
        <v>29.95</v>
      </c>
      <c r="D637" s="1" t="e">
        <f>VLOOKUP(A637,'Margin sản phẩm'!C:J,8,FALSE)</f>
        <v>#N/A</v>
      </c>
      <c r="E637" s="1" t="e">
        <f t="shared" si="9"/>
        <v>#N/A</v>
      </c>
    </row>
    <row r="638" spans="1:5" x14ac:dyDescent="0.2">
      <c r="A638" s="1" t="s">
        <v>5486</v>
      </c>
      <c r="B638" s="1">
        <v>1</v>
      </c>
      <c r="C638" s="1">
        <v>17.559999999999999</v>
      </c>
      <c r="D638" s="1" t="e">
        <f>VLOOKUP(A638,'Margin sản phẩm'!C:J,8,FALSE)</f>
        <v>#N/A</v>
      </c>
      <c r="E638" s="1" t="e">
        <f t="shared" si="9"/>
        <v>#N/A</v>
      </c>
    </row>
    <row r="639" spans="1:5" x14ac:dyDescent="0.2">
      <c r="A639" s="1" t="s">
        <v>5487</v>
      </c>
      <c r="B639" s="1">
        <v>1</v>
      </c>
      <c r="C639" s="1">
        <v>32.36</v>
      </c>
      <c r="D639" s="1" t="e">
        <f>VLOOKUP(A639,'Margin sản phẩm'!C:J,8,FALSE)</f>
        <v>#N/A</v>
      </c>
      <c r="E639" s="1" t="e">
        <f t="shared" si="9"/>
        <v>#N/A</v>
      </c>
    </row>
    <row r="640" spans="1:5" x14ac:dyDescent="0.2">
      <c r="A640" s="1" t="s">
        <v>5488</v>
      </c>
      <c r="B640" s="1">
        <v>1</v>
      </c>
      <c r="C640" s="1">
        <v>15.96</v>
      </c>
      <c r="D640" s="1" t="e">
        <f>VLOOKUP(A640,'Margin sản phẩm'!C:J,8,FALSE)</f>
        <v>#N/A</v>
      </c>
      <c r="E640" s="1" t="e">
        <f t="shared" si="9"/>
        <v>#N/A</v>
      </c>
    </row>
    <row r="641" spans="1:5" x14ac:dyDescent="0.2">
      <c r="A641" s="1" t="s">
        <v>1047</v>
      </c>
      <c r="B641" s="1">
        <v>1</v>
      </c>
      <c r="C641" s="1">
        <v>32.35</v>
      </c>
      <c r="D641" s="1">
        <f>VLOOKUP(A641,'Margin sản phẩm'!C:J,8,FALSE)</f>
        <v>37.28</v>
      </c>
      <c r="E641" s="1">
        <f t="shared" si="9"/>
        <v>37.28</v>
      </c>
    </row>
    <row r="642" spans="1:5" x14ac:dyDescent="0.2">
      <c r="A642" s="1" t="s">
        <v>5489</v>
      </c>
      <c r="B642" s="1">
        <v>1</v>
      </c>
      <c r="C642" s="1">
        <v>18.45</v>
      </c>
      <c r="D642" s="1" t="e">
        <f>VLOOKUP(A642,'Margin sản phẩm'!C:J,8,FALSE)</f>
        <v>#N/A</v>
      </c>
      <c r="E642" s="1" t="e">
        <f t="shared" ref="E642:E705" si="10">B642*D642</f>
        <v>#N/A</v>
      </c>
    </row>
    <row r="643" spans="1:5" x14ac:dyDescent="0.2">
      <c r="A643" s="1" t="s">
        <v>3397</v>
      </c>
      <c r="B643" s="1">
        <v>1</v>
      </c>
      <c r="C643" s="1">
        <v>21.95</v>
      </c>
      <c r="D643" s="1" t="e">
        <f>VLOOKUP(A643,'Margin sản phẩm'!C:J,8,FALSE)</f>
        <v>#N/A</v>
      </c>
      <c r="E643" s="1" t="e">
        <f t="shared" si="10"/>
        <v>#N/A</v>
      </c>
    </row>
    <row r="644" spans="1:5" x14ac:dyDescent="0.2">
      <c r="A644" s="1" t="s">
        <v>5490</v>
      </c>
      <c r="B644" s="1">
        <v>1</v>
      </c>
      <c r="C644" s="1">
        <v>25.95</v>
      </c>
      <c r="D644" s="1" t="e">
        <f>VLOOKUP(A644,'Margin sản phẩm'!C:J,8,FALSE)</f>
        <v>#N/A</v>
      </c>
      <c r="E644" s="1" t="e">
        <f t="shared" si="10"/>
        <v>#N/A</v>
      </c>
    </row>
    <row r="645" spans="1:5" x14ac:dyDescent="0.2">
      <c r="A645" s="1" t="s">
        <v>5491</v>
      </c>
      <c r="B645" s="1">
        <v>1</v>
      </c>
      <c r="C645" s="1">
        <v>21.95</v>
      </c>
      <c r="D645" s="1" t="e">
        <f>VLOOKUP(A645,'Margin sản phẩm'!C:J,8,FALSE)</f>
        <v>#N/A</v>
      </c>
      <c r="E645" s="1" t="e">
        <f t="shared" si="10"/>
        <v>#N/A</v>
      </c>
    </row>
    <row r="646" spans="1:5" x14ac:dyDescent="0.2">
      <c r="A646" s="1" t="s">
        <v>1002</v>
      </c>
      <c r="B646" s="1">
        <v>1</v>
      </c>
      <c r="C646" s="1">
        <v>21.95</v>
      </c>
      <c r="D646" s="1">
        <f>VLOOKUP(A646,'Margin sản phẩm'!C:J,8,FALSE)</f>
        <v>25.95</v>
      </c>
      <c r="E646" s="1">
        <f t="shared" si="10"/>
        <v>25.95</v>
      </c>
    </row>
    <row r="647" spans="1:5" x14ac:dyDescent="0.2">
      <c r="A647" s="1" t="s">
        <v>5492</v>
      </c>
      <c r="B647" s="1">
        <v>1</v>
      </c>
      <c r="C647" s="1">
        <v>23.95</v>
      </c>
      <c r="D647" s="1" t="e">
        <f>VLOOKUP(A647,'Margin sản phẩm'!C:J,8,FALSE)</f>
        <v>#N/A</v>
      </c>
      <c r="E647" s="1" t="e">
        <f t="shared" si="10"/>
        <v>#N/A</v>
      </c>
    </row>
    <row r="648" spans="1:5" x14ac:dyDescent="0.2">
      <c r="A648" s="1" t="s">
        <v>5493</v>
      </c>
      <c r="B648" s="1">
        <v>1</v>
      </c>
      <c r="C648" s="1">
        <v>19.5</v>
      </c>
      <c r="D648" s="1" t="e">
        <f>VLOOKUP(A648,'Margin sản phẩm'!C:J,8,FALSE)</f>
        <v>#N/A</v>
      </c>
      <c r="E648" s="1" t="e">
        <f t="shared" si="10"/>
        <v>#N/A</v>
      </c>
    </row>
    <row r="649" spans="1:5" x14ac:dyDescent="0.2">
      <c r="A649" s="1" t="s">
        <v>5494</v>
      </c>
      <c r="B649" s="1">
        <v>1</v>
      </c>
      <c r="C649" s="1">
        <v>15.96</v>
      </c>
      <c r="D649" s="1" t="e">
        <f>VLOOKUP(A649,'Margin sản phẩm'!C:J,8,FALSE)</f>
        <v>#N/A</v>
      </c>
      <c r="E649" s="1" t="e">
        <f t="shared" si="10"/>
        <v>#N/A</v>
      </c>
    </row>
    <row r="650" spans="1:5" x14ac:dyDescent="0.2">
      <c r="A650" s="1" t="s">
        <v>5495</v>
      </c>
      <c r="B650" s="1">
        <v>1</v>
      </c>
      <c r="C650" s="1">
        <v>19.95</v>
      </c>
      <c r="D650" s="1" t="e">
        <f>VLOOKUP(A650,'Margin sản phẩm'!C:J,8,FALSE)</f>
        <v>#N/A</v>
      </c>
      <c r="E650" s="1" t="e">
        <f t="shared" si="10"/>
        <v>#N/A</v>
      </c>
    </row>
    <row r="651" spans="1:5" x14ac:dyDescent="0.2">
      <c r="A651" s="1" t="s">
        <v>3341</v>
      </c>
      <c r="B651" s="1">
        <v>1</v>
      </c>
      <c r="C651" s="1">
        <v>25.95</v>
      </c>
      <c r="D651" s="1">
        <f>VLOOKUP(A651,'Margin sản phẩm'!C:J,8,FALSE)</f>
        <v>25.95</v>
      </c>
      <c r="E651" s="1">
        <f t="shared" si="10"/>
        <v>25.95</v>
      </c>
    </row>
    <row r="652" spans="1:5" x14ac:dyDescent="0.2">
      <c r="A652" s="1" t="s">
        <v>4310</v>
      </c>
      <c r="B652" s="1">
        <v>1</v>
      </c>
      <c r="C652" s="1">
        <v>38.950000000000003</v>
      </c>
      <c r="D652" s="1" t="e">
        <f>VLOOKUP(A652,'Margin sản phẩm'!C:J,8,FALSE)</f>
        <v>#N/A</v>
      </c>
      <c r="E652" s="1" t="e">
        <f t="shared" si="10"/>
        <v>#N/A</v>
      </c>
    </row>
    <row r="653" spans="1:5" x14ac:dyDescent="0.2">
      <c r="A653" s="1" t="s">
        <v>524</v>
      </c>
      <c r="B653" s="1">
        <v>1</v>
      </c>
      <c r="C653" s="1">
        <v>21.95</v>
      </c>
      <c r="D653" s="1">
        <f>VLOOKUP(A653,'Margin sản phẩm'!C:J,8,FALSE)</f>
        <v>21.95</v>
      </c>
      <c r="E653" s="1">
        <f t="shared" si="10"/>
        <v>21.95</v>
      </c>
    </row>
    <row r="654" spans="1:5" x14ac:dyDescent="0.2">
      <c r="A654" s="1" t="s">
        <v>5496</v>
      </c>
      <c r="B654" s="1">
        <v>1</v>
      </c>
      <c r="C654" s="1">
        <v>22.95</v>
      </c>
      <c r="D654" s="1" t="e">
        <f>VLOOKUP(A654,'Margin sản phẩm'!C:J,8,FALSE)</f>
        <v>#N/A</v>
      </c>
      <c r="E654" s="1" t="e">
        <f t="shared" si="10"/>
        <v>#N/A</v>
      </c>
    </row>
    <row r="655" spans="1:5" x14ac:dyDescent="0.2">
      <c r="A655" s="1" t="s">
        <v>3236</v>
      </c>
      <c r="B655" s="1">
        <v>1</v>
      </c>
      <c r="C655" s="1">
        <v>24.95</v>
      </c>
      <c r="D655" s="1" t="e">
        <f>VLOOKUP(A655,'Margin sản phẩm'!C:J,8,FALSE)</f>
        <v>#N/A</v>
      </c>
      <c r="E655" s="1" t="e">
        <f t="shared" si="10"/>
        <v>#N/A</v>
      </c>
    </row>
    <row r="656" spans="1:5" x14ac:dyDescent="0.2">
      <c r="A656" s="1" t="s">
        <v>4193</v>
      </c>
      <c r="B656" s="1">
        <v>1</v>
      </c>
      <c r="C656" s="1">
        <v>23.96</v>
      </c>
      <c r="D656" s="1">
        <f>VLOOKUP(A656,'Margin sản phẩm'!C:J,8,FALSE)</f>
        <v>29.35</v>
      </c>
      <c r="E656" s="1">
        <f t="shared" si="10"/>
        <v>29.35</v>
      </c>
    </row>
    <row r="657" spans="1:5" x14ac:dyDescent="0.2">
      <c r="A657" s="1" t="s">
        <v>4217</v>
      </c>
      <c r="B657" s="1">
        <v>1</v>
      </c>
      <c r="C657" s="1">
        <v>19.95</v>
      </c>
      <c r="D657" s="1" t="e">
        <f>VLOOKUP(A657,'Margin sản phẩm'!C:J,8,FALSE)</f>
        <v>#N/A</v>
      </c>
      <c r="E657" s="1" t="e">
        <f t="shared" si="10"/>
        <v>#N/A</v>
      </c>
    </row>
    <row r="658" spans="1:5" x14ac:dyDescent="0.2">
      <c r="A658" s="1" t="s">
        <v>2615</v>
      </c>
      <c r="B658" s="1">
        <v>1</v>
      </c>
      <c r="C658" s="1">
        <v>26.99</v>
      </c>
      <c r="D658" s="1" t="e">
        <f>VLOOKUP(A658,'Margin sản phẩm'!C:J,8,FALSE)</f>
        <v>#N/A</v>
      </c>
      <c r="E658" s="1" t="e">
        <f t="shared" si="10"/>
        <v>#N/A</v>
      </c>
    </row>
    <row r="659" spans="1:5" x14ac:dyDescent="0.2">
      <c r="A659" s="1" t="s">
        <v>4262</v>
      </c>
      <c r="B659" s="1">
        <v>1</v>
      </c>
      <c r="C659" s="1">
        <v>37.950000000000003</v>
      </c>
      <c r="D659" s="1" t="e">
        <f>VLOOKUP(A659,'Margin sản phẩm'!C:J,8,FALSE)</f>
        <v>#N/A</v>
      </c>
      <c r="E659" s="1" t="e">
        <f t="shared" si="10"/>
        <v>#N/A</v>
      </c>
    </row>
    <row r="660" spans="1:5" x14ac:dyDescent="0.2">
      <c r="A660" s="1" t="s">
        <v>997</v>
      </c>
      <c r="B660" s="1">
        <v>1</v>
      </c>
      <c r="C660" s="1">
        <v>21.95</v>
      </c>
      <c r="D660" s="1">
        <f>VLOOKUP(A660,'Margin sản phẩm'!C:J,8,FALSE)</f>
        <v>23.95</v>
      </c>
      <c r="E660" s="1">
        <f t="shared" si="10"/>
        <v>23.95</v>
      </c>
    </row>
    <row r="661" spans="1:5" x14ac:dyDescent="0.2">
      <c r="A661" s="1" t="s">
        <v>5497</v>
      </c>
      <c r="B661" s="1">
        <v>1</v>
      </c>
      <c r="C661" s="1">
        <v>21.95</v>
      </c>
      <c r="D661" s="1">
        <f>VLOOKUP(A661,'Margin sản phẩm'!C:J,8,FALSE)</f>
        <v>19.760000000000002</v>
      </c>
      <c r="E661" s="1">
        <f t="shared" si="10"/>
        <v>19.760000000000002</v>
      </c>
    </row>
    <row r="662" spans="1:5" x14ac:dyDescent="0.2">
      <c r="A662" s="1" t="s">
        <v>5498</v>
      </c>
      <c r="B662" s="1">
        <v>1</v>
      </c>
      <c r="C662" s="1">
        <v>21.95</v>
      </c>
      <c r="D662" s="1" t="e">
        <f>VLOOKUP(A662,'Margin sản phẩm'!C:J,8,FALSE)</f>
        <v>#N/A</v>
      </c>
      <c r="E662" s="1" t="e">
        <f t="shared" si="10"/>
        <v>#N/A</v>
      </c>
    </row>
    <row r="663" spans="1:5" x14ac:dyDescent="0.2">
      <c r="A663" s="1" t="s">
        <v>4269</v>
      </c>
      <c r="B663" s="1">
        <v>1</v>
      </c>
      <c r="C663" s="1">
        <v>29.95</v>
      </c>
      <c r="D663" s="1" t="e">
        <f>VLOOKUP(A663,'Margin sản phẩm'!C:J,8,FALSE)</f>
        <v>#N/A</v>
      </c>
      <c r="E663" s="1" t="e">
        <f t="shared" si="10"/>
        <v>#N/A</v>
      </c>
    </row>
    <row r="664" spans="1:5" x14ac:dyDescent="0.2">
      <c r="A664" s="1" t="s">
        <v>861</v>
      </c>
      <c r="B664" s="1">
        <v>1</v>
      </c>
      <c r="C664" s="1">
        <v>25.95</v>
      </c>
      <c r="D664" s="1">
        <f>VLOOKUP(A664,'Margin sản phẩm'!C:J,8,FALSE)</f>
        <v>25.95</v>
      </c>
      <c r="E664" s="1">
        <f t="shared" si="10"/>
        <v>25.95</v>
      </c>
    </row>
    <row r="665" spans="1:5" x14ac:dyDescent="0.2">
      <c r="A665" s="1" t="s">
        <v>5499</v>
      </c>
      <c r="B665" s="1">
        <v>1</v>
      </c>
      <c r="C665" s="1">
        <v>25.95</v>
      </c>
      <c r="D665" s="1" t="e">
        <f>VLOOKUP(A665,'Margin sản phẩm'!C:J,8,FALSE)</f>
        <v>#N/A</v>
      </c>
      <c r="E665" s="1" t="e">
        <f t="shared" si="10"/>
        <v>#N/A</v>
      </c>
    </row>
    <row r="666" spans="1:5" x14ac:dyDescent="0.2">
      <c r="A666" s="1" t="s">
        <v>5500</v>
      </c>
      <c r="B666" s="1">
        <v>1</v>
      </c>
      <c r="C666" s="1">
        <v>23.99</v>
      </c>
      <c r="D666" s="1" t="e">
        <f>VLOOKUP(A666,'Margin sản phẩm'!C:J,8,FALSE)</f>
        <v>#N/A</v>
      </c>
      <c r="E666" s="1" t="e">
        <f t="shared" si="10"/>
        <v>#N/A</v>
      </c>
    </row>
    <row r="667" spans="1:5" x14ac:dyDescent="0.2">
      <c r="A667" s="1" t="s">
        <v>1893</v>
      </c>
      <c r="B667" s="1">
        <v>1</v>
      </c>
      <c r="C667" s="1">
        <v>23.96</v>
      </c>
      <c r="D667" s="1" t="e">
        <f>VLOOKUP(A667,'Margin sản phẩm'!C:J,8,FALSE)</f>
        <v>#DIV/0!</v>
      </c>
      <c r="E667" s="1" t="e">
        <f t="shared" si="10"/>
        <v>#DIV/0!</v>
      </c>
    </row>
    <row r="668" spans="1:5" x14ac:dyDescent="0.2">
      <c r="A668" s="1" t="s">
        <v>5501</v>
      </c>
      <c r="B668" s="1">
        <v>1</v>
      </c>
      <c r="C668" s="1">
        <v>25.95</v>
      </c>
      <c r="D668" s="1">
        <f>VLOOKUP(A668,'Margin sản phẩm'!C:J,8,FALSE)</f>
        <v>29.95</v>
      </c>
      <c r="E668" s="1">
        <f t="shared" si="10"/>
        <v>29.95</v>
      </c>
    </row>
    <row r="669" spans="1:5" x14ac:dyDescent="0.2">
      <c r="A669" s="1" t="s">
        <v>5502</v>
      </c>
      <c r="B669" s="1">
        <v>1</v>
      </c>
      <c r="C669" s="1">
        <v>33.950000000000003</v>
      </c>
      <c r="D669" s="1" t="e">
        <f>VLOOKUP(A669,'Margin sản phẩm'!C:J,8,FALSE)</f>
        <v>#N/A</v>
      </c>
      <c r="E669" s="1" t="e">
        <f t="shared" si="10"/>
        <v>#N/A</v>
      </c>
    </row>
    <row r="670" spans="1:5" x14ac:dyDescent="0.2">
      <c r="A670" s="1" t="s">
        <v>5503</v>
      </c>
      <c r="B670" s="1">
        <v>1</v>
      </c>
      <c r="C670" s="1">
        <v>24.95</v>
      </c>
      <c r="D670" s="1">
        <f>VLOOKUP(A670,'Margin sản phẩm'!C:J,8,FALSE)</f>
        <v>24.95</v>
      </c>
      <c r="E670" s="1">
        <f t="shared" si="10"/>
        <v>24.95</v>
      </c>
    </row>
    <row r="671" spans="1:5" x14ac:dyDescent="0.2">
      <c r="A671" s="1" t="s">
        <v>5504</v>
      </c>
      <c r="B671" s="1">
        <v>1</v>
      </c>
      <c r="C671" s="1">
        <v>34.950000000000003</v>
      </c>
      <c r="D671" s="1" t="e">
        <f>VLOOKUP(A671,'Margin sản phẩm'!C:J,8,FALSE)</f>
        <v>#N/A</v>
      </c>
      <c r="E671" s="1" t="e">
        <f t="shared" si="10"/>
        <v>#N/A</v>
      </c>
    </row>
    <row r="672" spans="1:5" x14ac:dyDescent="0.2">
      <c r="A672" s="1" t="s">
        <v>2224</v>
      </c>
      <c r="B672" s="1">
        <v>1</v>
      </c>
      <c r="C672" s="1">
        <v>25.95</v>
      </c>
      <c r="D672" s="1">
        <f>VLOOKUP(A672,'Margin sản phẩm'!C:J,8,FALSE)</f>
        <v>20.11</v>
      </c>
      <c r="E672" s="1">
        <f t="shared" si="10"/>
        <v>20.11</v>
      </c>
    </row>
    <row r="673" spans="1:5" x14ac:dyDescent="0.2">
      <c r="A673" s="1" t="s">
        <v>175</v>
      </c>
      <c r="B673" s="1">
        <v>1</v>
      </c>
      <c r="C673" s="1">
        <v>31.99</v>
      </c>
      <c r="D673" s="1">
        <f>VLOOKUP(A673,'Margin sản phẩm'!C:J,8,FALSE)</f>
        <v>27.43</v>
      </c>
      <c r="E673" s="1">
        <f t="shared" si="10"/>
        <v>27.43</v>
      </c>
    </row>
    <row r="674" spans="1:5" x14ac:dyDescent="0.2">
      <c r="A674" s="1" t="s">
        <v>5505</v>
      </c>
      <c r="B674" s="1">
        <v>1</v>
      </c>
      <c r="C674" s="1">
        <v>29.95</v>
      </c>
      <c r="D674" s="1">
        <f>VLOOKUP(A674,'Margin sản phẩm'!C:J,8,FALSE)</f>
        <v>23.96</v>
      </c>
      <c r="E674" s="1">
        <f t="shared" si="10"/>
        <v>23.96</v>
      </c>
    </row>
    <row r="675" spans="1:5" x14ac:dyDescent="0.2">
      <c r="A675" s="1" t="s">
        <v>5506</v>
      </c>
      <c r="B675" s="1">
        <v>1</v>
      </c>
      <c r="C675" s="1">
        <v>17.559999999999999</v>
      </c>
      <c r="D675" s="1">
        <f>VLOOKUP(A675,'Margin sản phẩm'!C:J,8,FALSE)</f>
        <v>21.95</v>
      </c>
      <c r="E675" s="1">
        <f t="shared" si="10"/>
        <v>21.95</v>
      </c>
    </row>
    <row r="676" spans="1:5" x14ac:dyDescent="0.2">
      <c r="A676" s="1" t="s">
        <v>3506</v>
      </c>
      <c r="B676" s="1">
        <v>1</v>
      </c>
      <c r="C676" s="1">
        <v>21.95</v>
      </c>
      <c r="D676" s="1" t="e">
        <f>VLOOKUP(A676,'Margin sản phẩm'!C:J,8,FALSE)</f>
        <v>#N/A</v>
      </c>
      <c r="E676" s="1" t="e">
        <f t="shared" si="10"/>
        <v>#N/A</v>
      </c>
    </row>
    <row r="677" spans="1:5" x14ac:dyDescent="0.2">
      <c r="A677" s="1" t="s">
        <v>5507</v>
      </c>
      <c r="B677" s="1">
        <v>1</v>
      </c>
      <c r="C677" s="1">
        <v>26.99</v>
      </c>
      <c r="D677" s="1" t="e">
        <f>VLOOKUP(A677,'Margin sản phẩm'!C:J,8,FALSE)</f>
        <v>#N/A</v>
      </c>
      <c r="E677" s="1" t="e">
        <f t="shared" si="10"/>
        <v>#N/A</v>
      </c>
    </row>
    <row r="678" spans="1:5" x14ac:dyDescent="0.2">
      <c r="A678" s="1" t="s">
        <v>5508</v>
      </c>
      <c r="B678" s="1">
        <v>1</v>
      </c>
      <c r="C678" s="1">
        <v>32.950000000000003</v>
      </c>
      <c r="D678" s="1" t="e">
        <f>VLOOKUP(A678,'Margin sản phẩm'!C:J,8,FALSE)</f>
        <v>#N/A</v>
      </c>
      <c r="E678" s="1" t="e">
        <f t="shared" si="10"/>
        <v>#N/A</v>
      </c>
    </row>
    <row r="679" spans="1:5" x14ac:dyDescent="0.2">
      <c r="A679" s="1" t="s">
        <v>5509</v>
      </c>
      <c r="B679" s="1">
        <v>1</v>
      </c>
      <c r="C679" s="1">
        <v>20.76</v>
      </c>
      <c r="D679" s="1" t="e">
        <f>VLOOKUP(A679,'Margin sản phẩm'!C:J,8,FALSE)</f>
        <v>#N/A</v>
      </c>
      <c r="E679" s="1" t="e">
        <f t="shared" si="10"/>
        <v>#N/A</v>
      </c>
    </row>
    <row r="680" spans="1:5" x14ac:dyDescent="0.2">
      <c r="A680" s="1" t="s">
        <v>3969</v>
      </c>
      <c r="B680" s="1">
        <v>1</v>
      </c>
      <c r="C680" s="1">
        <v>30.95</v>
      </c>
      <c r="D680" s="1" t="e">
        <f>VLOOKUP(A680,'Margin sản phẩm'!C:J,8,FALSE)</f>
        <v>#N/A</v>
      </c>
      <c r="E680" s="1" t="e">
        <f t="shared" si="10"/>
        <v>#N/A</v>
      </c>
    </row>
    <row r="681" spans="1:5" x14ac:dyDescent="0.2">
      <c r="A681" s="1" t="s">
        <v>2709</v>
      </c>
      <c r="B681" s="1">
        <v>1</v>
      </c>
      <c r="C681" s="1">
        <v>23.96</v>
      </c>
      <c r="D681" s="1">
        <f>VLOOKUP(A681,'Margin sản phẩm'!C:J,8,FALSE)</f>
        <v>22.95</v>
      </c>
      <c r="E681" s="1">
        <f t="shared" si="10"/>
        <v>22.95</v>
      </c>
    </row>
    <row r="682" spans="1:5" x14ac:dyDescent="0.2">
      <c r="A682" s="1" t="s">
        <v>2170</v>
      </c>
      <c r="B682" s="1">
        <v>1</v>
      </c>
      <c r="C682" s="1">
        <v>27.95</v>
      </c>
      <c r="D682" s="1">
        <f>VLOOKUP(A682,'Margin sản phẩm'!C:J,8,FALSE)</f>
        <v>35.950000000000003</v>
      </c>
      <c r="E682" s="1">
        <f t="shared" si="10"/>
        <v>35.950000000000003</v>
      </c>
    </row>
    <row r="683" spans="1:5" x14ac:dyDescent="0.2">
      <c r="A683" s="1" t="s">
        <v>1870</v>
      </c>
      <c r="B683" s="1">
        <v>1</v>
      </c>
      <c r="C683" s="1">
        <v>32.950000000000003</v>
      </c>
      <c r="D683" s="1" t="e">
        <f>VLOOKUP(A683,'Margin sản phẩm'!C:J,8,FALSE)</f>
        <v>#N/A</v>
      </c>
      <c r="E683" s="1" t="e">
        <f t="shared" si="10"/>
        <v>#N/A</v>
      </c>
    </row>
    <row r="684" spans="1:5" x14ac:dyDescent="0.2">
      <c r="A684" s="1" t="s">
        <v>5510</v>
      </c>
      <c r="B684" s="1">
        <v>1</v>
      </c>
      <c r="C684" s="1">
        <v>15.96</v>
      </c>
      <c r="D684" s="1" t="e">
        <f>VLOOKUP(A684,'Margin sản phẩm'!C:J,8,FALSE)</f>
        <v>#N/A</v>
      </c>
      <c r="E684" s="1" t="e">
        <f t="shared" si="10"/>
        <v>#N/A</v>
      </c>
    </row>
    <row r="685" spans="1:5" x14ac:dyDescent="0.2">
      <c r="A685" s="1" t="s">
        <v>2884</v>
      </c>
      <c r="B685" s="1">
        <v>1</v>
      </c>
      <c r="C685" s="1">
        <v>22.95</v>
      </c>
      <c r="D685" s="1" t="e">
        <f>VLOOKUP(A685,'Margin sản phẩm'!C:J,8,FALSE)</f>
        <v>#N/A</v>
      </c>
      <c r="E685" s="1" t="e">
        <f t="shared" si="10"/>
        <v>#N/A</v>
      </c>
    </row>
    <row r="686" spans="1:5" x14ac:dyDescent="0.2">
      <c r="A686" s="1" t="s">
        <v>1845</v>
      </c>
      <c r="B686" s="1">
        <v>1</v>
      </c>
      <c r="C686" s="1">
        <v>29.95</v>
      </c>
      <c r="D686" s="1" t="e">
        <f>VLOOKUP(A686,'Margin sản phẩm'!C:J,8,FALSE)</f>
        <v>#N/A</v>
      </c>
      <c r="E686" s="1" t="e">
        <f t="shared" si="10"/>
        <v>#N/A</v>
      </c>
    </row>
    <row r="687" spans="1:5" x14ac:dyDescent="0.2">
      <c r="A687" s="1" t="s">
        <v>1152</v>
      </c>
      <c r="B687" s="1">
        <v>1</v>
      </c>
      <c r="C687" s="1">
        <v>29.95</v>
      </c>
      <c r="D687" s="1" t="e">
        <f>VLOOKUP(A687,'Margin sản phẩm'!C:J,8,FALSE)</f>
        <v>#N/A</v>
      </c>
      <c r="E687" s="1" t="e">
        <f t="shared" si="10"/>
        <v>#N/A</v>
      </c>
    </row>
    <row r="688" spans="1:5" x14ac:dyDescent="0.2">
      <c r="A688" s="1" t="s">
        <v>3076</v>
      </c>
      <c r="B688" s="1">
        <v>1</v>
      </c>
      <c r="C688" s="1">
        <v>25.95</v>
      </c>
      <c r="D688" s="1" t="e">
        <f>VLOOKUP(A688,'Margin sản phẩm'!C:J,8,FALSE)</f>
        <v>#N/A</v>
      </c>
      <c r="E688" s="1" t="e">
        <f t="shared" si="10"/>
        <v>#N/A</v>
      </c>
    </row>
    <row r="689" spans="1:5" x14ac:dyDescent="0.2">
      <c r="A689" s="1" t="s">
        <v>2192</v>
      </c>
      <c r="B689" s="1">
        <v>1</v>
      </c>
      <c r="C689" s="1">
        <v>22.95</v>
      </c>
      <c r="D689" s="1">
        <f>VLOOKUP(A689,'Margin sản phẩm'!C:J,8,FALSE)</f>
        <v>23.96</v>
      </c>
      <c r="E689" s="1">
        <f t="shared" si="10"/>
        <v>23.96</v>
      </c>
    </row>
    <row r="690" spans="1:5" x14ac:dyDescent="0.2">
      <c r="A690" s="1" t="s">
        <v>2152</v>
      </c>
      <c r="B690" s="1">
        <v>1</v>
      </c>
      <c r="C690" s="1">
        <v>32.950000000000003</v>
      </c>
      <c r="D690" s="1">
        <f>VLOOKUP(A690,'Margin sản phẩm'!C:J,8,FALSE)</f>
        <v>29.66</v>
      </c>
      <c r="E690" s="1">
        <f t="shared" si="10"/>
        <v>29.66</v>
      </c>
    </row>
    <row r="691" spans="1:5" x14ac:dyDescent="0.2">
      <c r="A691" s="1" t="s">
        <v>3208</v>
      </c>
      <c r="B691" s="1">
        <v>1</v>
      </c>
      <c r="C691" s="1">
        <v>19.96</v>
      </c>
      <c r="D691" s="1">
        <f>VLOOKUP(A691,'Margin sản phẩm'!C:J,8,FALSE)</f>
        <v>24.95</v>
      </c>
      <c r="E691" s="1">
        <f t="shared" si="10"/>
        <v>24.95</v>
      </c>
    </row>
    <row r="692" spans="1:5" x14ac:dyDescent="0.2">
      <c r="A692" s="1" t="s">
        <v>3446</v>
      </c>
      <c r="B692" s="1">
        <v>1</v>
      </c>
      <c r="C692" s="1">
        <v>32.950000000000003</v>
      </c>
      <c r="D692" s="1" t="e">
        <f>VLOOKUP(A692,'Margin sản phẩm'!C:J,8,FALSE)</f>
        <v>#N/A</v>
      </c>
      <c r="E692" s="1" t="e">
        <f t="shared" si="10"/>
        <v>#N/A</v>
      </c>
    </row>
    <row r="693" spans="1:5" x14ac:dyDescent="0.2">
      <c r="A693" s="1" t="s">
        <v>5511</v>
      </c>
      <c r="B693" s="1">
        <v>1</v>
      </c>
      <c r="C693" s="1">
        <v>39.549999999999997</v>
      </c>
      <c r="D693" s="1">
        <f>VLOOKUP(A693,'Margin sản phẩm'!C:J,8,FALSE)</f>
        <v>13.56</v>
      </c>
      <c r="E693" s="1">
        <f t="shared" si="10"/>
        <v>13.56</v>
      </c>
    </row>
    <row r="694" spans="1:5" x14ac:dyDescent="0.2">
      <c r="A694" s="1" t="s">
        <v>833</v>
      </c>
      <c r="B694" s="1">
        <v>1</v>
      </c>
      <c r="C694" s="1">
        <v>32.950000000000003</v>
      </c>
      <c r="D694" s="1">
        <f>VLOOKUP(A694,'Margin sản phẩm'!C:J,8,FALSE)</f>
        <v>32.950000000000003</v>
      </c>
      <c r="E694" s="1">
        <f t="shared" si="10"/>
        <v>32.950000000000003</v>
      </c>
    </row>
    <row r="695" spans="1:5" x14ac:dyDescent="0.2">
      <c r="A695" s="1" t="s">
        <v>2633</v>
      </c>
      <c r="B695" s="1">
        <v>1</v>
      </c>
      <c r="C695" s="1">
        <v>22.95</v>
      </c>
      <c r="D695" s="1" t="e">
        <f>VLOOKUP(A695,'Margin sản phẩm'!C:J,8,FALSE)</f>
        <v>#N/A</v>
      </c>
      <c r="E695" s="1" t="e">
        <f t="shared" si="10"/>
        <v>#N/A</v>
      </c>
    </row>
    <row r="696" spans="1:5" x14ac:dyDescent="0.2">
      <c r="A696" s="1" t="s">
        <v>5512</v>
      </c>
      <c r="B696" s="1">
        <v>1</v>
      </c>
      <c r="C696" s="1">
        <v>25.95</v>
      </c>
      <c r="D696" s="1" t="e">
        <f>VLOOKUP(A696,'Margin sản phẩm'!C:J,8,FALSE)</f>
        <v>#N/A</v>
      </c>
      <c r="E696" s="1" t="e">
        <f t="shared" si="10"/>
        <v>#N/A</v>
      </c>
    </row>
    <row r="697" spans="1:5" x14ac:dyDescent="0.2">
      <c r="A697" s="1" t="s">
        <v>1621</v>
      </c>
      <c r="B697" s="1">
        <v>1</v>
      </c>
      <c r="C697" s="1">
        <v>19.95</v>
      </c>
      <c r="D697" s="1">
        <f>VLOOKUP(A697,'Margin sản phẩm'!C:J,8,FALSE)</f>
        <v>19.95</v>
      </c>
      <c r="E697" s="1">
        <f t="shared" si="10"/>
        <v>19.95</v>
      </c>
    </row>
    <row r="698" spans="1:5" x14ac:dyDescent="0.2">
      <c r="A698" s="1" t="s">
        <v>3651</v>
      </c>
      <c r="B698" s="1">
        <v>1</v>
      </c>
      <c r="C698" s="1">
        <v>22.46</v>
      </c>
      <c r="D698" s="1" t="e">
        <f>VLOOKUP(A698,'Margin sản phẩm'!C:J,8,FALSE)</f>
        <v>#N/A</v>
      </c>
      <c r="E698" s="1" t="e">
        <f t="shared" si="10"/>
        <v>#N/A</v>
      </c>
    </row>
    <row r="699" spans="1:5" x14ac:dyDescent="0.2">
      <c r="A699" s="1" t="s">
        <v>4643</v>
      </c>
      <c r="B699" s="1">
        <v>1</v>
      </c>
      <c r="C699" s="1">
        <v>32.950000000000003</v>
      </c>
      <c r="D699" s="1">
        <f>VLOOKUP(A699,'Margin sản phẩm'!C:J,8,FALSE)</f>
        <v>32.950000000000003</v>
      </c>
      <c r="E699" s="1">
        <f t="shared" si="10"/>
        <v>32.950000000000003</v>
      </c>
    </row>
    <row r="700" spans="1:5" x14ac:dyDescent="0.2">
      <c r="A700" s="1" t="s">
        <v>1989</v>
      </c>
      <c r="B700" s="1">
        <v>1</v>
      </c>
      <c r="C700" s="1">
        <v>29.95</v>
      </c>
      <c r="D700" s="1">
        <f>VLOOKUP(A700,'Margin sản phẩm'!C:J,8,FALSE)</f>
        <v>25.95</v>
      </c>
      <c r="E700" s="1">
        <f t="shared" si="10"/>
        <v>25.95</v>
      </c>
    </row>
    <row r="701" spans="1:5" x14ac:dyDescent="0.2">
      <c r="A701" s="1" t="s">
        <v>953</v>
      </c>
      <c r="B701" s="1">
        <v>1</v>
      </c>
      <c r="C701" s="1">
        <v>35.950000000000003</v>
      </c>
      <c r="D701" s="1">
        <f>VLOOKUP(A701,'Margin sản phẩm'!C:J,8,FALSE)</f>
        <v>32.35</v>
      </c>
      <c r="E701" s="1">
        <f t="shared" si="10"/>
        <v>32.35</v>
      </c>
    </row>
    <row r="702" spans="1:5" x14ac:dyDescent="0.2">
      <c r="A702" s="1" t="s">
        <v>2900</v>
      </c>
      <c r="B702" s="1">
        <v>1</v>
      </c>
      <c r="C702" s="1">
        <v>26.95</v>
      </c>
      <c r="D702" s="1" t="e">
        <f>VLOOKUP(A702,'Margin sản phẩm'!C:J,8,FALSE)</f>
        <v>#N/A</v>
      </c>
      <c r="E702" s="1" t="e">
        <f t="shared" si="10"/>
        <v>#N/A</v>
      </c>
    </row>
    <row r="703" spans="1:5" x14ac:dyDescent="0.2">
      <c r="A703" s="1" t="s">
        <v>1967</v>
      </c>
      <c r="B703" s="1">
        <v>1</v>
      </c>
      <c r="C703" s="1">
        <v>29.95</v>
      </c>
      <c r="D703" s="1">
        <f>VLOOKUP(A703,'Margin sản phẩm'!C:J,8,FALSE)</f>
        <v>27.66</v>
      </c>
      <c r="E703" s="1">
        <f t="shared" si="10"/>
        <v>27.66</v>
      </c>
    </row>
    <row r="704" spans="1:5" x14ac:dyDescent="0.2">
      <c r="A704" s="1" t="s">
        <v>3419</v>
      </c>
      <c r="B704" s="1">
        <v>1</v>
      </c>
      <c r="C704" s="1">
        <v>22.95</v>
      </c>
      <c r="D704" s="1" t="e">
        <f>VLOOKUP(A704,'Margin sản phẩm'!C:J,8,FALSE)</f>
        <v>#N/A</v>
      </c>
      <c r="E704" s="1" t="e">
        <f t="shared" si="10"/>
        <v>#N/A</v>
      </c>
    </row>
    <row r="705" spans="1:5" x14ac:dyDescent="0.2">
      <c r="A705" s="1" t="s">
        <v>5513</v>
      </c>
      <c r="B705" s="1">
        <v>1</v>
      </c>
      <c r="C705" s="1">
        <v>35.950000000000003</v>
      </c>
      <c r="D705" s="1" t="e">
        <f>VLOOKUP(A705,'Margin sản phẩm'!C:J,8,FALSE)</f>
        <v>#N/A</v>
      </c>
      <c r="E705" s="1" t="e">
        <f t="shared" si="10"/>
        <v>#N/A</v>
      </c>
    </row>
    <row r="706" spans="1:5" x14ac:dyDescent="0.2">
      <c r="A706" s="1" t="s">
        <v>5514</v>
      </c>
      <c r="B706" s="1">
        <v>1</v>
      </c>
      <c r="C706" s="1">
        <v>22.95</v>
      </c>
      <c r="D706" s="1">
        <f>VLOOKUP(A706,'Margin sản phẩm'!C:J,8,FALSE)</f>
        <v>29.95</v>
      </c>
      <c r="E706" s="1">
        <f t="shared" ref="E706:E769" si="11">B706*D706</f>
        <v>29.95</v>
      </c>
    </row>
    <row r="707" spans="1:5" x14ac:dyDescent="0.2">
      <c r="A707" s="1" t="s">
        <v>768</v>
      </c>
      <c r="B707" s="1">
        <v>1</v>
      </c>
      <c r="C707" s="1">
        <v>24.25</v>
      </c>
      <c r="D707" s="1">
        <f>VLOOKUP(A707,'Margin sản phẩm'!C:J,8,FALSE)</f>
        <v>26.95</v>
      </c>
      <c r="E707" s="1">
        <f t="shared" si="11"/>
        <v>26.95</v>
      </c>
    </row>
    <row r="708" spans="1:5" x14ac:dyDescent="0.2">
      <c r="A708" s="1" t="s">
        <v>1553</v>
      </c>
      <c r="B708" s="1">
        <v>1</v>
      </c>
      <c r="C708" s="1">
        <v>29.95</v>
      </c>
      <c r="D708" s="1" t="e">
        <f>VLOOKUP(A708,'Margin sản phẩm'!C:J,8,FALSE)</f>
        <v>#N/A</v>
      </c>
      <c r="E708" s="1" t="e">
        <f t="shared" si="11"/>
        <v>#N/A</v>
      </c>
    </row>
    <row r="709" spans="1:5" x14ac:dyDescent="0.2">
      <c r="A709" s="1" t="s">
        <v>1910</v>
      </c>
      <c r="B709" s="1">
        <v>1</v>
      </c>
      <c r="C709" s="1">
        <v>24.99</v>
      </c>
      <c r="D709" s="1" t="e">
        <f>VLOOKUP(A709,'Margin sản phẩm'!C:J,8,FALSE)</f>
        <v>#N/A</v>
      </c>
      <c r="E709" s="1" t="e">
        <f t="shared" si="11"/>
        <v>#N/A</v>
      </c>
    </row>
    <row r="710" spans="1:5" x14ac:dyDescent="0.2">
      <c r="A710" s="1" t="s">
        <v>5515</v>
      </c>
      <c r="B710" s="1">
        <v>1</v>
      </c>
      <c r="C710" s="1">
        <v>26.95</v>
      </c>
      <c r="D710" s="1" t="e">
        <f>VLOOKUP(A710,'Margin sản phẩm'!C:J,8,FALSE)</f>
        <v>#N/A</v>
      </c>
      <c r="E710" s="1" t="e">
        <f t="shared" si="11"/>
        <v>#N/A</v>
      </c>
    </row>
    <row r="711" spans="1:5" x14ac:dyDescent="0.2">
      <c r="A711" s="1" t="s">
        <v>1180</v>
      </c>
      <c r="B711" s="1">
        <v>1</v>
      </c>
      <c r="C711" s="1">
        <v>35.950000000000003</v>
      </c>
      <c r="D711" s="1">
        <f>VLOOKUP(A711,'Margin sản phẩm'!C:J,8,FALSE)</f>
        <v>35.950000000000003</v>
      </c>
      <c r="E711" s="1">
        <f t="shared" si="11"/>
        <v>35.950000000000003</v>
      </c>
    </row>
    <row r="712" spans="1:5" x14ac:dyDescent="0.2">
      <c r="A712" s="1" t="s">
        <v>1994</v>
      </c>
      <c r="B712" s="1">
        <v>1</v>
      </c>
      <c r="C712" s="1">
        <v>26.36</v>
      </c>
      <c r="D712" s="1">
        <f>VLOOKUP(A712,'Margin sản phẩm'!C:J,8,FALSE)</f>
        <v>32.950000000000003</v>
      </c>
      <c r="E712" s="1">
        <f t="shared" si="11"/>
        <v>32.950000000000003</v>
      </c>
    </row>
    <row r="713" spans="1:5" x14ac:dyDescent="0.2">
      <c r="A713" s="1" t="s">
        <v>1022</v>
      </c>
      <c r="B713" s="1">
        <v>1</v>
      </c>
      <c r="C713" s="1">
        <v>26.99</v>
      </c>
      <c r="D713" s="1">
        <f>VLOOKUP(A713,'Margin sản phẩm'!C:J,8,FALSE)</f>
        <v>25.47</v>
      </c>
      <c r="E713" s="1">
        <f t="shared" si="11"/>
        <v>25.47</v>
      </c>
    </row>
    <row r="714" spans="1:5" x14ac:dyDescent="0.2">
      <c r="A714" s="1" t="s">
        <v>3985</v>
      </c>
      <c r="B714" s="1">
        <v>1</v>
      </c>
      <c r="C714" s="1">
        <v>22.95</v>
      </c>
      <c r="D714" s="1" t="e">
        <f>VLOOKUP(A714,'Margin sản phẩm'!C:J,8,FALSE)</f>
        <v>#N/A</v>
      </c>
      <c r="E714" s="1" t="e">
        <f t="shared" si="11"/>
        <v>#N/A</v>
      </c>
    </row>
    <row r="715" spans="1:5" x14ac:dyDescent="0.2">
      <c r="A715" s="1" t="s">
        <v>1202</v>
      </c>
      <c r="B715" s="1">
        <v>1</v>
      </c>
      <c r="C715" s="1">
        <v>25.45</v>
      </c>
      <c r="D715" s="1">
        <f>VLOOKUP(A715,'Margin sản phẩm'!C:J,8,FALSE)</f>
        <v>32.950000000000003</v>
      </c>
      <c r="E715" s="1">
        <f t="shared" si="11"/>
        <v>32.950000000000003</v>
      </c>
    </row>
    <row r="716" spans="1:5" x14ac:dyDescent="0.2">
      <c r="A716" s="1" t="s">
        <v>1147</v>
      </c>
      <c r="B716" s="1">
        <v>1</v>
      </c>
      <c r="C716" s="1">
        <v>20.76</v>
      </c>
      <c r="D716" s="1" t="e">
        <f>VLOOKUP(A716,'Margin sản phẩm'!C:J,8,FALSE)</f>
        <v>#N/A</v>
      </c>
      <c r="E716" s="1" t="e">
        <f t="shared" si="11"/>
        <v>#N/A</v>
      </c>
    </row>
    <row r="717" spans="1:5" x14ac:dyDescent="0.2">
      <c r="A717" s="1" t="s">
        <v>2936</v>
      </c>
      <c r="B717" s="1">
        <v>1</v>
      </c>
      <c r="C717" s="1">
        <v>29.95</v>
      </c>
      <c r="D717" s="1">
        <f>VLOOKUP(A717,'Margin sản phẩm'!C:J,8,FALSE)</f>
        <v>29.95</v>
      </c>
      <c r="E717" s="1">
        <f t="shared" si="11"/>
        <v>29.95</v>
      </c>
    </row>
    <row r="718" spans="1:5" x14ac:dyDescent="0.2">
      <c r="A718" s="1" t="s">
        <v>1496</v>
      </c>
      <c r="B718" s="1">
        <v>1</v>
      </c>
      <c r="C718" s="1">
        <v>22.95</v>
      </c>
      <c r="D718" s="1">
        <f>VLOOKUP(A718,'Margin sản phẩm'!C:J,8,FALSE)</f>
        <v>29.95</v>
      </c>
      <c r="E718" s="1">
        <f t="shared" si="11"/>
        <v>29.95</v>
      </c>
    </row>
    <row r="719" spans="1:5" x14ac:dyDescent="0.2">
      <c r="A719" s="1" t="s">
        <v>5516</v>
      </c>
      <c r="B719" s="1">
        <v>1</v>
      </c>
      <c r="C719" s="1">
        <v>19.95</v>
      </c>
      <c r="D719" s="1" t="e">
        <f>VLOOKUP(A719,'Margin sản phẩm'!C:J,8,FALSE)</f>
        <v>#N/A</v>
      </c>
      <c r="E719" s="1" t="e">
        <f t="shared" si="11"/>
        <v>#N/A</v>
      </c>
    </row>
    <row r="720" spans="1:5" x14ac:dyDescent="0.2">
      <c r="A720" s="1" t="s">
        <v>5517</v>
      </c>
      <c r="B720" s="1">
        <v>1</v>
      </c>
      <c r="C720" s="1">
        <v>29.95</v>
      </c>
      <c r="D720" s="1">
        <f>VLOOKUP(A720,'Margin sản phẩm'!C:J,8,FALSE)</f>
        <v>29.95</v>
      </c>
      <c r="E720" s="1">
        <f t="shared" si="11"/>
        <v>29.95</v>
      </c>
    </row>
    <row r="721" spans="1:5" x14ac:dyDescent="0.2">
      <c r="A721" s="1" t="s">
        <v>3731</v>
      </c>
      <c r="B721" s="1">
        <v>1</v>
      </c>
      <c r="C721" s="1">
        <v>35.950000000000003</v>
      </c>
      <c r="D721" s="1" t="e">
        <f>VLOOKUP(A721,'Margin sản phẩm'!C:J,8,FALSE)</f>
        <v>#N/A</v>
      </c>
      <c r="E721" s="1" t="e">
        <f t="shared" si="11"/>
        <v>#N/A</v>
      </c>
    </row>
    <row r="722" spans="1:5" x14ac:dyDescent="0.2">
      <c r="A722" s="1" t="s">
        <v>3081</v>
      </c>
      <c r="B722" s="1">
        <v>1</v>
      </c>
      <c r="C722" s="1">
        <v>29.95</v>
      </c>
      <c r="D722" s="1" t="e">
        <f>VLOOKUP(A722,'Margin sản phẩm'!C:J,8,FALSE)</f>
        <v>#N/A</v>
      </c>
      <c r="E722" s="1" t="e">
        <f t="shared" si="11"/>
        <v>#N/A</v>
      </c>
    </row>
    <row r="723" spans="1:5" x14ac:dyDescent="0.2">
      <c r="A723" s="1" t="s">
        <v>2518</v>
      </c>
      <c r="B723" s="1">
        <v>1</v>
      </c>
      <c r="C723" s="1">
        <v>25.95</v>
      </c>
      <c r="D723" s="1">
        <f>VLOOKUP(A723,'Margin sản phẩm'!C:J,8,FALSE)</f>
        <v>25.95</v>
      </c>
      <c r="E723" s="1">
        <f t="shared" si="11"/>
        <v>25.95</v>
      </c>
    </row>
    <row r="724" spans="1:5" x14ac:dyDescent="0.2">
      <c r="A724" s="1" t="s">
        <v>1599</v>
      </c>
      <c r="B724" s="1">
        <v>1</v>
      </c>
      <c r="C724" s="1">
        <v>23.35</v>
      </c>
      <c r="D724" s="1">
        <f>VLOOKUP(A724,'Margin sản phẩm'!C:J,8,FALSE)</f>
        <v>25.95</v>
      </c>
      <c r="E724" s="1">
        <f t="shared" si="11"/>
        <v>25.95</v>
      </c>
    </row>
    <row r="725" spans="1:5" x14ac:dyDescent="0.2">
      <c r="A725" s="1" t="s">
        <v>4756</v>
      </c>
      <c r="B725" s="1">
        <v>1</v>
      </c>
      <c r="C725" s="1">
        <v>25.45</v>
      </c>
      <c r="D725" s="1">
        <f>VLOOKUP(A725,'Margin sản phẩm'!C:J,8,FALSE)</f>
        <v>25.95</v>
      </c>
      <c r="E725" s="1">
        <f t="shared" si="11"/>
        <v>25.95</v>
      </c>
    </row>
    <row r="726" spans="1:5" x14ac:dyDescent="0.2">
      <c r="A726" s="1" t="s">
        <v>1583</v>
      </c>
      <c r="B726" s="1">
        <v>1</v>
      </c>
      <c r="C726" s="1">
        <v>21.95</v>
      </c>
      <c r="D726" s="1">
        <f>VLOOKUP(A726,'Margin sản phẩm'!C:J,8,FALSE)</f>
        <v>23.95</v>
      </c>
      <c r="E726" s="1">
        <f t="shared" si="11"/>
        <v>23.95</v>
      </c>
    </row>
    <row r="727" spans="1:5" x14ac:dyDescent="0.2">
      <c r="A727" s="1" t="s">
        <v>1942</v>
      </c>
      <c r="B727" s="1">
        <v>1</v>
      </c>
      <c r="C727" s="1">
        <v>25.95</v>
      </c>
      <c r="D727" s="1">
        <f>VLOOKUP(A727,'Margin sản phẩm'!C:J,8,FALSE)</f>
        <v>25.95</v>
      </c>
      <c r="E727" s="1">
        <f t="shared" si="11"/>
        <v>25.95</v>
      </c>
    </row>
    <row r="728" spans="1:5" x14ac:dyDescent="0.2">
      <c r="A728" s="1" t="s">
        <v>1393</v>
      </c>
      <c r="B728" s="1">
        <v>1</v>
      </c>
      <c r="C728" s="1">
        <v>29.95</v>
      </c>
      <c r="D728" s="1" t="e">
        <f>VLOOKUP(A728,'Margin sản phẩm'!C:J,8,FALSE)</f>
        <v>#N/A</v>
      </c>
      <c r="E728" s="1" t="e">
        <f t="shared" si="11"/>
        <v>#N/A</v>
      </c>
    </row>
    <row r="729" spans="1:5" x14ac:dyDescent="0.2">
      <c r="A729" s="1" t="s">
        <v>1426</v>
      </c>
      <c r="B729" s="1">
        <v>1</v>
      </c>
      <c r="C729" s="1">
        <v>23.19</v>
      </c>
      <c r="D729" s="1" t="e">
        <f>VLOOKUP(A729,'Margin sản phẩm'!C:J,8,FALSE)</f>
        <v>#N/A</v>
      </c>
      <c r="E729" s="1" t="e">
        <f t="shared" si="11"/>
        <v>#N/A</v>
      </c>
    </row>
    <row r="730" spans="1:5" x14ac:dyDescent="0.2">
      <c r="A730" s="1" t="s">
        <v>1588</v>
      </c>
      <c r="B730" s="1">
        <v>1</v>
      </c>
      <c r="C730" s="1">
        <v>24.95</v>
      </c>
      <c r="D730" s="1" t="e">
        <f>VLOOKUP(A730,'Margin sản phẩm'!C:J,8,FALSE)</f>
        <v>#N/A</v>
      </c>
      <c r="E730" s="1" t="e">
        <f t="shared" si="11"/>
        <v>#N/A</v>
      </c>
    </row>
    <row r="731" spans="1:5" x14ac:dyDescent="0.2">
      <c r="A731" s="1" t="s">
        <v>1573</v>
      </c>
      <c r="B731" s="1">
        <v>1</v>
      </c>
      <c r="C731" s="1">
        <v>26.96</v>
      </c>
      <c r="D731" s="1" t="e">
        <f>VLOOKUP(A731,'Margin sản phẩm'!C:J,8,FALSE)</f>
        <v>#N/A</v>
      </c>
      <c r="E731" s="1" t="e">
        <f t="shared" si="11"/>
        <v>#N/A</v>
      </c>
    </row>
    <row r="732" spans="1:5" x14ac:dyDescent="0.2">
      <c r="A732" s="1" t="s">
        <v>1217</v>
      </c>
      <c r="B732" s="1">
        <v>1</v>
      </c>
      <c r="C732" s="1">
        <v>29.95</v>
      </c>
      <c r="D732" s="1">
        <f>VLOOKUP(A732,'Margin sản phẩm'!C:J,8,FALSE)</f>
        <v>26.95</v>
      </c>
      <c r="E732" s="1">
        <f t="shared" si="11"/>
        <v>26.95</v>
      </c>
    </row>
    <row r="733" spans="1:5" x14ac:dyDescent="0.2">
      <c r="A733" s="1" t="s">
        <v>1353</v>
      </c>
      <c r="B733" s="1">
        <v>1</v>
      </c>
      <c r="C733" s="1">
        <v>29.95</v>
      </c>
      <c r="D733" s="1" t="e">
        <f>VLOOKUP(A733,'Margin sản phẩm'!C:J,8,FALSE)</f>
        <v>#N/A</v>
      </c>
      <c r="E733" s="1" t="e">
        <f t="shared" si="11"/>
        <v>#N/A</v>
      </c>
    </row>
    <row r="734" spans="1:5" x14ac:dyDescent="0.2">
      <c r="A734" s="1" t="s">
        <v>5518</v>
      </c>
      <c r="B734" s="1">
        <v>1</v>
      </c>
      <c r="C734" s="1">
        <v>22.95</v>
      </c>
      <c r="D734" s="1" t="e">
        <f>VLOOKUP(A734,'Margin sản phẩm'!C:J,8,FALSE)</f>
        <v>#N/A</v>
      </c>
      <c r="E734" s="1" t="e">
        <f t="shared" si="11"/>
        <v>#N/A</v>
      </c>
    </row>
    <row r="735" spans="1:5" x14ac:dyDescent="0.2">
      <c r="A735" s="1" t="s">
        <v>1404</v>
      </c>
      <c r="B735" s="1">
        <v>1</v>
      </c>
      <c r="C735" s="1">
        <v>23.95</v>
      </c>
      <c r="D735" s="1">
        <f>VLOOKUP(A735,'Margin sản phẩm'!C:J,8,FALSE)</f>
        <v>21.95</v>
      </c>
      <c r="E735" s="1">
        <f t="shared" si="11"/>
        <v>21.95</v>
      </c>
    </row>
    <row r="736" spans="1:5" x14ac:dyDescent="0.2">
      <c r="A736" s="1" t="s">
        <v>1783</v>
      </c>
      <c r="B736" s="1">
        <v>1</v>
      </c>
      <c r="C736" s="1">
        <v>24.95</v>
      </c>
      <c r="D736" s="1">
        <f>VLOOKUP(A736,'Margin sản phẩm'!C:J,8,FALSE)</f>
        <v>22.46</v>
      </c>
      <c r="E736" s="1">
        <f t="shared" si="11"/>
        <v>22.46</v>
      </c>
    </row>
    <row r="737" spans="1:5" x14ac:dyDescent="0.2">
      <c r="A737" s="1" t="s">
        <v>1611</v>
      </c>
      <c r="B737" s="1">
        <v>1</v>
      </c>
      <c r="C737" s="1">
        <v>29.95</v>
      </c>
      <c r="D737" s="1" t="e">
        <f>VLOOKUP(A737,'Margin sản phẩm'!C:J,8,FALSE)</f>
        <v>#N/A</v>
      </c>
      <c r="E737" s="1" t="e">
        <f t="shared" si="11"/>
        <v>#N/A</v>
      </c>
    </row>
    <row r="738" spans="1:5" x14ac:dyDescent="0.2">
      <c r="A738" s="1" t="s">
        <v>1358</v>
      </c>
      <c r="B738" s="1">
        <v>1</v>
      </c>
      <c r="C738" s="1">
        <v>25.95</v>
      </c>
      <c r="D738" s="1" t="e">
        <f>VLOOKUP(A738,'Margin sản phẩm'!C:J,8,FALSE)</f>
        <v>#N/A</v>
      </c>
      <c r="E738" s="1" t="e">
        <f t="shared" si="11"/>
        <v>#N/A</v>
      </c>
    </row>
    <row r="739" spans="1:5" x14ac:dyDescent="0.2">
      <c r="A739" s="1" t="s">
        <v>2672</v>
      </c>
      <c r="B739" s="1">
        <v>1</v>
      </c>
      <c r="C739" s="1">
        <v>19.75</v>
      </c>
      <c r="D739" s="1" t="e">
        <f>VLOOKUP(A739,'Margin sản phẩm'!C:J,8,FALSE)</f>
        <v>#N/A</v>
      </c>
      <c r="E739" s="1" t="e">
        <f t="shared" si="11"/>
        <v>#N/A</v>
      </c>
    </row>
    <row r="740" spans="1:5" x14ac:dyDescent="0.2">
      <c r="A740" s="1" t="s">
        <v>1937</v>
      </c>
      <c r="B740" s="1">
        <v>1</v>
      </c>
      <c r="C740" s="1">
        <v>35.950000000000003</v>
      </c>
      <c r="D740" s="1" t="e">
        <f>VLOOKUP(A740,'Margin sản phẩm'!C:J,8,FALSE)</f>
        <v>#N/A</v>
      </c>
      <c r="E740" s="1" t="e">
        <f t="shared" si="11"/>
        <v>#N/A</v>
      </c>
    </row>
    <row r="741" spans="1:5" x14ac:dyDescent="0.2">
      <c r="A741" s="1" t="s">
        <v>1468</v>
      </c>
      <c r="B741" s="1">
        <v>1</v>
      </c>
      <c r="C741" s="1">
        <v>29.95</v>
      </c>
      <c r="D741" s="1" t="e">
        <f>VLOOKUP(A741,'Margin sản phẩm'!C:J,8,FALSE)</f>
        <v>#N/A</v>
      </c>
      <c r="E741" s="1" t="e">
        <f t="shared" si="11"/>
        <v>#N/A</v>
      </c>
    </row>
    <row r="742" spans="1:5" x14ac:dyDescent="0.2">
      <c r="A742" s="1" t="s">
        <v>2030</v>
      </c>
      <c r="B742" s="1">
        <v>1</v>
      </c>
      <c r="C742" s="1">
        <v>33.950000000000003</v>
      </c>
      <c r="D742" s="1">
        <f>VLOOKUP(A742,'Margin sản phẩm'!C:J,8,FALSE)</f>
        <v>32.26</v>
      </c>
      <c r="E742" s="1">
        <f t="shared" si="11"/>
        <v>32.26</v>
      </c>
    </row>
    <row r="743" spans="1:5" x14ac:dyDescent="0.2">
      <c r="A743" s="1" t="s">
        <v>2418</v>
      </c>
      <c r="B743" s="1">
        <v>1</v>
      </c>
      <c r="C743" s="1">
        <v>26.99</v>
      </c>
      <c r="D743" s="1">
        <f>VLOOKUP(A743,'Margin sản phẩm'!C:J,8,FALSE)</f>
        <v>24.99</v>
      </c>
      <c r="E743" s="1">
        <f t="shared" si="11"/>
        <v>24.99</v>
      </c>
    </row>
    <row r="744" spans="1:5" x14ac:dyDescent="0.2">
      <c r="A744" s="1" t="s">
        <v>5519</v>
      </c>
      <c r="B744" s="1">
        <v>1</v>
      </c>
      <c r="C744" s="1">
        <v>21.95</v>
      </c>
      <c r="D744" s="1" t="e">
        <f>VLOOKUP(A744,'Margin sản phẩm'!C:J,8,FALSE)</f>
        <v>#N/A</v>
      </c>
      <c r="E744" s="1" t="e">
        <f t="shared" si="11"/>
        <v>#N/A</v>
      </c>
    </row>
    <row r="745" spans="1:5" x14ac:dyDescent="0.2">
      <c r="A745" s="1" t="s">
        <v>2046</v>
      </c>
      <c r="B745" s="1">
        <v>1</v>
      </c>
      <c r="C745" s="1">
        <v>26.95</v>
      </c>
      <c r="D745" s="1">
        <f>VLOOKUP(A745,'Margin sản phẩm'!C:J,8,FALSE)</f>
        <v>26.95</v>
      </c>
      <c r="E745" s="1">
        <f t="shared" si="11"/>
        <v>26.95</v>
      </c>
    </row>
    <row r="746" spans="1:5" x14ac:dyDescent="0.2">
      <c r="A746" s="1" t="s">
        <v>5520</v>
      </c>
      <c r="B746" s="1">
        <v>1</v>
      </c>
      <c r="C746" s="1">
        <v>21.95</v>
      </c>
      <c r="D746" s="1" t="e">
        <f>VLOOKUP(A746,'Margin sản phẩm'!C:J,8,FALSE)</f>
        <v>#N/A</v>
      </c>
      <c r="E746" s="1" t="e">
        <f t="shared" si="11"/>
        <v>#N/A</v>
      </c>
    </row>
    <row r="747" spans="1:5" x14ac:dyDescent="0.2">
      <c r="A747" s="1" t="s">
        <v>5521</v>
      </c>
      <c r="B747" s="1">
        <v>1</v>
      </c>
      <c r="C747" s="1">
        <v>26.99</v>
      </c>
      <c r="D747" s="1" t="e">
        <f>VLOOKUP(A747,'Margin sản phẩm'!C:J,8,FALSE)</f>
        <v>#N/A</v>
      </c>
      <c r="E747" s="1" t="e">
        <f t="shared" si="11"/>
        <v>#N/A</v>
      </c>
    </row>
    <row r="748" spans="1:5" x14ac:dyDescent="0.2">
      <c r="A748" s="1" t="s">
        <v>5522</v>
      </c>
      <c r="B748" s="1">
        <v>1</v>
      </c>
      <c r="C748" s="1">
        <v>19.989999999999998</v>
      </c>
      <c r="D748" s="1" t="e">
        <f>VLOOKUP(A748,'Margin sản phẩm'!C:J,8,FALSE)</f>
        <v>#N/A</v>
      </c>
      <c r="E748" s="1" t="e">
        <f t="shared" si="11"/>
        <v>#N/A</v>
      </c>
    </row>
    <row r="749" spans="1:5" x14ac:dyDescent="0.2">
      <c r="A749" s="1" t="s">
        <v>5523</v>
      </c>
      <c r="B749" s="1">
        <v>1</v>
      </c>
      <c r="C749" s="1">
        <v>30.95</v>
      </c>
      <c r="D749" s="1" t="e">
        <f>VLOOKUP(A749,'Margin sản phẩm'!C:J,8,FALSE)</f>
        <v>#N/A</v>
      </c>
      <c r="E749" s="1" t="e">
        <f t="shared" si="11"/>
        <v>#N/A</v>
      </c>
    </row>
    <row r="750" spans="1:5" x14ac:dyDescent="0.2">
      <c r="A750" s="1" t="s">
        <v>5524</v>
      </c>
      <c r="B750" s="1">
        <v>1</v>
      </c>
      <c r="C750" s="1">
        <v>29.95</v>
      </c>
      <c r="D750" s="1" t="e">
        <f>VLOOKUP(A750,'Margin sản phẩm'!C:J,8,FALSE)</f>
        <v>#N/A</v>
      </c>
      <c r="E750" s="1" t="e">
        <f t="shared" si="11"/>
        <v>#N/A</v>
      </c>
    </row>
    <row r="751" spans="1:5" x14ac:dyDescent="0.2">
      <c r="A751" s="1" t="s">
        <v>5525</v>
      </c>
      <c r="B751" s="1">
        <v>1</v>
      </c>
      <c r="C751" s="1">
        <v>21.95</v>
      </c>
      <c r="D751" s="1" t="e">
        <f>VLOOKUP(A751,'Margin sản phẩm'!C:J,8,FALSE)</f>
        <v>#N/A</v>
      </c>
      <c r="E751" s="1" t="e">
        <f t="shared" si="11"/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806"/>
  <sheetViews>
    <sheetView workbookViewId="0">
      <selection activeCell="M8" sqref="M8"/>
    </sheetView>
  </sheetViews>
  <sheetFormatPr defaultColWidth="12.5703125" defaultRowHeight="15.75" customHeight="1" x14ac:dyDescent="0.2"/>
  <sheetData>
    <row r="1" spans="1:10" x14ac:dyDescent="0.2">
      <c r="A1" s="1" t="s">
        <v>5526</v>
      </c>
      <c r="B1" s="1" t="s">
        <v>5527</v>
      </c>
      <c r="C1" s="1" t="s">
        <v>5098</v>
      </c>
      <c r="D1" s="1" t="s">
        <v>5528</v>
      </c>
      <c r="E1" s="1" t="s">
        <v>5529</v>
      </c>
      <c r="F1" s="1" t="s">
        <v>5530</v>
      </c>
      <c r="G1" s="1" t="s">
        <v>5531</v>
      </c>
      <c r="H1" s="1" t="s">
        <v>5532</v>
      </c>
      <c r="I1" s="1" t="s">
        <v>5533</v>
      </c>
      <c r="J1" s="1" t="s">
        <v>5534</v>
      </c>
    </row>
    <row r="2" spans="1:10" x14ac:dyDescent="0.2">
      <c r="A2" s="1">
        <v>7304388509778</v>
      </c>
      <c r="B2" s="1" t="s">
        <v>32</v>
      </c>
      <c r="C2" s="1" t="s">
        <v>30</v>
      </c>
      <c r="D2" s="2">
        <v>12368.92</v>
      </c>
      <c r="E2" s="1">
        <v>0</v>
      </c>
      <c r="F2" s="1">
        <v>0</v>
      </c>
      <c r="G2" s="1">
        <v>0</v>
      </c>
      <c r="H2" s="2">
        <v>12368.92</v>
      </c>
      <c r="I2" s="1">
        <v>566</v>
      </c>
      <c r="J2" s="1">
        <v>21.85</v>
      </c>
    </row>
    <row r="3" spans="1:10" x14ac:dyDescent="0.2">
      <c r="A3" s="1">
        <v>7245677461586</v>
      </c>
      <c r="B3" s="1" t="s">
        <v>23</v>
      </c>
      <c r="C3" s="1" t="s">
        <v>21</v>
      </c>
      <c r="D3" s="2">
        <v>11747.5</v>
      </c>
      <c r="E3" s="1">
        <v>0</v>
      </c>
      <c r="F3" s="1">
        <v>0</v>
      </c>
      <c r="G3" s="1">
        <v>0</v>
      </c>
      <c r="H3" s="2">
        <v>11747.5</v>
      </c>
      <c r="I3" s="1">
        <v>504</v>
      </c>
      <c r="J3" s="1">
        <v>23.31</v>
      </c>
    </row>
    <row r="4" spans="1:10" x14ac:dyDescent="0.2">
      <c r="A4" s="1">
        <v>7225988186194</v>
      </c>
      <c r="B4" s="1" t="s">
        <v>37</v>
      </c>
      <c r="C4" s="1" t="s">
        <v>35</v>
      </c>
      <c r="D4" s="2">
        <v>9568.3799999999992</v>
      </c>
      <c r="E4" s="1">
        <v>0</v>
      </c>
      <c r="F4" s="1">
        <v>0</v>
      </c>
      <c r="G4" s="1">
        <v>0</v>
      </c>
      <c r="H4" s="2">
        <v>9568.3799999999992</v>
      </c>
      <c r="I4" s="1">
        <v>462</v>
      </c>
      <c r="J4" s="1">
        <v>20.71</v>
      </c>
    </row>
    <row r="5" spans="1:10" x14ac:dyDescent="0.2">
      <c r="A5" s="1">
        <v>7267229761618</v>
      </c>
      <c r="B5" s="1" t="s">
        <v>46</v>
      </c>
      <c r="C5" s="1" t="s">
        <v>44</v>
      </c>
      <c r="D5" s="2">
        <v>5725.64</v>
      </c>
      <c r="E5" s="1">
        <v>0</v>
      </c>
      <c r="F5" s="1">
        <v>0</v>
      </c>
      <c r="G5" s="1">
        <v>0</v>
      </c>
      <c r="H5" s="2">
        <v>5725.64</v>
      </c>
      <c r="I5" s="1">
        <v>256</v>
      </c>
      <c r="J5" s="1">
        <v>22.37</v>
      </c>
    </row>
    <row r="6" spans="1:10" x14ac:dyDescent="0.2">
      <c r="A6" s="1">
        <v>7228854304850</v>
      </c>
      <c r="B6" s="1" t="s">
        <v>70</v>
      </c>
      <c r="C6" s="1" t="s">
        <v>68</v>
      </c>
      <c r="D6" s="2">
        <v>3750.26</v>
      </c>
      <c r="E6" s="1">
        <v>0</v>
      </c>
      <c r="F6" s="1">
        <v>0</v>
      </c>
      <c r="G6" s="1">
        <v>0</v>
      </c>
      <c r="H6" s="2">
        <v>3750.26</v>
      </c>
      <c r="I6" s="1">
        <v>135</v>
      </c>
      <c r="J6" s="1">
        <v>27.78</v>
      </c>
    </row>
    <row r="7" spans="1:10" x14ac:dyDescent="0.2">
      <c r="A7" s="1">
        <v>6889931702354</v>
      </c>
      <c r="B7" s="1" t="s">
        <v>4365</v>
      </c>
      <c r="C7" s="1" t="s">
        <v>4363</v>
      </c>
      <c r="D7" s="2">
        <v>3566.45</v>
      </c>
      <c r="E7" s="1">
        <v>0</v>
      </c>
      <c r="F7" s="1">
        <v>0</v>
      </c>
      <c r="G7" s="1">
        <v>0</v>
      </c>
      <c r="H7" s="2">
        <v>3566.45</v>
      </c>
      <c r="I7" s="1">
        <v>130</v>
      </c>
      <c r="J7" s="1">
        <v>27.43</v>
      </c>
    </row>
    <row r="8" spans="1:10" x14ac:dyDescent="0.2">
      <c r="A8" s="1">
        <v>7107853549650</v>
      </c>
      <c r="B8" s="1" t="s">
        <v>63</v>
      </c>
      <c r="C8" s="1" t="s">
        <v>61</v>
      </c>
      <c r="D8" s="2">
        <v>3493.87</v>
      </c>
      <c r="E8" s="1">
        <v>0</v>
      </c>
      <c r="F8" s="1">
        <v>0</v>
      </c>
      <c r="G8" s="1">
        <v>0</v>
      </c>
      <c r="H8" s="2">
        <v>3493.87</v>
      </c>
      <c r="I8" s="1">
        <v>128</v>
      </c>
      <c r="J8" s="1">
        <v>27.3</v>
      </c>
    </row>
    <row r="9" spans="1:10" x14ac:dyDescent="0.2">
      <c r="A9" s="1">
        <v>7262873845842</v>
      </c>
      <c r="B9" s="1" t="s">
        <v>240</v>
      </c>
      <c r="C9" s="1" t="s">
        <v>238</v>
      </c>
      <c r="D9" s="2">
        <v>3111.25</v>
      </c>
      <c r="E9" s="1">
        <v>0</v>
      </c>
      <c r="F9" s="1">
        <v>0</v>
      </c>
      <c r="G9" s="1">
        <v>0</v>
      </c>
      <c r="H9" s="2">
        <v>3111.25</v>
      </c>
      <c r="I9" s="1">
        <v>128</v>
      </c>
      <c r="J9" s="1">
        <v>24.31</v>
      </c>
    </row>
    <row r="10" spans="1:10" x14ac:dyDescent="0.2">
      <c r="A10" s="1">
        <v>7325548019794</v>
      </c>
      <c r="B10" s="1" t="s">
        <v>58</v>
      </c>
      <c r="C10" s="1" t="s">
        <v>56</v>
      </c>
      <c r="D10" s="2">
        <v>2997.52</v>
      </c>
      <c r="E10" s="1">
        <v>0</v>
      </c>
      <c r="F10" s="1">
        <v>0</v>
      </c>
      <c r="G10" s="1">
        <v>0</v>
      </c>
      <c r="H10" s="2">
        <v>2997.52</v>
      </c>
      <c r="I10" s="1">
        <v>108</v>
      </c>
      <c r="J10" s="1">
        <v>27.75</v>
      </c>
    </row>
    <row r="11" spans="1:10" x14ac:dyDescent="0.2">
      <c r="A11" s="1">
        <v>7322709164114</v>
      </c>
      <c r="B11" s="1" t="s">
        <v>83</v>
      </c>
      <c r="C11" s="1" t="s">
        <v>81</v>
      </c>
      <c r="D11" s="2">
        <v>2913.64</v>
      </c>
      <c r="E11" s="1">
        <v>0</v>
      </c>
      <c r="F11" s="1">
        <v>0</v>
      </c>
      <c r="G11" s="1">
        <v>0</v>
      </c>
      <c r="H11" s="2">
        <v>2913.64</v>
      </c>
      <c r="I11" s="1">
        <v>110</v>
      </c>
      <c r="J11" s="1">
        <v>26.49</v>
      </c>
    </row>
    <row r="12" spans="1:10" x14ac:dyDescent="0.2">
      <c r="A12" s="1">
        <v>7258919534674</v>
      </c>
      <c r="B12" s="1" t="s">
        <v>89</v>
      </c>
      <c r="C12" s="1" t="s">
        <v>87</v>
      </c>
      <c r="D12" s="2">
        <v>2605.5500000000002</v>
      </c>
      <c r="E12" s="1">
        <v>0</v>
      </c>
      <c r="F12" s="1">
        <v>0</v>
      </c>
      <c r="G12" s="1">
        <v>0</v>
      </c>
      <c r="H12" s="2">
        <v>2605.5500000000002</v>
      </c>
      <c r="I12" s="1">
        <v>95</v>
      </c>
      <c r="J12" s="1">
        <v>27.43</v>
      </c>
    </row>
    <row r="13" spans="1:10" x14ac:dyDescent="0.2">
      <c r="A13" s="1">
        <v>7300965695570</v>
      </c>
      <c r="B13" s="1" t="s">
        <v>76</v>
      </c>
      <c r="C13" s="1" t="s">
        <v>74</v>
      </c>
      <c r="D13" s="2">
        <v>2433.5</v>
      </c>
      <c r="E13" s="1">
        <v>0</v>
      </c>
      <c r="F13" s="1">
        <v>0</v>
      </c>
      <c r="G13" s="1">
        <v>0</v>
      </c>
      <c r="H13" s="2">
        <v>2433.5</v>
      </c>
      <c r="I13" s="1">
        <v>76</v>
      </c>
      <c r="J13" s="1">
        <v>32.020000000000003</v>
      </c>
    </row>
    <row r="14" spans="1:10" x14ac:dyDescent="0.2">
      <c r="A14" s="1">
        <v>7321249939538</v>
      </c>
      <c r="B14" s="1" t="s">
        <v>177</v>
      </c>
      <c r="C14" s="1" t="s">
        <v>175</v>
      </c>
      <c r="D14" s="2">
        <v>2331.6799999999998</v>
      </c>
      <c r="E14" s="1">
        <v>0</v>
      </c>
      <c r="F14" s="1">
        <v>0</v>
      </c>
      <c r="G14" s="1">
        <v>0</v>
      </c>
      <c r="H14" s="2">
        <v>2331.6799999999998</v>
      </c>
      <c r="I14" s="1">
        <v>85</v>
      </c>
      <c r="J14" s="1">
        <v>27.43</v>
      </c>
    </row>
    <row r="15" spans="1:10" x14ac:dyDescent="0.2">
      <c r="A15" s="1">
        <v>7320419401810</v>
      </c>
      <c r="B15" s="1" t="s">
        <v>137</v>
      </c>
      <c r="C15" s="1" t="s">
        <v>135</v>
      </c>
      <c r="D15" s="2">
        <v>2175.12</v>
      </c>
      <c r="E15" s="1">
        <v>0</v>
      </c>
      <c r="F15" s="1">
        <v>0</v>
      </c>
      <c r="G15" s="1">
        <v>0</v>
      </c>
      <c r="H15" s="2">
        <v>2175.12</v>
      </c>
      <c r="I15" s="1">
        <v>95</v>
      </c>
      <c r="J15" s="1">
        <v>22.9</v>
      </c>
    </row>
    <row r="16" spans="1:10" x14ac:dyDescent="0.2">
      <c r="A16" s="1">
        <v>7112122466386</v>
      </c>
      <c r="B16" s="1" t="s">
        <v>4371</v>
      </c>
      <c r="C16" s="1" t="s">
        <v>4369</v>
      </c>
      <c r="D16" s="2">
        <v>2171.11</v>
      </c>
      <c r="E16" s="1">
        <v>0</v>
      </c>
      <c r="F16" s="1">
        <v>0</v>
      </c>
      <c r="G16" s="1">
        <v>0</v>
      </c>
      <c r="H16" s="2">
        <v>2171.11</v>
      </c>
      <c r="I16" s="1">
        <v>78</v>
      </c>
      <c r="J16" s="1">
        <v>27.83</v>
      </c>
    </row>
    <row r="17" spans="1:10" x14ac:dyDescent="0.2">
      <c r="A17" s="1">
        <v>7105813807186</v>
      </c>
      <c r="B17" s="1" t="s">
        <v>1370</v>
      </c>
      <c r="C17" s="1" t="s">
        <v>1368</v>
      </c>
      <c r="D17" s="2">
        <v>1942.09</v>
      </c>
      <c r="E17" s="1">
        <v>0</v>
      </c>
      <c r="F17" s="1">
        <v>0</v>
      </c>
      <c r="G17" s="1">
        <v>0</v>
      </c>
      <c r="H17" s="2">
        <v>1942.09</v>
      </c>
      <c r="I17" s="1">
        <v>71</v>
      </c>
      <c r="J17" s="1">
        <v>27.35</v>
      </c>
    </row>
    <row r="18" spans="1:10" x14ac:dyDescent="0.2">
      <c r="A18" s="1">
        <v>6872494309458</v>
      </c>
      <c r="B18" s="1" t="s">
        <v>4382</v>
      </c>
      <c r="C18" s="1" t="s">
        <v>4380</v>
      </c>
      <c r="D18" s="2">
        <v>1671.87</v>
      </c>
      <c r="E18" s="1">
        <v>0</v>
      </c>
      <c r="F18" s="1">
        <v>0</v>
      </c>
      <c r="G18" s="1">
        <v>0</v>
      </c>
      <c r="H18" s="2">
        <v>1671.87</v>
      </c>
      <c r="I18" s="1">
        <v>61</v>
      </c>
      <c r="J18" s="1">
        <v>27.41</v>
      </c>
    </row>
    <row r="19" spans="1:10" x14ac:dyDescent="0.2">
      <c r="A19" s="1">
        <v>7246087749714</v>
      </c>
      <c r="B19" s="1" t="s">
        <v>161</v>
      </c>
      <c r="C19" s="1" t="s">
        <v>159</v>
      </c>
      <c r="D19" s="2">
        <v>1650.79</v>
      </c>
      <c r="E19" s="1">
        <v>0</v>
      </c>
      <c r="F19" s="1">
        <v>0</v>
      </c>
      <c r="G19" s="1">
        <v>0</v>
      </c>
      <c r="H19" s="2">
        <v>1650.79</v>
      </c>
      <c r="I19" s="1">
        <v>65</v>
      </c>
      <c r="J19" s="1">
        <v>25.4</v>
      </c>
    </row>
    <row r="20" spans="1:10" x14ac:dyDescent="0.2">
      <c r="A20" s="1">
        <v>7196779282514</v>
      </c>
      <c r="B20" s="1" t="s">
        <v>112</v>
      </c>
      <c r="C20" s="1" t="s">
        <v>110</v>
      </c>
      <c r="D20" s="2">
        <v>1357.84</v>
      </c>
      <c r="E20" s="1">
        <v>0</v>
      </c>
      <c r="F20" s="1">
        <v>0</v>
      </c>
      <c r="G20" s="1">
        <v>0</v>
      </c>
      <c r="H20" s="2">
        <v>1357.84</v>
      </c>
      <c r="I20" s="1">
        <v>61</v>
      </c>
      <c r="J20" s="1">
        <v>22.26</v>
      </c>
    </row>
    <row r="21" spans="1:10" x14ac:dyDescent="0.2">
      <c r="A21" s="1">
        <v>6876609347666</v>
      </c>
      <c r="B21" s="1" t="s">
        <v>4377</v>
      </c>
      <c r="C21" s="1" t="s">
        <v>4375</v>
      </c>
      <c r="D21" s="2">
        <v>1323.71</v>
      </c>
      <c r="E21" s="1">
        <v>0</v>
      </c>
      <c r="F21" s="1">
        <v>0</v>
      </c>
      <c r="G21" s="1">
        <v>0</v>
      </c>
      <c r="H21" s="2">
        <v>1323.71</v>
      </c>
      <c r="I21" s="1">
        <v>49</v>
      </c>
      <c r="J21" s="1">
        <v>27.01</v>
      </c>
    </row>
    <row r="22" spans="1:10" x14ac:dyDescent="0.2">
      <c r="A22" s="1">
        <v>7255586406482</v>
      </c>
      <c r="B22" s="1" t="s">
        <v>204</v>
      </c>
      <c r="C22" s="1" t="s">
        <v>202</v>
      </c>
      <c r="D22" s="2">
        <v>1226.07</v>
      </c>
      <c r="E22" s="1">
        <v>0</v>
      </c>
      <c r="F22" s="1">
        <v>0</v>
      </c>
      <c r="G22" s="1">
        <v>0</v>
      </c>
      <c r="H22" s="2">
        <v>1226.07</v>
      </c>
      <c r="I22" s="1">
        <v>53</v>
      </c>
      <c r="J22" s="1">
        <v>23.13</v>
      </c>
    </row>
    <row r="23" spans="1:10" x14ac:dyDescent="0.2">
      <c r="A23" s="1">
        <v>7322129268818</v>
      </c>
      <c r="B23" s="1" t="s">
        <v>132</v>
      </c>
      <c r="C23" s="1" t="s">
        <v>130</v>
      </c>
      <c r="D23" s="2">
        <v>1170.7</v>
      </c>
      <c r="E23" s="1">
        <v>0</v>
      </c>
      <c r="F23" s="1">
        <v>0</v>
      </c>
      <c r="G23" s="1">
        <v>0</v>
      </c>
      <c r="H23" s="2">
        <v>1170.7</v>
      </c>
      <c r="I23" s="1">
        <v>34</v>
      </c>
      <c r="J23" s="1">
        <v>34.43</v>
      </c>
    </row>
    <row r="24" spans="1:10" x14ac:dyDescent="0.2">
      <c r="A24" s="1">
        <v>7286346317906</v>
      </c>
      <c r="B24" s="1" t="s">
        <v>94</v>
      </c>
      <c r="C24" s="1" t="s">
        <v>92</v>
      </c>
      <c r="D24" s="2">
        <v>1168.8900000000001</v>
      </c>
      <c r="E24" s="1">
        <v>0</v>
      </c>
      <c r="F24" s="1">
        <v>0</v>
      </c>
      <c r="G24" s="1">
        <v>0</v>
      </c>
      <c r="H24" s="2">
        <v>1168.8900000000001</v>
      </c>
      <c r="I24" s="1">
        <v>48</v>
      </c>
      <c r="J24" s="1">
        <v>24.35</v>
      </c>
    </row>
    <row r="25" spans="1:10" x14ac:dyDescent="0.2">
      <c r="A25" s="1">
        <v>7267678486610</v>
      </c>
      <c r="B25" s="1" t="s">
        <v>199</v>
      </c>
      <c r="C25" s="1" t="s">
        <v>197</v>
      </c>
      <c r="D25" s="2">
        <v>1083.42</v>
      </c>
      <c r="E25" s="1">
        <v>0</v>
      </c>
      <c r="F25" s="1">
        <v>0</v>
      </c>
      <c r="G25" s="1">
        <v>0</v>
      </c>
      <c r="H25" s="2">
        <v>1083.42</v>
      </c>
      <c r="I25" s="1">
        <v>40</v>
      </c>
      <c r="J25" s="1">
        <v>27.09</v>
      </c>
    </row>
    <row r="26" spans="1:10" x14ac:dyDescent="0.2">
      <c r="A26" s="1">
        <v>7220551974994</v>
      </c>
      <c r="B26" s="1" t="s">
        <v>142</v>
      </c>
      <c r="C26" s="1" t="s">
        <v>140</v>
      </c>
      <c r="D26" s="2">
        <v>1057.1400000000001</v>
      </c>
      <c r="E26" s="1">
        <v>0</v>
      </c>
      <c r="F26" s="1">
        <v>0</v>
      </c>
      <c r="G26" s="1">
        <v>0</v>
      </c>
      <c r="H26" s="2">
        <v>1057.1400000000001</v>
      </c>
      <c r="I26" s="1">
        <v>34</v>
      </c>
      <c r="J26" s="1">
        <v>31.09</v>
      </c>
    </row>
    <row r="27" spans="1:10" x14ac:dyDescent="0.2">
      <c r="A27" s="1">
        <v>7321662652498</v>
      </c>
      <c r="B27" s="1" t="s">
        <v>156</v>
      </c>
      <c r="C27" s="1" t="s">
        <v>154</v>
      </c>
      <c r="D27" s="1">
        <v>992.8</v>
      </c>
      <c r="E27" s="1">
        <v>0</v>
      </c>
      <c r="F27" s="1">
        <v>0</v>
      </c>
      <c r="G27" s="1">
        <v>0</v>
      </c>
      <c r="H27" s="1">
        <v>992.8</v>
      </c>
      <c r="I27" s="1">
        <v>37</v>
      </c>
      <c r="J27" s="1">
        <v>26.83</v>
      </c>
    </row>
    <row r="28" spans="1:10" x14ac:dyDescent="0.2">
      <c r="A28" s="1">
        <v>7287655071826</v>
      </c>
      <c r="B28" s="1" t="s">
        <v>229</v>
      </c>
      <c r="C28" s="1" t="s">
        <v>227</v>
      </c>
      <c r="D28" s="1">
        <v>970.08</v>
      </c>
      <c r="E28" s="1">
        <v>0</v>
      </c>
      <c r="F28" s="1">
        <v>0</v>
      </c>
      <c r="G28" s="1">
        <v>0</v>
      </c>
      <c r="H28" s="1">
        <v>970.08</v>
      </c>
      <c r="I28" s="1">
        <v>40</v>
      </c>
      <c r="J28" s="1">
        <v>24.25</v>
      </c>
    </row>
    <row r="29" spans="1:10" x14ac:dyDescent="0.2">
      <c r="A29" s="1">
        <v>7306395320402</v>
      </c>
      <c r="B29" s="1" t="s">
        <v>99</v>
      </c>
      <c r="C29" s="1" t="s">
        <v>97</v>
      </c>
      <c r="D29" s="1">
        <v>965.51</v>
      </c>
      <c r="E29" s="1">
        <v>0</v>
      </c>
      <c r="F29" s="1">
        <v>0</v>
      </c>
      <c r="G29" s="1">
        <v>0</v>
      </c>
      <c r="H29" s="1">
        <v>965.51</v>
      </c>
      <c r="I29" s="1">
        <v>38</v>
      </c>
      <c r="J29" s="1">
        <v>25.41</v>
      </c>
    </row>
    <row r="30" spans="1:10" x14ac:dyDescent="0.2">
      <c r="A30" s="1">
        <v>7226429440082</v>
      </c>
      <c r="B30" s="1" t="s">
        <v>127</v>
      </c>
      <c r="C30" s="1" t="s">
        <v>125</v>
      </c>
      <c r="D30" s="1">
        <v>962.75</v>
      </c>
      <c r="E30" s="1">
        <v>0</v>
      </c>
      <c r="F30" s="1">
        <v>0</v>
      </c>
      <c r="G30" s="1">
        <v>0</v>
      </c>
      <c r="H30" s="1">
        <v>962.75</v>
      </c>
      <c r="I30" s="1">
        <v>38</v>
      </c>
      <c r="J30" s="1">
        <v>25.34</v>
      </c>
    </row>
    <row r="31" spans="1:10" x14ac:dyDescent="0.2">
      <c r="A31" s="1">
        <v>6858962862162</v>
      </c>
      <c r="B31" s="1" t="s">
        <v>5057</v>
      </c>
      <c r="C31" s="1" t="s">
        <v>5055</v>
      </c>
      <c r="D31" s="1">
        <v>855.28</v>
      </c>
      <c r="E31" s="1">
        <v>0</v>
      </c>
      <c r="F31" s="1">
        <v>0</v>
      </c>
      <c r="G31" s="1">
        <v>0</v>
      </c>
      <c r="H31" s="1">
        <v>855.28</v>
      </c>
      <c r="I31" s="1">
        <v>25</v>
      </c>
      <c r="J31" s="1">
        <v>34.21</v>
      </c>
    </row>
    <row r="32" spans="1:10" x14ac:dyDescent="0.2">
      <c r="A32" s="1">
        <v>7276272025682</v>
      </c>
      <c r="B32" s="1" t="s">
        <v>194</v>
      </c>
      <c r="C32" s="1" t="s">
        <v>192</v>
      </c>
      <c r="D32" s="1">
        <v>821.47</v>
      </c>
      <c r="E32" s="1">
        <v>0</v>
      </c>
      <c r="F32" s="1">
        <v>0</v>
      </c>
      <c r="G32" s="1">
        <v>0</v>
      </c>
      <c r="H32" s="1">
        <v>821.47</v>
      </c>
      <c r="I32" s="1">
        <v>31</v>
      </c>
      <c r="J32" s="1">
        <v>26.5</v>
      </c>
    </row>
    <row r="33" spans="1:10" x14ac:dyDescent="0.2">
      <c r="A33" s="1">
        <v>7246061895762</v>
      </c>
      <c r="B33" s="1" t="s">
        <v>149</v>
      </c>
      <c r="C33" s="1" t="s">
        <v>147</v>
      </c>
      <c r="D33" s="1">
        <v>817.8</v>
      </c>
      <c r="E33" s="1">
        <v>0</v>
      </c>
      <c r="F33" s="1">
        <v>0</v>
      </c>
      <c r="G33" s="1">
        <v>0</v>
      </c>
      <c r="H33" s="1">
        <v>817.8</v>
      </c>
      <c r="I33" s="1">
        <v>17</v>
      </c>
      <c r="J33" s="1">
        <v>48.11</v>
      </c>
    </row>
    <row r="34" spans="1:10" x14ac:dyDescent="0.2">
      <c r="A34" s="1">
        <v>7243733827666</v>
      </c>
      <c r="B34" s="1" t="s">
        <v>381</v>
      </c>
      <c r="C34" s="1" t="s">
        <v>379</v>
      </c>
      <c r="D34" s="1">
        <v>780.72</v>
      </c>
      <c r="E34" s="1">
        <v>0</v>
      </c>
      <c r="F34" s="1">
        <v>0</v>
      </c>
      <c r="G34" s="1">
        <v>0</v>
      </c>
      <c r="H34" s="1">
        <v>780.72</v>
      </c>
      <c r="I34" s="1">
        <v>28</v>
      </c>
      <c r="J34" s="1">
        <v>27.88</v>
      </c>
    </row>
    <row r="35" spans="1:10" x14ac:dyDescent="0.2">
      <c r="A35" s="1">
        <v>7201132249170</v>
      </c>
      <c r="B35" s="1" t="s">
        <v>188</v>
      </c>
      <c r="C35" s="1" t="s">
        <v>186</v>
      </c>
      <c r="D35" s="1">
        <v>741.04</v>
      </c>
      <c r="E35" s="1">
        <v>0</v>
      </c>
      <c r="F35" s="1">
        <v>0</v>
      </c>
      <c r="G35" s="1">
        <v>0</v>
      </c>
      <c r="H35" s="1">
        <v>741.04</v>
      </c>
      <c r="I35" s="1">
        <v>32</v>
      </c>
      <c r="J35" s="1">
        <v>23.16</v>
      </c>
    </row>
    <row r="36" spans="1:10" x14ac:dyDescent="0.2">
      <c r="A36" s="1">
        <v>7214670118994</v>
      </c>
      <c r="B36" s="1" t="s">
        <v>327</v>
      </c>
      <c r="C36" s="1" t="s">
        <v>325</v>
      </c>
      <c r="D36" s="1">
        <v>708.15</v>
      </c>
      <c r="E36" s="1">
        <v>0</v>
      </c>
      <c r="F36" s="1">
        <v>0</v>
      </c>
      <c r="G36" s="1">
        <v>0</v>
      </c>
      <c r="H36" s="1">
        <v>708.15</v>
      </c>
      <c r="I36" s="1">
        <v>19</v>
      </c>
      <c r="J36" s="1">
        <v>37.270000000000003</v>
      </c>
    </row>
    <row r="37" spans="1:10" x14ac:dyDescent="0.2">
      <c r="A37" s="1">
        <v>7304033304658</v>
      </c>
      <c r="B37" s="1" t="s">
        <v>170</v>
      </c>
      <c r="C37" s="1" t="s">
        <v>168</v>
      </c>
      <c r="D37" s="1">
        <v>672.08</v>
      </c>
      <c r="E37" s="1">
        <v>0</v>
      </c>
      <c r="F37" s="1">
        <v>0</v>
      </c>
      <c r="G37" s="1">
        <v>0</v>
      </c>
      <c r="H37" s="1">
        <v>672.08</v>
      </c>
      <c r="I37" s="1">
        <v>22</v>
      </c>
      <c r="J37" s="1">
        <v>30.55</v>
      </c>
    </row>
    <row r="38" spans="1:10" x14ac:dyDescent="0.2">
      <c r="A38" s="1">
        <v>7285338210386</v>
      </c>
      <c r="B38" s="1" t="s">
        <v>307</v>
      </c>
      <c r="C38" s="1" t="s">
        <v>305</v>
      </c>
      <c r="D38" s="1">
        <v>647.04999999999995</v>
      </c>
      <c r="E38" s="1">
        <v>0</v>
      </c>
      <c r="F38" s="1">
        <v>0</v>
      </c>
      <c r="G38" s="1">
        <v>0</v>
      </c>
      <c r="H38" s="1">
        <v>647.04999999999995</v>
      </c>
      <c r="I38" s="1">
        <v>19</v>
      </c>
      <c r="J38" s="1">
        <v>34.06</v>
      </c>
    </row>
    <row r="39" spans="1:10" x14ac:dyDescent="0.2">
      <c r="A39" s="1">
        <v>7201910423634</v>
      </c>
      <c r="B39" s="1" t="s">
        <v>644</v>
      </c>
      <c r="C39" s="1" t="s">
        <v>642</v>
      </c>
      <c r="D39" s="1">
        <v>622.28</v>
      </c>
      <c r="E39" s="1">
        <v>0</v>
      </c>
      <c r="F39" s="1">
        <v>0</v>
      </c>
      <c r="G39" s="1">
        <v>0</v>
      </c>
      <c r="H39" s="1">
        <v>622.28</v>
      </c>
      <c r="I39" s="1">
        <v>29</v>
      </c>
      <c r="J39" s="1">
        <v>21.46</v>
      </c>
    </row>
    <row r="40" spans="1:10" x14ac:dyDescent="0.2">
      <c r="A40" s="1">
        <v>7088143368274</v>
      </c>
      <c r="B40" s="1" t="s">
        <v>247</v>
      </c>
      <c r="C40" s="1" t="s">
        <v>245</v>
      </c>
      <c r="D40" s="1">
        <v>609.73</v>
      </c>
      <c r="E40" s="1">
        <v>0</v>
      </c>
      <c r="F40" s="1">
        <v>0</v>
      </c>
      <c r="G40" s="1">
        <v>0</v>
      </c>
      <c r="H40" s="1">
        <v>609.73</v>
      </c>
      <c r="I40" s="1">
        <v>12</v>
      </c>
      <c r="J40" s="1">
        <v>50.81</v>
      </c>
    </row>
    <row r="41" spans="1:10" x14ac:dyDescent="0.2">
      <c r="A41" s="1">
        <v>7322753171538</v>
      </c>
      <c r="B41" s="1" t="s">
        <v>369</v>
      </c>
      <c r="C41" s="1" t="s">
        <v>367</v>
      </c>
      <c r="D41" s="1">
        <v>607.45000000000005</v>
      </c>
      <c r="E41" s="1">
        <v>0</v>
      </c>
      <c r="F41" s="1">
        <v>0</v>
      </c>
      <c r="G41" s="1">
        <v>0</v>
      </c>
      <c r="H41" s="1">
        <v>607.45000000000005</v>
      </c>
      <c r="I41" s="1">
        <v>25</v>
      </c>
      <c r="J41" s="1">
        <v>24.3</v>
      </c>
    </row>
    <row r="42" spans="1:10" x14ac:dyDescent="0.2">
      <c r="A42" s="1">
        <v>7184594075730</v>
      </c>
      <c r="B42" s="1" t="s">
        <v>218</v>
      </c>
      <c r="C42" s="1" t="s">
        <v>216</v>
      </c>
      <c r="D42" s="1">
        <v>597.86</v>
      </c>
      <c r="E42" s="1">
        <v>0</v>
      </c>
      <c r="F42" s="1">
        <v>0</v>
      </c>
      <c r="G42" s="1">
        <v>0</v>
      </c>
      <c r="H42" s="1">
        <v>597.86</v>
      </c>
      <c r="I42" s="1">
        <v>19</v>
      </c>
      <c r="J42" s="1">
        <v>31.47</v>
      </c>
    </row>
    <row r="43" spans="1:10" x14ac:dyDescent="0.2">
      <c r="A43" s="1">
        <v>7268544315474</v>
      </c>
      <c r="B43" s="1" t="s">
        <v>5535</v>
      </c>
      <c r="C43" s="1" t="s">
        <v>5101</v>
      </c>
      <c r="D43" s="1">
        <v>552.16</v>
      </c>
      <c r="E43" s="1">
        <v>0</v>
      </c>
      <c r="F43" s="1">
        <v>0</v>
      </c>
      <c r="G43" s="1">
        <v>0</v>
      </c>
      <c r="H43" s="1">
        <v>552.16</v>
      </c>
      <c r="I43" s="1">
        <v>143</v>
      </c>
      <c r="J43" s="1">
        <v>3.86</v>
      </c>
    </row>
    <row r="44" spans="1:10" x14ac:dyDescent="0.2">
      <c r="A44" s="1">
        <v>7256843321426</v>
      </c>
      <c r="B44" s="1" t="s">
        <v>319</v>
      </c>
      <c r="C44" s="1" t="s">
        <v>317</v>
      </c>
      <c r="D44" s="1">
        <v>534.76</v>
      </c>
      <c r="E44" s="1">
        <v>0</v>
      </c>
      <c r="F44" s="1">
        <v>0</v>
      </c>
      <c r="G44" s="1">
        <v>0</v>
      </c>
      <c r="H44" s="1">
        <v>534.76</v>
      </c>
      <c r="I44" s="1">
        <v>25</v>
      </c>
      <c r="J44" s="1">
        <v>21.39</v>
      </c>
    </row>
    <row r="45" spans="1:10" x14ac:dyDescent="0.2">
      <c r="A45" s="1">
        <v>7323578138706</v>
      </c>
      <c r="B45" s="1" t="s">
        <v>210</v>
      </c>
      <c r="C45" s="1" t="s">
        <v>208</v>
      </c>
      <c r="D45" s="1">
        <v>528.76</v>
      </c>
      <c r="E45" s="1">
        <v>0</v>
      </c>
      <c r="F45" s="1">
        <v>0</v>
      </c>
      <c r="G45" s="1">
        <v>0</v>
      </c>
      <c r="H45" s="1">
        <v>528.76</v>
      </c>
      <c r="I45" s="1">
        <v>17</v>
      </c>
      <c r="J45" s="1">
        <v>31.1</v>
      </c>
    </row>
    <row r="46" spans="1:10" x14ac:dyDescent="0.2">
      <c r="A46" s="1">
        <v>7189366145106</v>
      </c>
      <c r="B46" s="1" t="s">
        <v>363</v>
      </c>
      <c r="C46" s="1" t="s">
        <v>361</v>
      </c>
      <c r="D46" s="1">
        <v>525.27</v>
      </c>
      <c r="E46" s="1">
        <v>0</v>
      </c>
      <c r="F46" s="1">
        <v>0</v>
      </c>
      <c r="G46" s="1">
        <v>0</v>
      </c>
      <c r="H46" s="1">
        <v>525.27</v>
      </c>
      <c r="I46" s="1">
        <v>15</v>
      </c>
      <c r="J46" s="1">
        <v>35.020000000000003</v>
      </c>
    </row>
    <row r="47" spans="1:10" x14ac:dyDescent="0.2">
      <c r="A47" s="1">
        <v>7306112794706</v>
      </c>
      <c r="B47" s="1" t="s">
        <v>338</v>
      </c>
      <c r="C47" s="1" t="s">
        <v>336</v>
      </c>
      <c r="D47" s="1">
        <v>503.15</v>
      </c>
      <c r="E47" s="1">
        <v>0</v>
      </c>
      <c r="F47" s="1">
        <v>0</v>
      </c>
      <c r="G47" s="1">
        <v>0</v>
      </c>
      <c r="H47" s="1">
        <v>503.15</v>
      </c>
      <c r="I47" s="1">
        <v>17</v>
      </c>
      <c r="J47" s="1">
        <v>29.6</v>
      </c>
    </row>
    <row r="48" spans="1:10" x14ac:dyDescent="0.2">
      <c r="A48" s="1">
        <v>7138237448274</v>
      </c>
      <c r="B48" s="1" t="s">
        <v>4406</v>
      </c>
      <c r="C48" s="1" t="s">
        <v>4404</v>
      </c>
      <c r="D48" s="1">
        <v>489.53</v>
      </c>
      <c r="E48" s="1">
        <v>0</v>
      </c>
      <c r="F48" s="1">
        <v>0</v>
      </c>
      <c r="G48" s="1">
        <v>0</v>
      </c>
      <c r="H48" s="1">
        <v>489.53</v>
      </c>
      <c r="I48" s="1">
        <v>18</v>
      </c>
      <c r="J48" s="1">
        <v>27.2</v>
      </c>
    </row>
    <row r="49" spans="1:10" x14ac:dyDescent="0.2">
      <c r="A49" s="1">
        <v>6862968422482</v>
      </c>
      <c r="B49" s="1" t="s">
        <v>4768</v>
      </c>
      <c r="C49" s="1" t="s">
        <v>4766</v>
      </c>
      <c r="D49" s="1">
        <v>464.2</v>
      </c>
      <c r="E49" s="1">
        <v>0</v>
      </c>
      <c r="F49" s="1">
        <v>0</v>
      </c>
      <c r="G49" s="1">
        <v>0</v>
      </c>
      <c r="H49" s="1">
        <v>464.2</v>
      </c>
      <c r="I49" s="1">
        <v>16</v>
      </c>
      <c r="J49" s="1">
        <v>29.01</v>
      </c>
    </row>
    <row r="50" spans="1:10" x14ac:dyDescent="0.2">
      <c r="A50" s="1">
        <v>7326379638866</v>
      </c>
      <c r="B50" s="1" t="s">
        <v>358</v>
      </c>
      <c r="C50" s="1" t="s">
        <v>356</v>
      </c>
      <c r="D50" s="1">
        <v>441.56</v>
      </c>
      <c r="E50" s="1">
        <v>0</v>
      </c>
      <c r="F50" s="1">
        <v>0</v>
      </c>
      <c r="G50" s="1">
        <v>0</v>
      </c>
      <c r="H50" s="1">
        <v>441.56</v>
      </c>
      <c r="I50" s="1">
        <v>17</v>
      </c>
      <c r="J50" s="1">
        <v>25.97</v>
      </c>
    </row>
    <row r="51" spans="1:10" x14ac:dyDescent="0.2">
      <c r="A51" s="1">
        <v>7267108487250</v>
      </c>
      <c r="B51" s="1" t="s">
        <v>270</v>
      </c>
      <c r="C51" s="1" t="s">
        <v>268</v>
      </c>
      <c r="D51" s="1">
        <v>412.41</v>
      </c>
      <c r="E51" s="1">
        <v>0</v>
      </c>
      <c r="F51" s="1">
        <v>0</v>
      </c>
      <c r="G51" s="1">
        <v>0</v>
      </c>
      <c r="H51" s="1">
        <v>412.41</v>
      </c>
      <c r="I51" s="1">
        <v>12</v>
      </c>
      <c r="J51" s="1">
        <v>34.369999999999997</v>
      </c>
    </row>
    <row r="52" spans="1:10" x14ac:dyDescent="0.2">
      <c r="A52" s="1">
        <v>7223156473938</v>
      </c>
      <c r="B52" s="1" t="s">
        <v>442</v>
      </c>
      <c r="C52" s="1" t="s">
        <v>440</v>
      </c>
      <c r="D52" s="1">
        <v>407.31</v>
      </c>
      <c r="E52" s="1">
        <v>0</v>
      </c>
      <c r="F52" s="1">
        <v>0</v>
      </c>
      <c r="G52" s="1">
        <v>0</v>
      </c>
      <c r="H52" s="1">
        <v>407.31</v>
      </c>
      <c r="I52" s="1">
        <v>14</v>
      </c>
      <c r="J52" s="1">
        <v>29.09</v>
      </c>
    </row>
    <row r="53" spans="1:10" x14ac:dyDescent="0.2">
      <c r="A53" s="1">
        <v>7324580577362</v>
      </c>
      <c r="B53" s="1" t="s">
        <v>376</v>
      </c>
      <c r="C53" s="1" t="s">
        <v>374</v>
      </c>
      <c r="D53" s="1">
        <v>396.62</v>
      </c>
      <c r="E53" s="1">
        <v>0</v>
      </c>
      <c r="F53" s="1">
        <v>0</v>
      </c>
      <c r="G53" s="1">
        <v>0</v>
      </c>
      <c r="H53" s="1">
        <v>396.62</v>
      </c>
      <c r="I53" s="1">
        <v>12</v>
      </c>
      <c r="J53" s="1">
        <v>33.049999999999997</v>
      </c>
    </row>
    <row r="54" spans="1:10" x14ac:dyDescent="0.2">
      <c r="A54" s="1">
        <v>7298784329810</v>
      </c>
      <c r="B54" s="1" t="s">
        <v>5536</v>
      </c>
      <c r="C54" s="1" t="s">
        <v>5102</v>
      </c>
      <c r="D54" s="1">
        <v>392.52</v>
      </c>
      <c r="E54" s="1">
        <v>0</v>
      </c>
      <c r="F54" s="1">
        <v>0</v>
      </c>
      <c r="G54" s="1">
        <v>0</v>
      </c>
      <c r="H54" s="1">
        <v>392.52</v>
      </c>
      <c r="I54" s="1">
        <v>81</v>
      </c>
      <c r="J54" s="1">
        <v>4.8499999999999996</v>
      </c>
    </row>
    <row r="55" spans="1:10" x14ac:dyDescent="0.2">
      <c r="A55" s="1">
        <v>7164563357778</v>
      </c>
      <c r="B55" s="1" t="s">
        <v>333</v>
      </c>
      <c r="C55" s="1" t="s">
        <v>331</v>
      </c>
      <c r="D55" s="1">
        <v>390.16</v>
      </c>
      <c r="E55" s="1">
        <v>0</v>
      </c>
      <c r="F55" s="1">
        <v>0</v>
      </c>
      <c r="G55" s="1">
        <v>0</v>
      </c>
      <c r="H55" s="1">
        <v>390.16</v>
      </c>
      <c r="I55" s="1">
        <v>13</v>
      </c>
      <c r="J55" s="1">
        <v>30.01</v>
      </c>
    </row>
    <row r="56" spans="1:10" x14ac:dyDescent="0.2">
      <c r="A56" s="1">
        <v>7240671068242</v>
      </c>
      <c r="B56" s="1" t="s">
        <v>254</v>
      </c>
      <c r="C56" s="1" t="s">
        <v>252</v>
      </c>
      <c r="D56" s="1">
        <v>389.05</v>
      </c>
      <c r="E56" s="1">
        <v>0</v>
      </c>
      <c r="F56" s="1">
        <v>0</v>
      </c>
      <c r="G56" s="1">
        <v>0</v>
      </c>
      <c r="H56" s="1">
        <v>389.05</v>
      </c>
      <c r="I56" s="1">
        <v>19</v>
      </c>
      <c r="J56" s="1">
        <v>20.48</v>
      </c>
    </row>
    <row r="57" spans="1:10" x14ac:dyDescent="0.2">
      <c r="A57" s="1">
        <v>7233275625554</v>
      </c>
      <c r="B57" s="1" t="s">
        <v>301</v>
      </c>
      <c r="C57" s="1" t="s">
        <v>299</v>
      </c>
      <c r="D57" s="1">
        <v>385.87</v>
      </c>
      <c r="E57" s="1">
        <v>0</v>
      </c>
      <c r="F57" s="1">
        <v>0</v>
      </c>
      <c r="G57" s="1">
        <v>0</v>
      </c>
      <c r="H57" s="1">
        <v>385.87</v>
      </c>
      <c r="I57" s="1">
        <v>20</v>
      </c>
      <c r="J57" s="1">
        <v>19.29</v>
      </c>
    </row>
    <row r="58" spans="1:10" x14ac:dyDescent="0.2">
      <c r="A58" s="1">
        <v>7291141980242</v>
      </c>
      <c r="B58" s="1" t="s">
        <v>259</v>
      </c>
      <c r="C58" s="1" t="s">
        <v>257</v>
      </c>
      <c r="D58" s="1">
        <v>369.27</v>
      </c>
      <c r="E58" s="1">
        <v>0</v>
      </c>
      <c r="F58" s="1">
        <v>0</v>
      </c>
      <c r="G58" s="1">
        <v>0</v>
      </c>
      <c r="H58" s="1">
        <v>369.27</v>
      </c>
      <c r="I58" s="1">
        <v>14</v>
      </c>
      <c r="J58" s="1">
        <v>26.38</v>
      </c>
    </row>
    <row r="59" spans="1:10" x14ac:dyDescent="0.2">
      <c r="A59" s="1">
        <v>7320489951314</v>
      </c>
      <c r="B59" s="1" t="s">
        <v>121</v>
      </c>
      <c r="C59" s="1" t="s">
        <v>119</v>
      </c>
      <c r="D59" s="1">
        <v>361.92</v>
      </c>
      <c r="E59" s="1">
        <v>0</v>
      </c>
      <c r="F59" s="1">
        <v>0</v>
      </c>
      <c r="G59" s="1">
        <v>0</v>
      </c>
      <c r="H59" s="1">
        <v>361.92</v>
      </c>
      <c r="I59" s="1">
        <v>14</v>
      </c>
      <c r="J59" s="1">
        <v>25.85</v>
      </c>
    </row>
    <row r="60" spans="1:10" x14ac:dyDescent="0.2">
      <c r="A60" s="1">
        <v>7326661509202</v>
      </c>
      <c r="B60" s="1" t="s">
        <v>281</v>
      </c>
      <c r="C60" s="1" t="s">
        <v>279</v>
      </c>
      <c r="D60" s="1">
        <v>347.36</v>
      </c>
      <c r="E60" s="1">
        <v>0</v>
      </c>
      <c r="F60" s="1">
        <v>0</v>
      </c>
      <c r="G60" s="1">
        <v>0</v>
      </c>
      <c r="H60" s="1">
        <v>347.36</v>
      </c>
      <c r="I60" s="1">
        <v>11</v>
      </c>
      <c r="J60" s="1">
        <v>31.58</v>
      </c>
    </row>
    <row r="61" spans="1:10" x14ac:dyDescent="0.2">
      <c r="A61" s="1">
        <v>7232173047890</v>
      </c>
      <c r="B61" s="1" t="s">
        <v>234</v>
      </c>
      <c r="C61" s="1" t="s">
        <v>232</v>
      </c>
      <c r="D61" s="1">
        <v>336.83</v>
      </c>
      <c r="E61" s="1">
        <v>0</v>
      </c>
      <c r="F61" s="1">
        <v>0</v>
      </c>
      <c r="G61" s="1">
        <v>0</v>
      </c>
      <c r="H61" s="1">
        <v>336.83</v>
      </c>
      <c r="I61" s="1">
        <v>17</v>
      </c>
      <c r="J61" s="1">
        <v>19.809999999999999</v>
      </c>
    </row>
    <row r="62" spans="1:10" x14ac:dyDescent="0.2">
      <c r="A62" s="1">
        <v>7211245600850</v>
      </c>
      <c r="B62" s="1" t="s">
        <v>4022</v>
      </c>
      <c r="C62" s="1" t="s">
        <v>4020</v>
      </c>
      <c r="D62" s="1">
        <v>326.02</v>
      </c>
      <c r="E62" s="1">
        <v>0</v>
      </c>
      <c r="F62" s="1">
        <v>0</v>
      </c>
      <c r="G62" s="1">
        <v>0</v>
      </c>
      <c r="H62" s="1">
        <v>326.02</v>
      </c>
      <c r="I62" s="1">
        <v>16</v>
      </c>
      <c r="J62" s="1">
        <v>20.38</v>
      </c>
    </row>
    <row r="63" spans="1:10" x14ac:dyDescent="0.2">
      <c r="A63" s="1">
        <v>7097713819730</v>
      </c>
      <c r="B63" s="1" t="s">
        <v>4400</v>
      </c>
      <c r="C63" s="1" t="s">
        <v>4398</v>
      </c>
      <c r="D63" s="1">
        <v>306.77</v>
      </c>
      <c r="E63" s="1">
        <v>0</v>
      </c>
      <c r="F63" s="1">
        <v>0</v>
      </c>
      <c r="G63" s="1">
        <v>0</v>
      </c>
      <c r="H63" s="1">
        <v>306.77</v>
      </c>
      <c r="I63" s="1">
        <v>10</v>
      </c>
      <c r="J63" s="1">
        <v>30.68</v>
      </c>
    </row>
    <row r="64" spans="1:10" x14ac:dyDescent="0.2">
      <c r="A64" s="1">
        <v>7327341805650</v>
      </c>
      <c r="B64" s="1" t="s">
        <v>287</v>
      </c>
      <c r="C64" s="1" t="s">
        <v>285</v>
      </c>
      <c r="D64" s="1">
        <v>302.31</v>
      </c>
      <c r="E64" s="1">
        <v>0</v>
      </c>
      <c r="F64" s="1">
        <v>0</v>
      </c>
      <c r="G64" s="1">
        <v>0</v>
      </c>
      <c r="H64" s="1">
        <v>302.31</v>
      </c>
      <c r="I64" s="1">
        <v>12</v>
      </c>
      <c r="J64" s="1">
        <v>25.19</v>
      </c>
    </row>
    <row r="65" spans="1:10" x14ac:dyDescent="0.2">
      <c r="A65" s="1">
        <v>6862777253970</v>
      </c>
      <c r="B65" s="1" t="s">
        <v>5070</v>
      </c>
      <c r="C65" s="1" t="s">
        <v>5068</v>
      </c>
      <c r="D65" s="1">
        <v>300.29000000000002</v>
      </c>
      <c r="E65" s="1">
        <v>0</v>
      </c>
      <c r="F65" s="1">
        <v>0</v>
      </c>
      <c r="G65" s="1">
        <v>0</v>
      </c>
      <c r="H65" s="1">
        <v>300.29000000000002</v>
      </c>
      <c r="I65" s="1">
        <v>13</v>
      </c>
      <c r="J65" s="1">
        <v>23.1</v>
      </c>
    </row>
    <row r="66" spans="1:10" x14ac:dyDescent="0.2">
      <c r="A66" s="1">
        <v>7220638941266</v>
      </c>
      <c r="B66" s="1" t="s">
        <v>401</v>
      </c>
      <c r="C66" s="1" t="s">
        <v>399</v>
      </c>
      <c r="D66" s="1">
        <v>299.85000000000002</v>
      </c>
      <c r="E66" s="1">
        <v>0</v>
      </c>
      <c r="F66" s="1">
        <v>0</v>
      </c>
      <c r="G66" s="1">
        <v>0</v>
      </c>
      <c r="H66" s="1">
        <v>299.85000000000002</v>
      </c>
      <c r="I66" s="1">
        <v>15</v>
      </c>
      <c r="J66" s="1">
        <v>19.989999999999998</v>
      </c>
    </row>
    <row r="67" spans="1:10" x14ac:dyDescent="0.2">
      <c r="A67" s="1">
        <v>7323323793490</v>
      </c>
      <c r="B67" s="1" t="s">
        <v>619</v>
      </c>
      <c r="C67" s="1" t="s">
        <v>617</v>
      </c>
      <c r="D67" s="1">
        <v>298.05</v>
      </c>
      <c r="E67" s="1">
        <v>0</v>
      </c>
      <c r="F67" s="1">
        <v>0</v>
      </c>
      <c r="G67" s="1">
        <v>0</v>
      </c>
      <c r="H67" s="1">
        <v>298.05</v>
      </c>
      <c r="I67" s="1">
        <v>13</v>
      </c>
      <c r="J67" s="1">
        <v>22.93</v>
      </c>
    </row>
    <row r="68" spans="1:10" x14ac:dyDescent="0.2">
      <c r="A68" s="1">
        <v>7306308386898</v>
      </c>
      <c r="B68" s="1" t="s">
        <v>508</v>
      </c>
      <c r="C68" s="1" t="s">
        <v>506</v>
      </c>
      <c r="D68" s="1">
        <v>295.95</v>
      </c>
      <c r="E68" s="1">
        <v>0</v>
      </c>
      <c r="F68" s="1">
        <v>0</v>
      </c>
      <c r="G68" s="1">
        <v>0</v>
      </c>
      <c r="H68" s="1">
        <v>295.95</v>
      </c>
      <c r="I68" s="1">
        <v>9</v>
      </c>
      <c r="J68" s="1">
        <v>32.880000000000003</v>
      </c>
    </row>
    <row r="69" spans="1:10" x14ac:dyDescent="0.2">
      <c r="A69" s="1">
        <v>6844689317970</v>
      </c>
      <c r="B69" s="1" t="s">
        <v>4433</v>
      </c>
      <c r="C69" s="1" t="s">
        <v>4431</v>
      </c>
      <c r="D69" s="1">
        <v>295.5</v>
      </c>
      <c r="E69" s="1">
        <v>0</v>
      </c>
      <c r="F69" s="1">
        <v>0</v>
      </c>
      <c r="G69" s="1">
        <v>0</v>
      </c>
      <c r="H69" s="1">
        <v>295.5</v>
      </c>
      <c r="I69" s="1">
        <v>10</v>
      </c>
      <c r="J69" s="1">
        <v>29.55</v>
      </c>
    </row>
    <row r="70" spans="1:10" x14ac:dyDescent="0.2">
      <c r="A70" s="1">
        <v>7131435237458</v>
      </c>
      <c r="B70" s="1" t="s">
        <v>5537</v>
      </c>
      <c r="C70" s="1" t="s">
        <v>5538</v>
      </c>
      <c r="D70" s="1">
        <v>294.72000000000003</v>
      </c>
      <c r="E70" s="1">
        <v>0</v>
      </c>
      <c r="F70" s="1">
        <v>0</v>
      </c>
      <c r="G70" s="1">
        <v>0</v>
      </c>
      <c r="H70" s="1">
        <v>294.72000000000003</v>
      </c>
      <c r="I70" s="1">
        <v>12</v>
      </c>
      <c r="J70" s="1">
        <v>24.56</v>
      </c>
    </row>
    <row r="71" spans="1:10" x14ac:dyDescent="0.2">
      <c r="A71" s="1">
        <v>7133664968786</v>
      </c>
      <c r="B71" s="1" t="s">
        <v>4428</v>
      </c>
      <c r="C71" s="1" t="s">
        <v>4426</v>
      </c>
      <c r="D71" s="1">
        <v>289.91000000000003</v>
      </c>
      <c r="E71" s="1">
        <v>0</v>
      </c>
      <c r="F71" s="1">
        <v>0</v>
      </c>
      <c r="G71" s="1">
        <v>0</v>
      </c>
      <c r="H71" s="1">
        <v>289.91000000000003</v>
      </c>
      <c r="I71" s="1">
        <v>10</v>
      </c>
      <c r="J71" s="1">
        <v>28.99</v>
      </c>
    </row>
    <row r="72" spans="1:10" x14ac:dyDescent="0.2">
      <c r="A72" s="1">
        <v>7062792110162</v>
      </c>
      <c r="B72" s="1" t="s">
        <v>4787</v>
      </c>
      <c r="C72" s="1" t="s">
        <v>4785</v>
      </c>
      <c r="D72" s="1">
        <v>281.7</v>
      </c>
      <c r="E72" s="1">
        <v>0</v>
      </c>
      <c r="F72" s="1">
        <v>0</v>
      </c>
      <c r="G72" s="1">
        <v>0</v>
      </c>
      <c r="H72" s="1">
        <v>281.7</v>
      </c>
      <c r="I72" s="1">
        <v>11</v>
      </c>
      <c r="J72" s="1">
        <v>25.61</v>
      </c>
    </row>
    <row r="73" spans="1:10" x14ac:dyDescent="0.2">
      <c r="A73" s="1">
        <v>7105814036562</v>
      </c>
      <c r="B73" s="1" t="s">
        <v>4444</v>
      </c>
      <c r="C73" s="1" t="s">
        <v>4442</v>
      </c>
      <c r="D73" s="1">
        <v>277.8</v>
      </c>
      <c r="E73" s="1">
        <v>0</v>
      </c>
      <c r="F73" s="1">
        <v>0</v>
      </c>
      <c r="G73" s="1">
        <v>0</v>
      </c>
      <c r="H73" s="1">
        <v>277.8</v>
      </c>
      <c r="I73" s="1">
        <v>10</v>
      </c>
      <c r="J73" s="1">
        <v>27.78</v>
      </c>
    </row>
    <row r="74" spans="1:10" x14ac:dyDescent="0.2">
      <c r="A74" s="1">
        <v>7272150761554</v>
      </c>
      <c r="B74" s="1" t="s">
        <v>2236</v>
      </c>
      <c r="C74" s="1" t="s">
        <v>2234</v>
      </c>
      <c r="D74" s="1">
        <v>261.01</v>
      </c>
      <c r="E74" s="1">
        <v>0</v>
      </c>
      <c r="F74" s="1">
        <v>0</v>
      </c>
      <c r="G74" s="1">
        <v>0</v>
      </c>
      <c r="H74" s="1">
        <v>261.01</v>
      </c>
      <c r="I74" s="1">
        <v>12</v>
      </c>
      <c r="J74" s="1">
        <v>21.75</v>
      </c>
    </row>
    <row r="75" spans="1:10" x14ac:dyDescent="0.2">
      <c r="A75" s="1">
        <v>7319435214930</v>
      </c>
      <c r="B75" s="1" t="s">
        <v>294</v>
      </c>
      <c r="C75" s="1" t="s">
        <v>292</v>
      </c>
      <c r="D75" s="1">
        <v>257.91000000000003</v>
      </c>
      <c r="E75" s="1">
        <v>0</v>
      </c>
      <c r="F75" s="1">
        <v>0</v>
      </c>
      <c r="G75" s="1">
        <v>0</v>
      </c>
      <c r="H75" s="1">
        <v>257.91000000000003</v>
      </c>
      <c r="I75" s="1">
        <v>10</v>
      </c>
      <c r="J75" s="1">
        <v>25.79</v>
      </c>
    </row>
    <row r="76" spans="1:10" x14ac:dyDescent="0.2">
      <c r="A76" s="1">
        <v>7199740559442</v>
      </c>
      <c r="B76" s="1" t="s">
        <v>182</v>
      </c>
      <c r="C76" s="1" t="s">
        <v>180</v>
      </c>
      <c r="D76" s="1">
        <v>255.87</v>
      </c>
      <c r="E76" s="1">
        <v>0</v>
      </c>
      <c r="F76" s="1">
        <v>0</v>
      </c>
      <c r="G76" s="1">
        <v>0</v>
      </c>
      <c r="H76" s="1">
        <v>255.87</v>
      </c>
      <c r="I76" s="1">
        <v>13</v>
      </c>
      <c r="J76" s="1">
        <v>19.68</v>
      </c>
    </row>
    <row r="77" spans="1:10" x14ac:dyDescent="0.2">
      <c r="A77" s="1">
        <v>7250891014226</v>
      </c>
      <c r="B77" s="1" t="s">
        <v>674</v>
      </c>
      <c r="C77" s="1" t="s">
        <v>672</v>
      </c>
      <c r="D77" s="1">
        <v>240.45</v>
      </c>
      <c r="E77" s="1">
        <v>0</v>
      </c>
      <c r="F77" s="1">
        <v>0</v>
      </c>
      <c r="G77" s="1">
        <v>0</v>
      </c>
      <c r="H77" s="1">
        <v>240.45</v>
      </c>
      <c r="I77" s="1">
        <v>11</v>
      </c>
      <c r="J77" s="1">
        <v>21.86</v>
      </c>
    </row>
    <row r="78" spans="1:10" x14ac:dyDescent="0.2">
      <c r="A78" s="1">
        <v>7122405589074</v>
      </c>
      <c r="B78" s="1" t="s">
        <v>4460</v>
      </c>
      <c r="C78" s="1" t="s">
        <v>4458</v>
      </c>
      <c r="D78" s="1">
        <v>239.6</v>
      </c>
      <c r="E78" s="1">
        <v>0</v>
      </c>
      <c r="F78" s="1">
        <v>0</v>
      </c>
      <c r="G78" s="1">
        <v>0</v>
      </c>
      <c r="H78" s="1">
        <v>239.6</v>
      </c>
      <c r="I78" s="1">
        <v>8</v>
      </c>
      <c r="J78" s="1">
        <v>29.95</v>
      </c>
    </row>
    <row r="79" spans="1:10" x14ac:dyDescent="0.2">
      <c r="A79" s="1">
        <v>7213948960850</v>
      </c>
      <c r="B79" s="1" t="s">
        <v>936</v>
      </c>
      <c r="C79" s="1" t="s">
        <v>934</v>
      </c>
      <c r="D79" s="1">
        <v>233.45</v>
      </c>
      <c r="E79" s="1">
        <v>0</v>
      </c>
      <c r="F79" s="1">
        <v>0</v>
      </c>
      <c r="G79" s="1">
        <v>0</v>
      </c>
      <c r="H79" s="1">
        <v>233.45</v>
      </c>
      <c r="I79" s="1">
        <v>11</v>
      </c>
      <c r="J79" s="1">
        <v>21.22</v>
      </c>
    </row>
    <row r="80" spans="1:10" x14ac:dyDescent="0.2">
      <c r="A80" s="1">
        <v>7246086930514</v>
      </c>
      <c r="B80" s="1" t="s">
        <v>684</v>
      </c>
      <c r="C80" s="1" t="s">
        <v>682</v>
      </c>
      <c r="D80" s="1">
        <v>231.16</v>
      </c>
      <c r="E80" s="1">
        <v>0</v>
      </c>
      <c r="F80" s="1">
        <v>0</v>
      </c>
      <c r="G80" s="1">
        <v>0</v>
      </c>
      <c r="H80" s="1">
        <v>231.16</v>
      </c>
      <c r="I80" s="1">
        <v>9</v>
      </c>
      <c r="J80" s="1">
        <v>25.68</v>
      </c>
    </row>
    <row r="81" spans="1:10" x14ac:dyDescent="0.2">
      <c r="A81" s="1">
        <v>7250205868114</v>
      </c>
      <c r="B81" s="1" t="s">
        <v>950</v>
      </c>
      <c r="C81" s="1" t="s">
        <v>948</v>
      </c>
      <c r="D81" s="1">
        <v>225.87</v>
      </c>
      <c r="E81" s="1">
        <v>0</v>
      </c>
      <c r="F81" s="1">
        <v>0</v>
      </c>
      <c r="G81" s="1">
        <v>0</v>
      </c>
      <c r="H81" s="1">
        <v>225.87</v>
      </c>
      <c r="I81" s="1">
        <v>7</v>
      </c>
      <c r="J81" s="1">
        <v>32.270000000000003</v>
      </c>
    </row>
    <row r="82" spans="1:10" x14ac:dyDescent="0.2">
      <c r="A82" s="1">
        <v>7234547875922</v>
      </c>
      <c r="B82" s="1" t="s">
        <v>2132</v>
      </c>
      <c r="C82" s="1" t="s">
        <v>2130</v>
      </c>
      <c r="D82" s="1">
        <v>223.8</v>
      </c>
      <c r="E82" s="1">
        <v>0</v>
      </c>
      <c r="F82" s="1">
        <v>0</v>
      </c>
      <c r="G82" s="1">
        <v>0</v>
      </c>
      <c r="H82" s="1">
        <v>223.8</v>
      </c>
      <c r="I82" s="1">
        <v>4</v>
      </c>
      <c r="J82" s="1">
        <v>55.95</v>
      </c>
    </row>
    <row r="83" spans="1:10" x14ac:dyDescent="0.2">
      <c r="A83" s="1">
        <v>7326040162386</v>
      </c>
      <c r="B83" s="1" t="s">
        <v>1969</v>
      </c>
      <c r="C83" s="1" t="s">
        <v>1967</v>
      </c>
      <c r="D83" s="1">
        <v>221.31</v>
      </c>
      <c r="E83" s="1">
        <v>0</v>
      </c>
      <c r="F83" s="1">
        <v>0</v>
      </c>
      <c r="G83" s="1">
        <v>0</v>
      </c>
      <c r="H83" s="1">
        <v>221.31</v>
      </c>
      <c r="I83" s="1">
        <v>8</v>
      </c>
      <c r="J83" s="1">
        <v>27.66</v>
      </c>
    </row>
    <row r="84" spans="1:10" x14ac:dyDescent="0.2">
      <c r="A84" s="1">
        <v>7225484050514</v>
      </c>
      <c r="B84" s="1" t="s">
        <v>418</v>
      </c>
      <c r="C84" s="1" t="s">
        <v>416</v>
      </c>
      <c r="D84" s="1">
        <v>221.06</v>
      </c>
      <c r="E84" s="1">
        <v>0</v>
      </c>
      <c r="F84" s="1">
        <v>0</v>
      </c>
      <c r="G84" s="1">
        <v>0</v>
      </c>
      <c r="H84" s="1">
        <v>221.06</v>
      </c>
      <c r="I84" s="1">
        <v>11</v>
      </c>
      <c r="J84" s="1">
        <v>20.100000000000001</v>
      </c>
    </row>
    <row r="85" spans="1:10" x14ac:dyDescent="0.2">
      <c r="A85" s="1">
        <v>7105812562002</v>
      </c>
      <c r="B85" s="1" t="s">
        <v>762</v>
      </c>
      <c r="C85" s="1" t="s">
        <v>760</v>
      </c>
      <c r="D85" s="1">
        <v>220.36</v>
      </c>
      <c r="E85" s="1">
        <v>0</v>
      </c>
      <c r="F85" s="1">
        <v>0</v>
      </c>
      <c r="G85" s="1">
        <v>0</v>
      </c>
      <c r="H85" s="1">
        <v>220.36</v>
      </c>
      <c r="I85" s="1">
        <v>9</v>
      </c>
      <c r="J85" s="1">
        <v>24.48</v>
      </c>
    </row>
    <row r="86" spans="1:10" x14ac:dyDescent="0.2">
      <c r="A86" s="1">
        <v>7156686618706</v>
      </c>
      <c r="B86" s="1" t="s">
        <v>276</v>
      </c>
      <c r="C86" s="1" t="s">
        <v>274</v>
      </c>
      <c r="D86" s="1">
        <v>220.2</v>
      </c>
      <c r="E86" s="1">
        <v>0</v>
      </c>
      <c r="F86" s="1">
        <v>0</v>
      </c>
      <c r="G86" s="1">
        <v>0</v>
      </c>
      <c r="H86" s="1">
        <v>220.2</v>
      </c>
      <c r="I86" s="1">
        <v>10</v>
      </c>
      <c r="J86" s="1">
        <v>22.02</v>
      </c>
    </row>
    <row r="87" spans="1:10" x14ac:dyDescent="0.2">
      <c r="A87" s="1">
        <v>7197173448786</v>
      </c>
      <c r="B87" s="1" t="s">
        <v>714</v>
      </c>
      <c r="C87" s="1" t="s">
        <v>712</v>
      </c>
      <c r="D87" s="1">
        <v>219.5</v>
      </c>
      <c r="E87" s="1">
        <v>0</v>
      </c>
      <c r="F87" s="1">
        <v>0</v>
      </c>
      <c r="G87" s="1">
        <v>0</v>
      </c>
      <c r="H87" s="1">
        <v>219.5</v>
      </c>
      <c r="I87" s="1">
        <v>10</v>
      </c>
      <c r="J87" s="1">
        <v>21.95</v>
      </c>
    </row>
    <row r="88" spans="1:10" x14ac:dyDescent="0.2">
      <c r="A88" s="1">
        <v>7243715674194</v>
      </c>
      <c r="B88" s="1" t="s">
        <v>1165</v>
      </c>
      <c r="C88" s="1" t="s">
        <v>1163</v>
      </c>
      <c r="D88" s="1">
        <v>217.67</v>
      </c>
      <c r="E88" s="1">
        <v>0</v>
      </c>
      <c r="F88" s="1">
        <v>0</v>
      </c>
      <c r="G88" s="1">
        <v>0</v>
      </c>
      <c r="H88" s="1">
        <v>217.67</v>
      </c>
      <c r="I88" s="1">
        <v>9</v>
      </c>
      <c r="J88" s="1">
        <v>24.19</v>
      </c>
    </row>
    <row r="89" spans="1:10" x14ac:dyDescent="0.2">
      <c r="A89" s="1">
        <v>7184592404562</v>
      </c>
      <c r="B89" s="1" t="s">
        <v>391</v>
      </c>
      <c r="C89" s="1" t="s">
        <v>389</v>
      </c>
      <c r="D89" s="1">
        <v>217.55</v>
      </c>
      <c r="E89" s="1">
        <v>0</v>
      </c>
      <c r="F89" s="1">
        <v>0</v>
      </c>
      <c r="G89" s="1">
        <v>0</v>
      </c>
      <c r="H89" s="1">
        <v>217.55</v>
      </c>
      <c r="I89" s="1">
        <v>9</v>
      </c>
      <c r="J89" s="1">
        <v>24.17</v>
      </c>
    </row>
    <row r="90" spans="1:10" x14ac:dyDescent="0.2">
      <c r="A90" s="1">
        <v>7210146496594</v>
      </c>
      <c r="B90" s="1" t="s">
        <v>481</v>
      </c>
      <c r="C90" s="1" t="s">
        <v>479</v>
      </c>
      <c r="D90" s="1">
        <v>217.5</v>
      </c>
      <c r="E90" s="1">
        <v>0</v>
      </c>
      <c r="F90" s="1">
        <v>0</v>
      </c>
      <c r="G90" s="1">
        <v>0</v>
      </c>
      <c r="H90" s="1">
        <v>217.5</v>
      </c>
      <c r="I90" s="1">
        <v>10</v>
      </c>
      <c r="J90" s="1">
        <v>21.75</v>
      </c>
    </row>
    <row r="91" spans="1:10" x14ac:dyDescent="0.2">
      <c r="A91" s="1">
        <v>6884280795218</v>
      </c>
      <c r="B91" s="1" t="s">
        <v>4710</v>
      </c>
      <c r="C91" s="1" t="s">
        <v>4708</v>
      </c>
      <c r="D91" s="1">
        <v>212.31</v>
      </c>
      <c r="E91" s="1">
        <v>0</v>
      </c>
      <c r="F91" s="1">
        <v>0</v>
      </c>
      <c r="G91" s="1">
        <v>0</v>
      </c>
      <c r="H91" s="1">
        <v>212.31</v>
      </c>
      <c r="I91" s="1">
        <v>9</v>
      </c>
      <c r="J91" s="1">
        <v>23.59</v>
      </c>
    </row>
    <row r="92" spans="1:10" x14ac:dyDescent="0.2">
      <c r="A92" s="1">
        <v>7168603160658</v>
      </c>
      <c r="B92" s="1" t="s">
        <v>2897</v>
      </c>
      <c r="C92" s="1" t="s">
        <v>2895</v>
      </c>
      <c r="D92" s="1">
        <v>211.8</v>
      </c>
      <c r="E92" s="1">
        <v>0</v>
      </c>
      <c r="F92" s="1">
        <v>0</v>
      </c>
      <c r="G92" s="1">
        <v>0</v>
      </c>
      <c r="H92" s="1">
        <v>211.8</v>
      </c>
      <c r="I92" s="1">
        <v>4</v>
      </c>
      <c r="J92" s="1">
        <v>52.95</v>
      </c>
    </row>
    <row r="93" spans="1:10" x14ac:dyDescent="0.2">
      <c r="A93" s="1">
        <v>7132451340370</v>
      </c>
      <c r="B93" s="1" t="s">
        <v>4411</v>
      </c>
      <c r="C93" s="1" t="s">
        <v>4409</v>
      </c>
      <c r="D93" s="1">
        <v>210.29</v>
      </c>
      <c r="E93" s="1">
        <v>0</v>
      </c>
      <c r="F93" s="1">
        <v>0</v>
      </c>
      <c r="G93" s="1">
        <v>0</v>
      </c>
      <c r="H93" s="1">
        <v>210.29</v>
      </c>
      <c r="I93" s="1">
        <v>11</v>
      </c>
      <c r="J93" s="1">
        <v>19.12</v>
      </c>
    </row>
    <row r="94" spans="1:10" x14ac:dyDescent="0.2">
      <c r="A94" s="1">
        <v>7226018758738</v>
      </c>
      <c r="B94" s="1" t="s">
        <v>559</v>
      </c>
      <c r="C94" s="1" t="s">
        <v>557</v>
      </c>
      <c r="D94" s="1">
        <v>209.65</v>
      </c>
      <c r="E94" s="1">
        <v>0</v>
      </c>
      <c r="F94" s="1">
        <v>0</v>
      </c>
      <c r="G94" s="1">
        <v>0</v>
      </c>
      <c r="H94" s="1">
        <v>209.65</v>
      </c>
      <c r="I94" s="1">
        <v>7</v>
      </c>
      <c r="J94" s="1">
        <v>29.95</v>
      </c>
    </row>
    <row r="95" spans="1:10" x14ac:dyDescent="0.2">
      <c r="A95" s="1">
        <v>7155587874898</v>
      </c>
      <c r="B95" s="1" t="s">
        <v>4484</v>
      </c>
      <c r="C95" s="1" t="s">
        <v>4482</v>
      </c>
      <c r="D95" s="1">
        <v>209.55</v>
      </c>
      <c r="E95" s="1">
        <v>0</v>
      </c>
      <c r="F95" s="1">
        <v>0</v>
      </c>
      <c r="G95" s="1">
        <v>0</v>
      </c>
      <c r="H95" s="1">
        <v>209.55</v>
      </c>
      <c r="I95" s="1">
        <v>9</v>
      </c>
      <c r="J95" s="1">
        <v>23.28</v>
      </c>
    </row>
    <row r="96" spans="1:10" x14ac:dyDescent="0.2">
      <c r="A96" s="1">
        <v>6875987214418</v>
      </c>
      <c r="B96" s="1" t="s">
        <v>4544</v>
      </c>
      <c r="C96" s="1" t="s">
        <v>4542</v>
      </c>
      <c r="D96" s="1">
        <v>203.81</v>
      </c>
      <c r="E96" s="1">
        <v>0</v>
      </c>
      <c r="F96" s="1">
        <v>0</v>
      </c>
      <c r="G96" s="1">
        <v>0</v>
      </c>
      <c r="H96" s="1">
        <v>203.81</v>
      </c>
      <c r="I96" s="1">
        <v>8</v>
      </c>
      <c r="J96" s="1">
        <v>25.48</v>
      </c>
    </row>
    <row r="97" spans="1:10" x14ac:dyDescent="0.2">
      <c r="A97" s="1">
        <v>7046251511890</v>
      </c>
      <c r="B97" s="1" t="s">
        <v>4579</v>
      </c>
      <c r="C97" s="1" t="s">
        <v>4577</v>
      </c>
      <c r="D97" s="1">
        <v>198.82</v>
      </c>
      <c r="E97" s="1">
        <v>0</v>
      </c>
      <c r="F97" s="1">
        <v>0</v>
      </c>
      <c r="G97" s="1">
        <v>0</v>
      </c>
      <c r="H97" s="1">
        <v>198.82</v>
      </c>
      <c r="I97" s="1">
        <v>4</v>
      </c>
      <c r="J97" s="1">
        <v>49.71</v>
      </c>
    </row>
    <row r="98" spans="1:10" x14ac:dyDescent="0.2">
      <c r="A98" s="1">
        <v>7167669207122</v>
      </c>
      <c r="B98" s="1" t="s">
        <v>4028</v>
      </c>
      <c r="C98" s="1" t="s">
        <v>4026</v>
      </c>
      <c r="D98" s="1">
        <v>196.08</v>
      </c>
      <c r="E98" s="1">
        <v>0</v>
      </c>
      <c r="F98" s="1">
        <v>0</v>
      </c>
      <c r="G98" s="1">
        <v>0</v>
      </c>
      <c r="H98" s="1">
        <v>196.08</v>
      </c>
      <c r="I98" s="1">
        <v>7</v>
      </c>
      <c r="J98" s="1">
        <v>28.01</v>
      </c>
    </row>
    <row r="99" spans="1:10" x14ac:dyDescent="0.2">
      <c r="A99" s="1">
        <v>7258908229714</v>
      </c>
      <c r="B99" s="1" t="s">
        <v>2505</v>
      </c>
      <c r="C99" s="1" t="s">
        <v>2503</v>
      </c>
      <c r="D99" s="1">
        <v>190.23</v>
      </c>
      <c r="E99" s="1">
        <v>0</v>
      </c>
      <c r="F99" s="1">
        <v>0</v>
      </c>
      <c r="G99" s="1">
        <v>0</v>
      </c>
      <c r="H99" s="1">
        <v>190.23</v>
      </c>
      <c r="I99" s="1">
        <v>7</v>
      </c>
      <c r="J99" s="1">
        <v>27.18</v>
      </c>
    </row>
    <row r="100" spans="1:10" x14ac:dyDescent="0.2">
      <c r="A100" s="1">
        <v>7297741914194</v>
      </c>
      <c r="B100" s="1" t="s">
        <v>466</v>
      </c>
      <c r="C100" s="1" t="s">
        <v>464</v>
      </c>
      <c r="D100" s="1">
        <v>189.86</v>
      </c>
      <c r="E100" s="1">
        <v>0</v>
      </c>
      <c r="F100" s="1">
        <v>0</v>
      </c>
      <c r="G100" s="1">
        <v>0</v>
      </c>
      <c r="H100" s="1">
        <v>189.86</v>
      </c>
      <c r="I100" s="1">
        <v>9</v>
      </c>
      <c r="J100" s="1">
        <v>21.1</v>
      </c>
    </row>
    <row r="101" spans="1:10" x14ac:dyDescent="0.2">
      <c r="A101" s="1">
        <v>7138173911122</v>
      </c>
      <c r="B101" s="1" t="s">
        <v>4502</v>
      </c>
      <c r="C101" s="1" t="s">
        <v>4500</v>
      </c>
      <c r="D101" s="1">
        <v>183.7</v>
      </c>
      <c r="E101" s="1">
        <v>0</v>
      </c>
      <c r="F101" s="1">
        <v>0</v>
      </c>
      <c r="G101" s="1">
        <v>0</v>
      </c>
      <c r="H101" s="1">
        <v>183.7</v>
      </c>
      <c r="I101" s="1">
        <v>6</v>
      </c>
      <c r="J101" s="1">
        <v>30.62</v>
      </c>
    </row>
    <row r="102" spans="1:10" x14ac:dyDescent="0.2">
      <c r="A102" s="1">
        <v>7154376147026</v>
      </c>
      <c r="B102" s="1" t="s">
        <v>4474</v>
      </c>
      <c r="C102" s="1" t="s">
        <v>4472</v>
      </c>
      <c r="D102" s="1">
        <v>175.35</v>
      </c>
      <c r="E102" s="1">
        <v>0</v>
      </c>
      <c r="F102" s="1">
        <v>0</v>
      </c>
      <c r="G102" s="1">
        <v>0</v>
      </c>
      <c r="H102" s="1">
        <v>175.35</v>
      </c>
      <c r="I102" s="1">
        <v>9</v>
      </c>
      <c r="J102" s="1">
        <v>19.48</v>
      </c>
    </row>
    <row r="103" spans="1:10" x14ac:dyDescent="0.2">
      <c r="A103" s="1">
        <v>7218644025426</v>
      </c>
      <c r="B103" s="1" t="s">
        <v>521</v>
      </c>
      <c r="C103" s="1" t="s">
        <v>519</v>
      </c>
      <c r="D103" s="1">
        <v>173.71</v>
      </c>
      <c r="E103" s="1">
        <v>0</v>
      </c>
      <c r="F103" s="1">
        <v>0</v>
      </c>
      <c r="G103" s="1">
        <v>0</v>
      </c>
      <c r="H103" s="1">
        <v>173.71</v>
      </c>
      <c r="I103" s="1">
        <v>6</v>
      </c>
      <c r="J103" s="1">
        <v>28.95</v>
      </c>
    </row>
    <row r="104" spans="1:10" x14ac:dyDescent="0.2">
      <c r="A104" s="1">
        <v>7217968480338</v>
      </c>
      <c r="B104" s="1" t="s">
        <v>553</v>
      </c>
      <c r="C104" s="1" t="s">
        <v>551</v>
      </c>
      <c r="D104" s="1">
        <v>173.4</v>
      </c>
      <c r="E104" s="1">
        <v>0</v>
      </c>
      <c r="F104" s="1">
        <v>0</v>
      </c>
      <c r="G104" s="1">
        <v>0</v>
      </c>
      <c r="H104" s="1">
        <v>173.4</v>
      </c>
      <c r="I104" s="1">
        <v>8</v>
      </c>
      <c r="J104" s="1">
        <v>21.68</v>
      </c>
    </row>
    <row r="105" spans="1:10" x14ac:dyDescent="0.2">
      <c r="A105" s="1">
        <v>7256816582738</v>
      </c>
      <c r="B105" s="1" t="s">
        <v>487</v>
      </c>
      <c r="C105" s="1" t="s">
        <v>485</v>
      </c>
      <c r="D105" s="1">
        <v>173.4</v>
      </c>
      <c r="E105" s="1">
        <v>0</v>
      </c>
      <c r="F105" s="1">
        <v>0</v>
      </c>
      <c r="G105" s="1">
        <v>0</v>
      </c>
      <c r="H105" s="1">
        <v>173.4</v>
      </c>
      <c r="I105" s="1">
        <v>8</v>
      </c>
      <c r="J105" s="1">
        <v>21.68</v>
      </c>
    </row>
    <row r="106" spans="1:10" x14ac:dyDescent="0.2">
      <c r="A106" s="1">
        <v>7319961272402</v>
      </c>
      <c r="B106" s="1" t="s">
        <v>2121</v>
      </c>
      <c r="C106" s="1" t="s">
        <v>2119</v>
      </c>
      <c r="D106" s="1">
        <v>171.02</v>
      </c>
      <c r="E106" s="1">
        <v>0</v>
      </c>
      <c r="F106" s="1">
        <v>0</v>
      </c>
      <c r="G106" s="1">
        <v>0</v>
      </c>
      <c r="H106" s="1">
        <v>171.02</v>
      </c>
      <c r="I106" s="1">
        <v>8</v>
      </c>
      <c r="J106" s="1">
        <v>21.38</v>
      </c>
    </row>
    <row r="107" spans="1:10" x14ac:dyDescent="0.2">
      <c r="A107" s="1">
        <v>7135835127890</v>
      </c>
      <c r="B107" s="1" t="s">
        <v>4449</v>
      </c>
      <c r="C107" s="1" t="s">
        <v>4447</v>
      </c>
      <c r="D107" s="1">
        <v>169.91</v>
      </c>
      <c r="E107" s="1">
        <v>0</v>
      </c>
      <c r="F107" s="1">
        <v>0</v>
      </c>
      <c r="G107" s="1">
        <v>0</v>
      </c>
      <c r="H107" s="1">
        <v>169.91</v>
      </c>
      <c r="I107" s="1">
        <v>6</v>
      </c>
      <c r="J107" s="1">
        <v>28.32</v>
      </c>
    </row>
    <row r="108" spans="1:10" x14ac:dyDescent="0.2">
      <c r="A108" s="1">
        <v>6854842417234</v>
      </c>
      <c r="B108" s="1" t="s">
        <v>4439</v>
      </c>
      <c r="C108" s="1" t="s">
        <v>4437</v>
      </c>
      <c r="D108" s="1">
        <v>166.94</v>
      </c>
      <c r="E108" s="1">
        <v>0</v>
      </c>
      <c r="F108" s="1">
        <v>0</v>
      </c>
      <c r="G108" s="1">
        <v>0</v>
      </c>
      <c r="H108" s="1">
        <v>166.94</v>
      </c>
      <c r="I108" s="1">
        <v>6</v>
      </c>
      <c r="J108" s="1">
        <v>27.82</v>
      </c>
    </row>
    <row r="109" spans="1:10" x14ac:dyDescent="0.2">
      <c r="A109" s="1">
        <v>7228067709010</v>
      </c>
      <c r="B109" s="1" t="s">
        <v>455</v>
      </c>
      <c r="C109" s="1" t="s">
        <v>453</v>
      </c>
      <c r="D109" s="1">
        <v>162.96</v>
      </c>
      <c r="E109" s="1">
        <v>0</v>
      </c>
      <c r="F109" s="1">
        <v>0</v>
      </c>
      <c r="G109" s="1">
        <v>0</v>
      </c>
      <c r="H109" s="1">
        <v>162.96</v>
      </c>
      <c r="I109" s="1">
        <v>5</v>
      </c>
      <c r="J109" s="1">
        <v>32.590000000000003</v>
      </c>
    </row>
    <row r="110" spans="1:10" x14ac:dyDescent="0.2">
      <c r="A110" s="1">
        <v>6824323612754</v>
      </c>
      <c r="B110" s="1" t="s">
        <v>5082</v>
      </c>
      <c r="C110" s="1" t="s">
        <v>5080</v>
      </c>
      <c r="D110" s="1">
        <v>160.56</v>
      </c>
      <c r="E110" s="1">
        <v>0</v>
      </c>
      <c r="F110" s="1">
        <v>0</v>
      </c>
      <c r="G110" s="1">
        <v>0</v>
      </c>
      <c r="H110" s="1">
        <v>160.56</v>
      </c>
      <c r="I110" s="1">
        <v>5</v>
      </c>
      <c r="J110" s="1">
        <v>32.11</v>
      </c>
    </row>
    <row r="111" spans="1:10" x14ac:dyDescent="0.2">
      <c r="A111" s="1">
        <v>6878174216274</v>
      </c>
      <c r="B111" s="1" t="s">
        <v>5539</v>
      </c>
      <c r="C111" s="1" t="s">
        <v>5540</v>
      </c>
      <c r="D111" s="1">
        <v>152.74</v>
      </c>
      <c r="E111" s="1">
        <v>0</v>
      </c>
      <c r="F111" s="1">
        <v>0</v>
      </c>
      <c r="G111" s="1">
        <v>0</v>
      </c>
      <c r="H111" s="1">
        <v>152.74</v>
      </c>
      <c r="I111" s="1">
        <v>6</v>
      </c>
      <c r="J111" s="1">
        <v>25.46</v>
      </c>
    </row>
    <row r="112" spans="1:10" x14ac:dyDescent="0.2">
      <c r="A112" s="1">
        <v>7123921666130</v>
      </c>
      <c r="B112" s="1" t="s">
        <v>5541</v>
      </c>
      <c r="C112" s="1" t="s">
        <v>5168</v>
      </c>
      <c r="D112" s="1">
        <v>151.66</v>
      </c>
      <c r="E112" s="1">
        <v>0</v>
      </c>
      <c r="F112" s="1">
        <v>0</v>
      </c>
      <c r="G112" s="1">
        <v>0</v>
      </c>
      <c r="H112" s="1">
        <v>151.66</v>
      </c>
      <c r="I112" s="1">
        <v>5</v>
      </c>
      <c r="J112" s="1">
        <v>30.33</v>
      </c>
    </row>
    <row r="113" spans="1:10" x14ac:dyDescent="0.2">
      <c r="A113" s="1">
        <v>6993471963218</v>
      </c>
      <c r="B113" s="1" t="s">
        <v>4529</v>
      </c>
      <c r="C113" s="1" t="s">
        <v>4527</v>
      </c>
      <c r="D113" s="1">
        <v>149.85</v>
      </c>
      <c r="E113" s="1">
        <v>0</v>
      </c>
      <c r="F113" s="1">
        <v>0</v>
      </c>
      <c r="G113" s="1">
        <v>0</v>
      </c>
      <c r="H113" s="1">
        <v>149.85</v>
      </c>
      <c r="I113" s="1">
        <v>3</v>
      </c>
      <c r="J113" s="1">
        <v>49.95</v>
      </c>
    </row>
    <row r="114" spans="1:10" x14ac:dyDescent="0.2">
      <c r="A114" s="1">
        <v>7287972003922</v>
      </c>
      <c r="B114" s="1" t="s">
        <v>725</v>
      </c>
      <c r="C114" s="1" t="s">
        <v>723</v>
      </c>
      <c r="D114" s="1">
        <v>149.75</v>
      </c>
      <c r="E114" s="1">
        <v>0</v>
      </c>
      <c r="F114" s="1">
        <v>0</v>
      </c>
      <c r="G114" s="1">
        <v>0</v>
      </c>
      <c r="H114" s="1">
        <v>149.75</v>
      </c>
      <c r="I114" s="1">
        <v>5</v>
      </c>
      <c r="J114" s="1">
        <v>29.95</v>
      </c>
    </row>
    <row r="115" spans="1:10" x14ac:dyDescent="0.2">
      <c r="A115" s="1">
        <v>7262880399442</v>
      </c>
      <c r="B115" s="1" t="s">
        <v>353</v>
      </c>
      <c r="C115" s="1" t="s">
        <v>351</v>
      </c>
      <c r="D115" s="1">
        <v>147.69999999999999</v>
      </c>
      <c r="E115" s="1">
        <v>0</v>
      </c>
      <c r="F115" s="1">
        <v>0</v>
      </c>
      <c r="G115" s="1">
        <v>0</v>
      </c>
      <c r="H115" s="1">
        <v>147.69999999999999</v>
      </c>
      <c r="I115" s="1">
        <v>6</v>
      </c>
      <c r="J115" s="1">
        <v>24.62</v>
      </c>
    </row>
    <row r="116" spans="1:10" x14ac:dyDescent="0.2">
      <c r="A116" s="1">
        <v>7286274555986</v>
      </c>
      <c r="B116" s="1" t="s">
        <v>4195</v>
      </c>
      <c r="C116" s="1" t="s">
        <v>4193</v>
      </c>
      <c r="D116" s="1">
        <v>146.75</v>
      </c>
      <c r="E116" s="1">
        <v>0</v>
      </c>
      <c r="F116" s="1">
        <v>0</v>
      </c>
      <c r="G116" s="1">
        <v>0</v>
      </c>
      <c r="H116" s="1">
        <v>146.75</v>
      </c>
      <c r="I116" s="1">
        <v>5</v>
      </c>
      <c r="J116" s="1">
        <v>29.35</v>
      </c>
    </row>
    <row r="117" spans="1:10" x14ac:dyDescent="0.2">
      <c r="A117" s="1">
        <v>7124193869906</v>
      </c>
      <c r="B117" s="1" t="s">
        <v>5542</v>
      </c>
      <c r="C117" s="1" t="s">
        <v>5543</v>
      </c>
      <c r="D117" s="1">
        <v>146.13999999999999</v>
      </c>
      <c r="E117" s="1">
        <v>0</v>
      </c>
      <c r="F117" s="1">
        <v>0</v>
      </c>
      <c r="G117" s="1">
        <v>0</v>
      </c>
      <c r="H117" s="1">
        <v>146.13999999999999</v>
      </c>
      <c r="I117" s="1">
        <v>6</v>
      </c>
      <c r="J117" s="1">
        <v>24.36</v>
      </c>
    </row>
    <row r="118" spans="1:10" x14ac:dyDescent="0.2">
      <c r="A118" s="1">
        <v>7125370372178</v>
      </c>
      <c r="B118" s="1" t="s">
        <v>5065</v>
      </c>
      <c r="C118" s="1" t="s">
        <v>5063</v>
      </c>
      <c r="D118" s="1">
        <v>143.76</v>
      </c>
      <c r="E118" s="1">
        <v>0</v>
      </c>
      <c r="F118" s="1">
        <v>0</v>
      </c>
      <c r="G118" s="1">
        <v>0</v>
      </c>
      <c r="H118" s="1">
        <v>143.76</v>
      </c>
      <c r="I118" s="1">
        <v>5</v>
      </c>
      <c r="J118" s="1">
        <v>28.75</v>
      </c>
    </row>
    <row r="119" spans="1:10" x14ac:dyDescent="0.2">
      <c r="A119" s="1">
        <v>7226489405522</v>
      </c>
      <c r="B119" s="1" t="s">
        <v>1009</v>
      </c>
      <c r="C119" s="1" t="s">
        <v>1007</v>
      </c>
      <c r="D119" s="1">
        <v>140.76</v>
      </c>
      <c r="E119" s="1">
        <v>0</v>
      </c>
      <c r="F119" s="1">
        <v>0</v>
      </c>
      <c r="G119" s="1">
        <v>0</v>
      </c>
      <c r="H119" s="1">
        <v>140.76</v>
      </c>
      <c r="I119" s="1">
        <v>7</v>
      </c>
      <c r="J119" s="1">
        <v>20.11</v>
      </c>
    </row>
    <row r="120" spans="1:10" x14ac:dyDescent="0.2">
      <c r="A120" s="1">
        <v>7256423301202</v>
      </c>
      <c r="B120" s="1" t="s">
        <v>1820</v>
      </c>
      <c r="C120" s="1" t="s">
        <v>1818</v>
      </c>
      <c r="D120" s="1">
        <v>139.82</v>
      </c>
      <c r="E120" s="1">
        <v>0</v>
      </c>
      <c r="F120" s="1">
        <v>0</v>
      </c>
      <c r="G120" s="1">
        <v>0</v>
      </c>
      <c r="H120" s="1">
        <v>139.82</v>
      </c>
      <c r="I120" s="1">
        <v>4</v>
      </c>
      <c r="J120" s="1">
        <v>34.96</v>
      </c>
    </row>
    <row r="121" spans="1:10" x14ac:dyDescent="0.2">
      <c r="A121" s="1">
        <v>7268468719698</v>
      </c>
      <c r="B121" s="1" t="s">
        <v>669</v>
      </c>
      <c r="C121" s="1" t="s">
        <v>667</v>
      </c>
      <c r="D121" s="1">
        <v>138.66</v>
      </c>
      <c r="E121" s="1">
        <v>0</v>
      </c>
      <c r="F121" s="1">
        <v>0</v>
      </c>
      <c r="G121" s="1">
        <v>0</v>
      </c>
      <c r="H121" s="1">
        <v>138.66</v>
      </c>
      <c r="I121" s="1">
        <v>5</v>
      </c>
      <c r="J121" s="1">
        <v>27.73</v>
      </c>
    </row>
    <row r="122" spans="1:10" x14ac:dyDescent="0.2">
      <c r="A122" s="1">
        <v>7268489691218</v>
      </c>
      <c r="B122" s="1" t="s">
        <v>1259</v>
      </c>
      <c r="C122" s="1" t="s">
        <v>1257</v>
      </c>
      <c r="D122" s="1">
        <v>138.21</v>
      </c>
      <c r="E122" s="1">
        <v>0</v>
      </c>
      <c r="F122" s="1">
        <v>0</v>
      </c>
      <c r="G122" s="1">
        <v>0</v>
      </c>
      <c r="H122" s="1">
        <v>138.21</v>
      </c>
      <c r="I122" s="1">
        <v>4</v>
      </c>
      <c r="J122" s="1">
        <v>34.549999999999997</v>
      </c>
    </row>
    <row r="123" spans="1:10" x14ac:dyDescent="0.2">
      <c r="A123" s="1">
        <v>7204922884178</v>
      </c>
      <c r="B123" s="1" t="s">
        <v>614</v>
      </c>
      <c r="C123" s="1" t="s">
        <v>612</v>
      </c>
      <c r="D123" s="1">
        <v>135.94999999999999</v>
      </c>
      <c r="E123" s="1">
        <v>0</v>
      </c>
      <c r="F123" s="1">
        <v>0</v>
      </c>
      <c r="G123" s="1">
        <v>0</v>
      </c>
      <c r="H123" s="1">
        <v>135.94999999999999</v>
      </c>
      <c r="I123" s="1">
        <v>5</v>
      </c>
      <c r="J123" s="1">
        <v>27.19</v>
      </c>
    </row>
    <row r="124" spans="1:10" x14ac:dyDescent="0.2">
      <c r="A124" s="1">
        <v>7159384965202</v>
      </c>
      <c r="B124" s="1" t="s">
        <v>5544</v>
      </c>
      <c r="C124" s="1" t="s">
        <v>5545</v>
      </c>
      <c r="D124" s="1">
        <v>132.56</v>
      </c>
      <c r="E124" s="1">
        <v>0</v>
      </c>
      <c r="F124" s="1">
        <v>0</v>
      </c>
      <c r="G124" s="1">
        <v>0</v>
      </c>
      <c r="H124" s="1">
        <v>132.56</v>
      </c>
      <c r="I124" s="1">
        <v>5</v>
      </c>
      <c r="J124" s="1">
        <v>26.51</v>
      </c>
    </row>
    <row r="125" spans="1:10" x14ac:dyDescent="0.2">
      <c r="A125" s="1">
        <v>7133645537362</v>
      </c>
      <c r="B125" s="1" t="s">
        <v>4833</v>
      </c>
      <c r="C125" s="1" t="s">
        <v>4831</v>
      </c>
      <c r="D125" s="1">
        <v>128.85</v>
      </c>
      <c r="E125" s="1">
        <v>0</v>
      </c>
      <c r="F125" s="1">
        <v>0</v>
      </c>
      <c r="G125" s="1">
        <v>0</v>
      </c>
      <c r="H125" s="1">
        <v>128.85</v>
      </c>
      <c r="I125" s="1">
        <v>3</v>
      </c>
      <c r="J125" s="1">
        <v>42.95</v>
      </c>
    </row>
    <row r="126" spans="1:10" x14ac:dyDescent="0.2">
      <c r="A126" s="1">
        <v>7275130224722</v>
      </c>
      <c r="B126" s="1" t="s">
        <v>1780</v>
      </c>
      <c r="C126" s="1" t="s">
        <v>1778</v>
      </c>
      <c r="D126" s="1">
        <v>127.91</v>
      </c>
      <c r="E126" s="1">
        <v>0</v>
      </c>
      <c r="F126" s="1">
        <v>0</v>
      </c>
      <c r="G126" s="1">
        <v>0</v>
      </c>
      <c r="H126" s="1">
        <v>127.91</v>
      </c>
      <c r="I126" s="1">
        <v>6</v>
      </c>
      <c r="J126" s="1">
        <v>21.32</v>
      </c>
    </row>
    <row r="127" spans="1:10" x14ac:dyDescent="0.2">
      <c r="A127" s="1">
        <v>6941518102610</v>
      </c>
      <c r="B127" s="1" t="s">
        <v>988</v>
      </c>
      <c r="C127" s="1" t="s">
        <v>986</v>
      </c>
      <c r="D127" s="1">
        <v>124.95</v>
      </c>
      <c r="E127" s="1">
        <v>0</v>
      </c>
      <c r="F127" s="1">
        <v>0</v>
      </c>
      <c r="G127" s="1">
        <v>0</v>
      </c>
      <c r="H127" s="1">
        <v>124.95</v>
      </c>
      <c r="I127" s="1">
        <v>5</v>
      </c>
      <c r="J127" s="1">
        <v>24.99</v>
      </c>
    </row>
    <row r="128" spans="1:10" x14ac:dyDescent="0.2">
      <c r="A128" s="1">
        <v>7114889003090</v>
      </c>
      <c r="B128" s="1" t="s">
        <v>5546</v>
      </c>
      <c r="C128" s="1" t="s">
        <v>5115</v>
      </c>
      <c r="D128" s="1">
        <v>124.41</v>
      </c>
      <c r="E128" s="1">
        <v>0</v>
      </c>
      <c r="F128" s="1">
        <v>0</v>
      </c>
      <c r="G128" s="1">
        <v>0</v>
      </c>
      <c r="H128" s="1">
        <v>124.41</v>
      </c>
      <c r="I128" s="1">
        <v>4</v>
      </c>
      <c r="J128" s="1">
        <v>31.1</v>
      </c>
    </row>
    <row r="129" spans="1:10" x14ac:dyDescent="0.2">
      <c r="A129" s="1">
        <v>6877175021650</v>
      </c>
      <c r="B129" s="1" t="s">
        <v>4802</v>
      </c>
      <c r="C129" s="1" t="s">
        <v>4800</v>
      </c>
      <c r="D129" s="1">
        <v>122.76</v>
      </c>
      <c r="E129" s="1">
        <v>0</v>
      </c>
      <c r="F129" s="1">
        <v>0</v>
      </c>
      <c r="G129" s="1">
        <v>0</v>
      </c>
      <c r="H129" s="1">
        <v>122.76</v>
      </c>
      <c r="I129" s="1">
        <v>5</v>
      </c>
      <c r="J129" s="1">
        <v>24.55</v>
      </c>
    </row>
    <row r="130" spans="1:10" x14ac:dyDescent="0.2">
      <c r="A130" s="1">
        <v>7181691682898</v>
      </c>
      <c r="B130" s="1" t="s">
        <v>5547</v>
      </c>
      <c r="C130" s="1" t="s">
        <v>5548</v>
      </c>
      <c r="D130" s="1">
        <v>119.9</v>
      </c>
      <c r="E130" s="1">
        <v>0</v>
      </c>
      <c r="F130" s="1">
        <v>0</v>
      </c>
      <c r="G130" s="1">
        <v>0</v>
      </c>
      <c r="H130" s="1">
        <v>119.9</v>
      </c>
      <c r="I130" s="1">
        <v>2</v>
      </c>
      <c r="J130" s="1">
        <v>59.95</v>
      </c>
    </row>
    <row r="131" spans="1:10" x14ac:dyDescent="0.2">
      <c r="A131" s="1">
        <v>6896534224978</v>
      </c>
      <c r="B131" s="1" t="s">
        <v>5549</v>
      </c>
      <c r="C131" s="1" t="s">
        <v>5147</v>
      </c>
      <c r="D131" s="1">
        <v>119.8</v>
      </c>
      <c r="E131" s="1">
        <v>0</v>
      </c>
      <c r="F131" s="1">
        <v>0</v>
      </c>
      <c r="G131" s="1">
        <v>0</v>
      </c>
      <c r="H131" s="1">
        <v>119.8</v>
      </c>
      <c r="I131" s="1">
        <v>4</v>
      </c>
      <c r="J131" s="1">
        <v>29.95</v>
      </c>
    </row>
    <row r="132" spans="1:10" x14ac:dyDescent="0.2">
      <c r="A132" s="1">
        <v>7040481263698</v>
      </c>
      <c r="B132" s="1" t="s">
        <v>5077</v>
      </c>
      <c r="C132" s="1" t="s">
        <v>5075</v>
      </c>
      <c r="D132" s="1">
        <v>119.8</v>
      </c>
      <c r="E132" s="1">
        <v>0</v>
      </c>
      <c r="F132" s="1">
        <v>0</v>
      </c>
      <c r="G132" s="1">
        <v>0</v>
      </c>
      <c r="H132" s="1">
        <v>119.8</v>
      </c>
      <c r="I132" s="1">
        <v>4</v>
      </c>
      <c r="J132" s="1">
        <v>29.95</v>
      </c>
    </row>
    <row r="133" spans="1:10" x14ac:dyDescent="0.2">
      <c r="A133" s="1">
        <v>7233833730130</v>
      </c>
      <c r="B133" s="1" t="s">
        <v>513</v>
      </c>
      <c r="C133" s="1" t="s">
        <v>511</v>
      </c>
      <c r="D133" s="1">
        <v>119.7</v>
      </c>
      <c r="E133" s="1">
        <v>0</v>
      </c>
      <c r="F133" s="1">
        <v>0</v>
      </c>
      <c r="G133" s="1">
        <v>0</v>
      </c>
      <c r="H133" s="1">
        <v>119.7</v>
      </c>
      <c r="I133" s="1">
        <v>6</v>
      </c>
      <c r="J133" s="1">
        <v>19.95</v>
      </c>
    </row>
    <row r="134" spans="1:10" x14ac:dyDescent="0.2">
      <c r="A134" s="1">
        <v>7275627085906</v>
      </c>
      <c r="B134" s="1" t="s">
        <v>313</v>
      </c>
      <c r="C134" s="1" t="s">
        <v>311</v>
      </c>
      <c r="D134" s="1">
        <v>115.55</v>
      </c>
      <c r="E134" s="1">
        <v>0</v>
      </c>
      <c r="F134" s="1">
        <v>0</v>
      </c>
      <c r="G134" s="1">
        <v>0</v>
      </c>
      <c r="H134" s="1">
        <v>115.55</v>
      </c>
      <c r="I134" s="1">
        <v>5</v>
      </c>
      <c r="J134" s="1">
        <v>23.11</v>
      </c>
    </row>
    <row r="135" spans="1:10" x14ac:dyDescent="0.2">
      <c r="A135" s="1">
        <v>7118750941266</v>
      </c>
      <c r="B135" s="1" t="s">
        <v>5550</v>
      </c>
      <c r="C135" s="1" t="s">
        <v>5551</v>
      </c>
      <c r="D135" s="1">
        <v>113.97</v>
      </c>
      <c r="E135" s="1">
        <v>0</v>
      </c>
      <c r="F135" s="1">
        <v>0</v>
      </c>
      <c r="G135" s="1">
        <v>0</v>
      </c>
      <c r="H135" s="1">
        <v>113.97</v>
      </c>
      <c r="I135" s="1">
        <v>3</v>
      </c>
      <c r="J135" s="1">
        <v>37.99</v>
      </c>
    </row>
    <row r="136" spans="1:10" x14ac:dyDescent="0.2">
      <c r="A136" s="1">
        <v>7247813509202</v>
      </c>
      <c r="B136" s="1" t="s">
        <v>496</v>
      </c>
      <c r="C136" s="1" t="s">
        <v>494</v>
      </c>
      <c r="D136" s="1">
        <v>113.85</v>
      </c>
      <c r="E136" s="1">
        <v>0</v>
      </c>
      <c r="F136" s="1">
        <v>0</v>
      </c>
      <c r="G136" s="1">
        <v>0</v>
      </c>
      <c r="H136" s="1">
        <v>113.85</v>
      </c>
      <c r="I136" s="1">
        <v>3</v>
      </c>
      <c r="J136" s="1">
        <v>37.950000000000003</v>
      </c>
    </row>
    <row r="137" spans="1:10" x14ac:dyDescent="0.2">
      <c r="A137" s="1">
        <v>7318295412818</v>
      </c>
      <c r="B137" s="1" t="s">
        <v>502</v>
      </c>
      <c r="C137" s="1" t="s">
        <v>500</v>
      </c>
      <c r="D137" s="1">
        <v>113.75</v>
      </c>
      <c r="E137" s="1">
        <v>0</v>
      </c>
      <c r="F137" s="1">
        <v>0</v>
      </c>
      <c r="G137" s="1">
        <v>0</v>
      </c>
      <c r="H137" s="1">
        <v>113.75</v>
      </c>
      <c r="I137" s="1">
        <v>5</v>
      </c>
      <c r="J137" s="1">
        <v>22.75</v>
      </c>
    </row>
    <row r="138" spans="1:10" x14ac:dyDescent="0.2">
      <c r="A138" s="1">
        <v>7321271009362</v>
      </c>
      <c r="B138" s="1" t="s">
        <v>1233</v>
      </c>
      <c r="C138" s="1" t="s">
        <v>1231</v>
      </c>
      <c r="D138" s="1">
        <v>113.7</v>
      </c>
      <c r="E138" s="1">
        <v>0</v>
      </c>
      <c r="F138" s="1">
        <v>0</v>
      </c>
      <c r="G138" s="1">
        <v>0</v>
      </c>
      <c r="H138" s="1">
        <v>113.7</v>
      </c>
      <c r="I138" s="1">
        <v>6</v>
      </c>
      <c r="J138" s="1">
        <v>18.95</v>
      </c>
    </row>
    <row r="139" spans="1:10" x14ac:dyDescent="0.2">
      <c r="A139" s="1">
        <v>7139406905426</v>
      </c>
      <c r="B139" s="1" t="s">
        <v>4507</v>
      </c>
      <c r="C139" s="1" t="s">
        <v>4505</v>
      </c>
      <c r="D139" s="1">
        <v>112.96</v>
      </c>
      <c r="E139" s="1">
        <v>0</v>
      </c>
      <c r="F139" s="1">
        <v>0</v>
      </c>
      <c r="G139" s="1">
        <v>0</v>
      </c>
      <c r="H139" s="1">
        <v>112.96</v>
      </c>
      <c r="I139" s="1">
        <v>4</v>
      </c>
      <c r="J139" s="1">
        <v>28.24</v>
      </c>
    </row>
    <row r="140" spans="1:10" x14ac:dyDescent="0.2">
      <c r="A140" s="1">
        <v>7268462919762</v>
      </c>
      <c r="B140" s="1" t="s">
        <v>1049</v>
      </c>
      <c r="C140" s="1" t="s">
        <v>1047</v>
      </c>
      <c r="D140" s="1">
        <v>111.85</v>
      </c>
      <c r="E140" s="1">
        <v>0</v>
      </c>
      <c r="F140" s="1">
        <v>0</v>
      </c>
      <c r="G140" s="1">
        <v>0</v>
      </c>
      <c r="H140" s="1">
        <v>111.85</v>
      </c>
      <c r="I140" s="1">
        <v>3</v>
      </c>
      <c r="J140" s="1">
        <v>37.28</v>
      </c>
    </row>
    <row r="141" spans="1:10" x14ac:dyDescent="0.2">
      <c r="A141" s="1">
        <v>7254571122770</v>
      </c>
      <c r="B141" s="1" t="s">
        <v>409</v>
      </c>
      <c r="C141" s="1" t="s">
        <v>407</v>
      </c>
      <c r="D141" s="1">
        <v>111.75</v>
      </c>
      <c r="E141" s="1">
        <v>0</v>
      </c>
      <c r="F141" s="1">
        <v>0</v>
      </c>
      <c r="G141" s="1">
        <v>0</v>
      </c>
      <c r="H141" s="1">
        <v>111.75</v>
      </c>
      <c r="I141" s="1">
        <v>5</v>
      </c>
      <c r="J141" s="1">
        <v>22.35</v>
      </c>
    </row>
    <row r="142" spans="1:10" x14ac:dyDescent="0.2">
      <c r="A142" s="1">
        <v>7258912948306</v>
      </c>
      <c r="B142" s="1" t="s">
        <v>2001</v>
      </c>
      <c r="C142" s="1" t="s">
        <v>1999</v>
      </c>
      <c r="D142" s="1">
        <v>109.75</v>
      </c>
      <c r="E142" s="1">
        <v>0</v>
      </c>
      <c r="F142" s="1">
        <v>0</v>
      </c>
      <c r="G142" s="1">
        <v>0</v>
      </c>
      <c r="H142" s="1">
        <v>109.75</v>
      </c>
      <c r="I142" s="1">
        <v>5</v>
      </c>
      <c r="J142" s="1">
        <v>21.95</v>
      </c>
    </row>
    <row r="143" spans="1:10" x14ac:dyDescent="0.2">
      <c r="A143" s="1">
        <v>7301058986066</v>
      </c>
      <c r="B143" s="1" t="s">
        <v>4033</v>
      </c>
      <c r="C143" s="1" t="s">
        <v>4031</v>
      </c>
      <c r="D143" s="1">
        <v>109.75</v>
      </c>
      <c r="E143" s="1">
        <v>0</v>
      </c>
      <c r="F143" s="1">
        <v>0</v>
      </c>
      <c r="G143" s="1">
        <v>0</v>
      </c>
      <c r="H143" s="1">
        <v>109.75</v>
      </c>
      <c r="I143" s="1">
        <v>5</v>
      </c>
      <c r="J143" s="1">
        <v>21.95</v>
      </c>
    </row>
    <row r="144" spans="1:10" x14ac:dyDescent="0.2">
      <c r="A144" s="1">
        <v>7252900511826</v>
      </c>
      <c r="B144" s="1" t="s">
        <v>603</v>
      </c>
      <c r="C144" s="1" t="s">
        <v>601</v>
      </c>
      <c r="D144" s="1">
        <v>109.75</v>
      </c>
      <c r="E144" s="1">
        <v>0</v>
      </c>
      <c r="F144" s="1">
        <v>0</v>
      </c>
      <c r="G144" s="1">
        <v>0</v>
      </c>
      <c r="H144" s="1">
        <v>109.75</v>
      </c>
      <c r="I144" s="1">
        <v>5</v>
      </c>
      <c r="J144" s="1">
        <v>21.95</v>
      </c>
    </row>
    <row r="145" spans="1:10" x14ac:dyDescent="0.2">
      <c r="A145" s="1">
        <v>6883591585874</v>
      </c>
      <c r="B145" s="1" t="s">
        <v>5552</v>
      </c>
      <c r="C145" s="1" t="s">
        <v>5151</v>
      </c>
      <c r="D145" s="1">
        <v>108.61</v>
      </c>
      <c r="E145" s="1">
        <v>0</v>
      </c>
      <c r="F145" s="1">
        <v>0</v>
      </c>
      <c r="G145" s="1">
        <v>0</v>
      </c>
      <c r="H145" s="1">
        <v>108.61</v>
      </c>
      <c r="I145" s="1">
        <v>4</v>
      </c>
      <c r="J145" s="1">
        <v>27.15</v>
      </c>
    </row>
    <row r="146" spans="1:10" x14ac:dyDescent="0.2">
      <c r="A146" s="1">
        <v>7262824431698</v>
      </c>
      <c r="B146" s="1" t="s">
        <v>649</v>
      </c>
      <c r="C146" s="1" t="s">
        <v>647</v>
      </c>
      <c r="D146" s="1">
        <v>108.26</v>
      </c>
      <c r="E146" s="1">
        <v>0</v>
      </c>
      <c r="F146" s="1">
        <v>0</v>
      </c>
      <c r="G146" s="1">
        <v>0</v>
      </c>
      <c r="H146" s="1">
        <v>108.26</v>
      </c>
      <c r="I146" s="1">
        <v>4</v>
      </c>
      <c r="J146" s="1">
        <v>27.07</v>
      </c>
    </row>
    <row r="147" spans="1:10" x14ac:dyDescent="0.2">
      <c r="A147" s="1">
        <v>7322708738130</v>
      </c>
      <c r="B147" s="1" t="s">
        <v>808</v>
      </c>
      <c r="C147" s="1" t="s">
        <v>806</v>
      </c>
      <c r="D147" s="1">
        <v>107.85</v>
      </c>
      <c r="E147" s="1">
        <v>0</v>
      </c>
      <c r="F147" s="1">
        <v>0</v>
      </c>
      <c r="G147" s="1">
        <v>0</v>
      </c>
      <c r="H147" s="1">
        <v>107.85</v>
      </c>
      <c r="I147" s="1">
        <v>3</v>
      </c>
      <c r="J147" s="1">
        <v>35.950000000000003</v>
      </c>
    </row>
    <row r="148" spans="1:10" x14ac:dyDescent="0.2">
      <c r="A148" s="1">
        <v>7255595483218</v>
      </c>
      <c r="B148" s="1" t="s">
        <v>386</v>
      </c>
      <c r="C148" s="1" t="s">
        <v>384</v>
      </c>
      <c r="D148" s="1">
        <v>105.61</v>
      </c>
      <c r="E148" s="1">
        <v>0</v>
      </c>
      <c r="F148" s="1">
        <v>0</v>
      </c>
      <c r="G148" s="1">
        <v>0</v>
      </c>
      <c r="H148" s="1">
        <v>105.61</v>
      </c>
      <c r="I148" s="1">
        <v>4</v>
      </c>
      <c r="J148" s="1">
        <v>26.4</v>
      </c>
    </row>
    <row r="149" spans="1:10" x14ac:dyDescent="0.2">
      <c r="A149" s="1">
        <v>6838352379986</v>
      </c>
      <c r="B149" s="1" t="s">
        <v>448</v>
      </c>
      <c r="C149" s="1" t="s">
        <v>446</v>
      </c>
      <c r="D149" s="1">
        <v>104.25</v>
      </c>
      <c r="E149" s="1">
        <v>0</v>
      </c>
      <c r="F149" s="1">
        <v>0</v>
      </c>
      <c r="G149" s="1">
        <v>0</v>
      </c>
      <c r="H149" s="1">
        <v>104.25</v>
      </c>
      <c r="I149" s="1">
        <v>3</v>
      </c>
      <c r="J149" s="1">
        <v>34.75</v>
      </c>
    </row>
    <row r="150" spans="1:10" x14ac:dyDescent="0.2">
      <c r="A150" s="1">
        <v>7326602395730</v>
      </c>
      <c r="B150" s="1" t="s">
        <v>1024</v>
      </c>
      <c r="C150" s="1" t="s">
        <v>1022</v>
      </c>
      <c r="D150" s="1">
        <v>101.87</v>
      </c>
      <c r="E150" s="1">
        <v>0</v>
      </c>
      <c r="F150" s="1">
        <v>0</v>
      </c>
      <c r="G150" s="1">
        <v>0</v>
      </c>
      <c r="H150" s="1">
        <v>101.87</v>
      </c>
      <c r="I150" s="1">
        <v>4</v>
      </c>
      <c r="J150" s="1">
        <v>25.47</v>
      </c>
    </row>
    <row r="151" spans="1:10" x14ac:dyDescent="0.2">
      <c r="A151" s="1">
        <v>7177121759314</v>
      </c>
      <c r="B151" s="1" t="s">
        <v>5553</v>
      </c>
      <c r="C151" s="1" t="s">
        <v>5554</v>
      </c>
      <c r="D151" s="1">
        <v>101.85</v>
      </c>
      <c r="E151" s="1">
        <v>0</v>
      </c>
      <c r="F151" s="1">
        <v>0</v>
      </c>
      <c r="G151" s="1">
        <v>0</v>
      </c>
      <c r="H151" s="1">
        <v>101.85</v>
      </c>
      <c r="I151" s="1">
        <v>3</v>
      </c>
      <c r="J151" s="1">
        <v>33.950000000000003</v>
      </c>
    </row>
    <row r="152" spans="1:10" x14ac:dyDescent="0.2">
      <c r="A152" s="1">
        <v>7224162222162</v>
      </c>
      <c r="B152" s="1" t="s">
        <v>544</v>
      </c>
      <c r="C152" s="1" t="s">
        <v>542</v>
      </c>
      <c r="D152" s="1">
        <v>101.75</v>
      </c>
      <c r="E152" s="1">
        <v>0</v>
      </c>
      <c r="F152" s="1">
        <v>0</v>
      </c>
      <c r="G152" s="1">
        <v>0</v>
      </c>
      <c r="H152" s="1">
        <v>101.75</v>
      </c>
      <c r="I152" s="1">
        <v>5</v>
      </c>
      <c r="J152" s="1">
        <v>20.350000000000001</v>
      </c>
    </row>
    <row r="153" spans="1:10" x14ac:dyDescent="0.2">
      <c r="A153" s="1">
        <v>7326570807378</v>
      </c>
      <c r="B153" s="1" t="s">
        <v>1199</v>
      </c>
      <c r="C153" s="1" t="s">
        <v>1197</v>
      </c>
      <c r="D153" s="1">
        <v>100.82</v>
      </c>
      <c r="E153" s="1">
        <v>0</v>
      </c>
      <c r="F153" s="1">
        <v>0</v>
      </c>
      <c r="G153" s="1">
        <v>0</v>
      </c>
      <c r="H153" s="1">
        <v>100.82</v>
      </c>
      <c r="I153" s="1">
        <v>4</v>
      </c>
      <c r="J153" s="1">
        <v>25.21</v>
      </c>
    </row>
    <row r="154" spans="1:10" x14ac:dyDescent="0.2">
      <c r="A154" s="1">
        <v>7209563095122</v>
      </c>
      <c r="B154" s="1" t="s">
        <v>4054</v>
      </c>
      <c r="C154" s="1" t="s">
        <v>4052</v>
      </c>
      <c r="D154" s="1">
        <v>99.75</v>
      </c>
      <c r="E154" s="1">
        <v>0</v>
      </c>
      <c r="F154" s="1">
        <v>0</v>
      </c>
      <c r="G154" s="1">
        <v>0</v>
      </c>
      <c r="H154" s="1">
        <v>99.75</v>
      </c>
      <c r="I154" s="1">
        <v>5</v>
      </c>
      <c r="J154" s="1">
        <v>19.95</v>
      </c>
    </row>
    <row r="155" spans="1:10" x14ac:dyDescent="0.2">
      <c r="A155" s="1">
        <v>7324159967314</v>
      </c>
      <c r="B155" s="1" t="s">
        <v>835</v>
      </c>
      <c r="C155" s="1" t="s">
        <v>833</v>
      </c>
      <c r="D155" s="1">
        <v>98.85</v>
      </c>
      <c r="E155" s="1">
        <v>0</v>
      </c>
      <c r="F155" s="1">
        <v>0</v>
      </c>
      <c r="G155" s="1">
        <v>0</v>
      </c>
      <c r="H155" s="1">
        <v>98.85</v>
      </c>
      <c r="I155" s="1">
        <v>3</v>
      </c>
      <c r="J155" s="1">
        <v>32.950000000000003</v>
      </c>
    </row>
    <row r="156" spans="1:10" x14ac:dyDescent="0.2">
      <c r="A156" s="1">
        <v>7286092562514</v>
      </c>
      <c r="B156" s="1" t="s">
        <v>5555</v>
      </c>
      <c r="C156" s="1" t="s">
        <v>5103</v>
      </c>
      <c r="D156" s="1">
        <v>97.96</v>
      </c>
      <c r="E156" s="1">
        <v>0</v>
      </c>
      <c r="F156" s="1">
        <v>0</v>
      </c>
      <c r="G156" s="1">
        <v>0</v>
      </c>
      <c r="H156" s="1">
        <v>97.96</v>
      </c>
      <c r="I156" s="1">
        <v>25</v>
      </c>
      <c r="J156" s="1">
        <v>3.92</v>
      </c>
    </row>
    <row r="157" spans="1:10" x14ac:dyDescent="0.2">
      <c r="A157" s="1">
        <v>7168147062866</v>
      </c>
      <c r="B157" s="1" t="s">
        <v>4091</v>
      </c>
      <c r="C157" s="1" t="s">
        <v>4089</v>
      </c>
      <c r="D157" s="1">
        <v>97.85</v>
      </c>
      <c r="E157" s="1">
        <v>0</v>
      </c>
      <c r="F157" s="1">
        <v>0</v>
      </c>
      <c r="G157" s="1">
        <v>0</v>
      </c>
      <c r="H157" s="1">
        <v>97.85</v>
      </c>
      <c r="I157" s="1">
        <v>3</v>
      </c>
      <c r="J157" s="1">
        <v>32.619999999999997</v>
      </c>
    </row>
    <row r="158" spans="1:10" x14ac:dyDescent="0.2">
      <c r="A158" s="1">
        <v>7238834356306</v>
      </c>
      <c r="B158" s="1" t="s">
        <v>823</v>
      </c>
      <c r="C158" s="1" t="s">
        <v>821</v>
      </c>
      <c r="D158" s="1">
        <v>91.85</v>
      </c>
      <c r="E158" s="1">
        <v>0</v>
      </c>
      <c r="F158" s="1">
        <v>0</v>
      </c>
      <c r="G158" s="1">
        <v>0</v>
      </c>
      <c r="H158" s="1">
        <v>91.85</v>
      </c>
      <c r="I158" s="1">
        <v>3</v>
      </c>
      <c r="J158" s="1">
        <v>30.62</v>
      </c>
    </row>
    <row r="159" spans="1:10" x14ac:dyDescent="0.2">
      <c r="A159" s="1">
        <v>7199792300114</v>
      </c>
      <c r="B159" s="1" t="s">
        <v>634</v>
      </c>
      <c r="C159" s="1" t="s">
        <v>632</v>
      </c>
      <c r="D159" s="1">
        <v>91.85</v>
      </c>
      <c r="E159" s="1">
        <v>0</v>
      </c>
      <c r="F159" s="1">
        <v>0</v>
      </c>
      <c r="G159" s="1">
        <v>0</v>
      </c>
      <c r="H159" s="1">
        <v>91.85</v>
      </c>
      <c r="I159" s="1">
        <v>3</v>
      </c>
      <c r="J159" s="1">
        <v>30.62</v>
      </c>
    </row>
    <row r="160" spans="1:10" x14ac:dyDescent="0.2">
      <c r="A160" s="1">
        <v>7324619997266</v>
      </c>
      <c r="B160" s="1" t="s">
        <v>346</v>
      </c>
      <c r="C160" s="1" t="s">
        <v>344</v>
      </c>
      <c r="D160" s="1">
        <v>90.76</v>
      </c>
      <c r="E160" s="1">
        <v>0</v>
      </c>
      <c r="F160" s="1">
        <v>0</v>
      </c>
      <c r="G160" s="1">
        <v>0</v>
      </c>
      <c r="H160" s="1">
        <v>90.76</v>
      </c>
      <c r="I160" s="1">
        <v>3</v>
      </c>
      <c r="J160" s="1">
        <v>30.25</v>
      </c>
    </row>
    <row r="161" spans="1:10" x14ac:dyDescent="0.2">
      <c r="A161" s="1">
        <v>6749582229586</v>
      </c>
      <c r="B161" s="1" t="s">
        <v>5556</v>
      </c>
      <c r="C161" s="1" t="s">
        <v>5557</v>
      </c>
      <c r="D161" s="1">
        <v>89.85</v>
      </c>
      <c r="E161" s="1">
        <v>0</v>
      </c>
      <c r="F161" s="1">
        <v>0</v>
      </c>
      <c r="G161" s="1">
        <v>0</v>
      </c>
      <c r="H161" s="1">
        <v>89.85</v>
      </c>
      <c r="I161" s="1">
        <v>3</v>
      </c>
      <c r="J161" s="1">
        <v>29.95</v>
      </c>
    </row>
    <row r="162" spans="1:10" x14ac:dyDescent="0.2">
      <c r="A162" s="1">
        <v>7327266209874</v>
      </c>
      <c r="B162" s="1" t="s">
        <v>1055</v>
      </c>
      <c r="C162" s="1" t="s">
        <v>1053</v>
      </c>
      <c r="D162" s="1">
        <v>89.85</v>
      </c>
      <c r="E162" s="1">
        <v>0</v>
      </c>
      <c r="F162" s="1">
        <v>0</v>
      </c>
      <c r="G162" s="1">
        <v>0</v>
      </c>
      <c r="H162" s="1">
        <v>89.85</v>
      </c>
      <c r="I162" s="1">
        <v>3</v>
      </c>
      <c r="J162" s="1">
        <v>29.95</v>
      </c>
    </row>
    <row r="163" spans="1:10" x14ac:dyDescent="0.2">
      <c r="A163" s="1">
        <v>7286391341138</v>
      </c>
      <c r="B163" s="1" t="s">
        <v>5558</v>
      </c>
      <c r="C163" s="1" t="s">
        <v>5559</v>
      </c>
      <c r="D163" s="1">
        <v>89.85</v>
      </c>
      <c r="E163" s="1">
        <v>0</v>
      </c>
      <c r="F163" s="1">
        <v>0</v>
      </c>
      <c r="G163" s="1">
        <v>0</v>
      </c>
      <c r="H163" s="1">
        <v>89.85</v>
      </c>
      <c r="I163" s="1">
        <v>3</v>
      </c>
      <c r="J163" s="1">
        <v>29.95</v>
      </c>
    </row>
    <row r="164" spans="1:10" x14ac:dyDescent="0.2">
      <c r="A164" s="1">
        <v>6812985622610</v>
      </c>
      <c r="B164" s="1" t="s">
        <v>5560</v>
      </c>
      <c r="C164" s="1" t="s">
        <v>5561</v>
      </c>
      <c r="D164" s="1">
        <v>89.85</v>
      </c>
      <c r="E164" s="1">
        <v>0</v>
      </c>
      <c r="F164" s="1">
        <v>0</v>
      </c>
      <c r="G164" s="1">
        <v>0</v>
      </c>
      <c r="H164" s="1">
        <v>89.85</v>
      </c>
      <c r="I164" s="1">
        <v>3</v>
      </c>
      <c r="J164" s="1">
        <v>29.95</v>
      </c>
    </row>
    <row r="165" spans="1:10" x14ac:dyDescent="0.2">
      <c r="A165" s="1">
        <v>6795536695378</v>
      </c>
      <c r="B165" s="1" t="s">
        <v>5097</v>
      </c>
      <c r="C165" s="1" t="s">
        <v>5095</v>
      </c>
      <c r="D165" s="1">
        <v>89.85</v>
      </c>
      <c r="E165" s="1">
        <v>0</v>
      </c>
      <c r="F165" s="1">
        <v>0</v>
      </c>
      <c r="G165" s="1">
        <v>0</v>
      </c>
      <c r="H165" s="1">
        <v>89.85</v>
      </c>
      <c r="I165" s="1">
        <v>3</v>
      </c>
      <c r="J165" s="1">
        <v>29.95</v>
      </c>
    </row>
    <row r="166" spans="1:10" x14ac:dyDescent="0.2">
      <c r="A166" s="1">
        <v>6798850654290</v>
      </c>
      <c r="B166" s="1" t="s">
        <v>4101</v>
      </c>
      <c r="C166" s="1" t="s">
        <v>4099</v>
      </c>
      <c r="D166" s="1">
        <v>87.05</v>
      </c>
      <c r="E166" s="1">
        <v>0</v>
      </c>
      <c r="F166" s="1">
        <v>0</v>
      </c>
      <c r="G166" s="1">
        <v>0</v>
      </c>
      <c r="H166" s="1">
        <v>87.05</v>
      </c>
      <c r="I166" s="1">
        <v>3</v>
      </c>
      <c r="J166" s="1">
        <v>29.02</v>
      </c>
    </row>
    <row r="167" spans="1:10" x14ac:dyDescent="0.2">
      <c r="A167" s="1">
        <v>7243293753426</v>
      </c>
      <c r="B167" s="1" t="s">
        <v>5562</v>
      </c>
      <c r="C167" s="1" t="s">
        <v>5135</v>
      </c>
      <c r="D167" s="1">
        <v>86.85</v>
      </c>
      <c r="E167" s="1">
        <v>0</v>
      </c>
      <c r="F167" s="1">
        <v>0</v>
      </c>
      <c r="G167" s="1">
        <v>0</v>
      </c>
      <c r="H167" s="1">
        <v>86.85</v>
      </c>
      <c r="I167" s="1">
        <v>3</v>
      </c>
      <c r="J167" s="1">
        <v>28.95</v>
      </c>
    </row>
    <row r="168" spans="1:10" x14ac:dyDescent="0.2">
      <c r="A168" s="1">
        <v>7214538522706</v>
      </c>
      <c r="B168" s="1" t="s">
        <v>920</v>
      </c>
      <c r="C168" s="1" t="s">
        <v>918</v>
      </c>
      <c r="D168" s="1">
        <v>86.61</v>
      </c>
      <c r="E168" s="1">
        <v>0</v>
      </c>
      <c r="F168" s="1">
        <v>0</v>
      </c>
      <c r="G168" s="1">
        <v>0</v>
      </c>
      <c r="H168" s="1">
        <v>86.61</v>
      </c>
      <c r="I168" s="1">
        <v>4</v>
      </c>
      <c r="J168" s="1">
        <v>21.65</v>
      </c>
    </row>
    <row r="169" spans="1:10" x14ac:dyDescent="0.2">
      <c r="A169" s="1">
        <v>7266773106770</v>
      </c>
      <c r="B169" s="1" t="s">
        <v>4096</v>
      </c>
      <c r="C169" s="1" t="s">
        <v>4094</v>
      </c>
      <c r="D169" s="1">
        <v>85.97</v>
      </c>
      <c r="E169" s="1">
        <v>0</v>
      </c>
      <c r="F169" s="1">
        <v>0</v>
      </c>
      <c r="G169" s="1">
        <v>0</v>
      </c>
      <c r="H169" s="1">
        <v>85.97</v>
      </c>
      <c r="I169" s="1">
        <v>3</v>
      </c>
      <c r="J169" s="1">
        <v>28.66</v>
      </c>
    </row>
    <row r="170" spans="1:10" x14ac:dyDescent="0.2">
      <c r="A170" s="1">
        <v>7326068572242</v>
      </c>
      <c r="B170" s="1" t="s">
        <v>1250</v>
      </c>
      <c r="C170" s="1" t="s">
        <v>1248</v>
      </c>
      <c r="D170" s="1">
        <v>84.97</v>
      </c>
      <c r="E170" s="1">
        <v>0</v>
      </c>
      <c r="F170" s="1">
        <v>0</v>
      </c>
      <c r="G170" s="1">
        <v>0</v>
      </c>
      <c r="H170" s="1">
        <v>84.97</v>
      </c>
      <c r="I170" s="1">
        <v>3</v>
      </c>
      <c r="J170" s="1">
        <v>28.32</v>
      </c>
    </row>
    <row r="171" spans="1:10" x14ac:dyDescent="0.2">
      <c r="A171" s="1">
        <v>7276121555026</v>
      </c>
      <c r="B171" s="1" t="s">
        <v>569</v>
      </c>
      <c r="C171" s="1" t="s">
        <v>567</v>
      </c>
      <c r="D171" s="1">
        <v>83.96</v>
      </c>
      <c r="E171" s="1">
        <v>0</v>
      </c>
      <c r="F171" s="1">
        <v>0</v>
      </c>
      <c r="G171" s="1">
        <v>0</v>
      </c>
      <c r="H171" s="1">
        <v>83.96</v>
      </c>
      <c r="I171" s="1">
        <v>4</v>
      </c>
      <c r="J171" s="1">
        <v>20.99</v>
      </c>
    </row>
    <row r="172" spans="1:10" x14ac:dyDescent="0.2">
      <c r="A172" s="1">
        <v>7242090971218</v>
      </c>
      <c r="B172" s="1" t="s">
        <v>574</v>
      </c>
      <c r="C172" s="1" t="s">
        <v>572</v>
      </c>
      <c r="D172" s="1">
        <v>83.8</v>
      </c>
      <c r="E172" s="1">
        <v>0</v>
      </c>
      <c r="F172" s="1">
        <v>0</v>
      </c>
      <c r="G172" s="1">
        <v>0</v>
      </c>
      <c r="H172" s="1">
        <v>83.8</v>
      </c>
      <c r="I172" s="1">
        <v>4</v>
      </c>
      <c r="J172" s="1">
        <v>20.95</v>
      </c>
    </row>
    <row r="173" spans="1:10" x14ac:dyDescent="0.2">
      <c r="A173" s="1">
        <v>7275628757074</v>
      </c>
      <c r="B173" s="1" t="s">
        <v>4170</v>
      </c>
      <c r="C173" s="1" t="s">
        <v>4168</v>
      </c>
      <c r="D173" s="1">
        <v>83.76</v>
      </c>
      <c r="E173" s="1">
        <v>0</v>
      </c>
      <c r="F173" s="1">
        <v>0</v>
      </c>
      <c r="G173" s="1">
        <v>0</v>
      </c>
      <c r="H173" s="1">
        <v>83.76</v>
      </c>
      <c r="I173" s="1">
        <v>3</v>
      </c>
      <c r="J173" s="1">
        <v>27.92</v>
      </c>
    </row>
    <row r="174" spans="1:10" x14ac:dyDescent="0.2">
      <c r="A174" s="1">
        <v>7321249775698</v>
      </c>
      <c r="B174" s="1" t="s">
        <v>702</v>
      </c>
      <c r="C174" s="1" t="s">
        <v>700</v>
      </c>
      <c r="D174" s="1">
        <v>83.25</v>
      </c>
      <c r="E174" s="1">
        <v>0</v>
      </c>
      <c r="F174" s="1">
        <v>0</v>
      </c>
      <c r="G174" s="1">
        <v>0</v>
      </c>
      <c r="H174" s="1">
        <v>83.25</v>
      </c>
      <c r="I174" s="1">
        <v>3</v>
      </c>
      <c r="J174" s="1">
        <v>27.75</v>
      </c>
    </row>
    <row r="175" spans="1:10" x14ac:dyDescent="0.2">
      <c r="A175" s="1">
        <v>7323266318418</v>
      </c>
      <c r="B175" s="1" t="s">
        <v>852</v>
      </c>
      <c r="C175" s="1" t="s">
        <v>850</v>
      </c>
      <c r="D175" s="1">
        <v>82.97</v>
      </c>
      <c r="E175" s="1">
        <v>0</v>
      </c>
      <c r="F175" s="1">
        <v>0</v>
      </c>
      <c r="G175" s="1">
        <v>0</v>
      </c>
      <c r="H175" s="1">
        <v>82.97</v>
      </c>
      <c r="I175" s="1">
        <v>3</v>
      </c>
      <c r="J175" s="1">
        <v>27.66</v>
      </c>
    </row>
    <row r="176" spans="1:10" x14ac:dyDescent="0.2">
      <c r="A176" s="1">
        <v>7259376222290</v>
      </c>
      <c r="B176" s="1" t="s">
        <v>896</v>
      </c>
      <c r="C176" s="1" t="s">
        <v>894</v>
      </c>
      <c r="D176" s="1">
        <v>81.36</v>
      </c>
      <c r="E176" s="1">
        <v>0</v>
      </c>
      <c r="F176" s="1">
        <v>0</v>
      </c>
      <c r="G176" s="1">
        <v>0</v>
      </c>
      <c r="H176" s="1">
        <v>81.36</v>
      </c>
      <c r="I176" s="1">
        <v>5</v>
      </c>
      <c r="J176" s="1">
        <v>16.27</v>
      </c>
    </row>
    <row r="177" spans="1:10" x14ac:dyDescent="0.2">
      <c r="A177" s="1">
        <v>7328214417490</v>
      </c>
      <c r="B177" s="1" t="s">
        <v>1219</v>
      </c>
      <c r="C177" s="1" t="s">
        <v>1217</v>
      </c>
      <c r="D177" s="1">
        <v>80.86</v>
      </c>
      <c r="E177" s="1">
        <v>0</v>
      </c>
      <c r="F177" s="1">
        <v>0</v>
      </c>
      <c r="G177" s="1">
        <v>0</v>
      </c>
      <c r="H177" s="1">
        <v>80.86</v>
      </c>
      <c r="I177" s="1">
        <v>3</v>
      </c>
      <c r="J177" s="1">
        <v>26.95</v>
      </c>
    </row>
    <row r="178" spans="1:10" x14ac:dyDescent="0.2">
      <c r="A178" s="1">
        <v>7326361419858</v>
      </c>
      <c r="B178" s="1" t="s">
        <v>770</v>
      </c>
      <c r="C178" s="1" t="s">
        <v>768</v>
      </c>
      <c r="D178" s="1">
        <v>80.849999999999994</v>
      </c>
      <c r="E178" s="1">
        <v>0</v>
      </c>
      <c r="F178" s="1">
        <v>0</v>
      </c>
      <c r="G178" s="1">
        <v>0</v>
      </c>
      <c r="H178" s="1">
        <v>80.849999999999994</v>
      </c>
      <c r="I178" s="1">
        <v>3</v>
      </c>
      <c r="J178" s="1">
        <v>26.95</v>
      </c>
    </row>
    <row r="179" spans="1:10" x14ac:dyDescent="0.2">
      <c r="A179" s="1">
        <v>7262857658450</v>
      </c>
      <c r="B179" s="1" t="s">
        <v>2018</v>
      </c>
      <c r="C179" s="1" t="s">
        <v>2016</v>
      </c>
      <c r="D179" s="1">
        <v>77.959999999999994</v>
      </c>
      <c r="E179" s="1">
        <v>0</v>
      </c>
      <c r="F179" s="1">
        <v>0</v>
      </c>
      <c r="G179" s="1">
        <v>0</v>
      </c>
      <c r="H179" s="1">
        <v>77.959999999999994</v>
      </c>
      <c r="I179" s="1">
        <v>3</v>
      </c>
      <c r="J179" s="1">
        <v>25.99</v>
      </c>
    </row>
    <row r="180" spans="1:10" x14ac:dyDescent="0.2">
      <c r="A180" s="1">
        <v>7320505385042</v>
      </c>
      <c r="B180" s="1" t="s">
        <v>868</v>
      </c>
      <c r="C180" s="1" t="s">
        <v>866</v>
      </c>
      <c r="D180" s="1">
        <v>77.849999999999994</v>
      </c>
      <c r="E180" s="1">
        <v>0</v>
      </c>
      <c r="F180" s="1">
        <v>0</v>
      </c>
      <c r="G180" s="1">
        <v>0</v>
      </c>
      <c r="H180" s="1">
        <v>77.849999999999994</v>
      </c>
      <c r="I180" s="1">
        <v>3</v>
      </c>
      <c r="J180" s="1">
        <v>25.95</v>
      </c>
    </row>
    <row r="181" spans="1:10" x14ac:dyDescent="0.2">
      <c r="A181" s="1">
        <v>7301856264274</v>
      </c>
      <c r="B181" s="1" t="s">
        <v>863</v>
      </c>
      <c r="C181" s="1" t="s">
        <v>861</v>
      </c>
      <c r="D181" s="1">
        <v>77.849999999999994</v>
      </c>
      <c r="E181" s="1">
        <v>0</v>
      </c>
      <c r="F181" s="1">
        <v>0</v>
      </c>
      <c r="G181" s="1">
        <v>0</v>
      </c>
      <c r="H181" s="1">
        <v>77.849999999999994</v>
      </c>
      <c r="I181" s="1">
        <v>3</v>
      </c>
      <c r="J181" s="1">
        <v>25.95</v>
      </c>
    </row>
    <row r="182" spans="1:10" x14ac:dyDescent="0.2">
      <c r="A182" s="1">
        <v>7246084931666</v>
      </c>
      <c r="B182" s="1" t="s">
        <v>609</v>
      </c>
      <c r="C182" s="1" t="s">
        <v>607</v>
      </c>
      <c r="D182" s="1">
        <v>76.150000000000006</v>
      </c>
      <c r="E182" s="1">
        <v>0</v>
      </c>
      <c r="F182" s="1">
        <v>0</v>
      </c>
      <c r="G182" s="1">
        <v>0</v>
      </c>
      <c r="H182" s="1">
        <v>76.150000000000006</v>
      </c>
      <c r="I182" s="1">
        <v>3</v>
      </c>
      <c r="J182" s="1">
        <v>25.38</v>
      </c>
    </row>
    <row r="183" spans="1:10" x14ac:dyDescent="0.2">
      <c r="A183" s="1">
        <v>7221072068690</v>
      </c>
      <c r="B183" s="1" t="s">
        <v>5563</v>
      </c>
      <c r="C183" s="1" t="s">
        <v>5108</v>
      </c>
      <c r="D183" s="1">
        <v>75.97</v>
      </c>
      <c r="E183" s="1">
        <v>0</v>
      </c>
      <c r="F183" s="1">
        <v>0</v>
      </c>
      <c r="G183" s="1">
        <v>0</v>
      </c>
      <c r="H183" s="1">
        <v>75.97</v>
      </c>
      <c r="I183" s="1">
        <v>3</v>
      </c>
      <c r="J183" s="1">
        <v>25.32</v>
      </c>
    </row>
    <row r="184" spans="1:10" x14ac:dyDescent="0.2">
      <c r="A184" s="1">
        <v>7093275263058</v>
      </c>
      <c r="B184" s="1" t="s">
        <v>5564</v>
      </c>
      <c r="C184" s="1" t="s">
        <v>5565</v>
      </c>
      <c r="D184" s="1">
        <v>75.900000000000006</v>
      </c>
      <c r="E184" s="1">
        <v>0</v>
      </c>
      <c r="F184" s="1">
        <v>0</v>
      </c>
      <c r="G184" s="1">
        <v>0</v>
      </c>
      <c r="H184" s="1">
        <v>75.900000000000006</v>
      </c>
      <c r="I184" s="1">
        <v>2</v>
      </c>
      <c r="J184" s="1">
        <v>37.950000000000003</v>
      </c>
    </row>
    <row r="185" spans="1:10" x14ac:dyDescent="0.2">
      <c r="A185" s="1">
        <v>7208424046674</v>
      </c>
      <c r="B185" s="1" t="s">
        <v>1177</v>
      </c>
      <c r="C185" s="1" t="s">
        <v>1175</v>
      </c>
      <c r="D185" s="1">
        <v>75.900000000000006</v>
      </c>
      <c r="E185" s="1">
        <v>0</v>
      </c>
      <c r="F185" s="1">
        <v>0</v>
      </c>
      <c r="G185" s="1">
        <v>0</v>
      </c>
      <c r="H185" s="1">
        <v>75.900000000000006</v>
      </c>
      <c r="I185" s="1">
        <v>2</v>
      </c>
      <c r="J185" s="1">
        <v>37.950000000000003</v>
      </c>
    </row>
    <row r="186" spans="1:10" x14ac:dyDescent="0.2">
      <c r="A186" s="1">
        <v>6972974792786</v>
      </c>
      <c r="B186" s="1" t="s">
        <v>1715</v>
      </c>
      <c r="C186" s="1" t="s">
        <v>1713</v>
      </c>
      <c r="D186" s="1">
        <v>75.900000000000006</v>
      </c>
      <c r="E186" s="1">
        <v>0</v>
      </c>
      <c r="F186" s="1">
        <v>0</v>
      </c>
      <c r="G186" s="1">
        <v>0</v>
      </c>
      <c r="H186" s="1">
        <v>75.900000000000006</v>
      </c>
      <c r="I186" s="1">
        <v>2</v>
      </c>
      <c r="J186" s="1">
        <v>37.950000000000003</v>
      </c>
    </row>
    <row r="187" spans="1:10" x14ac:dyDescent="0.2">
      <c r="A187" s="1">
        <v>7223582752850</v>
      </c>
      <c r="B187" s="1" t="s">
        <v>1272</v>
      </c>
      <c r="C187" s="1" t="s">
        <v>1270</v>
      </c>
      <c r="D187" s="1">
        <v>75.260000000000005</v>
      </c>
      <c r="E187" s="1">
        <v>0</v>
      </c>
      <c r="F187" s="1">
        <v>0</v>
      </c>
      <c r="G187" s="1">
        <v>0</v>
      </c>
      <c r="H187" s="1">
        <v>75.260000000000005</v>
      </c>
      <c r="I187" s="1">
        <v>3</v>
      </c>
      <c r="J187" s="1">
        <v>25.09</v>
      </c>
    </row>
    <row r="188" spans="1:10" x14ac:dyDescent="0.2">
      <c r="A188" s="1">
        <v>6876000550994</v>
      </c>
      <c r="B188" s="1" t="s">
        <v>5566</v>
      </c>
      <c r="C188" s="1" t="s">
        <v>5148</v>
      </c>
      <c r="D188" s="1">
        <v>74.97</v>
      </c>
      <c r="E188" s="1">
        <v>0</v>
      </c>
      <c r="F188" s="1">
        <v>0</v>
      </c>
      <c r="G188" s="1">
        <v>0</v>
      </c>
      <c r="H188" s="1">
        <v>74.97</v>
      </c>
      <c r="I188" s="1">
        <v>3</v>
      </c>
      <c r="J188" s="1">
        <v>24.99</v>
      </c>
    </row>
    <row r="189" spans="1:10" x14ac:dyDescent="0.2">
      <c r="A189" s="1">
        <v>6781518053458</v>
      </c>
      <c r="B189" s="1" t="s">
        <v>5567</v>
      </c>
      <c r="C189" s="1" t="s">
        <v>5568</v>
      </c>
      <c r="D189" s="1">
        <v>74.97</v>
      </c>
      <c r="E189" s="1">
        <v>0</v>
      </c>
      <c r="F189" s="1">
        <v>0</v>
      </c>
      <c r="G189" s="1">
        <v>0</v>
      </c>
      <c r="H189" s="1">
        <v>74.97</v>
      </c>
      <c r="I189" s="1">
        <v>3</v>
      </c>
      <c r="J189" s="1">
        <v>24.99</v>
      </c>
    </row>
    <row r="190" spans="1:10" x14ac:dyDescent="0.2">
      <c r="A190" s="1">
        <v>7272712732754</v>
      </c>
      <c r="B190" s="1" t="s">
        <v>746</v>
      </c>
      <c r="C190" s="1" t="s">
        <v>744</v>
      </c>
      <c r="D190" s="1">
        <v>72.650000000000006</v>
      </c>
      <c r="E190" s="1">
        <v>0</v>
      </c>
      <c r="F190" s="1">
        <v>0</v>
      </c>
      <c r="G190" s="1">
        <v>0</v>
      </c>
      <c r="H190" s="1">
        <v>72.650000000000006</v>
      </c>
      <c r="I190" s="1">
        <v>3</v>
      </c>
      <c r="J190" s="1">
        <v>24.22</v>
      </c>
    </row>
    <row r="191" spans="1:10" x14ac:dyDescent="0.2">
      <c r="A191" s="1">
        <v>6839694458962</v>
      </c>
      <c r="B191" s="1" t="s">
        <v>5569</v>
      </c>
      <c r="C191" s="1" t="s">
        <v>5570</v>
      </c>
      <c r="D191" s="1">
        <v>72.099999999999994</v>
      </c>
      <c r="E191" s="1">
        <v>0</v>
      </c>
      <c r="F191" s="1">
        <v>0</v>
      </c>
      <c r="G191" s="1">
        <v>0</v>
      </c>
      <c r="H191" s="1">
        <v>72.099999999999994</v>
      </c>
      <c r="I191" s="1">
        <v>2</v>
      </c>
      <c r="J191" s="1">
        <v>36.049999999999997</v>
      </c>
    </row>
    <row r="192" spans="1:10" x14ac:dyDescent="0.2">
      <c r="A192" s="1">
        <v>6872452759634</v>
      </c>
      <c r="B192" s="1" t="s">
        <v>5571</v>
      </c>
      <c r="C192" s="1" t="s">
        <v>5112</v>
      </c>
      <c r="D192" s="1">
        <v>71.98</v>
      </c>
      <c r="E192" s="1">
        <v>0</v>
      </c>
      <c r="F192" s="1">
        <v>0</v>
      </c>
      <c r="G192" s="1">
        <v>0</v>
      </c>
      <c r="H192" s="1">
        <v>71.98</v>
      </c>
      <c r="I192" s="1">
        <v>2</v>
      </c>
      <c r="J192" s="1">
        <v>35.99</v>
      </c>
    </row>
    <row r="193" spans="1:10" x14ac:dyDescent="0.2">
      <c r="A193" s="1">
        <v>6856003059794</v>
      </c>
      <c r="B193" s="1" t="s">
        <v>5572</v>
      </c>
      <c r="C193" s="1" t="s">
        <v>5265</v>
      </c>
      <c r="D193" s="1">
        <v>71.900000000000006</v>
      </c>
      <c r="E193" s="1">
        <v>0</v>
      </c>
      <c r="F193" s="1">
        <v>0</v>
      </c>
      <c r="G193" s="1">
        <v>0</v>
      </c>
      <c r="H193" s="1">
        <v>71.900000000000006</v>
      </c>
      <c r="I193" s="1">
        <v>2</v>
      </c>
      <c r="J193" s="1">
        <v>35.950000000000003</v>
      </c>
    </row>
    <row r="194" spans="1:10" x14ac:dyDescent="0.2">
      <c r="A194" s="1">
        <v>6916776329298</v>
      </c>
      <c r="B194" s="1" t="s">
        <v>5573</v>
      </c>
      <c r="C194" s="1" t="s">
        <v>5574</v>
      </c>
      <c r="D194" s="1">
        <v>71.88</v>
      </c>
      <c r="E194" s="1">
        <v>0</v>
      </c>
      <c r="F194" s="1">
        <v>0</v>
      </c>
      <c r="G194" s="1">
        <v>0</v>
      </c>
      <c r="H194" s="1">
        <v>71.88</v>
      </c>
      <c r="I194" s="1">
        <v>3</v>
      </c>
      <c r="J194" s="1">
        <v>23.96</v>
      </c>
    </row>
    <row r="195" spans="1:10" x14ac:dyDescent="0.2">
      <c r="A195" s="1">
        <v>7213321289810</v>
      </c>
      <c r="B195" s="1" t="s">
        <v>533</v>
      </c>
      <c r="C195" s="1" t="s">
        <v>531</v>
      </c>
      <c r="D195" s="1">
        <v>71.03</v>
      </c>
      <c r="E195" s="1">
        <v>0</v>
      </c>
      <c r="F195" s="1">
        <v>0</v>
      </c>
      <c r="G195" s="1">
        <v>0</v>
      </c>
      <c r="H195" s="1">
        <v>71.03</v>
      </c>
      <c r="I195" s="1">
        <v>4</v>
      </c>
      <c r="J195" s="1">
        <v>17.760000000000002</v>
      </c>
    </row>
    <row r="196" spans="1:10" x14ac:dyDescent="0.2">
      <c r="A196" s="1">
        <v>7104376078418</v>
      </c>
      <c r="B196" s="1" t="s">
        <v>5575</v>
      </c>
      <c r="C196" s="1" t="s">
        <v>5114</v>
      </c>
      <c r="D196" s="1">
        <v>70.98</v>
      </c>
      <c r="E196" s="1">
        <v>0</v>
      </c>
      <c r="F196" s="1">
        <v>0</v>
      </c>
      <c r="G196" s="1">
        <v>0</v>
      </c>
      <c r="H196" s="1">
        <v>70.98</v>
      </c>
      <c r="I196" s="1">
        <v>2</v>
      </c>
      <c r="J196" s="1">
        <v>35.49</v>
      </c>
    </row>
    <row r="197" spans="1:10" x14ac:dyDescent="0.2">
      <c r="A197" s="1">
        <v>6880547176530</v>
      </c>
      <c r="B197" s="1" t="s">
        <v>5576</v>
      </c>
      <c r="C197" s="1" t="s">
        <v>5577</v>
      </c>
      <c r="D197" s="1">
        <v>70.17</v>
      </c>
      <c r="E197" s="1">
        <v>0</v>
      </c>
      <c r="F197" s="1">
        <v>0</v>
      </c>
      <c r="G197" s="1">
        <v>0</v>
      </c>
      <c r="H197" s="1">
        <v>70.17</v>
      </c>
      <c r="I197" s="1">
        <v>3</v>
      </c>
      <c r="J197" s="1">
        <v>23.39</v>
      </c>
    </row>
    <row r="198" spans="1:10" x14ac:dyDescent="0.2">
      <c r="A198" s="1">
        <v>6741443280978</v>
      </c>
      <c r="B198" s="1" t="s">
        <v>5578</v>
      </c>
      <c r="C198" s="1" t="s">
        <v>5121</v>
      </c>
      <c r="D198" s="1">
        <v>69.97</v>
      </c>
      <c r="E198" s="1">
        <v>0</v>
      </c>
      <c r="F198" s="1">
        <v>0</v>
      </c>
      <c r="G198" s="1">
        <v>0</v>
      </c>
      <c r="H198" s="1">
        <v>69.97</v>
      </c>
      <c r="I198" s="1">
        <v>3</v>
      </c>
      <c r="J198" s="1">
        <v>23.32</v>
      </c>
    </row>
    <row r="199" spans="1:10" x14ac:dyDescent="0.2">
      <c r="A199" s="1">
        <v>7210183000146</v>
      </c>
      <c r="B199" s="1" t="s">
        <v>735</v>
      </c>
      <c r="C199" s="1" t="s">
        <v>733</v>
      </c>
      <c r="D199" s="1">
        <v>69.900000000000006</v>
      </c>
      <c r="E199" s="1">
        <v>0</v>
      </c>
      <c r="F199" s="1">
        <v>0</v>
      </c>
      <c r="G199" s="1">
        <v>0</v>
      </c>
      <c r="H199" s="1">
        <v>69.900000000000006</v>
      </c>
      <c r="I199" s="1">
        <v>2</v>
      </c>
      <c r="J199" s="1">
        <v>34.950000000000003</v>
      </c>
    </row>
    <row r="200" spans="1:10" x14ac:dyDescent="0.2">
      <c r="A200" s="1">
        <v>6812034072658</v>
      </c>
      <c r="B200" s="1" t="s">
        <v>5579</v>
      </c>
      <c r="C200" s="1" t="s">
        <v>5247</v>
      </c>
      <c r="D200" s="1">
        <v>68.31</v>
      </c>
      <c r="E200" s="1">
        <v>0</v>
      </c>
      <c r="F200" s="1">
        <v>0</v>
      </c>
      <c r="G200" s="1">
        <v>0</v>
      </c>
      <c r="H200" s="1">
        <v>68.31</v>
      </c>
      <c r="I200" s="1">
        <v>2</v>
      </c>
      <c r="J200" s="1">
        <v>34.159999999999997</v>
      </c>
    </row>
    <row r="201" spans="1:10" x14ac:dyDescent="0.2">
      <c r="A201" s="1">
        <v>6774233399378</v>
      </c>
      <c r="B201" s="1" t="s">
        <v>4633</v>
      </c>
      <c r="C201" s="1" t="s">
        <v>4631</v>
      </c>
      <c r="D201" s="1">
        <v>68.3</v>
      </c>
      <c r="E201" s="1">
        <v>0</v>
      </c>
      <c r="F201" s="1">
        <v>0</v>
      </c>
      <c r="G201" s="1">
        <v>0</v>
      </c>
      <c r="H201" s="1">
        <v>68.3</v>
      </c>
      <c r="I201" s="1">
        <v>2</v>
      </c>
      <c r="J201" s="1">
        <v>34.15</v>
      </c>
    </row>
    <row r="202" spans="1:10" x14ac:dyDescent="0.2">
      <c r="A202" s="1">
        <v>7121052827730</v>
      </c>
      <c r="B202" s="1" t="s">
        <v>5580</v>
      </c>
      <c r="C202" s="1" t="s">
        <v>5153</v>
      </c>
      <c r="D202" s="1">
        <v>67.97</v>
      </c>
      <c r="E202" s="1">
        <v>0</v>
      </c>
      <c r="F202" s="1">
        <v>0</v>
      </c>
      <c r="G202" s="1">
        <v>0</v>
      </c>
      <c r="H202" s="1">
        <v>67.97</v>
      </c>
      <c r="I202" s="1">
        <v>3</v>
      </c>
      <c r="J202" s="1">
        <v>22.66</v>
      </c>
    </row>
    <row r="203" spans="1:10" x14ac:dyDescent="0.2">
      <c r="A203" s="1">
        <v>7124964409426</v>
      </c>
      <c r="B203" s="1" t="s">
        <v>5581</v>
      </c>
      <c r="C203" s="1" t="s">
        <v>5582</v>
      </c>
      <c r="D203" s="1">
        <v>67.900000000000006</v>
      </c>
      <c r="E203" s="1">
        <v>0</v>
      </c>
      <c r="F203" s="1">
        <v>0</v>
      </c>
      <c r="G203" s="1">
        <v>0</v>
      </c>
      <c r="H203" s="1">
        <v>67.900000000000006</v>
      </c>
      <c r="I203" s="1">
        <v>2</v>
      </c>
      <c r="J203" s="1">
        <v>33.950000000000003</v>
      </c>
    </row>
    <row r="204" spans="1:10" x14ac:dyDescent="0.2">
      <c r="A204" s="1">
        <v>7210146627666</v>
      </c>
      <c r="B204" s="1" t="s">
        <v>476</v>
      </c>
      <c r="C204" s="1" t="s">
        <v>474</v>
      </c>
      <c r="D204" s="1">
        <v>67.849999999999994</v>
      </c>
      <c r="E204" s="1">
        <v>0</v>
      </c>
      <c r="F204" s="1">
        <v>0</v>
      </c>
      <c r="G204" s="1">
        <v>0</v>
      </c>
      <c r="H204" s="1">
        <v>67.849999999999994</v>
      </c>
      <c r="I204" s="1">
        <v>3</v>
      </c>
      <c r="J204" s="1">
        <v>22.62</v>
      </c>
    </row>
    <row r="205" spans="1:10" x14ac:dyDescent="0.2">
      <c r="A205" s="1">
        <v>7220526317650</v>
      </c>
      <c r="B205" s="1" t="s">
        <v>5583</v>
      </c>
      <c r="C205" s="1" t="s">
        <v>5584</v>
      </c>
      <c r="D205" s="1">
        <v>65.95</v>
      </c>
      <c r="E205" s="1">
        <v>0</v>
      </c>
      <c r="F205" s="1">
        <v>0</v>
      </c>
      <c r="G205" s="1">
        <v>0</v>
      </c>
      <c r="H205" s="1">
        <v>65.95</v>
      </c>
      <c r="I205" s="1">
        <v>1</v>
      </c>
      <c r="J205" s="1">
        <v>65.95</v>
      </c>
    </row>
    <row r="206" spans="1:10" x14ac:dyDescent="0.2">
      <c r="A206" s="1">
        <v>7326615634002</v>
      </c>
      <c r="B206" s="1" t="s">
        <v>1204</v>
      </c>
      <c r="C206" s="1" t="s">
        <v>1202</v>
      </c>
      <c r="D206" s="1">
        <v>65.900000000000006</v>
      </c>
      <c r="E206" s="1">
        <v>0</v>
      </c>
      <c r="F206" s="1">
        <v>0</v>
      </c>
      <c r="G206" s="1">
        <v>0</v>
      </c>
      <c r="H206" s="1">
        <v>65.900000000000006</v>
      </c>
      <c r="I206" s="1">
        <v>2</v>
      </c>
      <c r="J206" s="1">
        <v>32.950000000000003</v>
      </c>
    </row>
    <row r="207" spans="1:10" x14ac:dyDescent="0.2">
      <c r="A207" s="1">
        <v>7326923587666</v>
      </c>
      <c r="B207" s="1" t="s">
        <v>1308</v>
      </c>
      <c r="C207" s="1" t="s">
        <v>1306</v>
      </c>
      <c r="D207" s="1">
        <v>65.900000000000006</v>
      </c>
      <c r="E207" s="1">
        <v>0</v>
      </c>
      <c r="F207" s="1">
        <v>0</v>
      </c>
      <c r="G207" s="1">
        <v>0</v>
      </c>
      <c r="H207" s="1">
        <v>65.900000000000006</v>
      </c>
      <c r="I207" s="1">
        <v>2</v>
      </c>
      <c r="J207" s="1">
        <v>32.950000000000003</v>
      </c>
    </row>
    <row r="208" spans="1:10" x14ac:dyDescent="0.2">
      <c r="A208" s="1">
        <v>6871016046674</v>
      </c>
      <c r="B208" s="1" t="s">
        <v>4083</v>
      </c>
      <c r="C208" s="1" t="s">
        <v>4081</v>
      </c>
      <c r="D208" s="1">
        <v>65.900000000000006</v>
      </c>
      <c r="E208" s="1">
        <v>0</v>
      </c>
      <c r="F208" s="1">
        <v>0</v>
      </c>
      <c r="G208" s="1">
        <v>0</v>
      </c>
      <c r="H208" s="1">
        <v>65.900000000000006</v>
      </c>
      <c r="I208" s="1">
        <v>2</v>
      </c>
      <c r="J208" s="1">
        <v>32.950000000000003</v>
      </c>
    </row>
    <row r="209" spans="1:10" x14ac:dyDescent="0.2">
      <c r="A209" s="1">
        <v>7325256482898</v>
      </c>
      <c r="B209" s="1" t="s">
        <v>4645</v>
      </c>
      <c r="C209" s="1" t="s">
        <v>4643</v>
      </c>
      <c r="D209" s="1">
        <v>65.900000000000006</v>
      </c>
      <c r="E209" s="1">
        <v>0</v>
      </c>
      <c r="F209" s="1">
        <v>0</v>
      </c>
      <c r="G209" s="1">
        <v>0</v>
      </c>
      <c r="H209" s="1">
        <v>65.900000000000006</v>
      </c>
      <c r="I209" s="1">
        <v>2</v>
      </c>
      <c r="J209" s="1">
        <v>32.950000000000003</v>
      </c>
    </row>
    <row r="210" spans="1:10" x14ac:dyDescent="0.2">
      <c r="A210" s="1">
        <v>6860484837458</v>
      </c>
      <c r="B210" s="1" t="s">
        <v>4114</v>
      </c>
      <c r="C210" s="1" t="s">
        <v>4112</v>
      </c>
      <c r="D210" s="1">
        <v>65.900000000000006</v>
      </c>
      <c r="E210" s="1">
        <v>0</v>
      </c>
      <c r="F210" s="1">
        <v>0</v>
      </c>
      <c r="G210" s="1">
        <v>0</v>
      </c>
      <c r="H210" s="1">
        <v>65.900000000000006</v>
      </c>
      <c r="I210" s="1">
        <v>2</v>
      </c>
      <c r="J210" s="1">
        <v>32.950000000000003</v>
      </c>
    </row>
    <row r="211" spans="1:10" x14ac:dyDescent="0.2">
      <c r="A211" s="1">
        <v>7275873173586</v>
      </c>
      <c r="B211" s="1" t="s">
        <v>2259</v>
      </c>
      <c r="C211" s="1" t="s">
        <v>2257</v>
      </c>
      <c r="D211" s="1">
        <v>65.849999999999994</v>
      </c>
      <c r="E211" s="1">
        <v>0</v>
      </c>
      <c r="F211" s="1">
        <v>0</v>
      </c>
      <c r="G211" s="1">
        <v>0</v>
      </c>
      <c r="H211" s="1">
        <v>65.849999999999994</v>
      </c>
      <c r="I211" s="1">
        <v>3</v>
      </c>
      <c r="J211" s="1">
        <v>21.95</v>
      </c>
    </row>
    <row r="212" spans="1:10" x14ac:dyDescent="0.2">
      <c r="A212" s="1">
        <v>7323945893970</v>
      </c>
      <c r="B212" s="1" t="s">
        <v>775</v>
      </c>
      <c r="C212" s="1" t="s">
        <v>773</v>
      </c>
      <c r="D212" s="1">
        <v>65.849999999999994</v>
      </c>
      <c r="E212" s="1">
        <v>0</v>
      </c>
      <c r="F212" s="1">
        <v>0</v>
      </c>
      <c r="G212" s="1">
        <v>0</v>
      </c>
      <c r="H212" s="1">
        <v>65.849999999999994</v>
      </c>
      <c r="I212" s="1">
        <v>3</v>
      </c>
      <c r="J212" s="1">
        <v>21.95</v>
      </c>
    </row>
    <row r="213" spans="1:10" x14ac:dyDescent="0.2">
      <c r="A213" s="1">
        <v>7271847952466</v>
      </c>
      <c r="B213" s="1" t="s">
        <v>5585</v>
      </c>
      <c r="C213" s="1" t="s">
        <v>5120</v>
      </c>
      <c r="D213" s="1">
        <v>65.849999999999994</v>
      </c>
      <c r="E213" s="1">
        <v>0</v>
      </c>
      <c r="F213" s="1">
        <v>0</v>
      </c>
      <c r="G213" s="1">
        <v>0</v>
      </c>
      <c r="H213" s="1">
        <v>65.849999999999994</v>
      </c>
      <c r="I213" s="1">
        <v>3</v>
      </c>
      <c r="J213" s="1">
        <v>21.95</v>
      </c>
    </row>
    <row r="214" spans="1:10" x14ac:dyDescent="0.2">
      <c r="A214" s="1">
        <v>7322121797714</v>
      </c>
      <c r="B214" s="1" t="s">
        <v>5586</v>
      </c>
      <c r="C214" s="1" t="s">
        <v>5191</v>
      </c>
      <c r="D214" s="1">
        <v>65.459999999999994</v>
      </c>
      <c r="E214" s="1">
        <v>0</v>
      </c>
      <c r="F214" s="1">
        <v>0</v>
      </c>
      <c r="G214" s="1">
        <v>0</v>
      </c>
      <c r="H214" s="1">
        <v>65.459999999999994</v>
      </c>
      <c r="I214" s="1">
        <v>3</v>
      </c>
      <c r="J214" s="1">
        <v>21.82</v>
      </c>
    </row>
    <row r="215" spans="1:10" x14ac:dyDescent="0.2">
      <c r="A215" s="1">
        <v>7326965104722</v>
      </c>
      <c r="B215" s="1" t="s">
        <v>972</v>
      </c>
      <c r="C215" s="1" t="s">
        <v>970</v>
      </c>
      <c r="D215" s="1">
        <v>65.45</v>
      </c>
      <c r="E215" s="1">
        <v>0</v>
      </c>
      <c r="F215" s="1">
        <v>0</v>
      </c>
      <c r="G215" s="1">
        <v>0</v>
      </c>
      <c r="H215" s="1">
        <v>65.45</v>
      </c>
      <c r="I215" s="1">
        <v>3</v>
      </c>
      <c r="J215" s="1">
        <v>21.82</v>
      </c>
    </row>
    <row r="216" spans="1:10" x14ac:dyDescent="0.2">
      <c r="A216" s="1">
        <v>7243383406674</v>
      </c>
      <c r="B216" s="1" t="s">
        <v>1187</v>
      </c>
      <c r="C216" s="1" t="s">
        <v>1185</v>
      </c>
      <c r="D216" s="1">
        <v>64.900000000000006</v>
      </c>
      <c r="E216" s="1">
        <v>0</v>
      </c>
      <c r="F216" s="1">
        <v>0</v>
      </c>
      <c r="G216" s="1">
        <v>0</v>
      </c>
      <c r="H216" s="1">
        <v>64.900000000000006</v>
      </c>
      <c r="I216" s="1">
        <v>2</v>
      </c>
      <c r="J216" s="1">
        <v>32.450000000000003</v>
      </c>
    </row>
    <row r="217" spans="1:10" x14ac:dyDescent="0.2">
      <c r="A217" s="1">
        <v>7145759965266</v>
      </c>
      <c r="B217" s="1" t="s">
        <v>5587</v>
      </c>
      <c r="C217" s="1" t="s">
        <v>5588</v>
      </c>
      <c r="D217" s="1">
        <v>64.709999999999994</v>
      </c>
      <c r="E217" s="1">
        <v>0</v>
      </c>
      <c r="F217" s="1">
        <v>0</v>
      </c>
      <c r="G217" s="1">
        <v>0</v>
      </c>
      <c r="H217" s="1">
        <v>64.709999999999994</v>
      </c>
      <c r="I217" s="1">
        <v>2</v>
      </c>
      <c r="J217" s="1">
        <v>32.36</v>
      </c>
    </row>
    <row r="218" spans="1:10" x14ac:dyDescent="0.2">
      <c r="A218" s="1">
        <v>6767340388434</v>
      </c>
      <c r="B218" s="1" t="s">
        <v>5589</v>
      </c>
      <c r="C218" s="1" t="s">
        <v>5590</v>
      </c>
      <c r="D218" s="1">
        <v>64.709999999999994</v>
      </c>
      <c r="E218" s="1">
        <v>0</v>
      </c>
      <c r="F218" s="1">
        <v>0</v>
      </c>
      <c r="G218" s="1">
        <v>0</v>
      </c>
      <c r="H218" s="1">
        <v>64.709999999999994</v>
      </c>
      <c r="I218" s="1">
        <v>2</v>
      </c>
      <c r="J218" s="1">
        <v>32.36</v>
      </c>
    </row>
    <row r="219" spans="1:10" x14ac:dyDescent="0.2">
      <c r="A219" s="1">
        <v>7328477708370</v>
      </c>
      <c r="B219" s="1" t="s">
        <v>2032</v>
      </c>
      <c r="C219" s="1" t="s">
        <v>2030</v>
      </c>
      <c r="D219" s="1">
        <v>64.510000000000005</v>
      </c>
      <c r="E219" s="1">
        <v>0</v>
      </c>
      <c r="F219" s="1">
        <v>0</v>
      </c>
      <c r="G219" s="1">
        <v>0</v>
      </c>
      <c r="H219" s="1">
        <v>64.510000000000005</v>
      </c>
      <c r="I219" s="1">
        <v>2</v>
      </c>
      <c r="J219" s="1">
        <v>32.26</v>
      </c>
    </row>
    <row r="220" spans="1:10" x14ac:dyDescent="0.2">
      <c r="A220" s="1">
        <v>7308614107218</v>
      </c>
      <c r="B220" s="1" t="s">
        <v>845</v>
      </c>
      <c r="C220" s="1" t="s">
        <v>843</v>
      </c>
      <c r="D220" s="1">
        <v>63.97</v>
      </c>
      <c r="E220" s="1">
        <v>0</v>
      </c>
      <c r="F220" s="1">
        <v>0</v>
      </c>
      <c r="G220" s="1">
        <v>0</v>
      </c>
      <c r="H220" s="1">
        <v>63.97</v>
      </c>
      <c r="I220" s="1">
        <v>3</v>
      </c>
      <c r="J220" s="1">
        <v>21.32</v>
      </c>
    </row>
    <row r="221" spans="1:10" x14ac:dyDescent="0.2">
      <c r="A221" s="1">
        <v>6850069463122</v>
      </c>
      <c r="B221" s="1" t="s">
        <v>4566</v>
      </c>
      <c r="C221" s="1" t="s">
        <v>4564</v>
      </c>
      <c r="D221" s="1">
        <v>63.9</v>
      </c>
      <c r="E221" s="1">
        <v>0</v>
      </c>
      <c r="F221" s="1">
        <v>0</v>
      </c>
      <c r="G221" s="1">
        <v>0</v>
      </c>
      <c r="H221" s="1">
        <v>63.9</v>
      </c>
      <c r="I221" s="1">
        <v>2</v>
      </c>
      <c r="J221" s="1">
        <v>31.95</v>
      </c>
    </row>
    <row r="222" spans="1:10" x14ac:dyDescent="0.2">
      <c r="A222" s="1">
        <v>7224480202834</v>
      </c>
      <c r="B222" s="1" t="s">
        <v>720</v>
      </c>
      <c r="C222" s="1" t="s">
        <v>718</v>
      </c>
      <c r="D222" s="1">
        <v>63.85</v>
      </c>
      <c r="E222" s="1">
        <v>0</v>
      </c>
      <c r="F222" s="1">
        <v>0</v>
      </c>
      <c r="G222" s="1">
        <v>0</v>
      </c>
      <c r="H222" s="1">
        <v>63.85</v>
      </c>
      <c r="I222" s="1">
        <v>3</v>
      </c>
      <c r="J222" s="1">
        <v>21.28</v>
      </c>
    </row>
    <row r="223" spans="1:10" x14ac:dyDescent="0.2">
      <c r="A223" s="1">
        <v>7133761699922</v>
      </c>
      <c r="B223" s="1" t="s">
        <v>883</v>
      </c>
      <c r="C223" s="1" t="s">
        <v>881</v>
      </c>
      <c r="D223" s="1">
        <v>62.9</v>
      </c>
      <c r="E223" s="1">
        <v>0</v>
      </c>
      <c r="F223" s="1">
        <v>0</v>
      </c>
      <c r="G223" s="1">
        <v>0</v>
      </c>
      <c r="H223" s="1">
        <v>62.9</v>
      </c>
      <c r="I223" s="1">
        <v>2</v>
      </c>
      <c r="J223" s="1">
        <v>31.45</v>
      </c>
    </row>
    <row r="224" spans="1:10" x14ac:dyDescent="0.2">
      <c r="A224" s="1">
        <v>7200144687186</v>
      </c>
      <c r="B224" s="1" t="s">
        <v>5591</v>
      </c>
      <c r="C224" s="1" t="s">
        <v>5425</v>
      </c>
      <c r="D224" s="1">
        <v>62.81</v>
      </c>
      <c r="E224" s="1">
        <v>0</v>
      </c>
      <c r="F224" s="1">
        <v>0</v>
      </c>
      <c r="G224" s="1">
        <v>0</v>
      </c>
      <c r="H224" s="1">
        <v>62.81</v>
      </c>
      <c r="I224" s="1">
        <v>2</v>
      </c>
      <c r="J224" s="1">
        <v>31.41</v>
      </c>
    </row>
    <row r="225" spans="1:10" x14ac:dyDescent="0.2">
      <c r="A225" s="1">
        <v>7102353211474</v>
      </c>
      <c r="B225" s="1" t="s">
        <v>4340</v>
      </c>
      <c r="C225" s="1" t="s">
        <v>4338</v>
      </c>
      <c r="D225" s="1">
        <v>62.27</v>
      </c>
      <c r="E225" s="1">
        <v>0</v>
      </c>
      <c r="F225" s="1">
        <v>0</v>
      </c>
      <c r="G225" s="1">
        <v>0</v>
      </c>
      <c r="H225" s="1">
        <v>62.27</v>
      </c>
      <c r="I225" s="1">
        <v>3</v>
      </c>
      <c r="J225" s="1">
        <v>20.76</v>
      </c>
    </row>
    <row r="226" spans="1:10" x14ac:dyDescent="0.2">
      <c r="A226" s="1">
        <v>6895853404242</v>
      </c>
      <c r="B226" s="1" t="s">
        <v>4466</v>
      </c>
      <c r="C226" s="1" t="s">
        <v>4464</v>
      </c>
      <c r="D226" s="1">
        <v>59.9</v>
      </c>
      <c r="E226" s="1">
        <v>0</v>
      </c>
      <c r="F226" s="1">
        <v>0</v>
      </c>
      <c r="G226" s="1">
        <v>0</v>
      </c>
      <c r="H226" s="1">
        <v>59.9</v>
      </c>
      <c r="I226" s="1">
        <v>2</v>
      </c>
      <c r="J226" s="1">
        <v>29.95</v>
      </c>
    </row>
    <row r="227" spans="1:10" x14ac:dyDescent="0.2">
      <c r="A227" s="1">
        <v>7324157050962</v>
      </c>
      <c r="B227" s="1" t="s">
        <v>2138</v>
      </c>
      <c r="C227" s="1" t="s">
        <v>2136</v>
      </c>
      <c r="D227" s="1">
        <v>59.9</v>
      </c>
      <c r="E227" s="1">
        <v>0</v>
      </c>
      <c r="F227" s="1">
        <v>0</v>
      </c>
      <c r="G227" s="1">
        <v>0</v>
      </c>
      <c r="H227" s="1">
        <v>59.9</v>
      </c>
      <c r="I227" s="1">
        <v>2</v>
      </c>
      <c r="J227" s="1">
        <v>29.95</v>
      </c>
    </row>
    <row r="228" spans="1:10" x14ac:dyDescent="0.2">
      <c r="A228" s="1">
        <v>7326666621010</v>
      </c>
      <c r="B228" s="1" t="s">
        <v>2938</v>
      </c>
      <c r="C228" s="1" t="s">
        <v>2936</v>
      </c>
      <c r="D228" s="1">
        <v>59.9</v>
      </c>
      <c r="E228" s="1">
        <v>0</v>
      </c>
      <c r="F228" s="1">
        <v>0</v>
      </c>
      <c r="G228" s="1">
        <v>0</v>
      </c>
      <c r="H228" s="1">
        <v>59.9</v>
      </c>
      <c r="I228" s="1">
        <v>2</v>
      </c>
      <c r="J228" s="1">
        <v>29.95</v>
      </c>
    </row>
    <row r="229" spans="1:10" x14ac:dyDescent="0.2">
      <c r="A229" s="1">
        <v>7046423576658</v>
      </c>
      <c r="B229" s="1" t="s">
        <v>4684</v>
      </c>
      <c r="C229" s="1" t="s">
        <v>4682</v>
      </c>
      <c r="D229" s="1">
        <v>59.9</v>
      </c>
      <c r="E229" s="1">
        <v>0</v>
      </c>
      <c r="F229" s="1">
        <v>0</v>
      </c>
      <c r="G229" s="1">
        <v>0</v>
      </c>
      <c r="H229" s="1">
        <v>59.9</v>
      </c>
      <c r="I229" s="1">
        <v>2</v>
      </c>
      <c r="J229" s="1">
        <v>29.95</v>
      </c>
    </row>
    <row r="230" spans="1:10" x14ac:dyDescent="0.2">
      <c r="A230" s="1">
        <v>6889716121682</v>
      </c>
      <c r="B230" s="1" t="s">
        <v>5592</v>
      </c>
      <c r="C230" s="1" t="s">
        <v>5593</v>
      </c>
      <c r="D230" s="1">
        <v>59.9</v>
      </c>
      <c r="E230" s="1">
        <v>0</v>
      </c>
      <c r="F230" s="1">
        <v>0</v>
      </c>
      <c r="G230" s="1">
        <v>0</v>
      </c>
      <c r="H230" s="1">
        <v>59.9</v>
      </c>
      <c r="I230" s="1">
        <v>2</v>
      </c>
      <c r="J230" s="1">
        <v>29.95</v>
      </c>
    </row>
    <row r="231" spans="1:10" x14ac:dyDescent="0.2">
      <c r="A231" s="1">
        <v>6754117320786</v>
      </c>
      <c r="B231" s="1" t="s">
        <v>5594</v>
      </c>
      <c r="C231" s="1" t="s">
        <v>5595</v>
      </c>
      <c r="D231" s="1">
        <v>59.9</v>
      </c>
      <c r="E231" s="1">
        <v>0</v>
      </c>
      <c r="F231" s="1">
        <v>0</v>
      </c>
      <c r="G231" s="1">
        <v>0</v>
      </c>
      <c r="H231" s="1">
        <v>59.9</v>
      </c>
      <c r="I231" s="1">
        <v>2</v>
      </c>
      <c r="J231" s="1">
        <v>29.95</v>
      </c>
    </row>
    <row r="232" spans="1:10" x14ac:dyDescent="0.2">
      <c r="A232" s="1">
        <v>7089387700306</v>
      </c>
      <c r="B232" s="1" t="s">
        <v>5596</v>
      </c>
      <c r="C232" s="1" t="s">
        <v>5340</v>
      </c>
      <c r="D232" s="1">
        <v>59.9</v>
      </c>
      <c r="E232" s="1">
        <v>0</v>
      </c>
      <c r="F232" s="1">
        <v>0</v>
      </c>
      <c r="G232" s="1">
        <v>0</v>
      </c>
      <c r="H232" s="1">
        <v>59.9</v>
      </c>
      <c r="I232" s="1">
        <v>2</v>
      </c>
      <c r="J232" s="1">
        <v>29.95</v>
      </c>
    </row>
    <row r="233" spans="1:10" x14ac:dyDescent="0.2">
      <c r="A233" s="1">
        <v>7301054890066</v>
      </c>
      <c r="B233" s="1" t="s">
        <v>4289</v>
      </c>
      <c r="C233" s="1" t="s">
        <v>4287</v>
      </c>
      <c r="D233" s="1">
        <v>59.9</v>
      </c>
      <c r="E233" s="1">
        <v>0</v>
      </c>
      <c r="F233" s="1">
        <v>0</v>
      </c>
      <c r="G233" s="1">
        <v>0</v>
      </c>
      <c r="H233" s="1">
        <v>59.9</v>
      </c>
      <c r="I233" s="1">
        <v>2</v>
      </c>
      <c r="J233" s="1">
        <v>29.95</v>
      </c>
    </row>
    <row r="234" spans="1:10" x14ac:dyDescent="0.2">
      <c r="A234" s="1">
        <v>7326879973458</v>
      </c>
      <c r="B234" s="1" t="s">
        <v>1498</v>
      </c>
      <c r="C234" s="1" t="s">
        <v>1496</v>
      </c>
      <c r="D234" s="1">
        <v>59.9</v>
      </c>
      <c r="E234" s="1">
        <v>0</v>
      </c>
      <c r="F234" s="1">
        <v>0</v>
      </c>
      <c r="G234" s="1">
        <v>0</v>
      </c>
      <c r="H234" s="1">
        <v>59.9</v>
      </c>
      <c r="I234" s="1">
        <v>2</v>
      </c>
      <c r="J234" s="1">
        <v>29.95</v>
      </c>
    </row>
    <row r="235" spans="1:10" x14ac:dyDescent="0.2">
      <c r="A235" s="1">
        <v>7103041798226</v>
      </c>
      <c r="B235" s="1" t="s">
        <v>5597</v>
      </c>
      <c r="C235" s="1" t="s">
        <v>5598</v>
      </c>
      <c r="D235" s="1">
        <v>59.9</v>
      </c>
      <c r="E235" s="1">
        <v>0</v>
      </c>
      <c r="F235" s="1">
        <v>0</v>
      </c>
      <c r="G235" s="1">
        <v>0</v>
      </c>
      <c r="H235" s="1">
        <v>59.9</v>
      </c>
      <c r="I235" s="1">
        <v>2</v>
      </c>
      <c r="J235" s="1">
        <v>29.95</v>
      </c>
    </row>
    <row r="236" spans="1:10" x14ac:dyDescent="0.2">
      <c r="A236" s="1">
        <v>7260585623634</v>
      </c>
      <c r="B236" s="1" t="s">
        <v>994</v>
      </c>
      <c r="C236" s="1" t="s">
        <v>992</v>
      </c>
      <c r="D236" s="1">
        <v>59.9</v>
      </c>
      <c r="E236" s="1">
        <v>0</v>
      </c>
      <c r="F236" s="1">
        <v>0</v>
      </c>
      <c r="G236" s="1">
        <v>0</v>
      </c>
      <c r="H236" s="1">
        <v>59.9</v>
      </c>
      <c r="I236" s="1">
        <v>2</v>
      </c>
      <c r="J236" s="1">
        <v>29.95</v>
      </c>
    </row>
    <row r="237" spans="1:10" x14ac:dyDescent="0.2">
      <c r="A237" s="1">
        <v>7262842617938</v>
      </c>
      <c r="B237" s="1" t="s">
        <v>5599</v>
      </c>
      <c r="C237" s="1" t="s">
        <v>5137</v>
      </c>
      <c r="D237" s="1">
        <v>59.85</v>
      </c>
      <c r="E237" s="1">
        <v>0</v>
      </c>
      <c r="F237" s="1">
        <v>0</v>
      </c>
      <c r="G237" s="1">
        <v>0</v>
      </c>
      <c r="H237" s="1">
        <v>59.85</v>
      </c>
      <c r="I237" s="1">
        <v>3</v>
      </c>
      <c r="J237" s="1">
        <v>19.95</v>
      </c>
    </row>
    <row r="238" spans="1:10" x14ac:dyDescent="0.2">
      <c r="A238" s="1">
        <v>7152777003090</v>
      </c>
      <c r="B238" s="1" t="s">
        <v>5600</v>
      </c>
      <c r="C238" s="1" t="s">
        <v>5116</v>
      </c>
      <c r="D238" s="1">
        <v>59.85</v>
      </c>
      <c r="E238" s="1">
        <v>0</v>
      </c>
      <c r="F238" s="1">
        <v>0</v>
      </c>
      <c r="G238" s="1">
        <v>0</v>
      </c>
      <c r="H238" s="1">
        <v>59.85</v>
      </c>
      <c r="I238" s="1">
        <v>3</v>
      </c>
      <c r="J238" s="1">
        <v>19.95</v>
      </c>
    </row>
    <row r="239" spans="1:10" x14ac:dyDescent="0.2">
      <c r="A239" s="1">
        <v>7220592771154</v>
      </c>
      <c r="B239" s="1" t="s">
        <v>5601</v>
      </c>
      <c r="C239" s="1" t="s">
        <v>5107</v>
      </c>
      <c r="D239" s="1">
        <v>59.85</v>
      </c>
      <c r="E239" s="1">
        <v>0</v>
      </c>
      <c r="F239" s="1">
        <v>0</v>
      </c>
      <c r="G239" s="1">
        <v>0</v>
      </c>
      <c r="H239" s="1">
        <v>59.85</v>
      </c>
      <c r="I239" s="1">
        <v>3</v>
      </c>
      <c r="J239" s="1">
        <v>19.95</v>
      </c>
    </row>
    <row r="240" spans="1:10" x14ac:dyDescent="0.2">
      <c r="A240" s="1">
        <v>6616960696402</v>
      </c>
      <c r="B240" s="1" t="s">
        <v>5602</v>
      </c>
      <c r="C240" s="1" t="s">
        <v>5207</v>
      </c>
      <c r="D240" s="1">
        <v>59.85</v>
      </c>
      <c r="E240" s="1">
        <v>0</v>
      </c>
      <c r="F240" s="1">
        <v>0</v>
      </c>
      <c r="G240" s="1">
        <v>0</v>
      </c>
      <c r="H240" s="1">
        <v>59.85</v>
      </c>
      <c r="I240" s="1">
        <v>3</v>
      </c>
      <c r="J240" s="1">
        <v>19.95</v>
      </c>
    </row>
    <row r="241" spans="1:10" x14ac:dyDescent="0.2">
      <c r="A241" s="1">
        <v>7212508119122</v>
      </c>
      <c r="B241" s="1" t="s">
        <v>689</v>
      </c>
      <c r="C241" s="1" t="s">
        <v>687</v>
      </c>
      <c r="D241" s="1">
        <v>59.46</v>
      </c>
      <c r="E241" s="1">
        <v>0</v>
      </c>
      <c r="F241" s="1">
        <v>0</v>
      </c>
      <c r="G241" s="1">
        <v>0</v>
      </c>
      <c r="H241" s="1">
        <v>59.46</v>
      </c>
      <c r="I241" s="1">
        <v>3</v>
      </c>
      <c r="J241" s="1">
        <v>19.82</v>
      </c>
    </row>
    <row r="242" spans="1:10" x14ac:dyDescent="0.2">
      <c r="A242" s="1">
        <v>7147904958546</v>
      </c>
      <c r="B242" s="1" t="s">
        <v>1039</v>
      </c>
      <c r="C242" s="1" t="s">
        <v>1037</v>
      </c>
      <c r="D242" s="1">
        <v>58.98</v>
      </c>
      <c r="E242" s="1">
        <v>0</v>
      </c>
      <c r="F242" s="1">
        <v>0</v>
      </c>
      <c r="G242" s="1">
        <v>0</v>
      </c>
      <c r="H242" s="1">
        <v>58.98</v>
      </c>
      <c r="I242" s="1">
        <v>2</v>
      </c>
      <c r="J242" s="1">
        <v>29.49</v>
      </c>
    </row>
    <row r="243" spans="1:10" x14ac:dyDescent="0.2">
      <c r="A243" s="1">
        <v>7326345560146</v>
      </c>
      <c r="B243" s="1" t="s">
        <v>4619</v>
      </c>
      <c r="C243" s="1" t="s">
        <v>4617</v>
      </c>
      <c r="D243" s="1">
        <v>57.98</v>
      </c>
      <c r="E243" s="1">
        <v>0</v>
      </c>
      <c r="F243" s="1">
        <v>0</v>
      </c>
      <c r="G243" s="1">
        <v>0</v>
      </c>
      <c r="H243" s="1">
        <v>57.98</v>
      </c>
      <c r="I243" s="1">
        <v>2</v>
      </c>
      <c r="J243" s="1">
        <v>28.99</v>
      </c>
    </row>
    <row r="244" spans="1:10" x14ac:dyDescent="0.2">
      <c r="A244" s="1">
        <v>7267224617042</v>
      </c>
      <c r="B244" s="1" t="s">
        <v>4124</v>
      </c>
      <c r="C244" s="1" t="s">
        <v>4122</v>
      </c>
      <c r="D244" s="1">
        <v>57.9</v>
      </c>
      <c r="E244" s="1">
        <v>0</v>
      </c>
      <c r="F244" s="1">
        <v>0</v>
      </c>
      <c r="G244" s="1">
        <v>0</v>
      </c>
      <c r="H244" s="1">
        <v>57.9</v>
      </c>
      <c r="I244" s="1">
        <v>2</v>
      </c>
      <c r="J244" s="1">
        <v>28.95</v>
      </c>
    </row>
    <row r="245" spans="1:10" x14ac:dyDescent="0.2">
      <c r="A245" s="1">
        <v>7258937720914</v>
      </c>
      <c r="B245" s="1" t="s">
        <v>4078</v>
      </c>
      <c r="C245" s="1" t="s">
        <v>4076</v>
      </c>
      <c r="D245" s="1">
        <v>57.9</v>
      </c>
      <c r="E245" s="1">
        <v>0</v>
      </c>
      <c r="F245" s="1">
        <v>0</v>
      </c>
      <c r="G245" s="1">
        <v>0</v>
      </c>
      <c r="H245" s="1">
        <v>57.9</v>
      </c>
      <c r="I245" s="1">
        <v>2</v>
      </c>
      <c r="J245" s="1">
        <v>28.95</v>
      </c>
    </row>
    <row r="246" spans="1:10" x14ac:dyDescent="0.2">
      <c r="A246" s="1">
        <v>7091568410706</v>
      </c>
      <c r="B246" s="1" t="s">
        <v>5603</v>
      </c>
      <c r="C246" s="1" t="s">
        <v>5159</v>
      </c>
      <c r="D246" s="1">
        <v>56.98</v>
      </c>
      <c r="E246" s="1">
        <v>0</v>
      </c>
      <c r="F246" s="1">
        <v>0</v>
      </c>
      <c r="G246" s="1">
        <v>0</v>
      </c>
      <c r="H246" s="1">
        <v>56.98</v>
      </c>
      <c r="I246" s="1">
        <v>2</v>
      </c>
      <c r="J246" s="1">
        <v>28.49</v>
      </c>
    </row>
    <row r="247" spans="1:10" x14ac:dyDescent="0.2">
      <c r="A247" s="1">
        <v>7267187032146</v>
      </c>
      <c r="B247" s="1" t="s">
        <v>5604</v>
      </c>
      <c r="C247" s="1" t="s">
        <v>5605</v>
      </c>
      <c r="D247" s="1">
        <v>56.9</v>
      </c>
      <c r="E247" s="1">
        <v>0</v>
      </c>
      <c r="F247" s="1">
        <v>0</v>
      </c>
      <c r="G247" s="1">
        <v>0</v>
      </c>
      <c r="H247" s="1">
        <v>56.9</v>
      </c>
      <c r="I247" s="1">
        <v>2</v>
      </c>
      <c r="J247" s="1">
        <v>28.45</v>
      </c>
    </row>
    <row r="248" spans="1:10" x14ac:dyDescent="0.2">
      <c r="A248" s="1">
        <v>7227433353298</v>
      </c>
      <c r="B248" s="1" t="s">
        <v>1034</v>
      </c>
      <c r="C248" s="1" t="s">
        <v>1032</v>
      </c>
      <c r="D248" s="1">
        <v>56.9</v>
      </c>
      <c r="E248" s="1">
        <v>0</v>
      </c>
      <c r="F248" s="1">
        <v>0</v>
      </c>
      <c r="G248" s="1">
        <v>0</v>
      </c>
      <c r="H248" s="1">
        <v>56.9</v>
      </c>
      <c r="I248" s="1">
        <v>2</v>
      </c>
      <c r="J248" s="1">
        <v>28.45</v>
      </c>
    </row>
    <row r="249" spans="1:10" x14ac:dyDescent="0.2">
      <c r="A249" s="1">
        <v>7104815726674</v>
      </c>
      <c r="B249" s="1" t="s">
        <v>5606</v>
      </c>
      <c r="C249" s="1" t="s">
        <v>5607</v>
      </c>
      <c r="D249" s="1">
        <v>56.62</v>
      </c>
      <c r="E249" s="1">
        <v>0</v>
      </c>
      <c r="F249" s="1">
        <v>0</v>
      </c>
      <c r="G249" s="1">
        <v>0</v>
      </c>
      <c r="H249" s="1">
        <v>56.62</v>
      </c>
      <c r="I249" s="1">
        <v>4</v>
      </c>
      <c r="J249" s="1">
        <v>14.16</v>
      </c>
    </row>
    <row r="250" spans="1:10" x14ac:dyDescent="0.2">
      <c r="A250" s="1">
        <v>7228404596818</v>
      </c>
      <c r="B250" s="1" t="s">
        <v>628</v>
      </c>
      <c r="C250" s="1" t="s">
        <v>626</v>
      </c>
      <c r="D250" s="1">
        <v>56.35</v>
      </c>
      <c r="E250" s="1">
        <v>0</v>
      </c>
      <c r="F250" s="1">
        <v>0</v>
      </c>
      <c r="G250" s="1">
        <v>0</v>
      </c>
      <c r="H250" s="1">
        <v>56.35</v>
      </c>
      <c r="I250" s="1">
        <v>3</v>
      </c>
      <c r="J250" s="1">
        <v>18.78</v>
      </c>
    </row>
    <row r="251" spans="1:10" x14ac:dyDescent="0.2">
      <c r="A251" s="1">
        <v>6855320862802</v>
      </c>
      <c r="B251" s="1" t="s">
        <v>5608</v>
      </c>
      <c r="C251" s="1" t="s">
        <v>5609</v>
      </c>
      <c r="D251" s="1">
        <v>56.31</v>
      </c>
      <c r="E251" s="1">
        <v>0</v>
      </c>
      <c r="F251" s="1">
        <v>0</v>
      </c>
      <c r="G251" s="1">
        <v>0</v>
      </c>
      <c r="H251" s="1">
        <v>56.31</v>
      </c>
      <c r="I251" s="1">
        <v>2</v>
      </c>
      <c r="J251" s="1">
        <v>28.16</v>
      </c>
    </row>
    <row r="252" spans="1:10" x14ac:dyDescent="0.2">
      <c r="A252" s="1">
        <v>7153978474578</v>
      </c>
      <c r="B252" s="1" t="s">
        <v>598</v>
      </c>
      <c r="C252" s="1" t="s">
        <v>596</v>
      </c>
      <c r="D252" s="1">
        <v>56.26</v>
      </c>
      <c r="E252" s="1">
        <v>0</v>
      </c>
      <c r="F252" s="1">
        <v>0</v>
      </c>
      <c r="G252" s="1">
        <v>0</v>
      </c>
      <c r="H252" s="1">
        <v>56.26</v>
      </c>
      <c r="I252" s="1">
        <v>3</v>
      </c>
      <c r="J252" s="1">
        <v>18.75</v>
      </c>
    </row>
    <row r="253" spans="1:10" x14ac:dyDescent="0.2">
      <c r="A253" s="1">
        <v>6869876506706</v>
      </c>
      <c r="B253" s="1" t="s">
        <v>4279</v>
      </c>
      <c r="C253" s="1" t="s">
        <v>4277</v>
      </c>
      <c r="D253" s="1">
        <v>55.98</v>
      </c>
      <c r="E253" s="1">
        <v>0</v>
      </c>
      <c r="F253" s="1">
        <v>0</v>
      </c>
      <c r="G253" s="1">
        <v>0</v>
      </c>
      <c r="H253" s="1">
        <v>55.98</v>
      </c>
      <c r="I253" s="1">
        <v>2</v>
      </c>
      <c r="J253" s="1">
        <v>27.99</v>
      </c>
    </row>
    <row r="254" spans="1:10" x14ac:dyDescent="0.2">
      <c r="A254" s="1">
        <v>7326582898770</v>
      </c>
      <c r="B254" s="1" t="s">
        <v>3368</v>
      </c>
      <c r="C254" s="1" t="s">
        <v>3366</v>
      </c>
      <c r="D254" s="1">
        <v>55.98</v>
      </c>
      <c r="E254" s="1">
        <v>0</v>
      </c>
      <c r="F254" s="1">
        <v>0</v>
      </c>
      <c r="G254" s="1">
        <v>0</v>
      </c>
      <c r="H254" s="1">
        <v>55.98</v>
      </c>
      <c r="I254" s="1">
        <v>2</v>
      </c>
      <c r="J254" s="1">
        <v>27.99</v>
      </c>
    </row>
    <row r="255" spans="1:10" x14ac:dyDescent="0.2">
      <c r="A255" s="1">
        <v>7195993342034</v>
      </c>
      <c r="B255" s="1" t="s">
        <v>679</v>
      </c>
      <c r="C255" s="1" t="s">
        <v>677</v>
      </c>
      <c r="D255" s="1">
        <v>55.9</v>
      </c>
      <c r="E255" s="1">
        <v>0</v>
      </c>
      <c r="F255" s="1">
        <v>0</v>
      </c>
      <c r="G255" s="1">
        <v>0</v>
      </c>
      <c r="H255" s="1">
        <v>55.9</v>
      </c>
      <c r="I255" s="1">
        <v>2</v>
      </c>
      <c r="J255" s="1">
        <v>27.95</v>
      </c>
    </row>
    <row r="256" spans="1:10" x14ac:dyDescent="0.2">
      <c r="A256" s="1">
        <v>7079632732242</v>
      </c>
      <c r="B256" s="1" t="s">
        <v>5610</v>
      </c>
      <c r="C256" s="1" t="s">
        <v>5113</v>
      </c>
      <c r="D256" s="1">
        <v>55.9</v>
      </c>
      <c r="E256" s="1">
        <v>0</v>
      </c>
      <c r="F256" s="1">
        <v>0</v>
      </c>
      <c r="G256" s="1">
        <v>0</v>
      </c>
      <c r="H256" s="1">
        <v>55.9</v>
      </c>
      <c r="I256" s="1">
        <v>2</v>
      </c>
      <c r="J256" s="1">
        <v>27.95</v>
      </c>
    </row>
    <row r="257" spans="1:10" x14ac:dyDescent="0.2">
      <c r="A257" s="1">
        <v>7272146632786</v>
      </c>
      <c r="B257" s="1" t="s">
        <v>909</v>
      </c>
      <c r="C257" s="1" t="s">
        <v>907</v>
      </c>
      <c r="D257" s="1">
        <v>55.01</v>
      </c>
      <c r="E257" s="1">
        <v>0</v>
      </c>
      <c r="F257" s="1">
        <v>0</v>
      </c>
      <c r="G257" s="1">
        <v>0</v>
      </c>
      <c r="H257" s="1">
        <v>55.01</v>
      </c>
      <c r="I257" s="1">
        <v>2</v>
      </c>
      <c r="J257" s="1">
        <v>27.51</v>
      </c>
    </row>
    <row r="258" spans="1:10" x14ac:dyDescent="0.2">
      <c r="A258" s="1">
        <v>7101840949330</v>
      </c>
      <c r="B258" s="1" t="s">
        <v>5611</v>
      </c>
      <c r="C258" s="1" t="s">
        <v>5612</v>
      </c>
      <c r="D258" s="1">
        <v>54.98</v>
      </c>
      <c r="E258" s="1">
        <v>0</v>
      </c>
      <c r="F258" s="1">
        <v>0</v>
      </c>
      <c r="G258" s="1">
        <v>0</v>
      </c>
      <c r="H258" s="1">
        <v>54.98</v>
      </c>
      <c r="I258" s="1">
        <v>2</v>
      </c>
      <c r="J258" s="1">
        <v>27.49</v>
      </c>
    </row>
    <row r="259" spans="1:10" x14ac:dyDescent="0.2">
      <c r="A259" s="1">
        <v>7155586924626</v>
      </c>
      <c r="B259" s="1" t="s">
        <v>5613</v>
      </c>
      <c r="C259" s="1" t="s">
        <v>5406</v>
      </c>
      <c r="D259" s="1">
        <v>54.95</v>
      </c>
      <c r="E259" s="1">
        <v>0</v>
      </c>
      <c r="F259" s="1">
        <v>0</v>
      </c>
      <c r="G259" s="1">
        <v>0</v>
      </c>
      <c r="H259" s="1">
        <v>54.95</v>
      </c>
      <c r="I259" s="1">
        <v>1</v>
      </c>
      <c r="J259" s="1">
        <v>54.95</v>
      </c>
    </row>
    <row r="260" spans="1:10" x14ac:dyDescent="0.2">
      <c r="A260" s="1">
        <v>7136661471314</v>
      </c>
      <c r="B260" s="1" t="s">
        <v>4557</v>
      </c>
      <c r="C260" s="1" t="s">
        <v>4555</v>
      </c>
      <c r="D260" s="1">
        <v>54.95</v>
      </c>
      <c r="E260" s="1">
        <v>0</v>
      </c>
      <c r="F260" s="1">
        <v>0</v>
      </c>
      <c r="G260" s="1">
        <v>0</v>
      </c>
      <c r="H260" s="1">
        <v>54.95</v>
      </c>
      <c r="I260" s="1">
        <v>1</v>
      </c>
      <c r="J260" s="1">
        <v>54.95</v>
      </c>
    </row>
    <row r="261" spans="1:10" x14ac:dyDescent="0.2">
      <c r="A261" s="1">
        <v>7133696262226</v>
      </c>
      <c r="B261" s="1" t="s">
        <v>5614</v>
      </c>
      <c r="C261" s="1" t="s">
        <v>5615</v>
      </c>
      <c r="D261" s="1">
        <v>54.95</v>
      </c>
      <c r="E261" s="1">
        <v>0</v>
      </c>
      <c r="F261" s="1">
        <v>0</v>
      </c>
      <c r="G261" s="1">
        <v>0</v>
      </c>
      <c r="H261" s="1">
        <v>54.95</v>
      </c>
      <c r="I261" s="1">
        <v>1</v>
      </c>
      <c r="J261" s="1">
        <v>54.95</v>
      </c>
    </row>
    <row r="262" spans="1:10" x14ac:dyDescent="0.2">
      <c r="A262" s="1">
        <v>7111928545362</v>
      </c>
      <c r="B262" s="1" t="s">
        <v>5616</v>
      </c>
      <c r="C262" s="1" t="s">
        <v>5617</v>
      </c>
      <c r="D262" s="1">
        <v>54.95</v>
      </c>
      <c r="E262" s="1">
        <v>0</v>
      </c>
      <c r="F262" s="1">
        <v>0</v>
      </c>
      <c r="G262" s="1">
        <v>0</v>
      </c>
      <c r="H262" s="1">
        <v>54.95</v>
      </c>
      <c r="I262" s="1">
        <v>1</v>
      </c>
      <c r="J262" s="1">
        <v>54.95</v>
      </c>
    </row>
    <row r="263" spans="1:10" x14ac:dyDescent="0.2">
      <c r="A263" s="1">
        <v>6976208863314</v>
      </c>
      <c r="B263" s="1" t="s">
        <v>5618</v>
      </c>
      <c r="C263" s="1" t="s">
        <v>5305</v>
      </c>
      <c r="D263" s="1">
        <v>54.11</v>
      </c>
      <c r="E263" s="1">
        <v>0</v>
      </c>
      <c r="F263" s="1">
        <v>0</v>
      </c>
      <c r="G263" s="1">
        <v>0</v>
      </c>
      <c r="H263" s="1">
        <v>54.11</v>
      </c>
      <c r="I263" s="1">
        <v>2</v>
      </c>
      <c r="J263" s="1">
        <v>27.06</v>
      </c>
    </row>
    <row r="264" spans="1:10" x14ac:dyDescent="0.2">
      <c r="A264" s="1">
        <v>7112077148242</v>
      </c>
      <c r="B264" s="1" t="s">
        <v>5619</v>
      </c>
      <c r="C264" s="1" t="s">
        <v>5620</v>
      </c>
      <c r="D264" s="1">
        <v>53.98</v>
      </c>
      <c r="E264" s="1">
        <v>0</v>
      </c>
      <c r="F264" s="1">
        <v>0</v>
      </c>
      <c r="G264" s="1">
        <v>0</v>
      </c>
      <c r="H264" s="1">
        <v>53.98</v>
      </c>
      <c r="I264" s="1">
        <v>2</v>
      </c>
      <c r="J264" s="1">
        <v>26.99</v>
      </c>
    </row>
    <row r="265" spans="1:10" x14ac:dyDescent="0.2">
      <c r="A265" s="1">
        <v>7102092902482</v>
      </c>
      <c r="B265" s="1" t="s">
        <v>5621</v>
      </c>
      <c r="C265" s="1" t="s">
        <v>5622</v>
      </c>
      <c r="D265" s="1">
        <v>53.91</v>
      </c>
      <c r="E265" s="1">
        <v>0</v>
      </c>
      <c r="F265" s="1">
        <v>0</v>
      </c>
      <c r="G265" s="1">
        <v>0</v>
      </c>
      <c r="H265" s="1">
        <v>53.91</v>
      </c>
      <c r="I265" s="1">
        <v>2</v>
      </c>
      <c r="J265" s="1">
        <v>26.96</v>
      </c>
    </row>
    <row r="266" spans="1:10" x14ac:dyDescent="0.2">
      <c r="A266" s="1">
        <v>7328827539538</v>
      </c>
      <c r="B266" s="1" t="s">
        <v>2048</v>
      </c>
      <c r="C266" s="1" t="s">
        <v>2046</v>
      </c>
      <c r="D266" s="1">
        <v>53.9</v>
      </c>
      <c r="E266" s="1">
        <v>0</v>
      </c>
      <c r="F266" s="1">
        <v>0</v>
      </c>
      <c r="G266" s="1">
        <v>0</v>
      </c>
      <c r="H266" s="1">
        <v>53.9</v>
      </c>
      <c r="I266" s="1">
        <v>2</v>
      </c>
      <c r="J266" s="1">
        <v>26.95</v>
      </c>
    </row>
    <row r="267" spans="1:10" x14ac:dyDescent="0.2">
      <c r="A267" s="1">
        <v>7112899657810</v>
      </c>
      <c r="B267" s="1" t="s">
        <v>5623</v>
      </c>
      <c r="C267" s="1" t="s">
        <v>5624</v>
      </c>
      <c r="D267" s="1">
        <v>53.9</v>
      </c>
      <c r="E267" s="1">
        <v>0</v>
      </c>
      <c r="F267" s="1">
        <v>0</v>
      </c>
      <c r="G267" s="1">
        <v>0</v>
      </c>
      <c r="H267" s="1">
        <v>53.9</v>
      </c>
      <c r="I267" s="1">
        <v>2</v>
      </c>
      <c r="J267" s="1">
        <v>26.95</v>
      </c>
    </row>
    <row r="268" spans="1:10" x14ac:dyDescent="0.2">
      <c r="A268" s="1">
        <v>7297999994962</v>
      </c>
      <c r="B268" s="1" t="s">
        <v>2200</v>
      </c>
      <c r="C268" s="1" t="s">
        <v>2198</v>
      </c>
      <c r="D268" s="1">
        <v>53.07</v>
      </c>
      <c r="E268" s="1">
        <v>0</v>
      </c>
      <c r="F268" s="1">
        <v>0</v>
      </c>
      <c r="G268" s="1">
        <v>0</v>
      </c>
      <c r="H268" s="1">
        <v>53.07</v>
      </c>
      <c r="I268" s="1">
        <v>2</v>
      </c>
      <c r="J268" s="1">
        <v>26.54</v>
      </c>
    </row>
    <row r="269" spans="1:10" x14ac:dyDescent="0.2">
      <c r="A269" s="1">
        <v>7227950399570</v>
      </c>
      <c r="B269" s="1" t="s">
        <v>915</v>
      </c>
      <c r="C269" s="1" t="s">
        <v>913</v>
      </c>
      <c r="D269" s="1">
        <v>52.9</v>
      </c>
      <c r="E269" s="1">
        <v>0</v>
      </c>
      <c r="F269" s="1">
        <v>0</v>
      </c>
      <c r="G269" s="1">
        <v>0</v>
      </c>
      <c r="H269" s="1">
        <v>52.9</v>
      </c>
      <c r="I269" s="1">
        <v>2</v>
      </c>
      <c r="J269" s="1">
        <v>26.45</v>
      </c>
    </row>
    <row r="270" spans="1:10" x14ac:dyDescent="0.2">
      <c r="A270" s="1">
        <v>7224171724882</v>
      </c>
      <c r="B270" s="1" t="s">
        <v>590</v>
      </c>
      <c r="C270" s="1" t="s">
        <v>588</v>
      </c>
      <c r="D270" s="1">
        <v>52.9</v>
      </c>
      <c r="E270" s="1">
        <v>0</v>
      </c>
      <c r="F270" s="1">
        <v>0</v>
      </c>
      <c r="G270" s="1">
        <v>0</v>
      </c>
      <c r="H270" s="1">
        <v>52.9</v>
      </c>
      <c r="I270" s="1">
        <v>2</v>
      </c>
      <c r="J270" s="1">
        <v>26.45</v>
      </c>
    </row>
    <row r="271" spans="1:10" x14ac:dyDescent="0.2">
      <c r="A271" s="1">
        <v>7327034900562</v>
      </c>
      <c r="B271" s="1" t="s">
        <v>1754</v>
      </c>
      <c r="C271" s="1" t="s">
        <v>1752</v>
      </c>
      <c r="D271" s="1">
        <v>51.9</v>
      </c>
      <c r="E271" s="1">
        <v>0</v>
      </c>
      <c r="F271" s="1">
        <v>0</v>
      </c>
      <c r="G271" s="1">
        <v>0</v>
      </c>
      <c r="H271" s="1">
        <v>51.9</v>
      </c>
      <c r="I271" s="1">
        <v>2</v>
      </c>
      <c r="J271" s="1">
        <v>25.95</v>
      </c>
    </row>
    <row r="272" spans="1:10" x14ac:dyDescent="0.2">
      <c r="A272" s="1">
        <v>7249921343570</v>
      </c>
      <c r="B272" s="1" t="s">
        <v>781</v>
      </c>
      <c r="C272" s="1" t="s">
        <v>779</v>
      </c>
      <c r="D272" s="1">
        <v>51.9</v>
      </c>
      <c r="E272" s="1">
        <v>0</v>
      </c>
      <c r="F272" s="1">
        <v>0</v>
      </c>
      <c r="G272" s="1">
        <v>0</v>
      </c>
      <c r="H272" s="1">
        <v>51.9</v>
      </c>
      <c r="I272" s="1">
        <v>2</v>
      </c>
      <c r="J272" s="1">
        <v>25.95</v>
      </c>
    </row>
    <row r="273" spans="1:10" x14ac:dyDescent="0.2">
      <c r="A273" s="1">
        <v>7327249891410</v>
      </c>
      <c r="B273" s="1" t="s">
        <v>1944</v>
      </c>
      <c r="C273" s="1" t="s">
        <v>1942</v>
      </c>
      <c r="D273" s="1">
        <v>51.9</v>
      </c>
      <c r="E273" s="1">
        <v>0</v>
      </c>
      <c r="F273" s="1">
        <v>0</v>
      </c>
      <c r="G273" s="1">
        <v>0</v>
      </c>
      <c r="H273" s="1">
        <v>51.9</v>
      </c>
      <c r="I273" s="1">
        <v>2</v>
      </c>
      <c r="J273" s="1">
        <v>25.95</v>
      </c>
    </row>
    <row r="274" spans="1:10" x14ac:dyDescent="0.2">
      <c r="A274" s="1">
        <v>7268436181074</v>
      </c>
      <c r="B274" s="1" t="s">
        <v>5625</v>
      </c>
      <c r="C274" s="1" t="s">
        <v>5626</v>
      </c>
      <c r="D274" s="1">
        <v>51.9</v>
      </c>
      <c r="E274" s="1">
        <v>0</v>
      </c>
      <c r="F274" s="1">
        <v>0</v>
      </c>
      <c r="G274" s="1">
        <v>0</v>
      </c>
      <c r="H274" s="1">
        <v>51.9</v>
      </c>
      <c r="I274" s="1">
        <v>2</v>
      </c>
      <c r="J274" s="1">
        <v>25.95</v>
      </c>
    </row>
    <row r="275" spans="1:10" x14ac:dyDescent="0.2">
      <c r="A275" s="1">
        <v>7274967662674</v>
      </c>
      <c r="B275" s="1" t="s">
        <v>3410</v>
      </c>
      <c r="C275" s="1" t="s">
        <v>3408</v>
      </c>
      <c r="D275" s="1">
        <v>51.9</v>
      </c>
      <c r="E275" s="1">
        <v>0</v>
      </c>
      <c r="F275" s="1">
        <v>0</v>
      </c>
      <c r="G275" s="1">
        <v>0</v>
      </c>
      <c r="H275" s="1">
        <v>51.9</v>
      </c>
      <c r="I275" s="1">
        <v>2</v>
      </c>
      <c r="J275" s="1">
        <v>25.95</v>
      </c>
    </row>
    <row r="276" spans="1:10" x14ac:dyDescent="0.2">
      <c r="A276" s="1">
        <v>7321272057938</v>
      </c>
      <c r="B276" s="1" t="s">
        <v>5627</v>
      </c>
      <c r="C276" s="1" t="s">
        <v>5628</v>
      </c>
      <c r="D276" s="1">
        <v>51.9</v>
      </c>
      <c r="E276" s="1">
        <v>0</v>
      </c>
      <c r="F276" s="1">
        <v>0</v>
      </c>
      <c r="G276" s="1">
        <v>0</v>
      </c>
      <c r="H276" s="1">
        <v>51.9</v>
      </c>
      <c r="I276" s="1">
        <v>2</v>
      </c>
      <c r="J276" s="1">
        <v>25.95</v>
      </c>
    </row>
    <row r="277" spans="1:10" x14ac:dyDescent="0.2">
      <c r="A277" s="1">
        <v>7065781403730</v>
      </c>
      <c r="B277" s="1" t="s">
        <v>5629</v>
      </c>
      <c r="C277" s="1" t="s">
        <v>5630</v>
      </c>
      <c r="D277" s="1">
        <v>51.29</v>
      </c>
      <c r="E277" s="1">
        <v>0</v>
      </c>
      <c r="F277" s="1">
        <v>0</v>
      </c>
      <c r="G277" s="1">
        <v>0</v>
      </c>
      <c r="H277" s="1">
        <v>51.29</v>
      </c>
      <c r="I277" s="1">
        <v>2</v>
      </c>
      <c r="J277" s="1">
        <v>25.65</v>
      </c>
    </row>
    <row r="278" spans="1:10" x14ac:dyDescent="0.2">
      <c r="A278" s="1">
        <v>7134425743442</v>
      </c>
      <c r="B278" s="1" t="s">
        <v>5631</v>
      </c>
      <c r="C278" s="1" t="s">
        <v>5170</v>
      </c>
      <c r="D278" s="1">
        <v>51.1</v>
      </c>
      <c r="E278" s="1">
        <v>0</v>
      </c>
      <c r="F278" s="1">
        <v>0</v>
      </c>
      <c r="G278" s="1">
        <v>0</v>
      </c>
      <c r="H278" s="1">
        <v>51.1</v>
      </c>
      <c r="I278" s="1">
        <v>2</v>
      </c>
      <c r="J278" s="1">
        <v>25.55</v>
      </c>
    </row>
    <row r="279" spans="1:10" x14ac:dyDescent="0.2">
      <c r="A279" s="1">
        <v>7234230550610</v>
      </c>
      <c r="B279" s="1" t="s">
        <v>5632</v>
      </c>
      <c r="C279" s="1" t="s">
        <v>5633</v>
      </c>
      <c r="D279" s="1">
        <v>50.31</v>
      </c>
      <c r="E279" s="1">
        <v>0</v>
      </c>
      <c r="F279" s="1">
        <v>0</v>
      </c>
      <c r="G279" s="1">
        <v>0</v>
      </c>
      <c r="H279" s="1">
        <v>50.31</v>
      </c>
      <c r="I279" s="1">
        <v>2</v>
      </c>
      <c r="J279" s="1">
        <v>25.16</v>
      </c>
    </row>
    <row r="280" spans="1:10" x14ac:dyDescent="0.2">
      <c r="A280" s="1">
        <v>7149231833170</v>
      </c>
      <c r="B280" s="1" t="s">
        <v>5634</v>
      </c>
      <c r="C280" s="1" t="s">
        <v>5635</v>
      </c>
      <c r="D280" s="1">
        <v>50.31</v>
      </c>
      <c r="E280" s="1">
        <v>0</v>
      </c>
      <c r="F280" s="1">
        <v>0</v>
      </c>
      <c r="G280" s="1">
        <v>0</v>
      </c>
      <c r="H280" s="1">
        <v>50.31</v>
      </c>
      <c r="I280" s="1">
        <v>2</v>
      </c>
      <c r="J280" s="1">
        <v>25.16</v>
      </c>
    </row>
    <row r="281" spans="1:10" x14ac:dyDescent="0.2">
      <c r="A281" s="1">
        <v>7105018101842</v>
      </c>
      <c r="B281" s="1" t="s">
        <v>5636</v>
      </c>
      <c r="C281" s="1" t="s">
        <v>5637</v>
      </c>
      <c r="D281" s="1">
        <v>49.95</v>
      </c>
      <c r="E281" s="1">
        <v>0</v>
      </c>
      <c r="F281" s="1">
        <v>0</v>
      </c>
      <c r="G281" s="1">
        <v>0</v>
      </c>
      <c r="H281" s="1">
        <v>49.95</v>
      </c>
      <c r="I281" s="1">
        <v>1</v>
      </c>
      <c r="J281" s="1">
        <v>49.95</v>
      </c>
    </row>
    <row r="282" spans="1:10" x14ac:dyDescent="0.2">
      <c r="A282" s="1">
        <v>7249843454034</v>
      </c>
      <c r="B282" s="1" t="s">
        <v>5638</v>
      </c>
      <c r="C282" s="1" t="s">
        <v>5639</v>
      </c>
      <c r="D282" s="1">
        <v>49.95</v>
      </c>
      <c r="E282" s="1">
        <v>0</v>
      </c>
      <c r="F282" s="1">
        <v>0</v>
      </c>
      <c r="G282" s="1">
        <v>0</v>
      </c>
      <c r="H282" s="1">
        <v>49.95</v>
      </c>
      <c r="I282" s="1">
        <v>1</v>
      </c>
      <c r="J282" s="1">
        <v>49.95</v>
      </c>
    </row>
    <row r="283" spans="1:10" x14ac:dyDescent="0.2">
      <c r="A283" s="1">
        <v>7262852186194</v>
      </c>
      <c r="B283" s="1" t="s">
        <v>4049</v>
      </c>
      <c r="C283" s="1" t="s">
        <v>4047</v>
      </c>
      <c r="D283" s="1">
        <v>49.9</v>
      </c>
      <c r="E283" s="1">
        <v>0</v>
      </c>
      <c r="F283" s="1">
        <v>0</v>
      </c>
      <c r="G283" s="1">
        <v>0</v>
      </c>
      <c r="H283" s="1">
        <v>49.9</v>
      </c>
      <c r="I283" s="1">
        <v>2</v>
      </c>
      <c r="J283" s="1">
        <v>24.95</v>
      </c>
    </row>
    <row r="284" spans="1:10" x14ac:dyDescent="0.2">
      <c r="A284" s="1">
        <v>7328276873298</v>
      </c>
      <c r="B284" s="1" t="s">
        <v>1705</v>
      </c>
      <c r="C284" s="1" t="s">
        <v>1703</v>
      </c>
      <c r="D284" s="1">
        <v>48.58</v>
      </c>
      <c r="E284" s="1">
        <v>0</v>
      </c>
      <c r="F284" s="1">
        <v>0</v>
      </c>
      <c r="G284" s="1">
        <v>0</v>
      </c>
      <c r="H284" s="1">
        <v>48.58</v>
      </c>
      <c r="I284" s="1">
        <v>2</v>
      </c>
      <c r="J284" s="1">
        <v>24.29</v>
      </c>
    </row>
    <row r="285" spans="1:10" x14ac:dyDescent="0.2">
      <c r="A285" s="1">
        <v>7328632340562</v>
      </c>
      <c r="B285" s="1" t="s">
        <v>2252</v>
      </c>
      <c r="C285" s="1" t="s">
        <v>2250</v>
      </c>
      <c r="D285" s="1">
        <v>48.58</v>
      </c>
      <c r="E285" s="1">
        <v>0</v>
      </c>
      <c r="F285" s="1">
        <v>0</v>
      </c>
      <c r="G285" s="1">
        <v>0</v>
      </c>
      <c r="H285" s="1">
        <v>48.58</v>
      </c>
      <c r="I285" s="1">
        <v>2</v>
      </c>
      <c r="J285" s="1">
        <v>24.29</v>
      </c>
    </row>
    <row r="286" spans="1:10" x14ac:dyDescent="0.2">
      <c r="A286" s="1">
        <v>7114101915730</v>
      </c>
      <c r="B286" s="1" t="s">
        <v>5640</v>
      </c>
      <c r="C286" s="1" t="s">
        <v>5641</v>
      </c>
      <c r="D286" s="1">
        <v>48.57</v>
      </c>
      <c r="E286" s="1">
        <v>0</v>
      </c>
      <c r="F286" s="1">
        <v>0</v>
      </c>
      <c r="G286" s="1">
        <v>0</v>
      </c>
      <c r="H286" s="1">
        <v>48.57</v>
      </c>
      <c r="I286" s="1">
        <v>2</v>
      </c>
      <c r="J286" s="1">
        <v>24.29</v>
      </c>
    </row>
    <row r="287" spans="1:10" x14ac:dyDescent="0.2">
      <c r="A287" s="1">
        <v>6877990846546</v>
      </c>
      <c r="B287" s="1" t="s">
        <v>5642</v>
      </c>
      <c r="C287" s="1" t="s">
        <v>5643</v>
      </c>
      <c r="D287" s="1">
        <v>47.99</v>
      </c>
      <c r="E287" s="1">
        <v>0</v>
      </c>
      <c r="F287" s="1">
        <v>0</v>
      </c>
      <c r="G287" s="1">
        <v>0</v>
      </c>
      <c r="H287" s="1">
        <v>47.99</v>
      </c>
      <c r="I287" s="1">
        <v>1</v>
      </c>
      <c r="J287" s="1">
        <v>47.99</v>
      </c>
    </row>
    <row r="288" spans="1:10" x14ac:dyDescent="0.2">
      <c r="A288" s="1">
        <v>6981034508370</v>
      </c>
      <c r="B288" s="1" t="s">
        <v>5644</v>
      </c>
      <c r="C288" s="1" t="s">
        <v>5645</v>
      </c>
      <c r="D288" s="1">
        <v>47.92</v>
      </c>
      <c r="E288" s="1">
        <v>0</v>
      </c>
      <c r="F288" s="1">
        <v>0</v>
      </c>
      <c r="G288" s="1">
        <v>0</v>
      </c>
      <c r="H288" s="1">
        <v>47.92</v>
      </c>
      <c r="I288" s="1">
        <v>2</v>
      </c>
      <c r="J288" s="1">
        <v>23.96</v>
      </c>
    </row>
    <row r="289" spans="1:10" x14ac:dyDescent="0.2">
      <c r="A289" s="1">
        <v>6848891256914</v>
      </c>
      <c r="B289" s="1" t="s">
        <v>5646</v>
      </c>
      <c r="C289" s="1" t="s">
        <v>5647</v>
      </c>
      <c r="D289" s="1">
        <v>47.92</v>
      </c>
      <c r="E289" s="1">
        <v>0</v>
      </c>
      <c r="F289" s="1">
        <v>0</v>
      </c>
      <c r="G289" s="1">
        <v>0</v>
      </c>
      <c r="H289" s="1">
        <v>47.92</v>
      </c>
      <c r="I289" s="1">
        <v>2</v>
      </c>
      <c r="J289" s="1">
        <v>23.96</v>
      </c>
    </row>
    <row r="290" spans="1:10" x14ac:dyDescent="0.2">
      <c r="A290" s="1">
        <v>7327249268818</v>
      </c>
      <c r="B290" s="1" t="s">
        <v>1585</v>
      </c>
      <c r="C290" s="1" t="s">
        <v>1583</v>
      </c>
      <c r="D290" s="1">
        <v>47.9</v>
      </c>
      <c r="E290" s="1">
        <v>0</v>
      </c>
      <c r="F290" s="1">
        <v>0</v>
      </c>
      <c r="G290" s="1">
        <v>0</v>
      </c>
      <c r="H290" s="1">
        <v>47.9</v>
      </c>
      <c r="I290" s="1">
        <v>2</v>
      </c>
      <c r="J290" s="1">
        <v>23.95</v>
      </c>
    </row>
    <row r="291" spans="1:10" x14ac:dyDescent="0.2">
      <c r="A291" s="1">
        <v>6880081018962</v>
      </c>
      <c r="B291" s="1" t="s">
        <v>5648</v>
      </c>
      <c r="C291" s="1" t="s">
        <v>5150</v>
      </c>
      <c r="D291" s="1">
        <v>47.48</v>
      </c>
      <c r="E291" s="1">
        <v>0</v>
      </c>
      <c r="F291" s="1">
        <v>0</v>
      </c>
      <c r="G291" s="1">
        <v>0</v>
      </c>
      <c r="H291" s="1">
        <v>47.48</v>
      </c>
      <c r="I291" s="1">
        <v>2</v>
      </c>
      <c r="J291" s="1">
        <v>23.74</v>
      </c>
    </row>
    <row r="292" spans="1:10" x14ac:dyDescent="0.2">
      <c r="A292" s="1">
        <v>6876004286546</v>
      </c>
      <c r="B292" s="1" t="s">
        <v>5649</v>
      </c>
      <c r="C292" s="1" t="s">
        <v>5106</v>
      </c>
      <c r="D292" s="1">
        <v>47.47</v>
      </c>
      <c r="E292" s="1">
        <v>0</v>
      </c>
      <c r="F292" s="1">
        <v>0</v>
      </c>
      <c r="G292" s="1">
        <v>0</v>
      </c>
      <c r="H292" s="1">
        <v>47.47</v>
      </c>
      <c r="I292" s="1">
        <v>2</v>
      </c>
      <c r="J292" s="1">
        <v>23.74</v>
      </c>
    </row>
    <row r="293" spans="1:10" x14ac:dyDescent="0.2">
      <c r="A293" s="1">
        <v>7323989147730</v>
      </c>
      <c r="B293" s="1" t="s">
        <v>1159</v>
      </c>
      <c r="C293" s="1" t="s">
        <v>1157</v>
      </c>
      <c r="D293" s="1">
        <v>47.41</v>
      </c>
      <c r="E293" s="1">
        <v>0</v>
      </c>
      <c r="F293" s="1">
        <v>0</v>
      </c>
      <c r="G293" s="1">
        <v>0</v>
      </c>
      <c r="H293" s="1">
        <v>47.41</v>
      </c>
      <c r="I293" s="1">
        <v>2</v>
      </c>
      <c r="J293" s="1">
        <v>23.71</v>
      </c>
    </row>
    <row r="294" spans="1:10" x14ac:dyDescent="0.2">
      <c r="A294" s="1">
        <v>6871197089874</v>
      </c>
      <c r="B294" s="1" t="s">
        <v>5650</v>
      </c>
      <c r="C294" s="1" t="s">
        <v>5274</v>
      </c>
      <c r="D294" s="1">
        <v>47.38</v>
      </c>
      <c r="E294" s="1">
        <v>0</v>
      </c>
      <c r="F294" s="1">
        <v>0</v>
      </c>
      <c r="G294" s="1">
        <v>0</v>
      </c>
      <c r="H294" s="1">
        <v>47.38</v>
      </c>
      <c r="I294" s="1">
        <v>2</v>
      </c>
      <c r="J294" s="1">
        <v>23.69</v>
      </c>
    </row>
    <row r="295" spans="1:10" x14ac:dyDescent="0.2">
      <c r="A295" s="1">
        <v>7231756959826</v>
      </c>
      <c r="B295" s="1" t="s">
        <v>5651</v>
      </c>
      <c r="C295" s="1" t="s">
        <v>5453</v>
      </c>
      <c r="D295" s="1">
        <v>46.98</v>
      </c>
      <c r="E295" s="1">
        <v>0</v>
      </c>
      <c r="F295" s="1">
        <v>0</v>
      </c>
      <c r="G295" s="1">
        <v>0</v>
      </c>
      <c r="H295" s="1">
        <v>46.98</v>
      </c>
      <c r="I295" s="1">
        <v>2</v>
      </c>
      <c r="J295" s="1">
        <v>23.49</v>
      </c>
    </row>
    <row r="296" spans="1:10" x14ac:dyDescent="0.2">
      <c r="A296" s="1">
        <v>7326343430226</v>
      </c>
      <c r="B296" s="1" t="s">
        <v>423</v>
      </c>
      <c r="C296" s="1" t="s">
        <v>421</v>
      </c>
      <c r="D296" s="1">
        <v>46.91</v>
      </c>
      <c r="E296" s="1">
        <v>0</v>
      </c>
      <c r="F296" s="1">
        <v>0</v>
      </c>
      <c r="G296" s="1">
        <v>0</v>
      </c>
      <c r="H296" s="1">
        <v>46.91</v>
      </c>
      <c r="I296" s="1">
        <v>2</v>
      </c>
      <c r="J296" s="1">
        <v>23.46</v>
      </c>
    </row>
    <row r="297" spans="1:10" x14ac:dyDescent="0.2">
      <c r="A297" s="1">
        <v>7304034386002</v>
      </c>
      <c r="B297" s="1" t="s">
        <v>5652</v>
      </c>
      <c r="C297" s="1" t="s">
        <v>5653</v>
      </c>
      <c r="D297" s="1">
        <v>46.71</v>
      </c>
      <c r="E297" s="1">
        <v>0</v>
      </c>
      <c r="F297" s="1">
        <v>0</v>
      </c>
      <c r="G297" s="1">
        <v>0</v>
      </c>
      <c r="H297" s="1">
        <v>46.71</v>
      </c>
      <c r="I297" s="1">
        <v>2</v>
      </c>
      <c r="J297" s="1">
        <v>23.36</v>
      </c>
    </row>
    <row r="298" spans="1:10" x14ac:dyDescent="0.2">
      <c r="A298" s="1">
        <v>7328214745170</v>
      </c>
      <c r="B298" s="1" t="s">
        <v>4722</v>
      </c>
      <c r="C298" s="1" t="s">
        <v>4720</v>
      </c>
      <c r="D298" s="1">
        <v>46.71</v>
      </c>
      <c r="E298" s="1">
        <v>0</v>
      </c>
      <c r="F298" s="1">
        <v>0</v>
      </c>
      <c r="G298" s="1">
        <v>0</v>
      </c>
      <c r="H298" s="1">
        <v>46.71</v>
      </c>
      <c r="I298" s="1">
        <v>2</v>
      </c>
      <c r="J298" s="1">
        <v>23.36</v>
      </c>
    </row>
    <row r="299" spans="1:10" x14ac:dyDescent="0.2">
      <c r="A299" s="1">
        <v>7276244664402</v>
      </c>
      <c r="B299" s="1" t="s">
        <v>5654</v>
      </c>
      <c r="C299" s="1" t="s">
        <v>5655</v>
      </c>
      <c r="D299" s="1">
        <v>46.7</v>
      </c>
      <c r="E299" s="1">
        <v>0</v>
      </c>
      <c r="F299" s="1">
        <v>0</v>
      </c>
      <c r="G299" s="1">
        <v>0</v>
      </c>
      <c r="H299" s="1">
        <v>46.7</v>
      </c>
      <c r="I299" s="1">
        <v>2</v>
      </c>
      <c r="J299" s="1">
        <v>23.35</v>
      </c>
    </row>
    <row r="300" spans="1:10" x14ac:dyDescent="0.2">
      <c r="A300" s="1">
        <v>7234640347218</v>
      </c>
      <c r="B300" s="1" t="s">
        <v>4146</v>
      </c>
      <c r="C300" s="1" t="s">
        <v>4144</v>
      </c>
      <c r="D300" s="1">
        <v>45.95</v>
      </c>
      <c r="E300" s="1">
        <v>0</v>
      </c>
      <c r="F300" s="1">
        <v>0</v>
      </c>
      <c r="G300" s="1">
        <v>0</v>
      </c>
      <c r="H300" s="1">
        <v>45.95</v>
      </c>
      <c r="I300" s="1">
        <v>1</v>
      </c>
      <c r="J300" s="1">
        <v>45.95</v>
      </c>
    </row>
    <row r="301" spans="1:10" x14ac:dyDescent="0.2">
      <c r="A301" s="1">
        <v>7267095674962</v>
      </c>
      <c r="B301" s="1" t="s">
        <v>1265</v>
      </c>
      <c r="C301" s="1" t="s">
        <v>1263</v>
      </c>
      <c r="D301" s="1">
        <v>45.9</v>
      </c>
      <c r="E301" s="1">
        <v>0</v>
      </c>
      <c r="F301" s="1">
        <v>0</v>
      </c>
      <c r="G301" s="1">
        <v>0</v>
      </c>
      <c r="H301" s="1">
        <v>45.9</v>
      </c>
      <c r="I301" s="1">
        <v>2</v>
      </c>
      <c r="J301" s="1">
        <v>22.95</v>
      </c>
    </row>
    <row r="302" spans="1:10" x14ac:dyDescent="0.2">
      <c r="A302" s="1">
        <v>7268542218322</v>
      </c>
      <c r="B302" s="1" t="s">
        <v>5656</v>
      </c>
      <c r="C302" s="1" t="s">
        <v>5657</v>
      </c>
      <c r="D302" s="1">
        <v>44.95</v>
      </c>
      <c r="E302" s="1">
        <v>0</v>
      </c>
      <c r="F302" s="1">
        <v>0</v>
      </c>
      <c r="G302" s="1">
        <v>0</v>
      </c>
      <c r="H302" s="1">
        <v>44.95</v>
      </c>
      <c r="I302" s="1">
        <v>1</v>
      </c>
      <c r="J302" s="1">
        <v>44.95</v>
      </c>
    </row>
    <row r="303" spans="1:10" x14ac:dyDescent="0.2">
      <c r="A303" s="1">
        <v>7328224378962</v>
      </c>
      <c r="B303" s="1" t="s">
        <v>1785</v>
      </c>
      <c r="C303" s="1" t="s">
        <v>1783</v>
      </c>
      <c r="D303" s="1">
        <v>44.91</v>
      </c>
      <c r="E303" s="1">
        <v>0</v>
      </c>
      <c r="F303" s="1">
        <v>0</v>
      </c>
      <c r="G303" s="1">
        <v>0</v>
      </c>
      <c r="H303" s="1">
        <v>44.91</v>
      </c>
      <c r="I303" s="1">
        <v>2</v>
      </c>
      <c r="J303" s="1">
        <v>22.46</v>
      </c>
    </row>
    <row r="304" spans="1:10" x14ac:dyDescent="0.2">
      <c r="A304" s="1">
        <v>7322748846162</v>
      </c>
      <c r="B304" s="1" t="s">
        <v>2209</v>
      </c>
      <c r="C304" s="1" t="s">
        <v>2207</v>
      </c>
      <c r="D304" s="1">
        <v>44.91</v>
      </c>
      <c r="E304" s="1">
        <v>0</v>
      </c>
      <c r="F304" s="1">
        <v>0</v>
      </c>
      <c r="G304" s="1">
        <v>0</v>
      </c>
      <c r="H304" s="1">
        <v>44.91</v>
      </c>
      <c r="I304" s="1">
        <v>2</v>
      </c>
      <c r="J304" s="1">
        <v>22.46</v>
      </c>
    </row>
    <row r="305" spans="1:10" x14ac:dyDescent="0.2">
      <c r="A305" s="1">
        <v>7153977491538</v>
      </c>
      <c r="B305" s="1" t="s">
        <v>639</v>
      </c>
      <c r="C305" s="1" t="s">
        <v>637</v>
      </c>
      <c r="D305" s="1">
        <v>44.9</v>
      </c>
      <c r="E305" s="1">
        <v>0</v>
      </c>
      <c r="F305" s="1">
        <v>0</v>
      </c>
      <c r="G305" s="1">
        <v>0</v>
      </c>
      <c r="H305" s="1">
        <v>44.9</v>
      </c>
      <c r="I305" s="1">
        <v>2</v>
      </c>
      <c r="J305" s="1">
        <v>22.45</v>
      </c>
    </row>
    <row r="306" spans="1:10" x14ac:dyDescent="0.2">
      <c r="A306" s="1">
        <v>7160572805202</v>
      </c>
      <c r="B306" s="1" t="s">
        <v>5658</v>
      </c>
      <c r="C306" s="1" t="s">
        <v>5409</v>
      </c>
      <c r="D306" s="1">
        <v>43.96</v>
      </c>
      <c r="E306" s="1">
        <v>0</v>
      </c>
      <c r="F306" s="1">
        <v>0</v>
      </c>
      <c r="G306" s="1">
        <v>0</v>
      </c>
      <c r="H306" s="1">
        <v>43.96</v>
      </c>
      <c r="I306" s="1">
        <v>1</v>
      </c>
      <c r="J306" s="1">
        <v>43.96</v>
      </c>
    </row>
    <row r="307" spans="1:10" x14ac:dyDescent="0.2">
      <c r="A307" s="1">
        <v>6621260316754</v>
      </c>
      <c r="B307" s="1" t="s">
        <v>5659</v>
      </c>
      <c r="C307" s="1" t="s">
        <v>5660</v>
      </c>
      <c r="D307" s="1">
        <v>43.96</v>
      </c>
      <c r="E307" s="1">
        <v>0</v>
      </c>
      <c r="F307" s="1">
        <v>0</v>
      </c>
      <c r="G307" s="1">
        <v>0</v>
      </c>
      <c r="H307" s="1">
        <v>43.96</v>
      </c>
      <c r="I307" s="1">
        <v>1</v>
      </c>
      <c r="J307" s="1">
        <v>43.96</v>
      </c>
    </row>
    <row r="308" spans="1:10" x14ac:dyDescent="0.2">
      <c r="A308" s="1">
        <v>7232978747474</v>
      </c>
      <c r="B308" s="1" t="s">
        <v>5661</v>
      </c>
      <c r="C308" s="1" t="s">
        <v>5662</v>
      </c>
      <c r="D308" s="1">
        <v>43.9</v>
      </c>
      <c r="E308" s="1">
        <v>0</v>
      </c>
      <c r="F308" s="1">
        <v>0</v>
      </c>
      <c r="G308" s="1">
        <v>0</v>
      </c>
      <c r="H308" s="1">
        <v>43.9</v>
      </c>
      <c r="I308" s="1">
        <v>2</v>
      </c>
      <c r="J308" s="1">
        <v>21.95</v>
      </c>
    </row>
    <row r="309" spans="1:10" x14ac:dyDescent="0.2">
      <c r="A309" s="1">
        <v>7214034288722</v>
      </c>
      <c r="B309" s="1" t="s">
        <v>3274</v>
      </c>
      <c r="C309" s="1" t="s">
        <v>3272</v>
      </c>
      <c r="D309" s="1">
        <v>43.9</v>
      </c>
      <c r="E309" s="1">
        <v>0</v>
      </c>
      <c r="F309" s="1">
        <v>0</v>
      </c>
      <c r="G309" s="1">
        <v>0</v>
      </c>
      <c r="H309" s="1">
        <v>43.9</v>
      </c>
      <c r="I309" s="1">
        <v>2</v>
      </c>
      <c r="J309" s="1">
        <v>21.95</v>
      </c>
    </row>
    <row r="310" spans="1:10" x14ac:dyDescent="0.2">
      <c r="A310" s="1">
        <v>7325251797074</v>
      </c>
      <c r="B310" s="1" t="s">
        <v>977</v>
      </c>
      <c r="C310" s="1" t="s">
        <v>975</v>
      </c>
      <c r="D310" s="1">
        <v>43.9</v>
      </c>
      <c r="E310" s="1">
        <v>0</v>
      </c>
      <c r="F310" s="1">
        <v>0</v>
      </c>
      <c r="G310" s="1">
        <v>0</v>
      </c>
      <c r="H310" s="1">
        <v>43.9</v>
      </c>
      <c r="I310" s="1">
        <v>2</v>
      </c>
      <c r="J310" s="1">
        <v>21.95</v>
      </c>
    </row>
    <row r="311" spans="1:10" x14ac:dyDescent="0.2">
      <c r="A311" s="1">
        <v>7284607582290</v>
      </c>
      <c r="B311" s="1" t="s">
        <v>526</v>
      </c>
      <c r="C311" s="1" t="s">
        <v>524</v>
      </c>
      <c r="D311" s="1">
        <v>43.9</v>
      </c>
      <c r="E311" s="1">
        <v>0</v>
      </c>
      <c r="F311" s="1">
        <v>0</v>
      </c>
      <c r="G311" s="1">
        <v>0</v>
      </c>
      <c r="H311" s="1">
        <v>43.9</v>
      </c>
      <c r="I311" s="1">
        <v>2</v>
      </c>
      <c r="J311" s="1">
        <v>21.95</v>
      </c>
    </row>
    <row r="312" spans="1:10" x14ac:dyDescent="0.2">
      <c r="A312" s="1">
        <v>7270900072530</v>
      </c>
      <c r="B312" s="1" t="s">
        <v>4226</v>
      </c>
      <c r="C312" s="1" t="s">
        <v>4224</v>
      </c>
      <c r="D312" s="1">
        <v>43.48</v>
      </c>
      <c r="E312" s="1">
        <v>0</v>
      </c>
      <c r="F312" s="1">
        <v>0</v>
      </c>
      <c r="G312" s="1">
        <v>0</v>
      </c>
      <c r="H312" s="1">
        <v>43.48</v>
      </c>
      <c r="I312" s="1">
        <v>2</v>
      </c>
      <c r="J312" s="1">
        <v>21.74</v>
      </c>
    </row>
    <row r="313" spans="1:10" x14ac:dyDescent="0.2">
      <c r="A313" s="1">
        <v>6886962233426</v>
      </c>
      <c r="B313" s="1" t="s">
        <v>5663</v>
      </c>
      <c r="C313" s="1" t="s">
        <v>5284</v>
      </c>
      <c r="D313" s="1">
        <v>42.99</v>
      </c>
      <c r="E313" s="1">
        <v>0</v>
      </c>
      <c r="F313" s="1">
        <v>0</v>
      </c>
      <c r="G313" s="1">
        <v>0</v>
      </c>
      <c r="H313" s="1">
        <v>42.99</v>
      </c>
      <c r="I313" s="1">
        <v>1</v>
      </c>
      <c r="J313" s="1">
        <v>42.99</v>
      </c>
    </row>
    <row r="314" spans="1:10" x14ac:dyDescent="0.2">
      <c r="A314" s="1">
        <v>7288758763602</v>
      </c>
      <c r="B314" s="1" t="s">
        <v>5664</v>
      </c>
      <c r="C314" s="1" t="s">
        <v>5665</v>
      </c>
      <c r="D314" s="1">
        <v>41.98</v>
      </c>
      <c r="E314" s="1">
        <v>0</v>
      </c>
      <c r="F314" s="1">
        <v>0</v>
      </c>
      <c r="G314" s="1">
        <v>0</v>
      </c>
      <c r="H314" s="1">
        <v>41.98</v>
      </c>
      <c r="I314" s="1">
        <v>2</v>
      </c>
      <c r="J314" s="1">
        <v>20.99</v>
      </c>
    </row>
    <row r="315" spans="1:10" x14ac:dyDescent="0.2">
      <c r="A315" s="1">
        <v>7146869522514</v>
      </c>
      <c r="B315" s="1" t="s">
        <v>539</v>
      </c>
      <c r="C315" s="1" t="s">
        <v>537</v>
      </c>
      <c r="D315" s="1">
        <v>41.9</v>
      </c>
      <c r="E315" s="1">
        <v>0</v>
      </c>
      <c r="F315" s="1">
        <v>0</v>
      </c>
      <c r="G315" s="1">
        <v>0</v>
      </c>
      <c r="H315" s="1">
        <v>41.9</v>
      </c>
      <c r="I315" s="1">
        <v>2</v>
      </c>
      <c r="J315" s="1">
        <v>20.95</v>
      </c>
    </row>
    <row r="316" spans="1:10" x14ac:dyDescent="0.2">
      <c r="A316" s="1">
        <v>7326387109970</v>
      </c>
      <c r="B316" s="1" t="s">
        <v>5666</v>
      </c>
      <c r="C316" s="1" t="s">
        <v>5192</v>
      </c>
      <c r="D316" s="1">
        <v>41.71</v>
      </c>
      <c r="E316" s="1">
        <v>0</v>
      </c>
      <c r="F316" s="1">
        <v>0</v>
      </c>
      <c r="G316" s="1">
        <v>0</v>
      </c>
      <c r="H316" s="1">
        <v>41.71</v>
      </c>
      <c r="I316" s="1">
        <v>2</v>
      </c>
      <c r="J316" s="1">
        <v>20.86</v>
      </c>
    </row>
    <row r="317" spans="1:10" x14ac:dyDescent="0.2">
      <c r="A317" s="1">
        <v>7300947312722</v>
      </c>
      <c r="B317" s="1" t="s">
        <v>5667</v>
      </c>
      <c r="C317" s="1" t="s">
        <v>5189</v>
      </c>
      <c r="D317" s="1">
        <v>41.7</v>
      </c>
      <c r="E317" s="1">
        <v>0</v>
      </c>
      <c r="F317" s="1">
        <v>0</v>
      </c>
      <c r="G317" s="1">
        <v>0</v>
      </c>
      <c r="H317" s="1">
        <v>41.7</v>
      </c>
      <c r="I317" s="1">
        <v>2</v>
      </c>
      <c r="J317" s="1">
        <v>20.85</v>
      </c>
    </row>
    <row r="318" spans="1:10" x14ac:dyDescent="0.2">
      <c r="A318" s="1">
        <v>6872373133394</v>
      </c>
      <c r="B318" s="1" t="s">
        <v>5668</v>
      </c>
      <c r="C318" s="1" t="s">
        <v>5123</v>
      </c>
      <c r="D318" s="1">
        <v>41.31</v>
      </c>
      <c r="E318" s="1">
        <v>0</v>
      </c>
      <c r="F318" s="1">
        <v>0</v>
      </c>
      <c r="G318" s="1">
        <v>0</v>
      </c>
      <c r="H318" s="1">
        <v>41.31</v>
      </c>
      <c r="I318" s="1">
        <v>2</v>
      </c>
      <c r="J318" s="1">
        <v>20.66</v>
      </c>
    </row>
    <row r="319" spans="1:10" x14ac:dyDescent="0.2">
      <c r="A319" s="1">
        <v>7320409768018</v>
      </c>
      <c r="B319" s="1" t="s">
        <v>2226</v>
      </c>
      <c r="C319" s="1" t="s">
        <v>2224</v>
      </c>
      <c r="D319" s="1">
        <v>40.22</v>
      </c>
      <c r="E319" s="1">
        <v>0</v>
      </c>
      <c r="F319" s="1">
        <v>0</v>
      </c>
      <c r="G319" s="1">
        <v>0</v>
      </c>
      <c r="H319" s="1">
        <v>40.22</v>
      </c>
      <c r="I319" s="1">
        <v>2</v>
      </c>
      <c r="J319" s="1">
        <v>20.11</v>
      </c>
    </row>
    <row r="320" spans="1:10" x14ac:dyDescent="0.2">
      <c r="A320" s="1">
        <v>7322689306706</v>
      </c>
      <c r="B320" s="1" t="s">
        <v>437</v>
      </c>
      <c r="C320" s="1" t="s">
        <v>435</v>
      </c>
      <c r="D320" s="1">
        <v>39.979999999999997</v>
      </c>
      <c r="E320" s="1">
        <v>0</v>
      </c>
      <c r="F320" s="1">
        <v>0</v>
      </c>
      <c r="G320" s="1">
        <v>0</v>
      </c>
      <c r="H320" s="1">
        <v>39.979999999999997</v>
      </c>
      <c r="I320" s="1">
        <v>2</v>
      </c>
      <c r="J320" s="1">
        <v>19.989999999999998</v>
      </c>
    </row>
    <row r="321" spans="1:10" x14ac:dyDescent="0.2">
      <c r="A321" s="1">
        <v>7327266242642</v>
      </c>
      <c r="B321" s="1" t="s">
        <v>3225</v>
      </c>
      <c r="C321" s="1" t="s">
        <v>3223</v>
      </c>
      <c r="D321" s="1">
        <v>39.950000000000003</v>
      </c>
      <c r="E321" s="1">
        <v>0</v>
      </c>
      <c r="F321" s="1">
        <v>0</v>
      </c>
      <c r="G321" s="1">
        <v>0</v>
      </c>
      <c r="H321" s="1">
        <v>39.950000000000003</v>
      </c>
      <c r="I321" s="1">
        <v>1</v>
      </c>
      <c r="J321" s="1">
        <v>39.950000000000003</v>
      </c>
    </row>
    <row r="322" spans="1:10" x14ac:dyDescent="0.2">
      <c r="A322" s="1">
        <v>7216307109970</v>
      </c>
      <c r="B322" s="1" t="s">
        <v>5669</v>
      </c>
      <c r="C322" s="1" t="s">
        <v>5670</v>
      </c>
      <c r="D322" s="1">
        <v>39.950000000000003</v>
      </c>
      <c r="E322" s="1">
        <v>0</v>
      </c>
      <c r="F322" s="1">
        <v>0</v>
      </c>
      <c r="G322" s="1">
        <v>0</v>
      </c>
      <c r="H322" s="1">
        <v>39.950000000000003</v>
      </c>
      <c r="I322" s="1">
        <v>1</v>
      </c>
      <c r="J322" s="1">
        <v>39.950000000000003</v>
      </c>
    </row>
    <row r="323" spans="1:10" x14ac:dyDescent="0.2">
      <c r="A323" s="1">
        <v>7213352222802</v>
      </c>
      <c r="B323" s="1" t="s">
        <v>3297</v>
      </c>
      <c r="C323" s="1" t="s">
        <v>3295</v>
      </c>
      <c r="D323" s="1">
        <v>39.950000000000003</v>
      </c>
      <c r="E323" s="1">
        <v>0</v>
      </c>
      <c r="F323" s="1">
        <v>0</v>
      </c>
      <c r="G323" s="1">
        <v>0</v>
      </c>
      <c r="H323" s="1">
        <v>39.950000000000003</v>
      </c>
      <c r="I323" s="1">
        <v>1</v>
      </c>
      <c r="J323" s="1">
        <v>39.950000000000003</v>
      </c>
    </row>
    <row r="324" spans="1:10" x14ac:dyDescent="0.2">
      <c r="A324" s="1">
        <v>7225104531538</v>
      </c>
      <c r="B324" s="1" t="s">
        <v>5671</v>
      </c>
      <c r="C324" s="1" t="s">
        <v>5672</v>
      </c>
      <c r="D324" s="1">
        <v>39.950000000000003</v>
      </c>
      <c r="E324" s="1">
        <v>0</v>
      </c>
      <c r="F324" s="1">
        <v>0</v>
      </c>
      <c r="G324" s="1">
        <v>0</v>
      </c>
      <c r="H324" s="1">
        <v>39.950000000000003</v>
      </c>
      <c r="I324" s="1">
        <v>1</v>
      </c>
      <c r="J324" s="1">
        <v>39.950000000000003</v>
      </c>
    </row>
    <row r="325" spans="1:10" x14ac:dyDescent="0.2">
      <c r="A325" s="1">
        <v>7188859945042</v>
      </c>
      <c r="B325" s="1" t="s">
        <v>5673</v>
      </c>
      <c r="C325" s="1" t="s">
        <v>5674</v>
      </c>
      <c r="D325" s="1">
        <v>39.950000000000003</v>
      </c>
      <c r="E325" s="1">
        <v>0</v>
      </c>
      <c r="F325" s="1">
        <v>0</v>
      </c>
      <c r="G325" s="1">
        <v>0</v>
      </c>
      <c r="H325" s="1">
        <v>39.950000000000003</v>
      </c>
      <c r="I325" s="1">
        <v>1</v>
      </c>
      <c r="J325" s="1">
        <v>39.950000000000003</v>
      </c>
    </row>
    <row r="326" spans="1:10" x14ac:dyDescent="0.2">
      <c r="A326" s="1">
        <v>7260585885778</v>
      </c>
      <c r="B326" s="1" t="s">
        <v>2165</v>
      </c>
      <c r="C326" s="1" t="s">
        <v>2163</v>
      </c>
      <c r="D326" s="1">
        <v>39.950000000000003</v>
      </c>
      <c r="E326" s="1">
        <v>0</v>
      </c>
      <c r="F326" s="1">
        <v>0</v>
      </c>
      <c r="G326" s="1">
        <v>0</v>
      </c>
      <c r="H326" s="1">
        <v>39.950000000000003</v>
      </c>
      <c r="I326" s="1">
        <v>1</v>
      </c>
      <c r="J326" s="1">
        <v>39.950000000000003</v>
      </c>
    </row>
    <row r="327" spans="1:10" x14ac:dyDescent="0.2">
      <c r="A327" s="1">
        <v>7182965571666</v>
      </c>
      <c r="B327" s="1" t="s">
        <v>4119</v>
      </c>
      <c r="C327" s="1" t="s">
        <v>4117</v>
      </c>
      <c r="D327" s="1">
        <v>39.9</v>
      </c>
      <c r="E327" s="1">
        <v>0</v>
      </c>
      <c r="F327" s="1">
        <v>0</v>
      </c>
      <c r="G327" s="1">
        <v>0</v>
      </c>
      <c r="H327" s="1">
        <v>39.9</v>
      </c>
      <c r="I327" s="1">
        <v>2</v>
      </c>
      <c r="J327" s="1">
        <v>19.95</v>
      </c>
    </row>
    <row r="328" spans="1:10" x14ac:dyDescent="0.2">
      <c r="A328" s="1">
        <v>7268296360018</v>
      </c>
      <c r="B328" s="1" t="s">
        <v>5675</v>
      </c>
      <c r="C328" s="1" t="s">
        <v>5676</v>
      </c>
      <c r="D328" s="1">
        <v>39.9</v>
      </c>
      <c r="E328" s="1">
        <v>0</v>
      </c>
      <c r="F328" s="1">
        <v>0</v>
      </c>
      <c r="G328" s="1">
        <v>0</v>
      </c>
      <c r="H328" s="1">
        <v>39.9</v>
      </c>
      <c r="I328" s="1">
        <v>2</v>
      </c>
      <c r="J328" s="1">
        <v>19.95</v>
      </c>
    </row>
    <row r="329" spans="1:10" x14ac:dyDescent="0.2">
      <c r="A329" s="1">
        <v>7195541143634</v>
      </c>
      <c r="B329" s="1" t="s">
        <v>4060</v>
      </c>
      <c r="C329" s="1" t="s">
        <v>4058</v>
      </c>
      <c r="D329" s="1">
        <v>39.9</v>
      </c>
      <c r="E329" s="1">
        <v>0</v>
      </c>
      <c r="F329" s="1">
        <v>0</v>
      </c>
      <c r="G329" s="1">
        <v>0</v>
      </c>
      <c r="H329" s="1">
        <v>39.9</v>
      </c>
      <c r="I329" s="1">
        <v>2</v>
      </c>
      <c r="J329" s="1">
        <v>19.95</v>
      </c>
    </row>
    <row r="330" spans="1:10" x14ac:dyDescent="0.2">
      <c r="A330" s="1">
        <v>7288003362898</v>
      </c>
      <c r="B330" s="1" t="s">
        <v>709</v>
      </c>
      <c r="C330" s="1" t="s">
        <v>707</v>
      </c>
      <c r="D330" s="1">
        <v>39.9</v>
      </c>
      <c r="E330" s="1">
        <v>0</v>
      </c>
      <c r="F330" s="1">
        <v>0</v>
      </c>
      <c r="G330" s="1">
        <v>0</v>
      </c>
      <c r="H330" s="1">
        <v>39.9</v>
      </c>
      <c r="I330" s="1">
        <v>2</v>
      </c>
      <c r="J330" s="1">
        <v>19.95</v>
      </c>
    </row>
    <row r="331" spans="1:10" x14ac:dyDescent="0.2">
      <c r="A331" s="1">
        <v>7210144727122</v>
      </c>
      <c r="B331" s="1" t="s">
        <v>740</v>
      </c>
      <c r="C331" s="1" t="s">
        <v>738</v>
      </c>
      <c r="D331" s="1">
        <v>39.9</v>
      </c>
      <c r="E331" s="1">
        <v>0</v>
      </c>
      <c r="F331" s="1">
        <v>0</v>
      </c>
      <c r="G331" s="1">
        <v>0</v>
      </c>
      <c r="H331" s="1">
        <v>39.9</v>
      </c>
      <c r="I331" s="1">
        <v>2</v>
      </c>
      <c r="J331" s="1">
        <v>19.95</v>
      </c>
    </row>
    <row r="332" spans="1:10" x14ac:dyDescent="0.2">
      <c r="A332" s="1">
        <v>7301023662162</v>
      </c>
      <c r="B332" s="1" t="s">
        <v>5677</v>
      </c>
      <c r="C332" s="1" t="s">
        <v>5497</v>
      </c>
      <c r="D332" s="1">
        <v>39.51</v>
      </c>
      <c r="E332" s="1">
        <v>0</v>
      </c>
      <c r="F332" s="1">
        <v>0</v>
      </c>
      <c r="G332" s="1">
        <v>0</v>
      </c>
      <c r="H332" s="1">
        <v>39.51</v>
      </c>
      <c r="I332" s="1">
        <v>2</v>
      </c>
      <c r="J332" s="1">
        <v>19.760000000000002</v>
      </c>
    </row>
    <row r="333" spans="1:10" x14ac:dyDescent="0.2">
      <c r="A333" s="1">
        <v>7250880856146</v>
      </c>
      <c r="B333" s="1" t="s">
        <v>1277</v>
      </c>
      <c r="C333" s="1" t="s">
        <v>1275</v>
      </c>
      <c r="D333" s="1">
        <v>39.51</v>
      </c>
      <c r="E333" s="1">
        <v>0</v>
      </c>
      <c r="F333" s="1">
        <v>0</v>
      </c>
      <c r="G333" s="1">
        <v>0</v>
      </c>
      <c r="H333" s="1">
        <v>39.51</v>
      </c>
      <c r="I333" s="1">
        <v>2</v>
      </c>
      <c r="J333" s="1">
        <v>19.760000000000002</v>
      </c>
    </row>
    <row r="334" spans="1:10" x14ac:dyDescent="0.2">
      <c r="A334" s="1">
        <v>7328277561426</v>
      </c>
      <c r="B334" s="1" t="s">
        <v>5678</v>
      </c>
      <c r="C334" s="1" t="s">
        <v>5679</v>
      </c>
      <c r="D334" s="1">
        <v>39.5</v>
      </c>
      <c r="E334" s="1">
        <v>0</v>
      </c>
      <c r="F334" s="1">
        <v>0</v>
      </c>
      <c r="G334" s="1">
        <v>0</v>
      </c>
      <c r="H334" s="1">
        <v>39.5</v>
      </c>
      <c r="I334" s="1">
        <v>2</v>
      </c>
      <c r="J334" s="1">
        <v>19.75</v>
      </c>
    </row>
    <row r="335" spans="1:10" x14ac:dyDescent="0.2">
      <c r="A335" s="1">
        <v>7227381710930</v>
      </c>
      <c r="B335" s="1" t="s">
        <v>925</v>
      </c>
      <c r="C335" s="1" t="s">
        <v>923</v>
      </c>
      <c r="D335" s="1">
        <v>39.01</v>
      </c>
      <c r="E335" s="1">
        <v>0</v>
      </c>
      <c r="F335" s="1">
        <v>0</v>
      </c>
      <c r="G335" s="1">
        <v>0</v>
      </c>
      <c r="H335" s="1">
        <v>39.01</v>
      </c>
      <c r="I335" s="1">
        <v>2</v>
      </c>
      <c r="J335" s="1">
        <v>19.510000000000002</v>
      </c>
    </row>
    <row r="336" spans="1:10" x14ac:dyDescent="0.2">
      <c r="A336" s="1">
        <v>7210146693202</v>
      </c>
      <c r="B336" s="1" t="s">
        <v>798</v>
      </c>
      <c r="C336" s="1" t="s">
        <v>796</v>
      </c>
      <c r="D336" s="1">
        <v>38.950000000000003</v>
      </c>
      <c r="E336" s="1">
        <v>0</v>
      </c>
      <c r="F336" s="1">
        <v>0</v>
      </c>
      <c r="G336" s="1">
        <v>0</v>
      </c>
      <c r="H336" s="1">
        <v>38.950000000000003</v>
      </c>
      <c r="I336" s="1">
        <v>1</v>
      </c>
      <c r="J336" s="1">
        <v>38.950000000000003</v>
      </c>
    </row>
    <row r="337" spans="1:10" x14ac:dyDescent="0.2">
      <c r="A337" s="1">
        <v>7093276803154</v>
      </c>
      <c r="B337" s="1" t="s">
        <v>5680</v>
      </c>
      <c r="C337" s="1" t="s">
        <v>5681</v>
      </c>
      <c r="D337" s="1">
        <v>37.99</v>
      </c>
      <c r="E337" s="1">
        <v>0</v>
      </c>
      <c r="F337" s="1">
        <v>0</v>
      </c>
      <c r="G337" s="1">
        <v>0</v>
      </c>
      <c r="H337" s="1">
        <v>37.99</v>
      </c>
      <c r="I337" s="1">
        <v>1</v>
      </c>
      <c r="J337" s="1">
        <v>37.99</v>
      </c>
    </row>
    <row r="338" spans="1:10" x14ac:dyDescent="0.2">
      <c r="A338" s="1">
        <v>7108610588754</v>
      </c>
      <c r="B338" s="1" t="s">
        <v>5682</v>
      </c>
      <c r="C338" s="1" t="s">
        <v>5683</v>
      </c>
      <c r="D338" s="1">
        <v>37.950000000000003</v>
      </c>
      <c r="E338" s="1">
        <v>0</v>
      </c>
      <c r="F338" s="1">
        <v>0</v>
      </c>
      <c r="G338" s="1">
        <v>0</v>
      </c>
      <c r="H338" s="1">
        <v>37.950000000000003</v>
      </c>
      <c r="I338" s="1">
        <v>1</v>
      </c>
      <c r="J338" s="1">
        <v>37.950000000000003</v>
      </c>
    </row>
    <row r="339" spans="1:10" x14ac:dyDescent="0.2">
      <c r="A339" s="1">
        <v>6578542182482</v>
      </c>
      <c r="B339" s="1" t="s">
        <v>5684</v>
      </c>
      <c r="C339" s="1" t="s">
        <v>5685</v>
      </c>
      <c r="D339" s="1">
        <v>37.950000000000003</v>
      </c>
      <c r="E339" s="1">
        <v>0</v>
      </c>
      <c r="F339" s="1">
        <v>0</v>
      </c>
      <c r="G339" s="1">
        <v>0</v>
      </c>
      <c r="H339" s="1">
        <v>37.950000000000003</v>
      </c>
      <c r="I339" s="1">
        <v>1</v>
      </c>
      <c r="J339" s="1">
        <v>37.950000000000003</v>
      </c>
    </row>
    <row r="340" spans="1:10" x14ac:dyDescent="0.2">
      <c r="A340" s="1">
        <v>6821364629586</v>
      </c>
      <c r="B340" s="1" t="s">
        <v>5686</v>
      </c>
      <c r="C340" s="1" t="s">
        <v>5687</v>
      </c>
      <c r="D340" s="1">
        <v>37.950000000000003</v>
      </c>
      <c r="E340" s="1">
        <v>0</v>
      </c>
      <c r="F340" s="1">
        <v>0</v>
      </c>
      <c r="G340" s="1">
        <v>0</v>
      </c>
      <c r="H340" s="1">
        <v>37.950000000000003</v>
      </c>
      <c r="I340" s="1">
        <v>1</v>
      </c>
      <c r="J340" s="1">
        <v>37.950000000000003</v>
      </c>
    </row>
    <row r="341" spans="1:10" x14ac:dyDescent="0.2">
      <c r="A341" s="1">
        <v>6887669497938</v>
      </c>
      <c r="B341" s="1" t="s">
        <v>5688</v>
      </c>
      <c r="C341" s="1" t="s">
        <v>5689</v>
      </c>
      <c r="D341" s="1">
        <v>37.950000000000003</v>
      </c>
      <c r="E341" s="1">
        <v>0</v>
      </c>
      <c r="F341" s="1">
        <v>0</v>
      </c>
      <c r="G341" s="1">
        <v>0</v>
      </c>
      <c r="H341" s="1">
        <v>37.950000000000003</v>
      </c>
      <c r="I341" s="1">
        <v>1</v>
      </c>
      <c r="J341" s="1">
        <v>37.950000000000003</v>
      </c>
    </row>
    <row r="342" spans="1:10" x14ac:dyDescent="0.2">
      <c r="A342" s="1">
        <v>7268435951698</v>
      </c>
      <c r="B342" s="1" t="s">
        <v>4252</v>
      </c>
      <c r="C342" s="1" t="s">
        <v>4250</v>
      </c>
      <c r="D342" s="1">
        <v>37.950000000000003</v>
      </c>
      <c r="E342" s="1">
        <v>0</v>
      </c>
      <c r="F342" s="1">
        <v>0</v>
      </c>
      <c r="G342" s="1">
        <v>0</v>
      </c>
      <c r="H342" s="1">
        <v>37.950000000000003</v>
      </c>
      <c r="I342" s="1">
        <v>1</v>
      </c>
      <c r="J342" s="1">
        <v>37.950000000000003</v>
      </c>
    </row>
    <row r="343" spans="1:10" x14ac:dyDescent="0.2">
      <c r="A343" s="1">
        <v>6871775281234</v>
      </c>
      <c r="B343" s="1" t="s">
        <v>5690</v>
      </c>
      <c r="C343" s="1" t="s">
        <v>5691</v>
      </c>
      <c r="D343" s="1">
        <v>37.950000000000003</v>
      </c>
      <c r="E343" s="1">
        <v>0</v>
      </c>
      <c r="F343" s="1">
        <v>0</v>
      </c>
      <c r="G343" s="1">
        <v>0</v>
      </c>
      <c r="H343" s="1">
        <v>37.950000000000003</v>
      </c>
      <c r="I343" s="1">
        <v>1</v>
      </c>
      <c r="J343" s="1">
        <v>37.950000000000003</v>
      </c>
    </row>
    <row r="344" spans="1:10" x14ac:dyDescent="0.2">
      <c r="A344" s="1">
        <v>6652858433618</v>
      </c>
      <c r="B344" s="1" t="s">
        <v>5692</v>
      </c>
      <c r="C344" s="1" t="s">
        <v>5693</v>
      </c>
      <c r="D344" s="1">
        <v>37.950000000000003</v>
      </c>
      <c r="E344" s="1">
        <v>0</v>
      </c>
      <c r="F344" s="1">
        <v>0</v>
      </c>
      <c r="G344" s="1">
        <v>0</v>
      </c>
      <c r="H344" s="1">
        <v>37.950000000000003</v>
      </c>
      <c r="I344" s="1">
        <v>1</v>
      </c>
      <c r="J344" s="1">
        <v>37.950000000000003</v>
      </c>
    </row>
    <row r="345" spans="1:10" x14ac:dyDescent="0.2">
      <c r="A345" s="1">
        <v>7254891757650</v>
      </c>
      <c r="B345" s="1" t="s">
        <v>5694</v>
      </c>
      <c r="C345" s="1" t="s">
        <v>5695</v>
      </c>
      <c r="D345" s="1">
        <v>37.950000000000003</v>
      </c>
      <c r="E345" s="1">
        <v>0</v>
      </c>
      <c r="F345" s="1">
        <v>0</v>
      </c>
      <c r="G345" s="1">
        <v>0</v>
      </c>
      <c r="H345" s="1">
        <v>37.950000000000003</v>
      </c>
      <c r="I345" s="1">
        <v>1</v>
      </c>
      <c r="J345" s="1">
        <v>37.950000000000003</v>
      </c>
    </row>
    <row r="346" spans="1:10" x14ac:dyDescent="0.2">
      <c r="A346" s="1">
        <v>7266812526674</v>
      </c>
      <c r="B346" s="1" t="s">
        <v>5696</v>
      </c>
      <c r="C346" s="1" t="s">
        <v>5697</v>
      </c>
      <c r="D346" s="1">
        <v>37.950000000000003</v>
      </c>
      <c r="E346" s="1">
        <v>0</v>
      </c>
      <c r="F346" s="1">
        <v>0</v>
      </c>
      <c r="G346" s="1">
        <v>0</v>
      </c>
      <c r="H346" s="1">
        <v>37.950000000000003</v>
      </c>
      <c r="I346" s="1">
        <v>1</v>
      </c>
      <c r="J346" s="1">
        <v>37.950000000000003</v>
      </c>
    </row>
    <row r="347" spans="1:10" x14ac:dyDescent="0.2">
      <c r="A347" s="1">
        <v>7252614316114</v>
      </c>
      <c r="B347" s="1" t="s">
        <v>5698</v>
      </c>
      <c r="C347" s="1" t="s">
        <v>5699</v>
      </c>
      <c r="D347" s="1">
        <v>37.950000000000003</v>
      </c>
      <c r="E347" s="1">
        <v>0</v>
      </c>
      <c r="F347" s="1">
        <v>0</v>
      </c>
      <c r="G347" s="1">
        <v>0</v>
      </c>
      <c r="H347" s="1">
        <v>37.950000000000003</v>
      </c>
      <c r="I347" s="1">
        <v>1</v>
      </c>
      <c r="J347" s="1">
        <v>37.950000000000003</v>
      </c>
    </row>
    <row r="348" spans="1:10" x14ac:dyDescent="0.2">
      <c r="A348" s="1">
        <v>6647883202642</v>
      </c>
      <c r="B348" s="1" t="s">
        <v>5700</v>
      </c>
      <c r="C348" s="1" t="s">
        <v>5701</v>
      </c>
      <c r="D348" s="1">
        <v>37.950000000000003</v>
      </c>
      <c r="E348" s="1">
        <v>0</v>
      </c>
      <c r="F348" s="1">
        <v>0</v>
      </c>
      <c r="G348" s="1">
        <v>0</v>
      </c>
      <c r="H348" s="1">
        <v>37.950000000000003</v>
      </c>
      <c r="I348" s="1">
        <v>1</v>
      </c>
      <c r="J348" s="1">
        <v>37.950000000000003</v>
      </c>
    </row>
    <row r="349" spans="1:10" x14ac:dyDescent="0.2">
      <c r="A349" s="1">
        <v>7225487654994</v>
      </c>
      <c r="B349" s="1" t="s">
        <v>5702</v>
      </c>
      <c r="C349" s="1" t="s">
        <v>5703</v>
      </c>
      <c r="D349" s="1">
        <v>37.950000000000003</v>
      </c>
      <c r="E349" s="1">
        <v>0</v>
      </c>
      <c r="F349" s="1">
        <v>0</v>
      </c>
      <c r="G349" s="1">
        <v>0</v>
      </c>
      <c r="H349" s="1">
        <v>37.950000000000003</v>
      </c>
      <c r="I349" s="1">
        <v>1</v>
      </c>
      <c r="J349" s="1">
        <v>37.950000000000003</v>
      </c>
    </row>
    <row r="350" spans="1:10" x14ac:dyDescent="0.2">
      <c r="A350" s="1">
        <v>6807303061586</v>
      </c>
      <c r="B350" s="1" t="s">
        <v>5704</v>
      </c>
      <c r="C350" s="1" t="s">
        <v>5705</v>
      </c>
      <c r="D350" s="1">
        <v>37.950000000000003</v>
      </c>
      <c r="E350" s="1">
        <v>0</v>
      </c>
      <c r="F350" s="1">
        <v>0</v>
      </c>
      <c r="G350" s="1">
        <v>0</v>
      </c>
      <c r="H350" s="1">
        <v>37.950000000000003</v>
      </c>
      <c r="I350" s="1">
        <v>1</v>
      </c>
      <c r="J350" s="1">
        <v>37.950000000000003</v>
      </c>
    </row>
    <row r="351" spans="1:10" x14ac:dyDescent="0.2">
      <c r="A351" s="1">
        <v>6751162499154</v>
      </c>
      <c r="B351" s="1" t="s">
        <v>5706</v>
      </c>
      <c r="C351" s="1" t="s">
        <v>5707</v>
      </c>
      <c r="D351" s="1">
        <v>37.950000000000003</v>
      </c>
      <c r="E351" s="1">
        <v>0</v>
      </c>
      <c r="F351" s="1">
        <v>0</v>
      </c>
      <c r="G351" s="1">
        <v>0</v>
      </c>
      <c r="H351" s="1">
        <v>37.950000000000003</v>
      </c>
      <c r="I351" s="1">
        <v>1</v>
      </c>
      <c r="J351" s="1">
        <v>37.950000000000003</v>
      </c>
    </row>
    <row r="352" spans="1:10" x14ac:dyDescent="0.2">
      <c r="A352" s="1">
        <v>7188000702546</v>
      </c>
      <c r="B352" s="1" t="s">
        <v>3645</v>
      </c>
      <c r="C352" s="1" t="s">
        <v>3643</v>
      </c>
      <c r="D352" s="1">
        <v>37.9</v>
      </c>
      <c r="E352" s="1">
        <v>0</v>
      </c>
      <c r="F352" s="1">
        <v>0</v>
      </c>
      <c r="G352" s="1">
        <v>0</v>
      </c>
      <c r="H352" s="1">
        <v>37.9</v>
      </c>
      <c r="I352" s="1">
        <v>2</v>
      </c>
      <c r="J352" s="1">
        <v>18.95</v>
      </c>
    </row>
    <row r="353" spans="1:10" x14ac:dyDescent="0.2">
      <c r="A353" s="1">
        <v>7063326589010</v>
      </c>
      <c r="B353" s="1" t="s">
        <v>5708</v>
      </c>
      <c r="C353" s="1" t="s">
        <v>5709</v>
      </c>
      <c r="D353" s="1">
        <v>35.99</v>
      </c>
      <c r="E353" s="1">
        <v>0</v>
      </c>
      <c r="F353" s="1">
        <v>0</v>
      </c>
      <c r="G353" s="1">
        <v>0</v>
      </c>
      <c r="H353" s="1">
        <v>35.99</v>
      </c>
      <c r="I353" s="1">
        <v>1</v>
      </c>
      <c r="J353" s="1">
        <v>35.99</v>
      </c>
    </row>
    <row r="354" spans="1:10" x14ac:dyDescent="0.2">
      <c r="A354" s="1">
        <v>7101086498898</v>
      </c>
      <c r="B354" s="1" t="s">
        <v>5710</v>
      </c>
      <c r="C354" s="1" t="s">
        <v>5711</v>
      </c>
      <c r="D354" s="1">
        <v>35.99</v>
      </c>
      <c r="E354" s="1">
        <v>0</v>
      </c>
      <c r="F354" s="1">
        <v>0</v>
      </c>
      <c r="G354" s="1">
        <v>0</v>
      </c>
      <c r="H354" s="1">
        <v>35.99</v>
      </c>
      <c r="I354" s="1">
        <v>1</v>
      </c>
      <c r="J354" s="1">
        <v>35.99</v>
      </c>
    </row>
    <row r="355" spans="1:10" x14ac:dyDescent="0.2">
      <c r="A355" s="1">
        <v>7301881430098</v>
      </c>
      <c r="B355" s="1" t="s">
        <v>5712</v>
      </c>
      <c r="C355" s="1" t="s">
        <v>5713</v>
      </c>
      <c r="D355" s="1">
        <v>35.979999999999997</v>
      </c>
      <c r="E355" s="1">
        <v>0</v>
      </c>
      <c r="F355" s="1">
        <v>0</v>
      </c>
      <c r="G355" s="1">
        <v>0</v>
      </c>
      <c r="H355" s="1">
        <v>35.979999999999997</v>
      </c>
      <c r="I355" s="1">
        <v>2</v>
      </c>
      <c r="J355" s="1">
        <v>17.989999999999998</v>
      </c>
    </row>
    <row r="356" spans="1:10" x14ac:dyDescent="0.2">
      <c r="A356" s="1">
        <v>7322689273938</v>
      </c>
      <c r="B356" s="1" t="s">
        <v>2172</v>
      </c>
      <c r="C356" s="1" t="s">
        <v>2170</v>
      </c>
      <c r="D356" s="1">
        <v>35.950000000000003</v>
      </c>
      <c r="E356" s="1">
        <v>0</v>
      </c>
      <c r="F356" s="1">
        <v>0</v>
      </c>
      <c r="G356" s="1">
        <v>0</v>
      </c>
      <c r="H356" s="1">
        <v>35.950000000000003</v>
      </c>
      <c r="I356" s="1">
        <v>1</v>
      </c>
      <c r="J356" s="1">
        <v>35.950000000000003</v>
      </c>
    </row>
    <row r="357" spans="1:10" x14ac:dyDescent="0.2">
      <c r="A357" s="1">
        <v>6968007032914</v>
      </c>
      <c r="B357" s="1" t="s">
        <v>5714</v>
      </c>
      <c r="C357" s="1" t="s">
        <v>5715</v>
      </c>
      <c r="D357" s="1">
        <v>35.950000000000003</v>
      </c>
      <c r="E357" s="1">
        <v>0</v>
      </c>
      <c r="F357" s="1">
        <v>0</v>
      </c>
      <c r="G357" s="1">
        <v>0</v>
      </c>
      <c r="H357" s="1">
        <v>35.950000000000003</v>
      </c>
      <c r="I357" s="1">
        <v>1</v>
      </c>
      <c r="J357" s="1">
        <v>35.950000000000003</v>
      </c>
    </row>
    <row r="358" spans="1:10" x14ac:dyDescent="0.2">
      <c r="A358" s="1">
        <v>7126401253458</v>
      </c>
      <c r="B358" s="1" t="s">
        <v>5716</v>
      </c>
      <c r="C358" s="1" t="s">
        <v>5717</v>
      </c>
      <c r="D358" s="1">
        <v>35.950000000000003</v>
      </c>
      <c r="E358" s="1">
        <v>0</v>
      </c>
      <c r="F358" s="1">
        <v>0</v>
      </c>
      <c r="G358" s="1">
        <v>0</v>
      </c>
      <c r="H358" s="1">
        <v>35.950000000000003</v>
      </c>
      <c r="I358" s="1">
        <v>1</v>
      </c>
      <c r="J358" s="1">
        <v>35.950000000000003</v>
      </c>
    </row>
    <row r="359" spans="1:10" x14ac:dyDescent="0.2">
      <c r="A359" s="1">
        <v>6844992225362</v>
      </c>
      <c r="B359" s="1" t="s">
        <v>5718</v>
      </c>
      <c r="C359" s="1" t="s">
        <v>5105</v>
      </c>
      <c r="D359" s="1">
        <v>35.950000000000003</v>
      </c>
      <c r="E359" s="1">
        <v>0</v>
      </c>
      <c r="F359" s="1">
        <v>0</v>
      </c>
      <c r="G359" s="1">
        <v>0</v>
      </c>
      <c r="H359" s="1">
        <v>35.950000000000003</v>
      </c>
      <c r="I359" s="1">
        <v>1</v>
      </c>
      <c r="J359" s="1">
        <v>35.950000000000003</v>
      </c>
    </row>
    <row r="360" spans="1:10" x14ac:dyDescent="0.2">
      <c r="A360" s="1">
        <v>7326576148562</v>
      </c>
      <c r="B360" s="1" t="s">
        <v>1182</v>
      </c>
      <c r="C360" s="1" t="s">
        <v>1180</v>
      </c>
      <c r="D360" s="1">
        <v>35.950000000000003</v>
      </c>
      <c r="E360" s="1">
        <v>0</v>
      </c>
      <c r="F360" s="1">
        <v>0</v>
      </c>
      <c r="G360" s="1">
        <v>0</v>
      </c>
      <c r="H360" s="1">
        <v>35.950000000000003</v>
      </c>
      <c r="I360" s="1">
        <v>1</v>
      </c>
      <c r="J360" s="1">
        <v>35.950000000000003</v>
      </c>
    </row>
    <row r="361" spans="1:10" x14ac:dyDescent="0.2">
      <c r="A361" s="1">
        <v>6627413491794</v>
      </c>
      <c r="B361" s="1" t="s">
        <v>5719</v>
      </c>
      <c r="C361" s="1" t="s">
        <v>5215</v>
      </c>
      <c r="D361" s="1">
        <v>35.950000000000003</v>
      </c>
      <c r="E361" s="1">
        <v>0</v>
      </c>
      <c r="F361" s="1">
        <v>0</v>
      </c>
      <c r="G361" s="1">
        <v>0</v>
      </c>
      <c r="H361" s="1">
        <v>35.950000000000003</v>
      </c>
      <c r="I361" s="1">
        <v>1</v>
      </c>
      <c r="J361" s="1">
        <v>35.950000000000003</v>
      </c>
    </row>
    <row r="362" spans="1:10" x14ac:dyDescent="0.2">
      <c r="A362" s="1">
        <v>7081966567506</v>
      </c>
      <c r="B362" s="1" t="s">
        <v>1029</v>
      </c>
      <c r="C362" s="1" t="s">
        <v>1027</v>
      </c>
      <c r="D362" s="1">
        <v>35.950000000000003</v>
      </c>
      <c r="E362" s="1">
        <v>0</v>
      </c>
      <c r="F362" s="1">
        <v>0</v>
      </c>
      <c r="G362" s="1">
        <v>0</v>
      </c>
      <c r="H362" s="1">
        <v>35.950000000000003</v>
      </c>
      <c r="I362" s="1">
        <v>1</v>
      </c>
      <c r="J362" s="1">
        <v>35.950000000000003</v>
      </c>
    </row>
    <row r="363" spans="1:10" x14ac:dyDescent="0.2">
      <c r="A363" s="1">
        <v>7251011108946</v>
      </c>
      <c r="B363" s="1" t="s">
        <v>5720</v>
      </c>
      <c r="C363" s="1" t="s">
        <v>5183</v>
      </c>
      <c r="D363" s="1">
        <v>35.9</v>
      </c>
      <c r="E363" s="1">
        <v>0</v>
      </c>
      <c r="F363" s="1">
        <v>0</v>
      </c>
      <c r="G363" s="1">
        <v>0</v>
      </c>
      <c r="H363" s="1">
        <v>35.9</v>
      </c>
      <c r="I363" s="1">
        <v>2</v>
      </c>
      <c r="J363" s="1">
        <v>17.95</v>
      </c>
    </row>
    <row r="364" spans="1:10" x14ac:dyDescent="0.2">
      <c r="A364" s="1">
        <v>7120976478290</v>
      </c>
      <c r="B364" s="1" t="s">
        <v>5721</v>
      </c>
      <c r="C364" s="1" t="s">
        <v>5376</v>
      </c>
      <c r="D364" s="1">
        <v>35.9</v>
      </c>
      <c r="E364" s="1">
        <v>0</v>
      </c>
      <c r="F364" s="1">
        <v>0</v>
      </c>
      <c r="G364" s="1">
        <v>0</v>
      </c>
      <c r="H364" s="1">
        <v>35.9</v>
      </c>
      <c r="I364" s="1">
        <v>2</v>
      </c>
      <c r="J364" s="1">
        <v>17.95</v>
      </c>
    </row>
    <row r="365" spans="1:10" x14ac:dyDescent="0.2">
      <c r="A365" s="1">
        <v>7259405647954</v>
      </c>
      <c r="B365" s="1" t="s">
        <v>4109</v>
      </c>
      <c r="C365" s="1" t="s">
        <v>4107</v>
      </c>
      <c r="D365" s="1">
        <v>35.9</v>
      </c>
      <c r="E365" s="1">
        <v>0</v>
      </c>
      <c r="F365" s="1">
        <v>0</v>
      </c>
      <c r="G365" s="1">
        <v>0</v>
      </c>
      <c r="H365" s="1">
        <v>35.9</v>
      </c>
      <c r="I365" s="1">
        <v>2</v>
      </c>
      <c r="J365" s="1">
        <v>17.95</v>
      </c>
    </row>
    <row r="366" spans="1:10" x14ac:dyDescent="0.2">
      <c r="A366" s="1">
        <v>7206468616274</v>
      </c>
      <c r="B366" s="1" t="s">
        <v>5722</v>
      </c>
      <c r="C366" s="1" t="s">
        <v>5723</v>
      </c>
      <c r="D366" s="1">
        <v>35.9</v>
      </c>
      <c r="E366" s="1">
        <v>0</v>
      </c>
      <c r="F366" s="1">
        <v>0</v>
      </c>
      <c r="G366" s="1">
        <v>0</v>
      </c>
      <c r="H366" s="1">
        <v>35.9</v>
      </c>
      <c r="I366" s="1">
        <v>2</v>
      </c>
      <c r="J366" s="1">
        <v>17.95</v>
      </c>
    </row>
    <row r="367" spans="1:10" x14ac:dyDescent="0.2">
      <c r="A367" s="1">
        <v>7324409528402</v>
      </c>
      <c r="B367" s="1" t="s">
        <v>5724</v>
      </c>
      <c r="C367" s="1" t="s">
        <v>5725</v>
      </c>
      <c r="D367" s="1">
        <v>35.85</v>
      </c>
      <c r="E367" s="1">
        <v>0</v>
      </c>
      <c r="F367" s="1">
        <v>0</v>
      </c>
      <c r="G367" s="1">
        <v>0</v>
      </c>
      <c r="H367" s="1">
        <v>35.85</v>
      </c>
      <c r="I367" s="1">
        <v>3</v>
      </c>
      <c r="J367" s="1">
        <v>11.95</v>
      </c>
    </row>
    <row r="368" spans="1:10" x14ac:dyDescent="0.2">
      <c r="A368" s="1">
        <v>7256418254930</v>
      </c>
      <c r="B368" s="1" t="s">
        <v>5726</v>
      </c>
      <c r="C368" s="1" t="s">
        <v>5727</v>
      </c>
      <c r="D368" s="1">
        <v>35.549999999999997</v>
      </c>
      <c r="E368" s="1">
        <v>0</v>
      </c>
      <c r="F368" s="1">
        <v>0</v>
      </c>
      <c r="G368" s="1">
        <v>0</v>
      </c>
      <c r="H368" s="1">
        <v>35.549999999999997</v>
      </c>
      <c r="I368" s="1">
        <v>1</v>
      </c>
      <c r="J368" s="1">
        <v>35.549999999999997</v>
      </c>
    </row>
    <row r="369" spans="1:10" x14ac:dyDescent="0.2">
      <c r="A369" s="1">
        <v>7128900665426</v>
      </c>
      <c r="B369" s="1" t="s">
        <v>5728</v>
      </c>
      <c r="C369" s="1" t="s">
        <v>5383</v>
      </c>
      <c r="D369" s="1">
        <v>34.950000000000003</v>
      </c>
      <c r="E369" s="1">
        <v>0</v>
      </c>
      <c r="F369" s="1">
        <v>0</v>
      </c>
      <c r="G369" s="1">
        <v>0</v>
      </c>
      <c r="H369" s="1">
        <v>34.950000000000003</v>
      </c>
      <c r="I369" s="1">
        <v>1</v>
      </c>
      <c r="J369" s="1">
        <v>34.950000000000003</v>
      </c>
    </row>
    <row r="370" spans="1:10" x14ac:dyDescent="0.2">
      <c r="A370" s="1">
        <v>7089534533714</v>
      </c>
      <c r="B370" s="1" t="s">
        <v>5729</v>
      </c>
      <c r="C370" s="1" t="s">
        <v>5730</v>
      </c>
      <c r="D370" s="1">
        <v>34.950000000000003</v>
      </c>
      <c r="E370" s="1">
        <v>0</v>
      </c>
      <c r="F370" s="1">
        <v>0</v>
      </c>
      <c r="G370" s="1">
        <v>0</v>
      </c>
      <c r="H370" s="1">
        <v>34.950000000000003</v>
      </c>
      <c r="I370" s="1">
        <v>1</v>
      </c>
      <c r="J370" s="1">
        <v>34.950000000000003</v>
      </c>
    </row>
    <row r="371" spans="1:10" x14ac:dyDescent="0.2">
      <c r="A371" s="1">
        <v>7100698656850</v>
      </c>
      <c r="B371" s="1" t="s">
        <v>5731</v>
      </c>
      <c r="C371" s="1" t="s">
        <v>5732</v>
      </c>
      <c r="D371" s="1">
        <v>34.39</v>
      </c>
      <c r="E371" s="1">
        <v>0</v>
      </c>
      <c r="F371" s="1">
        <v>0</v>
      </c>
      <c r="G371" s="1">
        <v>0</v>
      </c>
      <c r="H371" s="1">
        <v>34.39</v>
      </c>
      <c r="I371" s="1">
        <v>1</v>
      </c>
      <c r="J371" s="1">
        <v>34.39</v>
      </c>
    </row>
    <row r="372" spans="1:10" x14ac:dyDescent="0.2">
      <c r="A372" s="1">
        <v>7102548279378</v>
      </c>
      <c r="B372" s="1" t="s">
        <v>5733</v>
      </c>
      <c r="C372" s="1" t="s">
        <v>5351</v>
      </c>
      <c r="D372" s="1">
        <v>34.15</v>
      </c>
      <c r="E372" s="1">
        <v>0</v>
      </c>
      <c r="F372" s="1">
        <v>0</v>
      </c>
      <c r="G372" s="1">
        <v>0</v>
      </c>
      <c r="H372" s="1">
        <v>34.15</v>
      </c>
      <c r="I372" s="1">
        <v>1</v>
      </c>
      <c r="J372" s="1">
        <v>34.15</v>
      </c>
    </row>
    <row r="373" spans="1:10" x14ac:dyDescent="0.2">
      <c r="A373" s="1">
        <v>6676513980498</v>
      </c>
      <c r="B373" s="1" t="s">
        <v>5734</v>
      </c>
      <c r="C373" s="1" t="s">
        <v>5735</v>
      </c>
      <c r="D373" s="1">
        <v>34.15</v>
      </c>
      <c r="E373" s="1">
        <v>0</v>
      </c>
      <c r="F373" s="1">
        <v>0</v>
      </c>
      <c r="G373" s="1">
        <v>0</v>
      </c>
      <c r="H373" s="1">
        <v>34.15</v>
      </c>
      <c r="I373" s="1">
        <v>1</v>
      </c>
      <c r="J373" s="1">
        <v>34.15</v>
      </c>
    </row>
    <row r="374" spans="1:10" x14ac:dyDescent="0.2">
      <c r="A374" s="1">
        <v>7226855489618</v>
      </c>
      <c r="B374" s="1" t="s">
        <v>5736</v>
      </c>
      <c r="C374" s="1" t="s">
        <v>5442</v>
      </c>
      <c r="D374" s="1">
        <v>33.950000000000003</v>
      </c>
      <c r="E374" s="1">
        <v>0</v>
      </c>
      <c r="F374" s="1">
        <v>0</v>
      </c>
      <c r="G374" s="1">
        <v>0</v>
      </c>
      <c r="H374" s="1">
        <v>33.950000000000003</v>
      </c>
      <c r="I374" s="1">
        <v>1</v>
      </c>
      <c r="J374" s="1">
        <v>33.950000000000003</v>
      </c>
    </row>
    <row r="375" spans="1:10" x14ac:dyDescent="0.2">
      <c r="A375" s="1">
        <v>6796745703506</v>
      </c>
      <c r="B375" s="1" t="s">
        <v>5737</v>
      </c>
      <c r="C375" s="1" t="s">
        <v>5738</v>
      </c>
      <c r="D375" s="1">
        <v>33.950000000000003</v>
      </c>
      <c r="E375" s="1">
        <v>0</v>
      </c>
      <c r="F375" s="1">
        <v>0</v>
      </c>
      <c r="G375" s="1">
        <v>0</v>
      </c>
      <c r="H375" s="1">
        <v>33.950000000000003</v>
      </c>
      <c r="I375" s="1">
        <v>1</v>
      </c>
      <c r="J375" s="1">
        <v>33.950000000000003</v>
      </c>
    </row>
    <row r="376" spans="1:10" x14ac:dyDescent="0.2">
      <c r="A376" s="1">
        <v>6806492512338</v>
      </c>
      <c r="B376" s="1" t="s">
        <v>5739</v>
      </c>
      <c r="C376" s="1" t="s">
        <v>5740</v>
      </c>
      <c r="D376" s="1">
        <v>33.950000000000003</v>
      </c>
      <c r="E376" s="1">
        <v>0</v>
      </c>
      <c r="F376" s="1">
        <v>0</v>
      </c>
      <c r="G376" s="1">
        <v>0</v>
      </c>
      <c r="H376" s="1">
        <v>33.950000000000003</v>
      </c>
      <c r="I376" s="1">
        <v>1</v>
      </c>
      <c r="J376" s="1">
        <v>33.950000000000003</v>
      </c>
    </row>
    <row r="377" spans="1:10" x14ac:dyDescent="0.2">
      <c r="A377" s="1">
        <v>6830896742482</v>
      </c>
      <c r="B377" s="1" t="s">
        <v>5741</v>
      </c>
      <c r="C377" s="1" t="s">
        <v>5742</v>
      </c>
      <c r="D377" s="1">
        <v>33.950000000000003</v>
      </c>
      <c r="E377" s="1">
        <v>0</v>
      </c>
      <c r="F377" s="1">
        <v>0</v>
      </c>
      <c r="G377" s="1">
        <v>0</v>
      </c>
      <c r="H377" s="1">
        <v>33.950000000000003</v>
      </c>
      <c r="I377" s="1">
        <v>1</v>
      </c>
      <c r="J377" s="1">
        <v>33.950000000000003</v>
      </c>
    </row>
    <row r="378" spans="1:10" x14ac:dyDescent="0.2">
      <c r="A378" s="1">
        <v>7325400170578</v>
      </c>
      <c r="B378" s="1" t="s">
        <v>4669</v>
      </c>
      <c r="C378" s="1" t="s">
        <v>4667</v>
      </c>
      <c r="D378" s="1">
        <v>33.950000000000003</v>
      </c>
      <c r="E378" s="1">
        <v>0</v>
      </c>
      <c r="F378" s="1">
        <v>0</v>
      </c>
      <c r="G378" s="1">
        <v>0</v>
      </c>
      <c r="H378" s="1">
        <v>33.950000000000003</v>
      </c>
      <c r="I378" s="1">
        <v>1</v>
      </c>
      <c r="J378" s="1">
        <v>33.950000000000003</v>
      </c>
    </row>
    <row r="379" spans="1:10" x14ac:dyDescent="0.2">
      <c r="A379" s="1">
        <v>6593177845842</v>
      </c>
      <c r="B379" s="1" t="s">
        <v>5743</v>
      </c>
      <c r="C379" s="1" t="s">
        <v>5744</v>
      </c>
      <c r="D379" s="1">
        <v>33.950000000000003</v>
      </c>
      <c r="E379" s="1">
        <v>0</v>
      </c>
      <c r="F379" s="1">
        <v>0</v>
      </c>
      <c r="G379" s="1">
        <v>0</v>
      </c>
      <c r="H379" s="1">
        <v>33.950000000000003</v>
      </c>
      <c r="I379" s="1">
        <v>1</v>
      </c>
      <c r="J379" s="1">
        <v>33.950000000000003</v>
      </c>
    </row>
    <row r="380" spans="1:10" x14ac:dyDescent="0.2">
      <c r="A380" s="1">
        <v>6619200454738</v>
      </c>
      <c r="B380" s="1" t="s">
        <v>5745</v>
      </c>
      <c r="C380" s="1" t="s">
        <v>5746</v>
      </c>
      <c r="D380" s="1">
        <v>33.950000000000003</v>
      </c>
      <c r="E380" s="1">
        <v>0</v>
      </c>
      <c r="F380" s="1">
        <v>0</v>
      </c>
      <c r="G380" s="1">
        <v>0</v>
      </c>
      <c r="H380" s="1">
        <v>33.950000000000003</v>
      </c>
      <c r="I380" s="1">
        <v>1</v>
      </c>
      <c r="J380" s="1">
        <v>33.950000000000003</v>
      </c>
    </row>
    <row r="381" spans="1:10" x14ac:dyDescent="0.2">
      <c r="A381" s="1">
        <v>7275200741458</v>
      </c>
      <c r="B381" s="1" t="s">
        <v>5747</v>
      </c>
      <c r="C381" s="1" t="s">
        <v>5187</v>
      </c>
      <c r="D381" s="1">
        <v>33.9</v>
      </c>
      <c r="E381" s="1">
        <v>0</v>
      </c>
      <c r="F381" s="1">
        <v>0</v>
      </c>
      <c r="G381" s="1">
        <v>0</v>
      </c>
      <c r="H381" s="1">
        <v>33.9</v>
      </c>
      <c r="I381" s="1">
        <v>2</v>
      </c>
      <c r="J381" s="1">
        <v>16.95</v>
      </c>
    </row>
    <row r="382" spans="1:10" x14ac:dyDescent="0.2">
      <c r="A382" s="1">
        <v>7124920041554</v>
      </c>
      <c r="B382" s="1" t="s">
        <v>5748</v>
      </c>
      <c r="C382" s="1" t="s">
        <v>5749</v>
      </c>
      <c r="D382" s="1">
        <v>32.99</v>
      </c>
      <c r="E382" s="1">
        <v>0</v>
      </c>
      <c r="F382" s="1">
        <v>0</v>
      </c>
      <c r="G382" s="1">
        <v>0</v>
      </c>
      <c r="H382" s="1">
        <v>32.99</v>
      </c>
      <c r="I382" s="1">
        <v>1</v>
      </c>
      <c r="J382" s="1">
        <v>32.99</v>
      </c>
    </row>
    <row r="383" spans="1:10" x14ac:dyDescent="0.2">
      <c r="A383" s="1">
        <v>7321828196434</v>
      </c>
      <c r="B383" s="1" t="s">
        <v>5750</v>
      </c>
      <c r="C383" s="1" t="s">
        <v>5751</v>
      </c>
      <c r="D383" s="1">
        <v>32.950000000000003</v>
      </c>
      <c r="E383" s="1">
        <v>0</v>
      </c>
      <c r="F383" s="1">
        <v>0</v>
      </c>
      <c r="G383" s="1">
        <v>0</v>
      </c>
      <c r="H383" s="1">
        <v>32.950000000000003</v>
      </c>
      <c r="I383" s="1">
        <v>1</v>
      </c>
      <c r="J383" s="1">
        <v>32.950000000000003</v>
      </c>
    </row>
    <row r="384" spans="1:10" x14ac:dyDescent="0.2">
      <c r="A384" s="1">
        <v>7326587453522</v>
      </c>
      <c r="B384" s="1" t="s">
        <v>1996</v>
      </c>
      <c r="C384" s="1" t="s">
        <v>1994</v>
      </c>
      <c r="D384" s="1">
        <v>32.950000000000003</v>
      </c>
      <c r="E384" s="1">
        <v>0</v>
      </c>
      <c r="F384" s="1">
        <v>0</v>
      </c>
      <c r="G384" s="1">
        <v>0</v>
      </c>
      <c r="H384" s="1">
        <v>32.950000000000003</v>
      </c>
      <c r="I384" s="1">
        <v>1</v>
      </c>
      <c r="J384" s="1">
        <v>32.950000000000003</v>
      </c>
    </row>
    <row r="385" spans="1:10" x14ac:dyDescent="0.2">
      <c r="A385" s="1">
        <v>7323987673170</v>
      </c>
      <c r="B385" s="1" t="s">
        <v>3348</v>
      </c>
      <c r="C385" s="1" t="s">
        <v>3346</v>
      </c>
      <c r="D385" s="1">
        <v>32.950000000000003</v>
      </c>
      <c r="E385" s="1">
        <v>0</v>
      </c>
      <c r="F385" s="1">
        <v>0</v>
      </c>
      <c r="G385" s="1">
        <v>0</v>
      </c>
      <c r="H385" s="1">
        <v>32.950000000000003</v>
      </c>
      <c r="I385" s="1">
        <v>1</v>
      </c>
      <c r="J385" s="1">
        <v>32.950000000000003</v>
      </c>
    </row>
    <row r="386" spans="1:10" x14ac:dyDescent="0.2">
      <c r="A386" s="1">
        <v>7043897950290</v>
      </c>
      <c r="B386" s="1" t="s">
        <v>5752</v>
      </c>
      <c r="C386" s="1" t="s">
        <v>5154</v>
      </c>
      <c r="D386" s="1">
        <v>32.950000000000003</v>
      </c>
      <c r="E386" s="1">
        <v>0</v>
      </c>
      <c r="F386" s="1">
        <v>0</v>
      </c>
      <c r="G386" s="1">
        <v>0</v>
      </c>
      <c r="H386" s="1">
        <v>32.950000000000003</v>
      </c>
      <c r="I386" s="1">
        <v>1</v>
      </c>
      <c r="J386" s="1">
        <v>32.950000000000003</v>
      </c>
    </row>
    <row r="387" spans="1:10" x14ac:dyDescent="0.2">
      <c r="A387" s="1">
        <v>7105482260562</v>
      </c>
      <c r="B387" s="1" t="s">
        <v>5753</v>
      </c>
      <c r="C387" s="1" t="s">
        <v>5754</v>
      </c>
      <c r="D387" s="1">
        <v>32.35</v>
      </c>
      <c r="E387" s="1">
        <v>0</v>
      </c>
      <c r="F387" s="1">
        <v>0</v>
      </c>
      <c r="G387" s="1">
        <v>0</v>
      </c>
      <c r="H387" s="1">
        <v>32.35</v>
      </c>
      <c r="I387" s="1">
        <v>1</v>
      </c>
      <c r="J387" s="1">
        <v>32.35</v>
      </c>
    </row>
    <row r="388" spans="1:10" x14ac:dyDescent="0.2">
      <c r="A388" s="1">
        <v>7325547462738</v>
      </c>
      <c r="B388" s="1" t="s">
        <v>955</v>
      </c>
      <c r="C388" s="1" t="s">
        <v>953</v>
      </c>
      <c r="D388" s="1">
        <v>32.35</v>
      </c>
      <c r="E388" s="1">
        <v>0</v>
      </c>
      <c r="F388" s="1">
        <v>0</v>
      </c>
      <c r="G388" s="1">
        <v>0</v>
      </c>
      <c r="H388" s="1">
        <v>32.35</v>
      </c>
      <c r="I388" s="1">
        <v>1</v>
      </c>
      <c r="J388" s="1">
        <v>32.35</v>
      </c>
    </row>
    <row r="389" spans="1:10" x14ac:dyDescent="0.2">
      <c r="A389" s="1">
        <v>7232467075154</v>
      </c>
      <c r="B389" s="1" t="s">
        <v>2463</v>
      </c>
      <c r="C389" s="1" t="s">
        <v>2461</v>
      </c>
      <c r="D389" s="1">
        <v>32.31</v>
      </c>
      <c r="E389" s="1">
        <v>0</v>
      </c>
      <c r="F389" s="1">
        <v>0</v>
      </c>
      <c r="G389" s="1">
        <v>0</v>
      </c>
      <c r="H389" s="1">
        <v>32.31</v>
      </c>
      <c r="I389" s="1">
        <v>2</v>
      </c>
      <c r="J389" s="1">
        <v>16.16</v>
      </c>
    </row>
    <row r="390" spans="1:10" x14ac:dyDescent="0.2">
      <c r="A390" s="1">
        <v>7221665890386</v>
      </c>
      <c r="B390" s="1" t="s">
        <v>5755</v>
      </c>
      <c r="C390" s="1" t="s">
        <v>5756</v>
      </c>
      <c r="D390" s="1">
        <v>32.26</v>
      </c>
      <c r="E390" s="1">
        <v>0</v>
      </c>
      <c r="F390" s="1">
        <v>0</v>
      </c>
      <c r="G390" s="1">
        <v>0</v>
      </c>
      <c r="H390" s="1">
        <v>32.26</v>
      </c>
      <c r="I390" s="1">
        <v>1</v>
      </c>
      <c r="J390" s="1">
        <v>32.26</v>
      </c>
    </row>
    <row r="391" spans="1:10" x14ac:dyDescent="0.2">
      <c r="A391" s="1">
        <v>7159010099282</v>
      </c>
      <c r="B391" s="1" t="s">
        <v>5757</v>
      </c>
      <c r="C391" s="1" t="s">
        <v>5408</v>
      </c>
      <c r="D391" s="1">
        <v>32.25</v>
      </c>
      <c r="E391" s="1">
        <v>0</v>
      </c>
      <c r="F391" s="1">
        <v>0</v>
      </c>
      <c r="G391" s="1">
        <v>0</v>
      </c>
      <c r="H391" s="1">
        <v>32.25</v>
      </c>
      <c r="I391" s="1">
        <v>1</v>
      </c>
      <c r="J391" s="1">
        <v>32.25</v>
      </c>
    </row>
    <row r="392" spans="1:10" x14ac:dyDescent="0.2">
      <c r="A392" s="1">
        <v>7187865469010</v>
      </c>
      <c r="B392" s="1" t="s">
        <v>5758</v>
      </c>
      <c r="C392" s="1" t="s">
        <v>5759</v>
      </c>
      <c r="D392" s="1">
        <v>32.25</v>
      </c>
      <c r="E392" s="1">
        <v>0</v>
      </c>
      <c r="F392" s="1">
        <v>0</v>
      </c>
      <c r="G392" s="1">
        <v>0</v>
      </c>
      <c r="H392" s="1">
        <v>32.25</v>
      </c>
      <c r="I392" s="1">
        <v>1</v>
      </c>
      <c r="J392" s="1">
        <v>32.25</v>
      </c>
    </row>
    <row r="393" spans="1:10" x14ac:dyDescent="0.2">
      <c r="A393" s="1">
        <v>6888217444434</v>
      </c>
      <c r="B393" s="1" t="s">
        <v>5760</v>
      </c>
      <c r="C393" s="1" t="s">
        <v>5288</v>
      </c>
      <c r="D393" s="1">
        <v>31.99</v>
      </c>
      <c r="E393" s="1">
        <v>0</v>
      </c>
      <c r="F393" s="1">
        <v>0</v>
      </c>
      <c r="G393" s="1">
        <v>0</v>
      </c>
      <c r="H393" s="1">
        <v>31.99</v>
      </c>
      <c r="I393" s="1">
        <v>1</v>
      </c>
      <c r="J393" s="1">
        <v>31.99</v>
      </c>
    </row>
    <row r="394" spans="1:10" x14ac:dyDescent="0.2">
      <c r="A394" s="1">
        <v>7326634901586</v>
      </c>
      <c r="B394" s="1" t="s">
        <v>2127</v>
      </c>
      <c r="C394" s="1" t="s">
        <v>2125</v>
      </c>
      <c r="D394" s="1">
        <v>31.99</v>
      </c>
      <c r="E394" s="1">
        <v>0</v>
      </c>
      <c r="F394" s="1">
        <v>0</v>
      </c>
      <c r="G394" s="1">
        <v>0</v>
      </c>
      <c r="H394" s="1">
        <v>31.99</v>
      </c>
      <c r="I394" s="1">
        <v>1</v>
      </c>
      <c r="J394" s="1">
        <v>31.99</v>
      </c>
    </row>
    <row r="395" spans="1:10" x14ac:dyDescent="0.2">
      <c r="A395" s="1">
        <v>7195976400978</v>
      </c>
      <c r="B395" s="1" t="s">
        <v>5761</v>
      </c>
      <c r="C395" s="1" t="s">
        <v>5762</v>
      </c>
      <c r="D395" s="1">
        <v>31.96</v>
      </c>
      <c r="E395" s="1">
        <v>0</v>
      </c>
      <c r="F395" s="1">
        <v>0</v>
      </c>
      <c r="G395" s="1">
        <v>0</v>
      </c>
      <c r="H395" s="1">
        <v>31.96</v>
      </c>
      <c r="I395" s="1">
        <v>1</v>
      </c>
      <c r="J395" s="1">
        <v>31.96</v>
      </c>
    </row>
    <row r="396" spans="1:10" x14ac:dyDescent="0.2">
      <c r="A396" s="1">
        <v>7088062988370</v>
      </c>
      <c r="B396" s="1" t="s">
        <v>5763</v>
      </c>
      <c r="C396" s="1" t="s">
        <v>5764</v>
      </c>
      <c r="D396" s="1">
        <v>31.96</v>
      </c>
      <c r="E396" s="1">
        <v>0</v>
      </c>
      <c r="F396" s="1">
        <v>0</v>
      </c>
      <c r="G396" s="1">
        <v>0</v>
      </c>
      <c r="H396" s="1">
        <v>31.96</v>
      </c>
      <c r="I396" s="1">
        <v>1</v>
      </c>
      <c r="J396" s="1">
        <v>31.96</v>
      </c>
    </row>
    <row r="397" spans="1:10" x14ac:dyDescent="0.2">
      <c r="A397" s="1">
        <v>7256817893458</v>
      </c>
      <c r="B397" s="1" t="s">
        <v>1097</v>
      </c>
      <c r="C397" s="1" t="s">
        <v>1095</v>
      </c>
      <c r="D397" s="1">
        <v>31.95</v>
      </c>
      <c r="E397" s="1">
        <v>0</v>
      </c>
      <c r="F397" s="1">
        <v>0</v>
      </c>
      <c r="G397" s="1">
        <v>0</v>
      </c>
      <c r="H397" s="1">
        <v>31.95</v>
      </c>
      <c r="I397" s="1">
        <v>1</v>
      </c>
      <c r="J397" s="1">
        <v>31.95</v>
      </c>
    </row>
    <row r="398" spans="1:10" x14ac:dyDescent="0.2">
      <c r="A398" s="1">
        <v>7057652842578</v>
      </c>
      <c r="B398" s="1" t="s">
        <v>5765</v>
      </c>
      <c r="C398" s="1" t="s">
        <v>5766</v>
      </c>
      <c r="D398" s="1">
        <v>31.95</v>
      </c>
      <c r="E398" s="1">
        <v>0</v>
      </c>
      <c r="F398" s="1">
        <v>0</v>
      </c>
      <c r="G398" s="1">
        <v>0</v>
      </c>
      <c r="H398" s="1">
        <v>31.95</v>
      </c>
      <c r="I398" s="1">
        <v>1</v>
      </c>
      <c r="J398" s="1">
        <v>31.95</v>
      </c>
    </row>
    <row r="399" spans="1:10" x14ac:dyDescent="0.2">
      <c r="A399" s="1">
        <v>7131874852946</v>
      </c>
      <c r="B399" s="1" t="s">
        <v>5767</v>
      </c>
      <c r="C399" s="1" t="s">
        <v>5768</v>
      </c>
      <c r="D399" s="1">
        <v>31.95</v>
      </c>
      <c r="E399" s="1">
        <v>0</v>
      </c>
      <c r="F399" s="1">
        <v>0</v>
      </c>
      <c r="G399" s="1">
        <v>0</v>
      </c>
      <c r="H399" s="1">
        <v>31.95</v>
      </c>
      <c r="I399" s="1">
        <v>1</v>
      </c>
      <c r="J399" s="1">
        <v>31.95</v>
      </c>
    </row>
    <row r="400" spans="1:10" x14ac:dyDescent="0.2">
      <c r="A400" s="1">
        <v>7079676117074</v>
      </c>
      <c r="B400" s="1" t="s">
        <v>5769</v>
      </c>
      <c r="C400" s="1" t="s">
        <v>5770</v>
      </c>
      <c r="D400" s="1">
        <v>31.95</v>
      </c>
      <c r="E400" s="1">
        <v>0</v>
      </c>
      <c r="F400" s="1">
        <v>0</v>
      </c>
      <c r="G400" s="1">
        <v>0</v>
      </c>
      <c r="H400" s="1">
        <v>31.95</v>
      </c>
      <c r="I400" s="1">
        <v>1</v>
      </c>
      <c r="J400" s="1">
        <v>31.95</v>
      </c>
    </row>
    <row r="401" spans="1:10" x14ac:dyDescent="0.2">
      <c r="A401" s="1">
        <v>7140721131602</v>
      </c>
      <c r="B401" s="1" t="s">
        <v>5771</v>
      </c>
      <c r="C401" s="1" t="s">
        <v>5772</v>
      </c>
      <c r="D401" s="1">
        <v>31.45</v>
      </c>
      <c r="E401" s="1">
        <v>0</v>
      </c>
      <c r="F401" s="1">
        <v>0</v>
      </c>
      <c r="G401" s="1">
        <v>0</v>
      </c>
      <c r="H401" s="1">
        <v>31.45</v>
      </c>
      <c r="I401" s="1">
        <v>1</v>
      </c>
      <c r="J401" s="1">
        <v>31.45</v>
      </c>
    </row>
    <row r="402" spans="1:10" x14ac:dyDescent="0.2">
      <c r="A402" s="1">
        <v>7261665263698</v>
      </c>
      <c r="B402" s="1" t="s">
        <v>1082</v>
      </c>
      <c r="C402" s="1" t="s">
        <v>1080</v>
      </c>
      <c r="D402" s="1">
        <v>30.95</v>
      </c>
      <c r="E402" s="1">
        <v>0</v>
      </c>
      <c r="F402" s="1">
        <v>0</v>
      </c>
      <c r="G402" s="1">
        <v>0</v>
      </c>
      <c r="H402" s="1">
        <v>30.95</v>
      </c>
      <c r="I402" s="1">
        <v>1</v>
      </c>
      <c r="J402" s="1">
        <v>30.95</v>
      </c>
    </row>
    <row r="403" spans="1:10" x14ac:dyDescent="0.2">
      <c r="A403" s="1">
        <v>6762629005394</v>
      </c>
      <c r="B403" s="1" t="s">
        <v>4151</v>
      </c>
      <c r="C403" s="1" t="s">
        <v>4149</v>
      </c>
      <c r="D403" s="1">
        <v>30.55</v>
      </c>
      <c r="E403" s="1">
        <v>0</v>
      </c>
      <c r="F403" s="1">
        <v>0</v>
      </c>
      <c r="G403" s="1">
        <v>0</v>
      </c>
      <c r="H403" s="1">
        <v>30.55</v>
      </c>
      <c r="I403" s="1">
        <v>1</v>
      </c>
      <c r="J403" s="1">
        <v>30.55</v>
      </c>
    </row>
    <row r="404" spans="1:10" x14ac:dyDescent="0.2">
      <c r="A404" s="1">
        <v>6624263635026</v>
      </c>
      <c r="B404" s="1" t="s">
        <v>5773</v>
      </c>
      <c r="C404" s="1" t="s">
        <v>5774</v>
      </c>
      <c r="D404" s="1">
        <v>30.55</v>
      </c>
      <c r="E404" s="1">
        <v>0</v>
      </c>
      <c r="F404" s="1">
        <v>0</v>
      </c>
      <c r="G404" s="1">
        <v>0</v>
      </c>
      <c r="H404" s="1">
        <v>30.55</v>
      </c>
      <c r="I404" s="1">
        <v>1</v>
      </c>
      <c r="J404" s="1">
        <v>30.55</v>
      </c>
    </row>
    <row r="405" spans="1:10" x14ac:dyDescent="0.2">
      <c r="A405" s="1">
        <v>7322727088210</v>
      </c>
      <c r="B405" s="1" t="s">
        <v>2340</v>
      </c>
      <c r="C405" s="1" t="s">
        <v>2338</v>
      </c>
      <c r="D405" s="1">
        <v>30.55</v>
      </c>
      <c r="E405" s="1">
        <v>0</v>
      </c>
      <c r="F405" s="1">
        <v>0</v>
      </c>
      <c r="G405" s="1">
        <v>0</v>
      </c>
      <c r="H405" s="1">
        <v>30.55</v>
      </c>
      <c r="I405" s="1">
        <v>1</v>
      </c>
      <c r="J405" s="1">
        <v>30.55</v>
      </c>
    </row>
    <row r="406" spans="1:10" x14ac:dyDescent="0.2">
      <c r="A406" s="1">
        <v>7226577551442</v>
      </c>
      <c r="B406" s="1" t="s">
        <v>2684</v>
      </c>
      <c r="C406" s="1" t="s">
        <v>2682</v>
      </c>
      <c r="D406" s="1">
        <v>30.36</v>
      </c>
      <c r="E406" s="1">
        <v>0</v>
      </c>
      <c r="F406" s="1">
        <v>0</v>
      </c>
      <c r="G406" s="1">
        <v>0</v>
      </c>
      <c r="H406" s="1">
        <v>30.36</v>
      </c>
      <c r="I406" s="1">
        <v>1</v>
      </c>
      <c r="J406" s="1">
        <v>30.36</v>
      </c>
    </row>
    <row r="407" spans="1:10" x14ac:dyDescent="0.2">
      <c r="A407" s="1">
        <v>6751163351122</v>
      </c>
      <c r="B407" s="1" t="s">
        <v>5775</v>
      </c>
      <c r="C407" s="1" t="s">
        <v>5776</v>
      </c>
      <c r="D407" s="1">
        <v>30.36</v>
      </c>
      <c r="E407" s="1">
        <v>0</v>
      </c>
      <c r="F407" s="1">
        <v>0</v>
      </c>
      <c r="G407" s="1">
        <v>0</v>
      </c>
      <c r="H407" s="1">
        <v>30.36</v>
      </c>
      <c r="I407" s="1">
        <v>1</v>
      </c>
      <c r="J407" s="1">
        <v>30.36</v>
      </c>
    </row>
    <row r="408" spans="1:10" x14ac:dyDescent="0.2">
      <c r="A408" s="1">
        <v>7225539002450</v>
      </c>
      <c r="B408" s="1" t="s">
        <v>5777</v>
      </c>
      <c r="C408" s="1" t="s">
        <v>5778</v>
      </c>
      <c r="D408" s="1">
        <v>30.36</v>
      </c>
      <c r="E408" s="1">
        <v>0</v>
      </c>
      <c r="F408" s="1">
        <v>0</v>
      </c>
      <c r="G408" s="1">
        <v>0</v>
      </c>
      <c r="H408" s="1">
        <v>30.36</v>
      </c>
      <c r="I408" s="1">
        <v>1</v>
      </c>
      <c r="J408" s="1">
        <v>30.36</v>
      </c>
    </row>
    <row r="409" spans="1:10" x14ac:dyDescent="0.2">
      <c r="A409" s="1">
        <v>6871900553298</v>
      </c>
      <c r="B409" s="1" t="s">
        <v>5779</v>
      </c>
      <c r="C409" s="1" t="s">
        <v>5780</v>
      </c>
      <c r="D409" s="1">
        <v>29.99</v>
      </c>
      <c r="E409" s="1">
        <v>0</v>
      </c>
      <c r="F409" s="1">
        <v>0</v>
      </c>
      <c r="G409" s="1">
        <v>0</v>
      </c>
      <c r="H409" s="1">
        <v>29.99</v>
      </c>
      <c r="I409" s="1">
        <v>1</v>
      </c>
      <c r="J409" s="1">
        <v>29.99</v>
      </c>
    </row>
    <row r="410" spans="1:10" x14ac:dyDescent="0.2">
      <c r="A410" s="1">
        <v>7127030628434</v>
      </c>
      <c r="B410" s="1" t="s">
        <v>5781</v>
      </c>
      <c r="C410" s="1" t="s">
        <v>5782</v>
      </c>
      <c r="D410" s="1">
        <v>29.97</v>
      </c>
      <c r="E410" s="1">
        <v>0</v>
      </c>
      <c r="F410" s="1">
        <v>0</v>
      </c>
      <c r="G410" s="1">
        <v>0</v>
      </c>
      <c r="H410" s="1">
        <v>29.97</v>
      </c>
      <c r="I410" s="1">
        <v>3</v>
      </c>
      <c r="J410" s="1">
        <v>9.99</v>
      </c>
    </row>
    <row r="411" spans="1:10" x14ac:dyDescent="0.2">
      <c r="A411" s="1">
        <v>7250218909778</v>
      </c>
      <c r="B411" s="1" t="s">
        <v>5783</v>
      </c>
      <c r="C411" s="1" t="s">
        <v>5784</v>
      </c>
      <c r="D411" s="1">
        <v>29.95</v>
      </c>
      <c r="E411" s="1">
        <v>0</v>
      </c>
      <c r="F411" s="1">
        <v>0</v>
      </c>
      <c r="G411" s="1">
        <v>0</v>
      </c>
      <c r="H411" s="1">
        <v>29.95</v>
      </c>
      <c r="I411" s="1">
        <v>1</v>
      </c>
      <c r="J411" s="1">
        <v>29.95</v>
      </c>
    </row>
    <row r="412" spans="1:10" x14ac:dyDescent="0.2">
      <c r="A412" s="1">
        <v>7223577575506</v>
      </c>
      <c r="B412" s="1" t="s">
        <v>5785</v>
      </c>
      <c r="C412" s="1" t="s">
        <v>5786</v>
      </c>
      <c r="D412" s="1">
        <v>29.95</v>
      </c>
      <c r="E412" s="1">
        <v>0</v>
      </c>
      <c r="F412" s="1">
        <v>0</v>
      </c>
      <c r="G412" s="1">
        <v>0</v>
      </c>
      <c r="H412" s="1">
        <v>29.95</v>
      </c>
      <c r="I412" s="1">
        <v>1</v>
      </c>
      <c r="J412" s="1">
        <v>29.95</v>
      </c>
    </row>
    <row r="413" spans="1:10" x14ac:dyDescent="0.2">
      <c r="A413" s="1">
        <v>7306375069778</v>
      </c>
      <c r="B413" s="1" t="s">
        <v>5787</v>
      </c>
      <c r="C413" s="1" t="s">
        <v>5501</v>
      </c>
      <c r="D413" s="1">
        <v>29.95</v>
      </c>
      <c r="E413" s="1">
        <v>0</v>
      </c>
      <c r="F413" s="1">
        <v>0</v>
      </c>
      <c r="G413" s="1">
        <v>0</v>
      </c>
      <c r="H413" s="1">
        <v>29.95</v>
      </c>
      <c r="I413" s="1">
        <v>1</v>
      </c>
      <c r="J413" s="1">
        <v>29.95</v>
      </c>
    </row>
    <row r="414" spans="1:10" x14ac:dyDescent="0.2">
      <c r="A414" s="1">
        <v>7326968905810</v>
      </c>
      <c r="B414" s="1" t="s">
        <v>1901</v>
      </c>
      <c r="C414" s="1" t="s">
        <v>1899</v>
      </c>
      <c r="D414" s="1">
        <v>29.95</v>
      </c>
      <c r="E414" s="1">
        <v>0</v>
      </c>
      <c r="F414" s="1">
        <v>0</v>
      </c>
      <c r="G414" s="1">
        <v>0</v>
      </c>
      <c r="H414" s="1">
        <v>29.95</v>
      </c>
      <c r="I414" s="1">
        <v>1</v>
      </c>
      <c r="J414" s="1">
        <v>29.95</v>
      </c>
    </row>
    <row r="415" spans="1:10" x14ac:dyDescent="0.2">
      <c r="A415" s="1">
        <v>7099743469650</v>
      </c>
      <c r="B415" s="1" t="s">
        <v>5788</v>
      </c>
      <c r="C415" s="1" t="s">
        <v>5789</v>
      </c>
      <c r="D415" s="1">
        <v>29.95</v>
      </c>
      <c r="E415" s="1">
        <v>0</v>
      </c>
      <c r="F415" s="1">
        <v>0</v>
      </c>
      <c r="G415" s="1">
        <v>0</v>
      </c>
      <c r="H415" s="1">
        <v>29.95</v>
      </c>
      <c r="I415" s="1">
        <v>1</v>
      </c>
      <c r="J415" s="1">
        <v>29.95</v>
      </c>
    </row>
    <row r="416" spans="1:10" x14ac:dyDescent="0.2">
      <c r="A416" s="1">
        <v>6917467275346</v>
      </c>
      <c r="B416" s="1" t="s">
        <v>5790</v>
      </c>
      <c r="C416" s="1" t="s">
        <v>5791</v>
      </c>
      <c r="D416" s="1">
        <v>29.95</v>
      </c>
      <c r="E416" s="1">
        <v>0</v>
      </c>
      <c r="F416" s="1">
        <v>0</v>
      </c>
      <c r="G416" s="1">
        <v>0</v>
      </c>
      <c r="H416" s="1">
        <v>29.95</v>
      </c>
      <c r="I416" s="1">
        <v>1</v>
      </c>
      <c r="J416" s="1">
        <v>29.95</v>
      </c>
    </row>
    <row r="417" spans="1:10" x14ac:dyDescent="0.2">
      <c r="A417" s="1">
        <v>7268273815634</v>
      </c>
      <c r="B417" s="1" t="s">
        <v>1225</v>
      </c>
      <c r="C417" s="1" t="s">
        <v>1223</v>
      </c>
      <c r="D417" s="1">
        <v>29.95</v>
      </c>
      <c r="E417" s="1">
        <v>0</v>
      </c>
      <c r="F417" s="1">
        <v>0</v>
      </c>
      <c r="G417" s="1">
        <v>0</v>
      </c>
      <c r="H417" s="1">
        <v>29.95</v>
      </c>
      <c r="I417" s="1">
        <v>1</v>
      </c>
      <c r="J417" s="1">
        <v>29.95</v>
      </c>
    </row>
    <row r="418" spans="1:10" x14ac:dyDescent="0.2">
      <c r="A418" s="1">
        <v>7233008533586</v>
      </c>
      <c r="B418" s="1" t="s">
        <v>5792</v>
      </c>
      <c r="C418" s="1" t="s">
        <v>5793</v>
      </c>
      <c r="D418" s="1">
        <v>29.95</v>
      </c>
      <c r="E418" s="1">
        <v>0</v>
      </c>
      <c r="F418" s="1">
        <v>0</v>
      </c>
      <c r="G418" s="1">
        <v>0</v>
      </c>
      <c r="H418" s="1">
        <v>29.95</v>
      </c>
      <c r="I418" s="1">
        <v>1</v>
      </c>
      <c r="J418" s="1">
        <v>29.95</v>
      </c>
    </row>
    <row r="419" spans="1:10" x14ac:dyDescent="0.2">
      <c r="A419" s="1">
        <v>7309175455826</v>
      </c>
      <c r="B419" s="1" t="s">
        <v>2640</v>
      </c>
      <c r="C419" s="1" t="s">
        <v>2638</v>
      </c>
      <c r="D419" s="1">
        <v>29.95</v>
      </c>
      <c r="E419" s="1">
        <v>0</v>
      </c>
      <c r="F419" s="1">
        <v>0</v>
      </c>
      <c r="G419" s="1">
        <v>0</v>
      </c>
      <c r="H419" s="1">
        <v>29.95</v>
      </c>
      <c r="I419" s="1">
        <v>1</v>
      </c>
      <c r="J419" s="1">
        <v>29.95</v>
      </c>
    </row>
    <row r="420" spans="1:10" x14ac:dyDescent="0.2">
      <c r="A420" s="1">
        <v>7256840699986</v>
      </c>
      <c r="B420" s="1" t="s">
        <v>4175</v>
      </c>
      <c r="C420" s="1" t="s">
        <v>4173</v>
      </c>
      <c r="D420" s="1">
        <v>29.95</v>
      </c>
      <c r="E420" s="1">
        <v>0</v>
      </c>
      <c r="F420" s="1">
        <v>0</v>
      </c>
      <c r="G420" s="1">
        <v>0</v>
      </c>
      <c r="H420" s="1">
        <v>29.95</v>
      </c>
      <c r="I420" s="1">
        <v>1</v>
      </c>
      <c r="J420" s="1">
        <v>29.95</v>
      </c>
    </row>
    <row r="421" spans="1:10" x14ac:dyDescent="0.2">
      <c r="A421" s="1">
        <v>7128112529490</v>
      </c>
      <c r="B421" s="1" t="s">
        <v>5794</v>
      </c>
      <c r="C421" s="1" t="s">
        <v>5795</v>
      </c>
      <c r="D421" s="1">
        <v>29.95</v>
      </c>
      <c r="E421" s="1">
        <v>0</v>
      </c>
      <c r="F421" s="1">
        <v>0</v>
      </c>
      <c r="G421" s="1">
        <v>0</v>
      </c>
      <c r="H421" s="1">
        <v>29.95</v>
      </c>
      <c r="I421" s="1">
        <v>1</v>
      </c>
      <c r="J421" s="1">
        <v>29.95</v>
      </c>
    </row>
    <row r="422" spans="1:10" x14ac:dyDescent="0.2">
      <c r="A422" s="1">
        <v>7255662133330</v>
      </c>
      <c r="B422" s="1" t="s">
        <v>697</v>
      </c>
      <c r="C422" s="1" t="s">
        <v>695</v>
      </c>
      <c r="D422" s="1">
        <v>29.95</v>
      </c>
      <c r="E422" s="1">
        <v>0</v>
      </c>
      <c r="F422" s="1">
        <v>0</v>
      </c>
      <c r="G422" s="1">
        <v>0</v>
      </c>
      <c r="H422" s="1">
        <v>29.95</v>
      </c>
      <c r="I422" s="1">
        <v>1</v>
      </c>
      <c r="J422" s="1">
        <v>29.95</v>
      </c>
    </row>
    <row r="423" spans="1:10" x14ac:dyDescent="0.2">
      <c r="A423" s="1">
        <v>7119266840658</v>
      </c>
      <c r="B423" s="1" t="s">
        <v>5796</v>
      </c>
      <c r="C423" s="1" t="s">
        <v>5797</v>
      </c>
      <c r="D423" s="1">
        <v>29.95</v>
      </c>
      <c r="E423" s="1">
        <v>0</v>
      </c>
      <c r="F423" s="1">
        <v>0</v>
      </c>
      <c r="G423" s="1">
        <v>0</v>
      </c>
      <c r="H423" s="1">
        <v>29.95</v>
      </c>
      <c r="I423" s="1">
        <v>1</v>
      </c>
      <c r="J423" s="1">
        <v>29.95</v>
      </c>
    </row>
    <row r="424" spans="1:10" x14ac:dyDescent="0.2">
      <c r="A424" s="1">
        <v>6917447417938</v>
      </c>
      <c r="B424" s="1" t="s">
        <v>5798</v>
      </c>
      <c r="C424" s="1" t="s">
        <v>5799</v>
      </c>
      <c r="D424" s="1">
        <v>29.95</v>
      </c>
      <c r="E424" s="1">
        <v>0</v>
      </c>
      <c r="F424" s="1">
        <v>0</v>
      </c>
      <c r="G424" s="1">
        <v>0</v>
      </c>
      <c r="H424" s="1">
        <v>29.95</v>
      </c>
      <c r="I424" s="1">
        <v>1</v>
      </c>
      <c r="J424" s="1">
        <v>29.95</v>
      </c>
    </row>
    <row r="425" spans="1:10" x14ac:dyDescent="0.2">
      <c r="A425" s="1">
        <v>7327340167250</v>
      </c>
      <c r="B425" s="1" t="s">
        <v>4651</v>
      </c>
      <c r="C425" s="1" t="s">
        <v>4649</v>
      </c>
      <c r="D425" s="1">
        <v>29.95</v>
      </c>
      <c r="E425" s="1">
        <v>0</v>
      </c>
      <c r="F425" s="1">
        <v>0</v>
      </c>
      <c r="G425" s="1">
        <v>0</v>
      </c>
      <c r="H425" s="1">
        <v>29.95</v>
      </c>
      <c r="I425" s="1">
        <v>1</v>
      </c>
      <c r="J425" s="1">
        <v>29.95</v>
      </c>
    </row>
    <row r="426" spans="1:10" x14ac:dyDescent="0.2">
      <c r="A426" s="1">
        <v>7123067043922</v>
      </c>
      <c r="B426" s="1" t="s">
        <v>5800</v>
      </c>
      <c r="C426" s="1" t="s">
        <v>5801</v>
      </c>
      <c r="D426" s="1">
        <v>29.95</v>
      </c>
      <c r="E426" s="1">
        <v>0</v>
      </c>
      <c r="F426" s="1">
        <v>0</v>
      </c>
      <c r="G426" s="1">
        <v>0</v>
      </c>
      <c r="H426" s="1">
        <v>29.95</v>
      </c>
      <c r="I426" s="1">
        <v>1</v>
      </c>
      <c r="J426" s="1">
        <v>29.95</v>
      </c>
    </row>
    <row r="427" spans="1:10" x14ac:dyDescent="0.2">
      <c r="A427" s="1">
        <v>6857400647762</v>
      </c>
      <c r="B427" s="1" t="s">
        <v>1194</v>
      </c>
      <c r="C427" s="1" t="s">
        <v>1192</v>
      </c>
      <c r="D427" s="1">
        <v>29.95</v>
      </c>
      <c r="E427" s="1">
        <v>0</v>
      </c>
      <c r="F427" s="1">
        <v>0</v>
      </c>
      <c r="G427" s="1">
        <v>0</v>
      </c>
      <c r="H427" s="1">
        <v>29.95</v>
      </c>
      <c r="I427" s="1">
        <v>1</v>
      </c>
      <c r="J427" s="1">
        <v>29.95</v>
      </c>
    </row>
    <row r="428" spans="1:10" x14ac:dyDescent="0.2">
      <c r="A428" s="1">
        <v>7234548891730</v>
      </c>
      <c r="B428" s="1" t="s">
        <v>5802</v>
      </c>
      <c r="C428" s="1" t="s">
        <v>5803</v>
      </c>
      <c r="D428" s="1">
        <v>29.95</v>
      </c>
      <c r="E428" s="1">
        <v>0</v>
      </c>
      <c r="F428" s="1">
        <v>0</v>
      </c>
      <c r="G428" s="1">
        <v>0</v>
      </c>
      <c r="H428" s="1">
        <v>29.95</v>
      </c>
      <c r="I428" s="1">
        <v>1</v>
      </c>
      <c r="J428" s="1">
        <v>29.95</v>
      </c>
    </row>
    <row r="429" spans="1:10" x14ac:dyDescent="0.2">
      <c r="A429" s="1">
        <v>7103372427346</v>
      </c>
      <c r="B429" s="1" t="s">
        <v>5804</v>
      </c>
      <c r="C429" s="1" t="s">
        <v>5309</v>
      </c>
      <c r="D429" s="1">
        <v>29.95</v>
      </c>
      <c r="E429" s="1">
        <v>0</v>
      </c>
      <c r="F429" s="1">
        <v>0</v>
      </c>
      <c r="G429" s="1">
        <v>0</v>
      </c>
      <c r="H429" s="1">
        <v>29.95</v>
      </c>
      <c r="I429" s="1">
        <v>1</v>
      </c>
      <c r="J429" s="1">
        <v>29.95</v>
      </c>
    </row>
    <row r="430" spans="1:10" x14ac:dyDescent="0.2">
      <c r="A430" s="1">
        <v>7118600962130</v>
      </c>
      <c r="B430" s="1" t="s">
        <v>5805</v>
      </c>
      <c r="C430" s="1" t="s">
        <v>5806</v>
      </c>
      <c r="D430" s="1">
        <v>29.95</v>
      </c>
      <c r="E430" s="1">
        <v>0</v>
      </c>
      <c r="F430" s="1">
        <v>0</v>
      </c>
      <c r="G430" s="1">
        <v>0</v>
      </c>
      <c r="H430" s="1">
        <v>29.95</v>
      </c>
      <c r="I430" s="1">
        <v>1</v>
      </c>
      <c r="J430" s="1">
        <v>29.95</v>
      </c>
    </row>
    <row r="431" spans="1:10" x14ac:dyDescent="0.2">
      <c r="A431" s="1">
        <v>7024518266962</v>
      </c>
      <c r="B431" s="1" t="s">
        <v>5807</v>
      </c>
      <c r="C431" s="1" t="s">
        <v>5808</v>
      </c>
      <c r="D431" s="1">
        <v>29.95</v>
      </c>
      <c r="E431" s="1">
        <v>0</v>
      </c>
      <c r="F431" s="1">
        <v>0</v>
      </c>
      <c r="G431" s="1">
        <v>0</v>
      </c>
      <c r="H431" s="1">
        <v>29.95</v>
      </c>
      <c r="I431" s="1">
        <v>1</v>
      </c>
      <c r="J431" s="1">
        <v>29.95</v>
      </c>
    </row>
    <row r="432" spans="1:10" x14ac:dyDescent="0.2">
      <c r="A432" s="1">
        <v>7140154015826</v>
      </c>
      <c r="B432" s="1" t="s">
        <v>5809</v>
      </c>
      <c r="C432" s="1" t="s">
        <v>5810</v>
      </c>
      <c r="D432" s="1">
        <v>29.95</v>
      </c>
      <c r="E432" s="1">
        <v>0</v>
      </c>
      <c r="F432" s="1">
        <v>0</v>
      </c>
      <c r="G432" s="1">
        <v>0</v>
      </c>
      <c r="H432" s="1">
        <v>29.95</v>
      </c>
      <c r="I432" s="1">
        <v>1</v>
      </c>
      <c r="J432" s="1">
        <v>29.95</v>
      </c>
    </row>
    <row r="433" spans="1:10" x14ac:dyDescent="0.2">
      <c r="A433" s="1">
        <v>7128829755474</v>
      </c>
      <c r="B433" s="1" t="s">
        <v>5811</v>
      </c>
      <c r="C433" s="1" t="s">
        <v>5812</v>
      </c>
      <c r="D433" s="1">
        <v>29.95</v>
      </c>
      <c r="E433" s="1">
        <v>0</v>
      </c>
      <c r="F433" s="1">
        <v>0</v>
      </c>
      <c r="G433" s="1">
        <v>0</v>
      </c>
      <c r="H433" s="1">
        <v>29.95</v>
      </c>
      <c r="I433" s="1">
        <v>1</v>
      </c>
      <c r="J433" s="1">
        <v>29.95</v>
      </c>
    </row>
    <row r="434" spans="1:10" x14ac:dyDescent="0.2">
      <c r="A434" s="1">
        <v>7132710174802</v>
      </c>
      <c r="B434" s="1" t="s">
        <v>5813</v>
      </c>
      <c r="C434" s="1" t="s">
        <v>5814</v>
      </c>
      <c r="D434" s="1">
        <v>29.95</v>
      </c>
      <c r="E434" s="1">
        <v>0</v>
      </c>
      <c r="F434" s="1">
        <v>0</v>
      </c>
      <c r="G434" s="1">
        <v>0</v>
      </c>
      <c r="H434" s="1">
        <v>29.95</v>
      </c>
      <c r="I434" s="1">
        <v>1</v>
      </c>
      <c r="J434" s="1">
        <v>29.95</v>
      </c>
    </row>
    <row r="435" spans="1:10" x14ac:dyDescent="0.2">
      <c r="A435" s="1">
        <v>7118631043154</v>
      </c>
      <c r="B435" s="1" t="s">
        <v>5815</v>
      </c>
      <c r="C435" s="1" t="s">
        <v>5816</v>
      </c>
      <c r="D435" s="1">
        <v>29.95</v>
      </c>
      <c r="E435" s="1">
        <v>0</v>
      </c>
      <c r="F435" s="1">
        <v>0</v>
      </c>
      <c r="G435" s="1">
        <v>0</v>
      </c>
      <c r="H435" s="1">
        <v>29.95</v>
      </c>
      <c r="I435" s="1">
        <v>1</v>
      </c>
      <c r="J435" s="1">
        <v>29.95</v>
      </c>
    </row>
    <row r="436" spans="1:10" x14ac:dyDescent="0.2">
      <c r="A436" s="1">
        <v>7320375197778</v>
      </c>
      <c r="B436" s="1" t="s">
        <v>2602</v>
      </c>
      <c r="C436" s="1" t="s">
        <v>2600</v>
      </c>
      <c r="D436" s="1">
        <v>29.95</v>
      </c>
      <c r="E436" s="1">
        <v>0</v>
      </c>
      <c r="F436" s="1">
        <v>0</v>
      </c>
      <c r="G436" s="1">
        <v>0</v>
      </c>
      <c r="H436" s="1">
        <v>29.95</v>
      </c>
      <c r="I436" s="1">
        <v>1</v>
      </c>
      <c r="J436" s="1">
        <v>29.95</v>
      </c>
    </row>
    <row r="437" spans="1:10" x14ac:dyDescent="0.2">
      <c r="A437" s="1">
        <v>7328221298770</v>
      </c>
      <c r="B437" s="1" t="s">
        <v>2058</v>
      </c>
      <c r="C437" s="1" t="s">
        <v>2056</v>
      </c>
      <c r="D437" s="1">
        <v>29.95</v>
      </c>
      <c r="E437" s="1">
        <v>0</v>
      </c>
      <c r="F437" s="1">
        <v>0</v>
      </c>
      <c r="G437" s="1">
        <v>0</v>
      </c>
      <c r="H437" s="1">
        <v>29.95</v>
      </c>
      <c r="I437" s="1">
        <v>1</v>
      </c>
      <c r="J437" s="1">
        <v>29.95</v>
      </c>
    </row>
    <row r="438" spans="1:10" x14ac:dyDescent="0.2">
      <c r="A438" s="1">
        <v>7118608171090</v>
      </c>
      <c r="B438" s="1" t="s">
        <v>5817</v>
      </c>
      <c r="C438" s="1" t="s">
        <v>5818</v>
      </c>
      <c r="D438" s="1">
        <v>29.95</v>
      </c>
      <c r="E438" s="1">
        <v>0</v>
      </c>
      <c r="F438" s="1">
        <v>0</v>
      </c>
      <c r="G438" s="1">
        <v>0</v>
      </c>
      <c r="H438" s="1">
        <v>29.95</v>
      </c>
      <c r="I438" s="1">
        <v>1</v>
      </c>
      <c r="J438" s="1">
        <v>29.95</v>
      </c>
    </row>
    <row r="439" spans="1:10" x14ac:dyDescent="0.2">
      <c r="A439" s="1">
        <v>6668964462674</v>
      </c>
      <c r="B439" s="1" t="s">
        <v>5819</v>
      </c>
      <c r="C439" s="1" t="s">
        <v>5820</v>
      </c>
      <c r="D439" s="1">
        <v>29.95</v>
      </c>
      <c r="E439" s="1">
        <v>0</v>
      </c>
      <c r="F439" s="1">
        <v>0</v>
      </c>
      <c r="G439" s="1">
        <v>0</v>
      </c>
      <c r="H439" s="1">
        <v>29.95</v>
      </c>
      <c r="I439" s="1">
        <v>1</v>
      </c>
      <c r="J439" s="1">
        <v>29.95</v>
      </c>
    </row>
    <row r="440" spans="1:10" x14ac:dyDescent="0.2">
      <c r="A440" s="1">
        <v>7326904189010</v>
      </c>
      <c r="B440" s="1" t="s">
        <v>5821</v>
      </c>
      <c r="C440" s="1" t="s">
        <v>5517</v>
      </c>
      <c r="D440" s="1">
        <v>29.95</v>
      </c>
      <c r="E440" s="1">
        <v>0</v>
      </c>
      <c r="F440" s="1">
        <v>0</v>
      </c>
      <c r="G440" s="1">
        <v>0</v>
      </c>
      <c r="H440" s="1">
        <v>29.95</v>
      </c>
      <c r="I440" s="1">
        <v>1</v>
      </c>
      <c r="J440" s="1">
        <v>29.95</v>
      </c>
    </row>
    <row r="441" spans="1:10" x14ac:dyDescent="0.2">
      <c r="A441" s="1">
        <v>7324060614738</v>
      </c>
      <c r="B441" s="1" t="s">
        <v>1129</v>
      </c>
      <c r="C441" s="1" t="s">
        <v>1127</v>
      </c>
      <c r="D441" s="1">
        <v>29.95</v>
      </c>
      <c r="E441" s="1">
        <v>0</v>
      </c>
      <c r="F441" s="1">
        <v>0</v>
      </c>
      <c r="G441" s="1">
        <v>0</v>
      </c>
      <c r="H441" s="1">
        <v>29.95</v>
      </c>
      <c r="I441" s="1">
        <v>1</v>
      </c>
      <c r="J441" s="1">
        <v>29.95</v>
      </c>
    </row>
    <row r="442" spans="1:10" x14ac:dyDescent="0.2">
      <c r="A442" s="1">
        <v>7103720357970</v>
      </c>
      <c r="B442" s="1" t="s">
        <v>5822</v>
      </c>
      <c r="C442" s="1" t="s">
        <v>5823</v>
      </c>
      <c r="D442" s="1">
        <v>29.95</v>
      </c>
      <c r="E442" s="1">
        <v>0</v>
      </c>
      <c r="F442" s="1">
        <v>0</v>
      </c>
      <c r="G442" s="1">
        <v>0</v>
      </c>
      <c r="H442" s="1">
        <v>29.95</v>
      </c>
      <c r="I442" s="1">
        <v>1</v>
      </c>
      <c r="J442" s="1">
        <v>29.95</v>
      </c>
    </row>
    <row r="443" spans="1:10" x14ac:dyDescent="0.2">
      <c r="A443" s="1">
        <v>7116334956626</v>
      </c>
      <c r="B443" s="1" t="s">
        <v>5824</v>
      </c>
      <c r="C443" s="1" t="s">
        <v>5825</v>
      </c>
      <c r="D443" s="1">
        <v>29.95</v>
      </c>
      <c r="E443" s="1">
        <v>0</v>
      </c>
      <c r="F443" s="1">
        <v>0</v>
      </c>
      <c r="G443" s="1">
        <v>0</v>
      </c>
      <c r="H443" s="1">
        <v>29.95</v>
      </c>
      <c r="I443" s="1">
        <v>1</v>
      </c>
      <c r="J443" s="1">
        <v>29.95</v>
      </c>
    </row>
    <row r="444" spans="1:10" x14ac:dyDescent="0.2">
      <c r="A444" s="1">
        <v>7218762285138</v>
      </c>
      <c r="B444" s="1" t="s">
        <v>4334</v>
      </c>
      <c r="C444" s="1" t="s">
        <v>4332</v>
      </c>
      <c r="D444" s="1">
        <v>29.95</v>
      </c>
      <c r="E444" s="1">
        <v>0</v>
      </c>
      <c r="F444" s="1">
        <v>0</v>
      </c>
      <c r="G444" s="1">
        <v>0</v>
      </c>
      <c r="H444" s="1">
        <v>29.95</v>
      </c>
      <c r="I444" s="1">
        <v>1</v>
      </c>
      <c r="J444" s="1">
        <v>29.95</v>
      </c>
    </row>
    <row r="445" spans="1:10" x14ac:dyDescent="0.2">
      <c r="A445" s="1">
        <v>6865948377170</v>
      </c>
      <c r="B445" s="1" t="s">
        <v>5826</v>
      </c>
      <c r="C445" s="1" t="s">
        <v>5827</v>
      </c>
      <c r="D445" s="1">
        <v>29.95</v>
      </c>
      <c r="E445" s="1">
        <v>0</v>
      </c>
      <c r="F445" s="1">
        <v>0</v>
      </c>
      <c r="G445" s="1">
        <v>0</v>
      </c>
      <c r="H445" s="1">
        <v>29.95</v>
      </c>
      <c r="I445" s="1">
        <v>1</v>
      </c>
      <c r="J445" s="1">
        <v>29.95</v>
      </c>
    </row>
    <row r="446" spans="1:10" x14ac:dyDescent="0.2">
      <c r="A446" s="1">
        <v>7323595243602</v>
      </c>
      <c r="B446" s="1" t="s">
        <v>1014</v>
      </c>
      <c r="C446" s="1" t="s">
        <v>1012</v>
      </c>
      <c r="D446" s="1">
        <v>29.95</v>
      </c>
      <c r="E446" s="1">
        <v>0</v>
      </c>
      <c r="F446" s="1">
        <v>0</v>
      </c>
      <c r="G446" s="1">
        <v>0</v>
      </c>
      <c r="H446" s="1">
        <v>29.95</v>
      </c>
      <c r="I446" s="1">
        <v>1</v>
      </c>
      <c r="J446" s="1">
        <v>29.95</v>
      </c>
    </row>
    <row r="447" spans="1:10" x14ac:dyDescent="0.2">
      <c r="A447" s="1">
        <v>7204423139410</v>
      </c>
      <c r="B447" s="1" t="s">
        <v>5828</v>
      </c>
      <c r="C447" s="1" t="s">
        <v>5829</v>
      </c>
      <c r="D447" s="1">
        <v>29.95</v>
      </c>
      <c r="E447" s="1">
        <v>0</v>
      </c>
      <c r="F447" s="1">
        <v>0</v>
      </c>
      <c r="G447" s="1">
        <v>0</v>
      </c>
      <c r="H447" s="1">
        <v>29.95</v>
      </c>
      <c r="I447" s="1">
        <v>1</v>
      </c>
      <c r="J447" s="1">
        <v>29.95</v>
      </c>
    </row>
    <row r="448" spans="1:10" x14ac:dyDescent="0.2">
      <c r="A448" s="1">
        <v>7326394056786</v>
      </c>
      <c r="B448" s="1" t="s">
        <v>2742</v>
      </c>
      <c r="C448" s="1" t="s">
        <v>2740</v>
      </c>
      <c r="D448" s="1">
        <v>29.95</v>
      </c>
      <c r="E448" s="1">
        <v>0</v>
      </c>
      <c r="F448" s="1">
        <v>0</v>
      </c>
      <c r="G448" s="1">
        <v>0</v>
      </c>
      <c r="H448" s="1">
        <v>29.95</v>
      </c>
      <c r="I448" s="1">
        <v>1</v>
      </c>
      <c r="J448" s="1">
        <v>29.95</v>
      </c>
    </row>
    <row r="449" spans="1:10" x14ac:dyDescent="0.2">
      <c r="A449" s="1">
        <v>6830341357650</v>
      </c>
      <c r="B449" s="1" t="s">
        <v>5830</v>
      </c>
      <c r="C449" s="1" t="s">
        <v>5251</v>
      </c>
      <c r="D449" s="1">
        <v>29.95</v>
      </c>
      <c r="E449" s="1">
        <v>0</v>
      </c>
      <c r="F449" s="1">
        <v>0</v>
      </c>
      <c r="G449" s="1">
        <v>0</v>
      </c>
      <c r="H449" s="1">
        <v>29.95</v>
      </c>
      <c r="I449" s="1">
        <v>1</v>
      </c>
      <c r="J449" s="1">
        <v>29.95</v>
      </c>
    </row>
    <row r="450" spans="1:10" x14ac:dyDescent="0.2">
      <c r="A450" s="1">
        <v>7116335349842</v>
      </c>
      <c r="B450" s="1" t="s">
        <v>5831</v>
      </c>
      <c r="C450" s="1" t="s">
        <v>5832</v>
      </c>
      <c r="D450" s="1">
        <v>29.95</v>
      </c>
      <c r="E450" s="1">
        <v>0</v>
      </c>
      <c r="F450" s="1">
        <v>0</v>
      </c>
      <c r="G450" s="1">
        <v>0</v>
      </c>
      <c r="H450" s="1">
        <v>29.95</v>
      </c>
      <c r="I450" s="1">
        <v>1</v>
      </c>
      <c r="J450" s="1">
        <v>29.95</v>
      </c>
    </row>
    <row r="451" spans="1:10" x14ac:dyDescent="0.2">
      <c r="A451" s="1">
        <v>7326621761618</v>
      </c>
      <c r="B451" s="1" t="s">
        <v>2116</v>
      </c>
      <c r="C451" s="1" t="s">
        <v>2114</v>
      </c>
      <c r="D451" s="1">
        <v>29.95</v>
      </c>
      <c r="E451" s="1">
        <v>0</v>
      </c>
      <c r="F451" s="1">
        <v>0</v>
      </c>
      <c r="G451" s="1">
        <v>0</v>
      </c>
      <c r="H451" s="1">
        <v>29.95</v>
      </c>
      <c r="I451" s="1">
        <v>1</v>
      </c>
      <c r="J451" s="1">
        <v>29.95</v>
      </c>
    </row>
    <row r="452" spans="1:10" x14ac:dyDescent="0.2">
      <c r="A452" s="1">
        <v>6861443727442</v>
      </c>
      <c r="B452" s="1" t="s">
        <v>4134</v>
      </c>
      <c r="C452" s="1" t="s">
        <v>4132</v>
      </c>
      <c r="D452" s="1">
        <v>29.95</v>
      </c>
      <c r="E452" s="1">
        <v>0</v>
      </c>
      <c r="F452" s="1">
        <v>0</v>
      </c>
      <c r="G452" s="1">
        <v>0</v>
      </c>
      <c r="H452" s="1">
        <v>29.95</v>
      </c>
      <c r="I452" s="1">
        <v>1</v>
      </c>
      <c r="J452" s="1">
        <v>29.95</v>
      </c>
    </row>
    <row r="453" spans="1:10" x14ac:dyDescent="0.2">
      <c r="A453" s="1">
        <v>7129904349266</v>
      </c>
      <c r="B453" s="1" t="s">
        <v>5833</v>
      </c>
      <c r="C453" s="1" t="s">
        <v>5834</v>
      </c>
      <c r="D453" s="1">
        <v>29.95</v>
      </c>
      <c r="E453" s="1">
        <v>0</v>
      </c>
      <c r="F453" s="1">
        <v>0</v>
      </c>
      <c r="G453" s="1">
        <v>0</v>
      </c>
      <c r="H453" s="1">
        <v>29.95</v>
      </c>
      <c r="I453" s="1">
        <v>1</v>
      </c>
      <c r="J453" s="1">
        <v>29.95</v>
      </c>
    </row>
    <row r="454" spans="1:10" x14ac:dyDescent="0.2">
      <c r="A454" s="1">
        <v>7101764436050</v>
      </c>
      <c r="B454" s="1" t="s">
        <v>5835</v>
      </c>
      <c r="C454" s="1" t="s">
        <v>5836</v>
      </c>
      <c r="D454" s="1">
        <v>29.95</v>
      </c>
      <c r="E454" s="1">
        <v>0</v>
      </c>
      <c r="F454" s="1">
        <v>0</v>
      </c>
      <c r="G454" s="1">
        <v>0</v>
      </c>
      <c r="H454" s="1">
        <v>29.95</v>
      </c>
      <c r="I454" s="1">
        <v>1</v>
      </c>
      <c r="J454" s="1">
        <v>29.95</v>
      </c>
    </row>
    <row r="455" spans="1:10" x14ac:dyDescent="0.2">
      <c r="A455" s="1">
        <v>7327265882194</v>
      </c>
      <c r="B455" s="1" t="s">
        <v>1518</v>
      </c>
      <c r="C455" s="1" t="s">
        <v>1516</v>
      </c>
      <c r="D455" s="1">
        <v>29.95</v>
      </c>
      <c r="E455" s="1">
        <v>0</v>
      </c>
      <c r="F455" s="1">
        <v>0</v>
      </c>
      <c r="G455" s="1">
        <v>0</v>
      </c>
      <c r="H455" s="1">
        <v>29.95</v>
      </c>
      <c r="I455" s="1">
        <v>1</v>
      </c>
      <c r="J455" s="1">
        <v>29.95</v>
      </c>
    </row>
    <row r="456" spans="1:10" x14ac:dyDescent="0.2">
      <c r="A456" s="1">
        <v>7142524977234</v>
      </c>
      <c r="B456" s="1" t="s">
        <v>5837</v>
      </c>
      <c r="C456" s="1" t="s">
        <v>5838</v>
      </c>
      <c r="D456" s="1">
        <v>29.95</v>
      </c>
      <c r="E456" s="1">
        <v>0</v>
      </c>
      <c r="F456" s="1">
        <v>0</v>
      </c>
      <c r="G456" s="1">
        <v>0</v>
      </c>
      <c r="H456" s="1">
        <v>29.95</v>
      </c>
      <c r="I456" s="1">
        <v>1</v>
      </c>
      <c r="J456" s="1">
        <v>29.95</v>
      </c>
    </row>
    <row r="457" spans="1:10" x14ac:dyDescent="0.2">
      <c r="A457" s="1">
        <v>6921975791698</v>
      </c>
      <c r="B457" s="1" t="s">
        <v>5839</v>
      </c>
      <c r="C457" s="1" t="s">
        <v>5840</v>
      </c>
      <c r="D457" s="1">
        <v>29.95</v>
      </c>
      <c r="E457" s="1">
        <v>0</v>
      </c>
      <c r="F457" s="1">
        <v>0</v>
      </c>
      <c r="G457" s="1">
        <v>0</v>
      </c>
      <c r="H457" s="1">
        <v>29.95</v>
      </c>
      <c r="I457" s="1">
        <v>1</v>
      </c>
      <c r="J457" s="1">
        <v>29.95</v>
      </c>
    </row>
    <row r="458" spans="1:10" x14ac:dyDescent="0.2">
      <c r="A458" s="1">
        <v>7115476303954</v>
      </c>
      <c r="B458" s="1" t="s">
        <v>5841</v>
      </c>
      <c r="C458" s="1" t="s">
        <v>5842</v>
      </c>
      <c r="D458" s="1">
        <v>29.95</v>
      </c>
      <c r="E458" s="1">
        <v>0</v>
      </c>
      <c r="F458" s="1">
        <v>0</v>
      </c>
      <c r="G458" s="1">
        <v>0</v>
      </c>
      <c r="H458" s="1">
        <v>29.95</v>
      </c>
      <c r="I458" s="1">
        <v>1</v>
      </c>
      <c r="J458" s="1">
        <v>29.95</v>
      </c>
    </row>
    <row r="459" spans="1:10" x14ac:dyDescent="0.2">
      <c r="A459" s="1">
        <v>7100935045202</v>
      </c>
      <c r="B459" s="1" t="s">
        <v>5843</v>
      </c>
      <c r="C459" s="1" t="s">
        <v>5844</v>
      </c>
      <c r="D459" s="1">
        <v>29.95</v>
      </c>
      <c r="E459" s="1">
        <v>0</v>
      </c>
      <c r="F459" s="1">
        <v>0</v>
      </c>
      <c r="G459" s="1">
        <v>0</v>
      </c>
      <c r="H459" s="1">
        <v>29.95</v>
      </c>
      <c r="I459" s="1">
        <v>1</v>
      </c>
      <c r="J459" s="1">
        <v>29.95</v>
      </c>
    </row>
    <row r="460" spans="1:10" x14ac:dyDescent="0.2">
      <c r="A460" s="1">
        <v>7117828423762</v>
      </c>
      <c r="B460" s="1" t="s">
        <v>5845</v>
      </c>
      <c r="C460" s="1" t="s">
        <v>5846</v>
      </c>
      <c r="D460" s="1">
        <v>29.95</v>
      </c>
      <c r="E460" s="1">
        <v>0</v>
      </c>
      <c r="F460" s="1">
        <v>0</v>
      </c>
      <c r="G460" s="1">
        <v>0</v>
      </c>
      <c r="H460" s="1">
        <v>29.95</v>
      </c>
      <c r="I460" s="1">
        <v>1</v>
      </c>
      <c r="J460" s="1">
        <v>29.95</v>
      </c>
    </row>
    <row r="461" spans="1:10" x14ac:dyDescent="0.2">
      <c r="A461" s="1">
        <v>6876608921682</v>
      </c>
      <c r="B461" s="1" t="s">
        <v>5847</v>
      </c>
      <c r="C461" s="1" t="s">
        <v>5124</v>
      </c>
      <c r="D461" s="1">
        <v>29.95</v>
      </c>
      <c r="E461" s="1">
        <v>0</v>
      </c>
      <c r="F461" s="1">
        <v>0</v>
      </c>
      <c r="G461" s="1">
        <v>0</v>
      </c>
      <c r="H461" s="1">
        <v>29.95</v>
      </c>
      <c r="I461" s="1">
        <v>1</v>
      </c>
      <c r="J461" s="1">
        <v>29.95</v>
      </c>
    </row>
    <row r="462" spans="1:10" x14ac:dyDescent="0.2">
      <c r="A462" s="1">
        <v>7326356865106</v>
      </c>
      <c r="B462" s="1" t="s">
        <v>5848</v>
      </c>
      <c r="C462" s="1" t="s">
        <v>5514</v>
      </c>
      <c r="D462" s="1">
        <v>29.95</v>
      </c>
      <c r="E462" s="1">
        <v>0</v>
      </c>
      <c r="F462" s="1">
        <v>0</v>
      </c>
      <c r="G462" s="1">
        <v>0</v>
      </c>
      <c r="H462" s="1">
        <v>29.95</v>
      </c>
      <c r="I462" s="1">
        <v>1</v>
      </c>
      <c r="J462" s="1">
        <v>29.95</v>
      </c>
    </row>
    <row r="463" spans="1:10" x14ac:dyDescent="0.2">
      <c r="A463" s="1">
        <v>7323268841554</v>
      </c>
      <c r="B463" s="1" t="s">
        <v>1044</v>
      </c>
      <c r="C463" s="1" t="s">
        <v>1042</v>
      </c>
      <c r="D463" s="1">
        <v>29.95</v>
      </c>
      <c r="E463" s="1">
        <v>0</v>
      </c>
      <c r="F463" s="1">
        <v>0</v>
      </c>
      <c r="G463" s="1">
        <v>0</v>
      </c>
      <c r="H463" s="1">
        <v>29.95</v>
      </c>
      <c r="I463" s="1">
        <v>1</v>
      </c>
      <c r="J463" s="1">
        <v>29.95</v>
      </c>
    </row>
    <row r="464" spans="1:10" x14ac:dyDescent="0.2">
      <c r="A464" s="1">
        <v>6884265689170</v>
      </c>
      <c r="B464" s="1" t="s">
        <v>5849</v>
      </c>
      <c r="C464" s="1" t="s">
        <v>5280</v>
      </c>
      <c r="D464" s="1">
        <v>29.95</v>
      </c>
      <c r="E464" s="1">
        <v>0</v>
      </c>
      <c r="F464" s="1">
        <v>0</v>
      </c>
      <c r="G464" s="1">
        <v>0</v>
      </c>
      <c r="H464" s="1">
        <v>29.95</v>
      </c>
      <c r="I464" s="1">
        <v>1</v>
      </c>
      <c r="J464" s="1">
        <v>29.95</v>
      </c>
    </row>
    <row r="465" spans="1:10" x14ac:dyDescent="0.2">
      <c r="A465" s="1">
        <v>7156636155986</v>
      </c>
      <c r="B465" s="1" t="s">
        <v>5850</v>
      </c>
      <c r="C465" s="1" t="s">
        <v>5851</v>
      </c>
      <c r="D465" s="1">
        <v>29.95</v>
      </c>
      <c r="E465" s="1">
        <v>0</v>
      </c>
      <c r="F465" s="1">
        <v>0</v>
      </c>
      <c r="G465" s="1">
        <v>0</v>
      </c>
      <c r="H465" s="1">
        <v>29.95</v>
      </c>
      <c r="I465" s="1">
        <v>1</v>
      </c>
      <c r="J465" s="1">
        <v>29.95</v>
      </c>
    </row>
    <row r="466" spans="1:10" x14ac:dyDescent="0.2">
      <c r="A466" s="1">
        <v>7323945467986</v>
      </c>
      <c r="B466" s="1" t="s">
        <v>2188</v>
      </c>
      <c r="C466" s="1" t="s">
        <v>2186</v>
      </c>
      <c r="D466" s="1">
        <v>29.95</v>
      </c>
      <c r="E466" s="1">
        <v>0</v>
      </c>
      <c r="F466" s="1">
        <v>0</v>
      </c>
      <c r="G466" s="1">
        <v>0</v>
      </c>
      <c r="H466" s="1">
        <v>29.95</v>
      </c>
      <c r="I466" s="1">
        <v>1</v>
      </c>
      <c r="J466" s="1">
        <v>29.95</v>
      </c>
    </row>
    <row r="467" spans="1:10" x14ac:dyDescent="0.2">
      <c r="A467" s="1">
        <v>6579433111634</v>
      </c>
      <c r="B467" s="1" t="s">
        <v>5852</v>
      </c>
      <c r="C467" s="1" t="s">
        <v>5853</v>
      </c>
      <c r="D467" s="1">
        <v>29.66</v>
      </c>
      <c r="E467" s="1">
        <v>0</v>
      </c>
      <c r="F467" s="1">
        <v>0</v>
      </c>
      <c r="G467" s="1">
        <v>0</v>
      </c>
      <c r="H467" s="1">
        <v>29.66</v>
      </c>
      <c r="I467" s="1">
        <v>1</v>
      </c>
      <c r="J467" s="1">
        <v>29.66</v>
      </c>
    </row>
    <row r="468" spans="1:10" x14ac:dyDescent="0.2">
      <c r="A468" s="1">
        <v>7323986460754</v>
      </c>
      <c r="B468" s="1" t="s">
        <v>2154</v>
      </c>
      <c r="C468" s="1" t="s">
        <v>2152</v>
      </c>
      <c r="D468" s="1">
        <v>29.66</v>
      </c>
      <c r="E468" s="1">
        <v>0</v>
      </c>
      <c r="F468" s="1">
        <v>0</v>
      </c>
      <c r="G468" s="1">
        <v>0</v>
      </c>
      <c r="H468" s="1">
        <v>29.66</v>
      </c>
      <c r="I468" s="1">
        <v>1</v>
      </c>
      <c r="J468" s="1">
        <v>29.66</v>
      </c>
    </row>
    <row r="469" spans="1:10" x14ac:dyDescent="0.2">
      <c r="A469" s="1">
        <v>7328279035986</v>
      </c>
      <c r="B469" s="1" t="s">
        <v>2541</v>
      </c>
      <c r="C469" s="1" t="s">
        <v>2539</v>
      </c>
      <c r="D469" s="1">
        <v>28.99</v>
      </c>
      <c r="E469" s="1">
        <v>0</v>
      </c>
      <c r="F469" s="1">
        <v>0</v>
      </c>
      <c r="G469" s="1">
        <v>0</v>
      </c>
      <c r="H469" s="1">
        <v>28.99</v>
      </c>
      <c r="I469" s="1">
        <v>1</v>
      </c>
      <c r="J469" s="1">
        <v>28.99</v>
      </c>
    </row>
    <row r="470" spans="1:10" x14ac:dyDescent="0.2">
      <c r="A470" s="1">
        <v>7328468009042</v>
      </c>
      <c r="B470" s="1" t="s">
        <v>2775</v>
      </c>
      <c r="C470" s="1" t="s">
        <v>2773</v>
      </c>
      <c r="D470" s="1">
        <v>28.99</v>
      </c>
      <c r="E470" s="1">
        <v>0</v>
      </c>
      <c r="F470" s="1">
        <v>0</v>
      </c>
      <c r="G470" s="1">
        <v>0</v>
      </c>
      <c r="H470" s="1">
        <v>28.99</v>
      </c>
      <c r="I470" s="1">
        <v>1</v>
      </c>
      <c r="J470" s="1">
        <v>28.99</v>
      </c>
    </row>
    <row r="471" spans="1:10" x14ac:dyDescent="0.2">
      <c r="A471" s="1">
        <v>6883694313554</v>
      </c>
      <c r="B471" s="1" t="s">
        <v>5854</v>
      </c>
      <c r="C471" s="1" t="s">
        <v>5855</v>
      </c>
      <c r="D471" s="1">
        <v>28.99</v>
      </c>
      <c r="E471" s="1">
        <v>0</v>
      </c>
      <c r="F471" s="1">
        <v>0</v>
      </c>
      <c r="G471" s="1">
        <v>0</v>
      </c>
      <c r="H471" s="1">
        <v>28.99</v>
      </c>
      <c r="I471" s="1">
        <v>1</v>
      </c>
      <c r="J471" s="1">
        <v>28.99</v>
      </c>
    </row>
    <row r="472" spans="1:10" x14ac:dyDescent="0.2">
      <c r="A472" s="1">
        <v>7115615895634</v>
      </c>
      <c r="B472" s="1" t="s">
        <v>5856</v>
      </c>
      <c r="C472" s="1" t="s">
        <v>5857</v>
      </c>
      <c r="D472" s="1">
        <v>28.99</v>
      </c>
      <c r="E472" s="1">
        <v>0</v>
      </c>
      <c r="F472" s="1">
        <v>0</v>
      </c>
      <c r="G472" s="1">
        <v>0</v>
      </c>
      <c r="H472" s="1">
        <v>28.99</v>
      </c>
      <c r="I472" s="1">
        <v>1</v>
      </c>
      <c r="J472" s="1">
        <v>28.99</v>
      </c>
    </row>
    <row r="473" spans="1:10" x14ac:dyDescent="0.2">
      <c r="A473" s="1">
        <v>7328447397970</v>
      </c>
      <c r="B473" s="1" t="s">
        <v>5858</v>
      </c>
      <c r="C473" s="1" t="s">
        <v>5859</v>
      </c>
      <c r="D473" s="1">
        <v>28.99</v>
      </c>
      <c r="E473" s="1">
        <v>0</v>
      </c>
      <c r="F473" s="1">
        <v>0</v>
      </c>
      <c r="G473" s="1">
        <v>0</v>
      </c>
      <c r="H473" s="1">
        <v>28.99</v>
      </c>
      <c r="I473" s="1">
        <v>1</v>
      </c>
      <c r="J473" s="1">
        <v>28.99</v>
      </c>
    </row>
    <row r="474" spans="1:10" x14ac:dyDescent="0.2">
      <c r="A474" s="1">
        <v>7328245776466</v>
      </c>
      <c r="B474" s="1" t="s">
        <v>1795</v>
      </c>
      <c r="C474" s="1" t="s">
        <v>1793</v>
      </c>
      <c r="D474" s="1">
        <v>28.99</v>
      </c>
      <c r="E474" s="1">
        <v>0</v>
      </c>
      <c r="F474" s="1">
        <v>0</v>
      </c>
      <c r="G474" s="1">
        <v>0</v>
      </c>
      <c r="H474" s="1">
        <v>28.99</v>
      </c>
      <c r="I474" s="1">
        <v>1</v>
      </c>
      <c r="J474" s="1">
        <v>28.99</v>
      </c>
    </row>
    <row r="475" spans="1:10" x14ac:dyDescent="0.2">
      <c r="A475" s="1">
        <v>7328224608338</v>
      </c>
      <c r="B475" s="1" t="s">
        <v>1423</v>
      </c>
      <c r="C475" s="1" t="s">
        <v>1421</v>
      </c>
      <c r="D475" s="1">
        <v>28.99</v>
      </c>
      <c r="E475" s="1">
        <v>0</v>
      </c>
      <c r="F475" s="1">
        <v>0</v>
      </c>
      <c r="G475" s="1">
        <v>0</v>
      </c>
      <c r="H475" s="1">
        <v>28.99</v>
      </c>
      <c r="I475" s="1">
        <v>1</v>
      </c>
      <c r="J475" s="1">
        <v>28.99</v>
      </c>
    </row>
    <row r="476" spans="1:10" x14ac:dyDescent="0.2">
      <c r="A476" s="1">
        <v>7115493965906</v>
      </c>
      <c r="B476" s="1" t="s">
        <v>5860</v>
      </c>
      <c r="C476" s="1" t="s">
        <v>5363</v>
      </c>
      <c r="D476" s="1">
        <v>28.99</v>
      </c>
      <c r="E476" s="1">
        <v>0</v>
      </c>
      <c r="F476" s="1">
        <v>0</v>
      </c>
      <c r="G476" s="1">
        <v>0</v>
      </c>
      <c r="H476" s="1">
        <v>28.99</v>
      </c>
      <c r="I476" s="1">
        <v>1</v>
      </c>
      <c r="J476" s="1">
        <v>28.99</v>
      </c>
    </row>
    <row r="477" spans="1:10" x14ac:dyDescent="0.2">
      <c r="A477" s="1">
        <v>7276125093970</v>
      </c>
      <c r="B477" s="1" t="s">
        <v>5861</v>
      </c>
      <c r="C477" s="1" t="s">
        <v>5862</v>
      </c>
      <c r="D477" s="1">
        <v>28.99</v>
      </c>
      <c r="E477" s="1">
        <v>0</v>
      </c>
      <c r="F477" s="1">
        <v>0</v>
      </c>
      <c r="G477" s="1">
        <v>0</v>
      </c>
      <c r="H477" s="1">
        <v>28.99</v>
      </c>
      <c r="I477" s="1">
        <v>1</v>
      </c>
      <c r="J477" s="1">
        <v>28.99</v>
      </c>
    </row>
    <row r="478" spans="1:10" x14ac:dyDescent="0.2">
      <c r="A478" s="1">
        <v>7117824950354</v>
      </c>
      <c r="B478" s="1" t="s">
        <v>5863</v>
      </c>
      <c r="C478" s="1" t="s">
        <v>5864</v>
      </c>
      <c r="D478" s="1">
        <v>28.99</v>
      </c>
      <c r="E478" s="1">
        <v>0</v>
      </c>
      <c r="F478" s="1">
        <v>0</v>
      </c>
      <c r="G478" s="1">
        <v>0</v>
      </c>
      <c r="H478" s="1">
        <v>28.99</v>
      </c>
      <c r="I478" s="1">
        <v>1</v>
      </c>
      <c r="J478" s="1">
        <v>28.99</v>
      </c>
    </row>
    <row r="479" spans="1:10" x14ac:dyDescent="0.2">
      <c r="A479" s="1">
        <v>7324409299026</v>
      </c>
      <c r="B479" s="1" t="s">
        <v>1238</v>
      </c>
      <c r="C479" s="1" t="s">
        <v>1236</v>
      </c>
      <c r="D479" s="1">
        <v>28.99</v>
      </c>
      <c r="E479" s="1">
        <v>0</v>
      </c>
      <c r="F479" s="1">
        <v>0</v>
      </c>
      <c r="G479" s="1">
        <v>0</v>
      </c>
      <c r="H479" s="1">
        <v>28.99</v>
      </c>
      <c r="I479" s="1">
        <v>1</v>
      </c>
      <c r="J479" s="1">
        <v>28.99</v>
      </c>
    </row>
    <row r="480" spans="1:10" x14ac:dyDescent="0.2">
      <c r="A480" s="1">
        <v>7323582070866</v>
      </c>
      <c r="B480" s="1" t="s">
        <v>2042</v>
      </c>
      <c r="C480" s="1" t="s">
        <v>2040</v>
      </c>
      <c r="D480" s="1">
        <v>28.99</v>
      </c>
      <c r="E480" s="1">
        <v>0</v>
      </c>
      <c r="F480" s="1">
        <v>0</v>
      </c>
      <c r="G480" s="1">
        <v>0</v>
      </c>
      <c r="H480" s="1">
        <v>28.99</v>
      </c>
      <c r="I480" s="1">
        <v>1</v>
      </c>
      <c r="J480" s="1">
        <v>28.99</v>
      </c>
    </row>
    <row r="481" spans="1:10" x14ac:dyDescent="0.2">
      <c r="A481" s="1">
        <v>7080226783314</v>
      </c>
      <c r="B481" s="1" t="s">
        <v>5865</v>
      </c>
      <c r="C481" s="1" t="s">
        <v>5866</v>
      </c>
      <c r="D481" s="1">
        <v>28.99</v>
      </c>
      <c r="E481" s="1">
        <v>0</v>
      </c>
      <c r="F481" s="1">
        <v>0</v>
      </c>
      <c r="G481" s="1">
        <v>0</v>
      </c>
      <c r="H481" s="1">
        <v>28.99</v>
      </c>
      <c r="I481" s="1">
        <v>1</v>
      </c>
      <c r="J481" s="1">
        <v>28.99</v>
      </c>
    </row>
    <row r="482" spans="1:10" x14ac:dyDescent="0.2">
      <c r="A482" s="1">
        <v>7266684600402</v>
      </c>
      <c r="B482" s="1" t="s">
        <v>580</v>
      </c>
      <c r="C482" s="1" t="s">
        <v>578</v>
      </c>
      <c r="D482" s="1">
        <v>28.99</v>
      </c>
      <c r="E482" s="1">
        <v>0</v>
      </c>
      <c r="F482" s="1">
        <v>0</v>
      </c>
      <c r="G482" s="1">
        <v>0</v>
      </c>
      <c r="H482" s="1">
        <v>28.99</v>
      </c>
      <c r="I482" s="1">
        <v>1</v>
      </c>
      <c r="J482" s="1">
        <v>28.99</v>
      </c>
    </row>
    <row r="483" spans="1:10" x14ac:dyDescent="0.2">
      <c r="A483" s="1">
        <v>7321253904466</v>
      </c>
      <c r="B483" s="1" t="s">
        <v>1380</v>
      </c>
      <c r="C483" s="1" t="s">
        <v>1378</v>
      </c>
      <c r="D483" s="1">
        <v>28.99</v>
      </c>
      <c r="E483" s="1">
        <v>0</v>
      </c>
      <c r="F483" s="1">
        <v>0</v>
      </c>
      <c r="G483" s="1">
        <v>0</v>
      </c>
      <c r="H483" s="1">
        <v>28.99</v>
      </c>
      <c r="I483" s="1">
        <v>1</v>
      </c>
      <c r="J483" s="1">
        <v>28.99</v>
      </c>
    </row>
    <row r="484" spans="1:10" x14ac:dyDescent="0.2">
      <c r="A484" s="1">
        <v>7103005261906</v>
      </c>
      <c r="B484" s="1" t="s">
        <v>5867</v>
      </c>
      <c r="C484" s="1" t="s">
        <v>5868</v>
      </c>
      <c r="D484" s="1">
        <v>28.99</v>
      </c>
      <c r="E484" s="1">
        <v>0</v>
      </c>
      <c r="F484" s="1">
        <v>0</v>
      </c>
      <c r="G484" s="1">
        <v>0</v>
      </c>
      <c r="H484" s="1">
        <v>28.99</v>
      </c>
      <c r="I484" s="1">
        <v>1</v>
      </c>
      <c r="J484" s="1">
        <v>28.99</v>
      </c>
    </row>
    <row r="485" spans="1:10" x14ac:dyDescent="0.2">
      <c r="A485" s="1">
        <v>7326627922002</v>
      </c>
      <c r="B485" s="1" t="s">
        <v>4640</v>
      </c>
      <c r="C485" s="1" t="s">
        <v>4638</v>
      </c>
      <c r="D485" s="1">
        <v>28.99</v>
      </c>
      <c r="E485" s="1">
        <v>0</v>
      </c>
      <c r="F485" s="1">
        <v>0</v>
      </c>
      <c r="G485" s="1">
        <v>0</v>
      </c>
      <c r="H485" s="1">
        <v>28.99</v>
      </c>
      <c r="I485" s="1">
        <v>1</v>
      </c>
      <c r="J485" s="1">
        <v>28.99</v>
      </c>
    </row>
    <row r="486" spans="1:10" x14ac:dyDescent="0.2">
      <c r="A486" s="1">
        <v>7254656680018</v>
      </c>
      <c r="B486" s="1" t="s">
        <v>5869</v>
      </c>
      <c r="C486" s="1" t="s">
        <v>5471</v>
      </c>
      <c r="D486" s="1">
        <v>28.99</v>
      </c>
      <c r="E486" s="1">
        <v>0</v>
      </c>
      <c r="F486" s="1">
        <v>0</v>
      </c>
      <c r="G486" s="1">
        <v>0</v>
      </c>
      <c r="H486" s="1">
        <v>28.99</v>
      </c>
      <c r="I486" s="1">
        <v>1</v>
      </c>
      <c r="J486" s="1">
        <v>28.99</v>
      </c>
    </row>
    <row r="487" spans="1:10" x14ac:dyDescent="0.2">
      <c r="A487" s="1">
        <v>7325270802514</v>
      </c>
      <c r="B487" s="1" t="s">
        <v>3322</v>
      </c>
      <c r="C487" s="1" t="s">
        <v>3320</v>
      </c>
      <c r="D487" s="1">
        <v>28.99</v>
      </c>
      <c r="E487" s="1">
        <v>0</v>
      </c>
      <c r="F487" s="1">
        <v>0</v>
      </c>
      <c r="G487" s="1">
        <v>0</v>
      </c>
      <c r="H487" s="1">
        <v>28.99</v>
      </c>
      <c r="I487" s="1">
        <v>1</v>
      </c>
      <c r="J487" s="1">
        <v>28.99</v>
      </c>
    </row>
    <row r="488" spans="1:10" x14ac:dyDescent="0.2">
      <c r="A488" s="1">
        <v>7253348352082</v>
      </c>
      <c r="B488" s="1" t="s">
        <v>5870</v>
      </c>
      <c r="C488" s="1" t="s">
        <v>5871</v>
      </c>
      <c r="D488" s="1">
        <v>28.99</v>
      </c>
      <c r="E488" s="1">
        <v>0</v>
      </c>
      <c r="F488" s="1">
        <v>0</v>
      </c>
      <c r="G488" s="1">
        <v>0</v>
      </c>
      <c r="H488" s="1">
        <v>28.99</v>
      </c>
      <c r="I488" s="1">
        <v>1</v>
      </c>
      <c r="J488" s="1">
        <v>28.99</v>
      </c>
    </row>
    <row r="489" spans="1:10" x14ac:dyDescent="0.2">
      <c r="A489" s="1">
        <v>7117120340050</v>
      </c>
      <c r="B489" s="1" t="s">
        <v>5872</v>
      </c>
      <c r="C489" s="1" t="s">
        <v>5873</v>
      </c>
      <c r="D489" s="1">
        <v>28.99</v>
      </c>
      <c r="E489" s="1">
        <v>0</v>
      </c>
      <c r="F489" s="1">
        <v>0</v>
      </c>
      <c r="G489" s="1">
        <v>0</v>
      </c>
      <c r="H489" s="1">
        <v>28.99</v>
      </c>
      <c r="I489" s="1">
        <v>1</v>
      </c>
      <c r="J489" s="1">
        <v>28.99</v>
      </c>
    </row>
    <row r="490" spans="1:10" x14ac:dyDescent="0.2">
      <c r="A490" s="1">
        <v>7105811316818</v>
      </c>
      <c r="B490" s="1" t="s">
        <v>5874</v>
      </c>
      <c r="C490" s="1" t="s">
        <v>5875</v>
      </c>
      <c r="D490" s="1">
        <v>28.76</v>
      </c>
      <c r="E490" s="1">
        <v>0</v>
      </c>
      <c r="F490" s="1">
        <v>0</v>
      </c>
      <c r="G490" s="1">
        <v>0</v>
      </c>
      <c r="H490" s="1">
        <v>28.76</v>
      </c>
      <c r="I490" s="1">
        <v>1</v>
      </c>
      <c r="J490" s="1">
        <v>28.76</v>
      </c>
    </row>
    <row r="491" spans="1:10" x14ac:dyDescent="0.2">
      <c r="A491" s="1">
        <v>6883591454802</v>
      </c>
      <c r="B491" s="1" t="s">
        <v>5876</v>
      </c>
      <c r="C491" s="1" t="s">
        <v>5877</v>
      </c>
      <c r="D491" s="1">
        <v>28.76</v>
      </c>
      <c r="E491" s="1">
        <v>0</v>
      </c>
      <c r="F491" s="1">
        <v>0</v>
      </c>
      <c r="G491" s="1">
        <v>0</v>
      </c>
      <c r="H491" s="1">
        <v>28.76</v>
      </c>
      <c r="I491" s="1">
        <v>1</v>
      </c>
      <c r="J491" s="1">
        <v>28.76</v>
      </c>
    </row>
    <row r="492" spans="1:10" x14ac:dyDescent="0.2">
      <c r="A492" s="1">
        <v>6973631922258</v>
      </c>
      <c r="B492" s="1" t="s">
        <v>5878</v>
      </c>
      <c r="C492" s="1" t="s">
        <v>5879</v>
      </c>
      <c r="D492" s="1">
        <v>28.76</v>
      </c>
      <c r="E492" s="1">
        <v>0</v>
      </c>
      <c r="F492" s="1">
        <v>0</v>
      </c>
      <c r="G492" s="1">
        <v>0</v>
      </c>
      <c r="H492" s="1">
        <v>28.76</v>
      </c>
      <c r="I492" s="1">
        <v>1</v>
      </c>
      <c r="J492" s="1">
        <v>28.76</v>
      </c>
    </row>
    <row r="493" spans="1:10" x14ac:dyDescent="0.2">
      <c r="A493" s="1">
        <v>7118952136786</v>
      </c>
      <c r="B493" s="1" t="s">
        <v>5880</v>
      </c>
      <c r="C493" s="1" t="s">
        <v>5881</v>
      </c>
      <c r="D493" s="1">
        <v>28.75</v>
      </c>
      <c r="E493" s="1">
        <v>0</v>
      </c>
      <c r="F493" s="1">
        <v>0</v>
      </c>
      <c r="G493" s="1">
        <v>0</v>
      </c>
      <c r="H493" s="1">
        <v>28.75</v>
      </c>
      <c r="I493" s="1">
        <v>1</v>
      </c>
      <c r="J493" s="1">
        <v>28.75</v>
      </c>
    </row>
    <row r="494" spans="1:10" x14ac:dyDescent="0.2">
      <c r="A494" s="1">
        <v>6856001585234</v>
      </c>
      <c r="B494" s="1" t="s">
        <v>5005</v>
      </c>
      <c r="C494" s="1" t="s">
        <v>5003</v>
      </c>
      <c r="D494" s="1">
        <v>27.99</v>
      </c>
      <c r="E494" s="1">
        <v>0</v>
      </c>
      <c r="F494" s="1">
        <v>0</v>
      </c>
      <c r="G494" s="1">
        <v>0</v>
      </c>
      <c r="H494" s="1">
        <v>27.99</v>
      </c>
      <c r="I494" s="1">
        <v>1</v>
      </c>
      <c r="J494" s="1">
        <v>27.99</v>
      </c>
    </row>
    <row r="495" spans="1:10" x14ac:dyDescent="0.2">
      <c r="A495" s="1">
        <v>6891978653778</v>
      </c>
      <c r="B495" s="1" t="s">
        <v>5882</v>
      </c>
      <c r="C495" s="1" t="s">
        <v>5883</v>
      </c>
      <c r="D495" s="1">
        <v>27.99</v>
      </c>
      <c r="E495" s="1">
        <v>0</v>
      </c>
      <c r="F495" s="1">
        <v>0</v>
      </c>
      <c r="G495" s="1">
        <v>0</v>
      </c>
      <c r="H495" s="1">
        <v>27.99</v>
      </c>
      <c r="I495" s="1">
        <v>1</v>
      </c>
      <c r="J495" s="1">
        <v>27.99</v>
      </c>
    </row>
    <row r="496" spans="1:10" x14ac:dyDescent="0.2">
      <c r="A496" s="1">
        <v>7200680378450</v>
      </c>
      <c r="B496" s="1" t="s">
        <v>5884</v>
      </c>
      <c r="C496" s="1" t="s">
        <v>5885</v>
      </c>
      <c r="D496" s="1">
        <v>27.99</v>
      </c>
      <c r="E496" s="1">
        <v>0</v>
      </c>
      <c r="F496" s="1">
        <v>0</v>
      </c>
      <c r="G496" s="1">
        <v>0</v>
      </c>
      <c r="H496" s="1">
        <v>27.99</v>
      </c>
      <c r="I496" s="1">
        <v>1</v>
      </c>
      <c r="J496" s="1">
        <v>27.99</v>
      </c>
    </row>
    <row r="497" spans="1:10" x14ac:dyDescent="0.2">
      <c r="A497" s="1">
        <v>7268753440850</v>
      </c>
      <c r="B497" s="1" t="s">
        <v>5886</v>
      </c>
      <c r="C497" s="1" t="s">
        <v>5887</v>
      </c>
      <c r="D497" s="1">
        <v>27.99</v>
      </c>
      <c r="E497" s="1">
        <v>0</v>
      </c>
      <c r="F497" s="1">
        <v>0</v>
      </c>
      <c r="G497" s="1">
        <v>0</v>
      </c>
      <c r="H497" s="1">
        <v>27.99</v>
      </c>
      <c r="I497" s="1">
        <v>1</v>
      </c>
      <c r="J497" s="1">
        <v>27.99</v>
      </c>
    </row>
    <row r="498" spans="1:10" x14ac:dyDescent="0.2">
      <c r="A498" s="1">
        <v>6883684057170</v>
      </c>
      <c r="B498" s="1" t="s">
        <v>4518</v>
      </c>
      <c r="C498" s="1" t="s">
        <v>4516</v>
      </c>
      <c r="D498" s="1">
        <v>27.99</v>
      </c>
      <c r="E498" s="1">
        <v>0</v>
      </c>
      <c r="F498" s="1">
        <v>0</v>
      </c>
      <c r="G498" s="1">
        <v>0</v>
      </c>
      <c r="H498" s="1">
        <v>27.99</v>
      </c>
      <c r="I498" s="1">
        <v>1</v>
      </c>
      <c r="J498" s="1">
        <v>27.99</v>
      </c>
    </row>
    <row r="499" spans="1:10" x14ac:dyDescent="0.2">
      <c r="A499" s="1">
        <v>6887045595218</v>
      </c>
      <c r="B499" s="1" t="s">
        <v>5888</v>
      </c>
      <c r="C499" s="1" t="s">
        <v>5286</v>
      </c>
      <c r="D499" s="1">
        <v>27.99</v>
      </c>
      <c r="E499" s="1">
        <v>0</v>
      </c>
      <c r="F499" s="1">
        <v>0</v>
      </c>
      <c r="G499" s="1">
        <v>0</v>
      </c>
      <c r="H499" s="1">
        <v>27.99</v>
      </c>
      <c r="I499" s="1">
        <v>1</v>
      </c>
      <c r="J499" s="1">
        <v>27.99</v>
      </c>
    </row>
    <row r="500" spans="1:10" x14ac:dyDescent="0.2">
      <c r="A500" s="1">
        <v>6853171675218</v>
      </c>
      <c r="B500" s="1" t="s">
        <v>5889</v>
      </c>
      <c r="C500" s="1" t="s">
        <v>5890</v>
      </c>
      <c r="D500" s="1">
        <v>27.99</v>
      </c>
      <c r="E500" s="1">
        <v>0</v>
      </c>
      <c r="F500" s="1">
        <v>0</v>
      </c>
      <c r="G500" s="1">
        <v>0</v>
      </c>
      <c r="H500" s="1">
        <v>27.99</v>
      </c>
      <c r="I500" s="1">
        <v>1</v>
      </c>
      <c r="J500" s="1">
        <v>27.99</v>
      </c>
    </row>
    <row r="501" spans="1:10" x14ac:dyDescent="0.2">
      <c r="A501" s="1">
        <v>7201910194258</v>
      </c>
      <c r="B501" s="1" t="s">
        <v>5891</v>
      </c>
      <c r="C501" s="1" t="s">
        <v>5892</v>
      </c>
      <c r="D501" s="1">
        <v>27.95</v>
      </c>
      <c r="E501" s="1">
        <v>0</v>
      </c>
      <c r="F501" s="1">
        <v>0</v>
      </c>
      <c r="G501" s="1">
        <v>0</v>
      </c>
      <c r="H501" s="1">
        <v>27.95</v>
      </c>
      <c r="I501" s="1">
        <v>1</v>
      </c>
      <c r="J501" s="1">
        <v>27.95</v>
      </c>
    </row>
    <row r="502" spans="1:10" x14ac:dyDescent="0.2">
      <c r="A502" s="1">
        <v>7141175722066</v>
      </c>
      <c r="B502" s="1" t="s">
        <v>4872</v>
      </c>
      <c r="C502" s="1" t="s">
        <v>4870</v>
      </c>
      <c r="D502" s="1">
        <v>27.95</v>
      </c>
      <c r="E502" s="1">
        <v>0</v>
      </c>
      <c r="F502" s="1">
        <v>0</v>
      </c>
      <c r="G502" s="1">
        <v>0</v>
      </c>
      <c r="H502" s="1">
        <v>27.95</v>
      </c>
      <c r="I502" s="1">
        <v>1</v>
      </c>
      <c r="J502" s="1">
        <v>27.95</v>
      </c>
    </row>
    <row r="503" spans="1:10" x14ac:dyDescent="0.2">
      <c r="A503" s="1">
        <v>7032384684114</v>
      </c>
      <c r="B503" s="1" t="s">
        <v>5893</v>
      </c>
      <c r="C503" s="1" t="s">
        <v>5894</v>
      </c>
      <c r="D503" s="1">
        <v>27.95</v>
      </c>
      <c r="E503" s="1">
        <v>0</v>
      </c>
      <c r="F503" s="1">
        <v>0</v>
      </c>
      <c r="G503" s="1">
        <v>0</v>
      </c>
      <c r="H503" s="1">
        <v>27.95</v>
      </c>
      <c r="I503" s="1">
        <v>1</v>
      </c>
      <c r="J503" s="1">
        <v>27.95</v>
      </c>
    </row>
    <row r="504" spans="1:10" x14ac:dyDescent="0.2">
      <c r="A504" s="1">
        <v>7034566148178</v>
      </c>
      <c r="B504" s="1" t="s">
        <v>5895</v>
      </c>
      <c r="C504" s="1" t="s">
        <v>5316</v>
      </c>
      <c r="D504" s="1">
        <v>27.95</v>
      </c>
      <c r="E504" s="1">
        <v>0</v>
      </c>
      <c r="F504" s="1">
        <v>0</v>
      </c>
      <c r="G504" s="1">
        <v>0</v>
      </c>
      <c r="H504" s="1">
        <v>27.95</v>
      </c>
      <c r="I504" s="1">
        <v>1</v>
      </c>
      <c r="J504" s="1">
        <v>27.95</v>
      </c>
    </row>
    <row r="505" spans="1:10" x14ac:dyDescent="0.2">
      <c r="A505" s="1">
        <v>6825833037906</v>
      </c>
      <c r="B505" s="1" t="s">
        <v>5896</v>
      </c>
      <c r="C505" s="1" t="s">
        <v>5146</v>
      </c>
      <c r="D505" s="1">
        <v>27.95</v>
      </c>
      <c r="E505" s="1">
        <v>0</v>
      </c>
      <c r="F505" s="1">
        <v>0</v>
      </c>
      <c r="G505" s="1">
        <v>0</v>
      </c>
      <c r="H505" s="1">
        <v>27.95</v>
      </c>
      <c r="I505" s="1">
        <v>1</v>
      </c>
      <c r="J505" s="1">
        <v>27.95</v>
      </c>
    </row>
    <row r="506" spans="1:10" x14ac:dyDescent="0.2">
      <c r="A506" s="1">
        <v>6614850601042</v>
      </c>
      <c r="B506" s="1" t="s">
        <v>5897</v>
      </c>
      <c r="C506" s="1" t="s">
        <v>5898</v>
      </c>
      <c r="D506" s="1">
        <v>27.95</v>
      </c>
      <c r="E506" s="1">
        <v>0</v>
      </c>
      <c r="F506" s="1">
        <v>0</v>
      </c>
      <c r="G506" s="1">
        <v>0</v>
      </c>
      <c r="H506" s="1">
        <v>27.95</v>
      </c>
      <c r="I506" s="1">
        <v>1</v>
      </c>
      <c r="J506" s="1">
        <v>27.95</v>
      </c>
    </row>
    <row r="507" spans="1:10" x14ac:dyDescent="0.2">
      <c r="A507" s="1">
        <v>6903306682450</v>
      </c>
      <c r="B507" s="1" t="s">
        <v>4597</v>
      </c>
      <c r="C507" s="1" t="s">
        <v>4595</v>
      </c>
      <c r="D507" s="1">
        <v>27.95</v>
      </c>
      <c r="E507" s="1">
        <v>0</v>
      </c>
      <c r="F507" s="1">
        <v>0</v>
      </c>
      <c r="G507" s="1">
        <v>0</v>
      </c>
      <c r="H507" s="1">
        <v>27.95</v>
      </c>
      <c r="I507" s="1">
        <v>1</v>
      </c>
      <c r="J507" s="1">
        <v>27.95</v>
      </c>
    </row>
    <row r="508" spans="1:10" x14ac:dyDescent="0.2">
      <c r="A508" s="1">
        <v>6600940552274</v>
      </c>
      <c r="B508" s="1" t="s">
        <v>5899</v>
      </c>
      <c r="C508" s="1" t="s">
        <v>5900</v>
      </c>
      <c r="D508" s="1">
        <v>27.95</v>
      </c>
      <c r="E508" s="1">
        <v>0</v>
      </c>
      <c r="F508" s="1">
        <v>0</v>
      </c>
      <c r="G508" s="1">
        <v>0</v>
      </c>
      <c r="H508" s="1">
        <v>27.95</v>
      </c>
      <c r="I508" s="1">
        <v>1</v>
      </c>
      <c r="J508" s="1">
        <v>27.95</v>
      </c>
    </row>
    <row r="509" spans="1:10" x14ac:dyDescent="0.2">
      <c r="A509" s="1">
        <v>7213223903314</v>
      </c>
      <c r="B509" s="1" t="s">
        <v>5901</v>
      </c>
      <c r="C509" s="1" t="s">
        <v>5902</v>
      </c>
      <c r="D509" s="1">
        <v>27.95</v>
      </c>
      <c r="E509" s="1">
        <v>0</v>
      </c>
      <c r="F509" s="1">
        <v>0</v>
      </c>
      <c r="G509" s="1">
        <v>0</v>
      </c>
      <c r="H509" s="1">
        <v>27.95</v>
      </c>
      <c r="I509" s="1">
        <v>1</v>
      </c>
      <c r="J509" s="1">
        <v>27.95</v>
      </c>
    </row>
    <row r="510" spans="1:10" x14ac:dyDescent="0.2">
      <c r="A510" s="1">
        <v>7123257917522</v>
      </c>
      <c r="B510" s="1" t="s">
        <v>5903</v>
      </c>
      <c r="C510" s="1" t="s">
        <v>5904</v>
      </c>
      <c r="D510" s="1">
        <v>27.95</v>
      </c>
      <c r="E510" s="1">
        <v>0</v>
      </c>
      <c r="F510" s="1">
        <v>0</v>
      </c>
      <c r="G510" s="1">
        <v>0</v>
      </c>
      <c r="H510" s="1">
        <v>27.95</v>
      </c>
      <c r="I510" s="1">
        <v>1</v>
      </c>
      <c r="J510" s="1">
        <v>27.95</v>
      </c>
    </row>
    <row r="511" spans="1:10" x14ac:dyDescent="0.2">
      <c r="A511" s="1">
        <v>7326965497938</v>
      </c>
      <c r="B511" s="1" t="s">
        <v>1747</v>
      </c>
      <c r="C511" s="1" t="s">
        <v>1745</v>
      </c>
      <c r="D511" s="1">
        <v>27.95</v>
      </c>
      <c r="E511" s="1">
        <v>0</v>
      </c>
      <c r="F511" s="1">
        <v>0</v>
      </c>
      <c r="G511" s="1">
        <v>0</v>
      </c>
      <c r="H511" s="1">
        <v>27.95</v>
      </c>
      <c r="I511" s="1">
        <v>1</v>
      </c>
      <c r="J511" s="1">
        <v>27.95</v>
      </c>
    </row>
    <row r="512" spans="1:10" x14ac:dyDescent="0.2">
      <c r="A512" s="1">
        <v>6766433108050</v>
      </c>
      <c r="B512" s="1" t="s">
        <v>5905</v>
      </c>
      <c r="C512" s="1" t="s">
        <v>5906</v>
      </c>
      <c r="D512" s="1">
        <v>27.16</v>
      </c>
      <c r="E512" s="1">
        <v>0</v>
      </c>
      <c r="F512" s="1">
        <v>0</v>
      </c>
      <c r="G512" s="1">
        <v>0</v>
      </c>
      <c r="H512" s="1">
        <v>27.16</v>
      </c>
      <c r="I512" s="1">
        <v>1</v>
      </c>
      <c r="J512" s="1">
        <v>27.16</v>
      </c>
    </row>
    <row r="513" spans="1:10" x14ac:dyDescent="0.2">
      <c r="A513" s="1">
        <v>6825063088210</v>
      </c>
      <c r="B513" s="1" t="s">
        <v>5907</v>
      </c>
      <c r="C513" s="1" t="s">
        <v>5908</v>
      </c>
      <c r="D513" s="1">
        <v>27.16</v>
      </c>
      <c r="E513" s="1">
        <v>0</v>
      </c>
      <c r="F513" s="1">
        <v>0</v>
      </c>
      <c r="G513" s="1">
        <v>0</v>
      </c>
      <c r="H513" s="1">
        <v>27.16</v>
      </c>
      <c r="I513" s="1">
        <v>1</v>
      </c>
      <c r="J513" s="1">
        <v>27.16</v>
      </c>
    </row>
    <row r="514" spans="1:10" x14ac:dyDescent="0.2">
      <c r="A514" s="1">
        <v>7247112175698</v>
      </c>
      <c r="B514" s="1" t="s">
        <v>5909</v>
      </c>
      <c r="C514" s="1" t="s">
        <v>5910</v>
      </c>
      <c r="D514" s="1">
        <v>27.16</v>
      </c>
      <c r="E514" s="1">
        <v>0</v>
      </c>
      <c r="F514" s="1">
        <v>0</v>
      </c>
      <c r="G514" s="1">
        <v>0</v>
      </c>
      <c r="H514" s="1">
        <v>27.16</v>
      </c>
      <c r="I514" s="1">
        <v>1</v>
      </c>
      <c r="J514" s="1">
        <v>27.16</v>
      </c>
    </row>
    <row r="515" spans="1:10" x14ac:dyDescent="0.2">
      <c r="A515" s="1">
        <v>7105992884306</v>
      </c>
      <c r="B515" s="1" t="s">
        <v>5911</v>
      </c>
      <c r="C515" s="1" t="s">
        <v>5163</v>
      </c>
      <c r="D515" s="1">
        <v>26.99</v>
      </c>
      <c r="E515" s="1">
        <v>0</v>
      </c>
      <c r="F515" s="1">
        <v>0</v>
      </c>
      <c r="G515" s="1">
        <v>0</v>
      </c>
      <c r="H515" s="1">
        <v>26.99</v>
      </c>
      <c r="I515" s="1">
        <v>1</v>
      </c>
      <c r="J515" s="1">
        <v>26.99</v>
      </c>
    </row>
    <row r="516" spans="1:10" x14ac:dyDescent="0.2">
      <c r="A516" s="1">
        <v>7121591664722</v>
      </c>
      <c r="B516" s="1" t="s">
        <v>4808</v>
      </c>
      <c r="C516" s="1" t="s">
        <v>4806</v>
      </c>
      <c r="D516" s="1">
        <v>26.99</v>
      </c>
      <c r="E516" s="1">
        <v>0</v>
      </c>
      <c r="F516" s="1">
        <v>0</v>
      </c>
      <c r="G516" s="1">
        <v>0</v>
      </c>
      <c r="H516" s="1">
        <v>26.99</v>
      </c>
      <c r="I516" s="1">
        <v>1</v>
      </c>
      <c r="J516" s="1">
        <v>26.99</v>
      </c>
    </row>
    <row r="517" spans="1:10" x14ac:dyDescent="0.2">
      <c r="A517" s="1">
        <v>7327006785618</v>
      </c>
      <c r="B517" s="1" t="s">
        <v>1513</v>
      </c>
      <c r="C517" s="1" t="s">
        <v>1511</v>
      </c>
      <c r="D517" s="1">
        <v>26.99</v>
      </c>
      <c r="E517" s="1">
        <v>0</v>
      </c>
      <c r="F517" s="1">
        <v>0</v>
      </c>
      <c r="G517" s="1">
        <v>0</v>
      </c>
      <c r="H517" s="1">
        <v>26.99</v>
      </c>
      <c r="I517" s="1">
        <v>1</v>
      </c>
      <c r="J517" s="1">
        <v>26.99</v>
      </c>
    </row>
    <row r="518" spans="1:10" x14ac:dyDescent="0.2">
      <c r="A518" s="1">
        <v>7321801359442</v>
      </c>
      <c r="B518" s="1" t="s">
        <v>1635</v>
      </c>
      <c r="C518" s="1" t="s">
        <v>1633</v>
      </c>
      <c r="D518" s="1">
        <v>26.99</v>
      </c>
      <c r="E518" s="1">
        <v>0</v>
      </c>
      <c r="F518" s="1">
        <v>0</v>
      </c>
      <c r="G518" s="1">
        <v>0</v>
      </c>
      <c r="H518" s="1">
        <v>26.99</v>
      </c>
      <c r="I518" s="1">
        <v>1</v>
      </c>
      <c r="J518" s="1">
        <v>26.99</v>
      </c>
    </row>
    <row r="519" spans="1:10" x14ac:dyDescent="0.2">
      <c r="A519" s="1">
        <v>7240411414610</v>
      </c>
      <c r="B519" s="1" t="s">
        <v>5912</v>
      </c>
      <c r="C519" s="1" t="s">
        <v>5913</v>
      </c>
      <c r="D519" s="1">
        <v>26.99</v>
      </c>
      <c r="E519" s="1">
        <v>0</v>
      </c>
      <c r="F519" s="1">
        <v>0</v>
      </c>
      <c r="G519" s="1">
        <v>0</v>
      </c>
      <c r="H519" s="1">
        <v>26.99</v>
      </c>
      <c r="I519" s="1">
        <v>1</v>
      </c>
      <c r="J519" s="1">
        <v>26.99</v>
      </c>
    </row>
    <row r="520" spans="1:10" x14ac:dyDescent="0.2">
      <c r="A520" s="1">
        <v>7326338252882</v>
      </c>
      <c r="B520" s="1" t="s">
        <v>4663</v>
      </c>
      <c r="C520" s="1" t="s">
        <v>4661</v>
      </c>
      <c r="D520" s="1">
        <v>26.99</v>
      </c>
      <c r="E520" s="1">
        <v>0</v>
      </c>
      <c r="F520" s="1">
        <v>0</v>
      </c>
      <c r="G520" s="1">
        <v>0</v>
      </c>
      <c r="H520" s="1">
        <v>26.99</v>
      </c>
      <c r="I520" s="1">
        <v>1</v>
      </c>
      <c r="J520" s="1">
        <v>26.99</v>
      </c>
    </row>
    <row r="521" spans="1:10" x14ac:dyDescent="0.2">
      <c r="A521" s="1">
        <v>7118289993810</v>
      </c>
      <c r="B521" s="1" t="s">
        <v>5914</v>
      </c>
      <c r="C521" s="1" t="s">
        <v>5372</v>
      </c>
      <c r="D521" s="1">
        <v>26.99</v>
      </c>
      <c r="E521" s="1">
        <v>0</v>
      </c>
      <c r="F521" s="1">
        <v>0</v>
      </c>
      <c r="G521" s="1">
        <v>0</v>
      </c>
      <c r="H521" s="1">
        <v>26.99</v>
      </c>
      <c r="I521" s="1">
        <v>1</v>
      </c>
      <c r="J521" s="1">
        <v>26.99</v>
      </c>
    </row>
    <row r="522" spans="1:10" x14ac:dyDescent="0.2">
      <c r="A522" s="1">
        <v>7115617534034</v>
      </c>
      <c r="B522" s="1" t="s">
        <v>5915</v>
      </c>
      <c r="C522" s="1" t="s">
        <v>5916</v>
      </c>
      <c r="D522" s="1">
        <v>26.99</v>
      </c>
      <c r="E522" s="1">
        <v>0</v>
      </c>
      <c r="F522" s="1">
        <v>0</v>
      </c>
      <c r="G522" s="1">
        <v>0</v>
      </c>
      <c r="H522" s="1">
        <v>26.99</v>
      </c>
      <c r="I522" s="1">
        <v>1</v>
      </c>
      <c r="J522" s="1">
        <v>26.99</v>
      </c>
    </row>
    <row r="523" spans="1:10" x14ac:dyDescent="0.2">
      <c r="A523" s="1">
        <v>7322124517458</v>
      </c>
      <c r="B523" s="1" t="s">
        <v>3132</v>
      </c>
      <c r="C523" s="1" t="s">
        <v>3130</v>
      </c>
      <c r="D523" s="1">
        <v>26.99</v>
      </c>
      <c r="E523" s="1">
        <v>0</v>
      </c>
      <c r="F523" s="1">
        <v>0</v>
      </c>
      <c r="G523" s="1">
        <v>0</v>
      </c>
      <c r="H523" s="1">
        <v>26.99</v>
      </c>
      <c r="I523" s="1">
        <v>1</v>
      </c>
      <c r="J523" s="1">
        <v>26.99</v>
      </c>
    </row>
    <row r="524" spans="1:10" x14ac:dyDescent="0.2">
      <c r="A524" s="1">
        <v>7265537949778</v>
      </c>
      <c r="B524" s="1" t="s">
        <v>874</v>
      </c>
      <c r="C524" s="1" t="s">
        <v>872</v>
      </c>
      <c r="D524" s="1">
        <v>26.99</v>
      </c>
      <c r="E524" s="1">
        <v>0</v>
      </c>
      <c r="F524" s="1">
        <v>0</v>
      </c>
      <c r="G524" s="1">
        <v>0</v>
      </c>
      <c r="H524" s="1">
        <v>26.99</v>
      </c>
      <c r="I524" s="1">
        <v>1</v>
      </c>
      <c r="J524" s="1">
        <v>26.99</v>
      </c>
    </row>
    <row r="525" spans="1:10" x14ac:dyDescent="0.2">
      <c r="A525" s="1">
        <v>7107388899410</v>
      </c>
      <c r="B525" s="1" t="s">
        <v>5917</v>
      </c>
      <c r="C525" s="1" t="s">
        <v>5918</v>
      </c>
      <c r="D525" s="1">
        <v>26.99</v>
      </c>
      <c r="E525" s="1">
        <v>0</v>
      </c>
      <c r="F525" s="1">
        <v>0</v>
      </c>
      <c r="G525" s="1">
        <v>0</v>
      </c>
      <c r="H525" s="1">
        <v>26.99</v>
      </c>
      <c r="I525" s="1">
        <v>1</v>
      </c>
      <c r="J525" s="1">
        <v>26.99</v>
      </c>
    </row>
    <row r="526" spans="1:10" x14ac:dyDescent="0.2">
      <c r="A526" s="1">
        <v>7107391291474</v>
      </c>
      <c r="B526" s="1" t="s">
        <v>5919</v>
      </c>
      <c r="C526" s="1" t="s">
        <v>5920</v>
      </c>
      <c r="D526" s="1">
        <v>26.99</v>
      </c>
      <c r="E526" s="1">
        <v>0</v>
      </c>
      <c r="F526" s="1">
        <v>0</v>
      </c>
      <c r="G526" s="1">
        <v>0</v>
      </c>
      <c r="H526" s="1">
        <v>26.99</v>
      </c>
      <c r="I526" s="1">
        <v>1</v>
      </c>
      <c r="J526" s="1">
        <v>26.99</v>
      </c>
    </row>
    <row r="527" spans="1:10" x14ac:dyDescent="0.2">
      <c r="A527" s="1">
        <v>7115494457426</v>
      </c>
      <c r="B527" s="1" t="s">
        <v>5921</v>
      </c>
      <c r="C527" s="1" t="s">
        <v>5922</v>
      </c>
      <c r="D527" s="1">
        <v>26.99</v>
      </c>
      <c r="E527" s="1">
        <v>0</v>
      </c>
      <c r="F527" s="1">
        <v>0</v>
      </c>
      <c r="G527" s="1">
        <v>0</v>
      </c>
      <c r="H527" s="1">
        <v>26.99</v>
      </c>
      <c r="I527" s="1">
        <v>1</v>
      </c>
      <c r="J527" s="1">
        <v>26.99</v>
      </c>
    </row>
    <row r="528" spans="1:10" x14ac:dyDescent="0.2">
      <c r="A528" s="1">
        <v>7226929315922</v>
      </c>
      <c r="B528" s="1" t="s">
        <v>1301</v>
      </c>
      <c r="C528" s="1" t="s">
        <v>1299</v>
      </c>
      <c r="D528" s="1">
        <v>26.99</v>
      </c>
      <c r="E528" s="1">
        <v>0</v>
      </c>
      <c r="F528" s="1">
        <v>0</v>
      </c>
      <c r="G528" s="1">
        <v>0</v>
      </c>
      <c r="H528" s="1">
        <v>26.99</v>
      </c>
      <c r="I528" s="1">
        <v>1</v>
      </c>
      <c r="J528" s="1">
        <v>26.99</v>
      </c>
    </row>
    <row r="529" spans="1:10" x14ac:dyDescent="0.2">
      <c r="A529" s="1">
        <v>7123013795922</v>
      </c>
      <c r="B529" s="1" t="s">
        <v>5923</v>
      </c>
      <c r="C529" s="1" t="s">
        <v>5104</v>
      </c>
      <c r="D529" s="1">
        <v>26.99</v>
      </c>
      <c r="E529" s="1">
        <v>0</v>
      </c>
      <c r="F529" s="1">
        <v>0</v>
      </c>
      <c r="G529" s="1">
        <v>0</v>
      </c>
      <c r="H529" s="1">
        <v>26.99</v>
      </c>
      <c r="I529" s="1">
        <v>1</v>
      </c>
      <c r="J529" s="1">
        <v>26.99</v>
      </c>
    </row>
    <row r="530" spans="1:10" x14ac:dyDescent="0.2">
      <c r="A530" s="1">
        <v>7318290268242</v>
      </c>
      <c r="B530" s="1" t="s">
        <v>1889</v>
      </c>
      <c r="C530" s="1" t="s">
        <v>1887</v>
      </c>
      <c r="D530" s="1">
        <v>26.99</v>
      </c>
      <c r="E530" s="1">
        <v>0</v>
      </c>
      <c r="F530" s="1">
        <v>0</v>
      </c>
      <c r="G530" s="1">
        <v>0</v>
      </c>
      <c r="H530" s="1">
        <v>26.99</v>
      </c>
      <c r="I530" s="1">
        <v>1</v>
      </c>
      <c r="J530" s="1">
        <v>26.99</v>
      </c>
    </row>
    <row r="531" spans="1:10" x14ac:dyDescent="0.2">
      <c r="A531" s="1">
        <v>6735560671314</v>
      </c>
      <c r="B531" s="1" t="s">
        <v>5924</v>
      </c>
      <c r="C531" s="1" t="s">
        <v>5239</v>
      </c>
      <c r="D531" s="1">
        <v>26.99</v>
      </c>
      <c r="E531" s="1">
        <v>0</v>
      </c>
      <c r="F531" s="1">
        <v>0</v>
      </c>
      <c r="G531" s="1">
        <v>0</v>
      </c>
      <c r="H531" s="1">
        <v>26.99</v>
      </c>
      <c r="I531" s="1">
        <v>1</v>
      </c>
      <c r="J531" s="1">
        <v>26.99</v>
      </c>
    </row>
    <row r="532" spans="1:10" x14ac:dyDescent="0.2">
      <c r="A532" s="1">
        <v>7324156493906</v>
      </c>
      <c r="B532" s="1" t="s">
        <v>1974</v>
      </c>
      <c r="C532" s="1" t="s">
        <v>1972</v>
      </c>
      <c r="D532" s="1">
        <v>26.99</v>
      </c>
      <c r="E532" s="1">
        <v>0</v>
      </c>
      <c r="F532" s="1">
        <v>0</v>
      </c>
      <c r="G532" s="1">
        <v>0</v>
      </c>
      <c r="H532" s="1">
        <v>26.99</v>
      </c>
      <c r="I532" s="1">
        <v>1</v>
      </c>
      <c r="J532" s="1">
        <v>26.99</v>
      </c>
    </row>
    <row r="533" spans="1:10" x14ac:dyDescent="0.2">
      <c r="A533" s="1">
        <v>7116487131218</v>
      </c>
      <c r="B533" s="1" t="s">
        <v>5925</v>
      </c>
      <c r="C533" s="1" t="s">
        <v>5926</v>
      </c>
      <c r="D533" s="1">
        <v>26.99</v>
      </c>
      <c r="E533" s="1">
        <v>0</v>
      </c>
      <c r="F533" s="1">
        <v>0</v>
      </c>
      <c r="G533" s="1">
        <v>0</v>
      </c>
      <c r="H533" s="1">
        <v>26.99</v>
      </c>
      <c r="I533" s="1">
        <v>1</v>
      </c>
      <c r="J533" s="1">
        <v>26.99</v>
      </c>
    </row>
    <row r="534" spans="1:10" x14ac:dyDescent="0.2">
      <c r="A534" s="1">
        <v>7114435166290</v>
      </c>
      <c r="B534" s="1" t="s">
        <v>5927</v>
      </c>
      <c r="C534" s="1" t="s">
        <v>5362</v>
      </c>
      <c r="D534" s="1">
        <v>26.99</v>
      </c>
      <c r="E534" s="1">
        <v>0</v>
      </c>
      <c r="F534" s="1">
        <v>0</v>
      </c>
      <c r="G534" s="1">
        <v>0</v>
      </c>
      <c r="H534" s="1">
        <v>26.99</v>
      </c>
      <c r="I534" s="1">
        <v>1</v>
      </c>
      <c r="J534" s="1">
        <v>26.99</v>
      </c>
    </row>
    <row r="535" spans="1:10" x14ac:dyDescent="0.2">
      <c r="A535" s="1">
        <v>7250680840274</v>
      </c>
      <c r="B535" s="1" t="s">
        <v>5928</v>
      </c>
      <c r="C535" s="1" t="s">
        <v>5929</v>
      </c>
      <c r="D535" s="1">
        <v>26.99</v>
      </c>
      <c r="E535" s="1">
        <v>0</v>
      </c>
      <c r="F535" s="1">
        <v>0</v>
      </c>
      <c r="G535" s="1">
        <v>0</v>
      </c>
      <c r="H535" s="1">
        <v>26.99</v>
      </c>
      <c r="I535" s="1">
        <v>1</v>
      </c>
      <c r="J535" s="1">
        <v>26.99</v>
      </c>
    </row>
    <row r="536" spans="1:10" x14ac:dyDescent="0.2">
      <c r="A536" s="1">
        <v>7115585454162</v>
      </c>
      <c r="B536" s="1" t="s">
        <v>5930</v>
      </c>
      <c r="C536" s="1" t="s">
        <v>5364</v>
      </c>
      <c r="D536" s="1">
        <v>26.99</v>
      </c>
      <c r="E536" s="1">
        <v>0</v>
      </c>
      <c r="F536" s="1">
        <v>0</v>
      </c>
      <c r="G536" s="1">
        <v>0</v>
      </c>
      <c r="H536" s="1">
        <v>26.99</v>
      </c>
      <c r="I536" s="1">
        <v>1</v>
      </c>
      <c r="J536" s="1">
        <v>26.99</v>
      </c>
    </row>
    <row r="537" spans="1:10" x14ac:dyDescent="0.2">
      <c r="A537" s="1">
        <v>7122374787154</v>
      </c>
      <c r="B537" s="1" t="s">
        <v>5931</v>
      </c>
      <c r="C537" s="1" t="s">
        <v>5932</v>
      </c>
      <c r="D537" s="1">
        <v>26.99</v>
      </c>
      <c r="E537" s="1">
        <v>0</v>
      </c>
      <c r="F537" s="1">
        <v>0</v>
      </c>
      <c r="G537" s="1">
        <v>0</v>
      </c>
      <c r="H537" s="1">
        <v>26.99</v>
      </c>
      <c r="I537" s="1">
        <v>1</v>
      </c>
      <c r="J537" s="1">
        <v>26.99</v>
      </c>
    </row>
    <row r="538" spans="1:10" x14ac:dyDescent="0.2">
      <c r="A538" s="1">
        <v>7112717598802</v>
      </c>
      <c r="B538" s="1" t="s">
        <v>5933</v>
      </c>
      <c r="C538" s="1" t="s">
        <v>5357</v>
      </c>
      <c r="D538" s="1">
        <v>26.99</v>
      </c>
      <c r="E538" s="1">
        <v>0</v>
      </c>
      <c r="F538" s="1">
        <v>0</v>
      </c>
      <c r="G538" s="1">
        <v>0</v>
      </c>
      <c r="H538" s="1">
        <v>26.99</v>
      </c>
      <c r="I538" s="1">
        <v>1</v>
      </c>
      <c r="J538" s="1">
        <v>26.99</v>
      </c>
    </row>
    <row r="539" spans="1:10" x14ac:dyDescent="0.2">
      <c r="A539" s="1">
        <v>7326575427666</v>
      </c>
      <c r="B539" s="1" t="s">
        <v>2281</v>
      </c>
      <c r="C539" s="1" t="s">
        <v>2279</v>
      </c>
      <c r="D539" s="1">
        <v>26.99</v>
      </c>
      <c r="E539" s="1">
        <v>0</v>
      </c>
      <c r="F539" s="1">
        <v>0</v>
      </c>
      <c r="G539" s="1">
        <v>0</v>
      </c>
      <c r="H539" s="1">
        <v>26.99</v>
      </c>
      <c r="I539" s="1">
        <v>1</v>
      </c>
      <c r="J539" s="1">
        <v>26.99</v>
      </c>
    </row>
    <row r="540" spans="1:10" x14ac:dyDescent="0.2">
      <c r="A540" s="1">
        <v>7321839108178</v>
      </c>
      <c r="B540" s="1" t="s">
        <v>5934</v>
      </c>
      <c r="C540" s="1" t="s">
        <v>5935</v>
      </c>
      <c r="D540" s="1">
        <v>26.96</v>
      </c>
      <c r="E540" s="1">
        <v>0</v>
      </c>
      <c r="F540" s="1">
        <v>0</v>
      </c>
      <c r="G540" s="1">
        <v>0</v>
      </c>
      <c r="H540" s="1">
        <v>26.96</v>
      </c>
      <c r="I540" s="1">
        <v>1</v>
      </c>
      <c r="J540" s="1">
        <v>26.96</v>
      </c>
    </row>
    <row r="541" spans="1:10" x14ac:dyDescent="0.2">
      <c r="A541" s="1">
        <v>6886939131986</v>
      </c>
      <c r="B541" s="1" t="s">
        <v>5936</v>
      </c>
      <c r="C541" s="1" t="s">
        <v>5937</v>
      </c>
      <c r="D541" s="1">
        <v>26.96</v>
      </c>
      <c r="E541" s="1">
        <v>0</v>
      </c>
      <c r="F541" s="1">
        <v>0</v>
      </c>
      <c r="G541" s="1">
        <v>0</v>
      </c>
      <c r="H541" s="1">
        <v>26.96</v>
      </c>
      <c r="I541" s="1">
        <v>1</v>
      </c>
      <c r="J541" s="1">
        <v>26.96</v>
      </c>
    </row>
    <row r="542" spans="1:10" x14ac:dyDescent="0.2">
      <c r="A542" s="1">
        <v>7155903955026</v>
      </c>
      <c r="B542" s="1" t="s">
        <v>5938</v>
      </c>
      <c r="C542" s="1" t="s">
        <v>5939</v>
      </c>
      <c r="D542" s="1">
        <v>26.96</v>
      </c>
      <c r="E542" s="1">
        <v>0</v>
      </c>
      <c r="F542" s="1">
        <v>0</v>
      </c>
      <c r="G542" s="1">
        <v>0</v>
      </c>
      <c r="H542" s="1">
        <v>26.96</v>
      </c>
      <c r="I542" s="1">
        <v>1</v>
      </c>
      <c r="J542" s="1">
        <v>26.96</v>
      </c>
    </row>
    <row r="543" spans="1:10" x14ac:dyDescent="0.2">
      <c r="A543" s="1">
        <v>7286260957266</v>
      </c>
      <c r="B543" s="1" t="s">
        <v>5940</v>
      </c>
      <c r="C543" s="1" t="s">
        <v>5941</v>
      </c>
      <c r="D543" s="1">
        <v>26.95</v>
      </c>
      <c r="E543" s="1">
        <v>0</v>
      </c>
      <c r="F543" s="1">
        <v>0</v>
      </c>
      <c r="G543" s="1">
        <v>0</v>
      </c>
      <c r="H543" s="1">
        <v>26.95</v>
      </c>
      <c r="I543" s="1">
        <v>1</v>
      </c>
      <c r="J543" s="1">
        <v>26.95</v>
      </c>
    </row>
    <row r="544" spans="1:10" x14ac:dyDescent="0.2">
      <c r="A544" s="1">
        <v>7272654995538</v>
      </c>
      <c r="B544" s="1" t="s">
        <v>5942</v>
      </c>
      <c r="C544" s="1" t="s">
        <v>5943</v>
      </c>
      <c r="D544" s="1">
        <v>26.95</v>
      </c>
      <c r="E544" s="1">
        <v>0</v>
      </c>
      <c r="F544" s="1">
        <v>0</v>
      </c>
      <c r="G544" s="1">
        <v>0</v>
      </c>
      <c r="H544" s="1">
        <v>26.95</v>
      </c>
      <c r="I544" s="1">
        <v>1</v>
      </c>
      <c r="J544" s="1">
        <v>26.95</v>
      </c>
    </row>
    <row r="545" spans="1:10" x14ac:dyDescent="0.2">
      <c r="A545" s="1">
        <v>7078375981138</v>
      </c>
      <c r="B545" s="1" t="s">
        <v>5944</v>
      </c>
      <c r="C545" s="1" t="s">
        <v>5945</v>
      </c>
      <c r="D545" s="1">
        <v>26.95</v>
      </c>
      <c r="E545" s="1">
        <v>0</v>
      </c>
      <c r="F545" s="1">
        <v>0</v>
      </c>
      <c r="G545" s="1">
        <v>0</v>
      </c>
      <c r="H545" s="1">
        <v>26.95</v>
      </c>
      <c r="I545" s="1">
        <v>1</v>
      </c>
      <c r="J545" s="1">
        <v>26.95</v>
      </c>
    </row>
    <row r="546" spans="1:10" x14ac:dyDescent="0.2">
      <c r="A546" s="1">
        <v>7118612856914</v>
      </c>
      <c r="B546" s="1" t="s">
        <v>5946</v>
      </c>
      <c r="C546" s="1" t="s">
        <v>5947</v>
      </c>
      <c r="D546" s="1">
        <v>26.95</v>
      </c>
      <c r="E546" s="1">
        <v>0</v>
      </c>
      <c r="F546" s="1">
        <v>0</v>
      </c>
      <c r="G546" s="1">
        <v>0</v>
      </c>
      <c r="H546" s="1">
        <v>26.95</v>
      </c>
      <c r="I546" s="1">
        <v>1</v>
      </c>
      <c r="J546" s="1">
        <v>26.95</v>
      </c>
    </row>
    <row r="547" spans="1:10" x14ac:dyDescent="0.2">
      <c r="A547" s="1">
        <v>7275551227986</v>
      </c>
      <c r="B547" s="1" t="s">
        <v>5948</v>
      </c>
      <c r="C547" s="1" t="s">
        <v>5949</v>
      </c>
      <c r="D547" s="1">
        <v>26.95</v>
      </c>
      <c r="E547" s="1">
        <v>0</v>
      </c>
      <c r="F547" s="1">
        <v>0</v>
      </c>
      <c r="G547" s="1">
        <v>0</v>
      </c>
      <c r="H547" s="1">
        <v>26.95</v>
      </c>
      <c r="I547" s="1">
        <v>1</v>
      </c>
      <c r="J547" s="1">
        <v>26.95</v>
      </c>
    </row>
    <row r="548" spans="1:10" x14ac:dyDescent="0.2">
      <c r="A548" s="1">
        <v>7118357463122</v>
      </c>
      <c r="B548" s="1" t="s">
        <v>5950</v>
      </c>
      <c r="C548" s="1" t="s">
        <v>5951</v>
      </c>
      <c r="D548" s="1">
        <v>26.95</v>
      </c>
      <c r="E548" s="1">
        <v>0</v>
      </c>
      <c r="F548" s="1">
        <v>0</v>
      </c>
      <c r="G548" s="1">
        <v>0</v>
      </c>
      <c r="H548" s="1">
        <v>26.95</v>
      </c>
      <c r="I548" s="1">
        <v>1</v>
      </c>
      <c r="J548" s="1">
        <v>26.95</v>
      </c>
    </row>
    <row r="549" spans="1:10" x14ac:dyDescent="0.2">
      <c r="A549" s="1">
        <v>7256395448402</v>
      </c>
      <c r="B549" s="1" t="s">
        <v>5952</v>
      </c>
      <c r="C549" s="1" t="s">
        <v>5475</v>
      </c>
      <c r="D549" s="1">
        <v>26.95</v>
      </c>
      <c r="E549" s="1">
        <v>0</v>
      </c>
      <c r="F549" s="1">
        <v>0</v>
      </c>
      <c r="G549" s="1">
        <v>0</v>
      </c>
      <c r="H549" s="1">
        <v>26.95</v>
      </c>
      <c r="I549" s="1">
        <v>1</v>
      </c>
      <c r="J549" s="1">
        <v>26.95</v>
      </c>
    </row>
    <row r="550" spans="1:10" x14ac:dyDescent="0.2">
      <c r="A550" s="1">
        <v>7135809765458</v>
      </c>
      <c r="B550" s="1" t="s">
        <v>5953</v>
      </c>
      <c r="C550" s="1" t="s">
        <v>5954</v>
      </c>
      <c r="D550" s="1">
        <v>26.95</v>
      </c>
      <c r="E550" s="1">
        <v>0</v>
      </c>
      <c r="F550" s="1">
        <v>0</v>
      </c>
      <c r="G550" s="1">
        <v>0</v>
      </c>
      <c r="H550" s="1">
        <v>26.95</v>
      </c>
      <c r="I550" s="1">
        <v>1</v>
      </c>
      <c r="J550" s="1">
        <v>26.95</v>
      </c>
    </row>
    <row r="551" spans="1:10" x14ac:dyDescent="0.2">
      <c r="A551" s="1">
        <v>7117911588946</v>
      </c>
      <c r="B551" s="1" t="s">
        <v>5955</v>
      </c>
      <c r="C551" s="1" t="s">
        <v>5313</v>
      </c>
      <c r="D551" s="1">
        <v>26.95</v>
      </c>
      <c r="E551" s="1">
        <v>0</v>
      </c>
      <c r="F551" s="1">
        <v>0</v>
      </c>
      <c r="G551" s="1">
        <v>0</v>
      </c>
      <c r="H551" s="1">
        <v>26.95</v>
      </c>
      <c r="I551" s="1">
        <v>1</v>
      </c>
      <c r="J551" s="1">
        <v>26.95</v>
      </c>
    </row>
    <row r="552" spans="1:10" x14ac:dyDescent="0.2">
      <c r="A552" s="1">
        <v>7227386003538</v>
      </c>
      <c r="B552" s="1" t="s">
        <v>5956</v>
      </c>
      <c r="C552" s="1" t="s">
        <v>5444</v>
      </c>
      <c r="D552" s="1">
        <v>26.95</v>
      </c>
      <c r="E552" s="1">
        <v>0</v>
      </c>
      <c r="F552" s="1">
        <v>0</v>
      </c>
      <c r="G552" s="1">
        <v>0</v>
      </c>
      <c r="H552" s="1">
        <v>26.95</v>
      </c>
      <c r="I552" s="1">
        <v>1</v>
      </c>
      <c r="J552" s="1">
        <v>26.95</v>
      </c>
    </row>
    <row r="553" spans="1:10" x14ac:dyDescent="0.2">
      <c r="A553" s="1">
        <v>7326884397138</v>
      </c>
      <c r="B553" s="1" t="s">
        <v>4695</v>
      </c>
      <c r="C553" s="1" t="s">
        <v>4693</v>
      </c>
      <c r="D553" s="1">
        <v>26.08</v>
      </c>
      <c r="E553" s="1">
        <v>0</v>
      </c>
      <c r="F553" s="1">
        <v>0</v>
      </c>
      <c r="G553" s="1">
        <v>0</v>
      </c>
      <c r="H553" s="1">
        <v>26.08</v>
      </c>
      <c r="I553" s="1">
        <v>1</v>
      </c>
      <c r="J553" s="1">
        <v>26.08</v>
      </c>
    </row>
    <row r="554" spans="1:10" x14ac:dyDescent="0.2">
      <c r="A554" s="1">
        <v>7254634299474</v>
      </c>
      <c r="B554" s="1" t="s">
        <v>2814</v>
      </c>
      <c r="C554" s="1" t="s">
        <v>2812</v>
      </c>
      <c r="D554" s="1">
        <v>26.06</v>
      </c>
      <c r="E554" s="1">
        <v>0</v>
      </c>
      <c r="F554" s="1">
        <v>0</v>
      </c>
      <c r="G554" s="1">
        <v>0</v>
      </c>
      <c r="H554" s="1">
        <v>26.06</v>
      </c>
      <c r="I554" s="1">
        <v>1</v>
      </c>
      <c r="J554" s="1">
        <v>26.06</v>
      </c>
    </row>
    <row r="555" spans="1:10" x14ac:dyDescent="0.2">
      <c r="A555" s="1">
        <v>6628181999698</v>
      </c>
      <c r="B555" s="1" t="s">
        <v>5957</v>
      </c>
      <c r="C555" s="1" t="s">
        <v>5958</v>
      </c>
      <c r="D555" s="1">
        <v>25.99</v>
      </c>
      <c r="E555" s="1">
        <v>0</v>
      </c>
      <c r="F555" s="1">
        <v>0</v>
      </c>
      <c r="G555" s="1">
        <v>0</v>
      </c>
      <c r="H555" s="1">
        <v>25.99</v>
      </c>
      <c r="I555" s="1">
        <v>1</v>
      </c>
      <c r="J555" s="1">
        <v>25.99</v>
      </c>
    </row>
    <row r="556" spans="1:10" x14ac:dyDescent="0.2">
      <c r="A556" s="1">
        <v>7326349819986</v>
      </c>
      <c r="B556" s="1" t="s">
        <v>942</v>
      </c>
      <c r="C556" s="1" t="s">
        <v>940</v>
      </c>
      <c r="D556" s="1">
        <v>25.95</v>
      </c>
      <c r="E556" s="1">
        <v>0</v>
      </c>
      <c r="F556" s="1">
        <v>0</v>
      </c>
      <c r="G556" s="1">
        <v>0</v>
      </c>
      <c r="H556" s="1">
        <v>25.95</v>
      </c>
      <c r="I556" s="1">
        <v>1</v>
      </c>
      <c r="J556" s="1">
        <v>25.95</v>
      </c>
    </row>
    <row r="557" spans="1:10" x14ac:dyDescent="0.2">
      <c r="A557" s="1">
        <v>7243848908882</v>
      </c>
      <c r="B557" s="1" t="s">
        <v>5959</v>
      </c>
      <c r="C557" s="1" t="s">
        <v>5463</v>
      </c>
      <c r="D557" s="1">
        <v>25.95</v>
      </c>
      <c r="E557" s="1">
        <v>0</v>
      </c>
      <c r="F557" s="1">
        <v>0</v>
      </c>
      <c r="G557" s="1">
        <v>0</v>
      </c>
      <c r="H557" s="1">
        <v>25.95</v>
      </c>
      <c r="I557" s="1">
        <v>1</v>
      </c>
      <c r="J557" s="1">
        <v>25.95</v>
      </c>
    </row>
    <row r="558" spans="1:10" x14ac:dyDescent="0.2">
      <c r="A558" s="1">
        <v>7275875336274</v>
      </c>
      <c r="B558" s="1" t="s">
        <v>2145</v>
      </c>
      <c r="C558" s="1" t="s">
        <v>2143</v>
      </c>
      <c r="D558" s="1">
        <v>25.95</v>
      </c>
      <c r="E558" s="1">
        <v>0</v>
      </c>
      <c r="F558" s="1">
        <v>0</v>
      </c>
      <c r="G558" s="1">
        <v>0</v>
      </c>
      <c r="H558" s="1">
        <v>25.95</v>
      </c>
      <c r="I558" s="1">
        <v>1</v>
      </c>
      <c r="J558" s="1">
        <v>25.95</v>
      </c>
    </row>
    <row r="559" spans="1:10" x14ac:dyDescent="0.2">
      <c r="A559" s="1">
        <v>7219509887058</v>
      </c>
      <c r="B559" s="1" t="s">
        <v>5960</v>
      </c>
      <c r="C559" s="1" t="s">
        <v>5961</v>
      </c>
      <c r="D559" s="1">
        <v>25.95</v>
      </c>
      <c r="E559" s="1">
        <v>0</v>
      </c>
      <c r="F559" s="1">
        <v>0</v>
      </c>
      <c r="G559" s="1">
        <v>0</v>
      </c>
      <c r="H559" s="1">
        <v>25.95</v>
      </c>
      <c r="I559" s="1">
        <v>1</v>
      </c>
      <c r="J559" s="1">
        <v>25.95</v>
      </c>
    </row>
    <row r="560" spans="1:10" x14ac:dyDescent="0.2">
      <c r="A560" s="1">
        <v>7328823312466</v>
      </c>
      <c r="B560" s="1" t="s">
        <v>1863</v>
      </c>
      <c r="C560" s="1" t="s">
        <v>1861</v>
      </c>
      <c r="D560" s="1">
        <v>25.95</v>
      </c>
      <c r="E560" s="1">
        <v>0</v>
      </c>
      <c r="F560" s="1">
        <v>0</v>
      </c>
      <c r="G560" s="1">
        <v>0</v>
      </c>
      <c r="H560" s="1">
        <v>25.95</v>
      </c>
      <c r="I560" s="1">
        <v>1</v>
      </c>
      <c r="J560" s="1">
        <v>25.95</v>
      </c>
    </row>
    <row r="561" spans="1:10" x14ac:dyDescent="0.2">
      <c r="A561" s="1">
        <v>7322815955026</v>
      </c>
      <c r="B561" s="1" t="s">
        <v>3017</v>
      </c>
      <c r="C561" s="1" t="s">
        <v>3015</v>
      </c>
      <c r="D561" s="1">
        <v>25.95</v>
      </c>
      <c r="E561" s="1">
        <v>0</v>
      </c>
      <c r="F561" s="1">
        <v>0</v>
      </c>
      <c r="G561" s="1">
        <v>0</v>
      </c>
      <c r="H561" s="1">
        <v>25.95</v>
      </c>
      <c r="I561" s="1">
        <v>1</v>
      </c>
      <c r="J561" s="1">
        <v>25.95</v>
      </c>
    </row>
    <row r="562" spans="1:10" x14ac:dyDescent="0.2">
      <c r="A562" s="1">
        <v>7276114346066</v>
      </c>
      <c r="B562" s="1" t="s">
        <v>5962</v>
      </c>
      <c r="C562" s="1" t="s">
        <v>5963</v>
      </c>
      <c r="D562" s="1">
        <v>25.95</v>
      </c>
      <c r="E562" s="1">
        <v>0</v>
      </c>
      <c r="F562" s="1">
        <v>0</v>
      </c>
      <c r="G562" s="1">
        <v>0</v>
      </c>
      <c r="H562" s="1">
        <v>25.95</v>
      </c>
      <c r="I562" s="1">
        <v>1</v>
      </c>
      <c r="J562" s="1">
        <v>25.95</v>
      </c>
    </row>
    <row r="563" spans="1:10" x14ac:dyDescent="0.2">
      <c r="A563" s="1">
        <v>7169527873618</v>
      </c>
      <c r="B563" s="1" t="s">
        <v>3675</v>
      </c>
      <c r="C563" s="1" t="s">
        <v>3673</v>
      </c>
      <c r="D563" s="1">
        <v>25.95</v>
      </c>
      <c r="E563" s="1">
        <v>0</v>
      </c>
      <c r="F563" s="1">
        <v>0</v>
      </c>
      <c r="G563" s="1">
        <v>0</v>
      </c>
      <c r="H563" s="1">
        <v>25.95</v>
      </c>
      <c r="I563" s="1">
        <v>1</v>
      </c>
      <c r="J563" s="1">
        <v>25.95</v>
      </c>
    </row>
    <row r="564" spans="1:10" x14ac:dyDescent="0.2">
      <c r="A564" s="1">
        <v>7326068506706</v>
      </c>
      <c r="B564" s="1" t="s">
        <v>5964</v>
      </c>
      <c r="C564" s="1" t="s">
        <v>5965</v>
      </c>
      <c r="D564" s="1">
        <v>25.95</v>
      </c>
      <c r="E564" s="1">
        <v>0</v>
      </c>
      <c r="F564" s="1">
        <v>0</v>
      </c>
      <c r="G564" s="1">
        <v>0</v>
      </c>
      <c r="H564" s="1">
        <v>25.95</v>
      </c>
      <c r="I564" s="1">
        <v>1</v>
      </c>
      <c r="J564" s="1">
        <v>25.95</v>
      </c>
    </row>
    <row r="565" spans="1:10" x14ac:dyDescent="0.2">
      <c r="A565" s="1">
        <v>7325542482002</v>
      </c>
      <c r="B565" s="1" t="s">
        <v>5966</v>
      </c>
      <c r="C565" s="1" t="s">
        <v>5967</v>
      </c>
      <c r="D565" s="1">
        <v>25.95</v>
      </c>
      <c r="E565" s="1">
        <v>0</v>
      </c>
      <c r="F565" s="1">
        <v>0</v>
      </c>
      <c r="G565" s="1">
        <v>0</v>
      </c>
      <c r="H565" s="1">
        <v>25.95</v>
      </c>
      <c r="I565" s="1">
        <v>1</v>
      </c>
      <c r="J565" s="1">
        <v>25.95</v>
      </c>
    </row>
    <row r="566" spans="1:10" x14ac:dyDescent="0.2">
      <c r="A566" s="1">
        <v>7326938038354</v>
      </c>
      <c r="B566" s="1" t="s">
        <v>1601</v>
      </c>
      <c r="C566" s="1" t="s">
        <v>1599</v>
      </c>
      <c r="D566" s="1">
        <v>25.95</v>
      </c>
      <c r="E566" s="1">
        <v>0</v>
      </c>
      <c r="F566" s="1">
        <v>0</v>
      </c>
      <c r="G566" s="1">
        <v>0</v>
      </c>
      <c r="H566" s="1">
        <v>25.95</v>
      </c>
      <c r="I566" s="1">
        <v>1</v>
      </c>
      <c r="J566" s="1">
        <v>25.95</v>
      </c>
    </row>
    <row r="567" spans="1:10" x14ac:dyDescent="0.2">
      <c r="A567" s="1">
        <v>7326567891026</v>
      </c>
      <c r="B567" s="1" t="s">
        <v>1493</v>
      </c>
      <c r="C567" s="1" t="s">
        <v>1491</v>
      </c>
      <c r="D567" s="1">
        <v>25.95</v>
      </c>
      <c r="E567" s="1">
        <v>0</v>
      </c>
      <c r="F567" s="1">
        <v>0</v>
      </c>
      <c r="G567" s="1">
        <v>0</v>
      </c>
      <c r="H567" s="1">
        <v>25.95</v>
      </c>
      <c r="I567" s="1">
        <v>1</v>
      </c>
      <c r="J567" s="1">
        <v>25.95</v>
      </c>
    </row>
    <row r="568" spans="1:10" x14ac:dyDescent="0.2">
      <c r="A568" s="1">
        <v>7301234491474</v>
      </c>
      <c r="B568" s="1" t="s">
        <v>5968</v>
      </c>
      <c r="C568" s="1" t="s">
        <v>5969</v>
      </c>
      <c r="D568" s="1">
        <v>25.95</v>
      </c>
      <c r="E568" s="1">
        <v>0</v>
      </c>
      <c r="F568" s="1">
        <v>0</v>
      </c>
      <c r="G568" s="1">
        <v>0</v>
      </c>
      <c r="H568" s="1">
        <v>25.95</v>
      </c>
      <c r="I568" s="1">
        <v>1</v>
      </c>
      <c r="J568" s="1">
        <v>25.95</v>
      </c>
    </row>
    <row r="569" spans="1:10" x14ac:dyDescent="0.2">
      <c r="A569" s="1">
        <v>7228402565202</v>
      </c>
      <c r="B569" s="1" t="s">
        <v>5970</v>
      </c>
      <c r="C569" s="1" t="s">
        <v>5971</v>
      </c>
      <c r="D569" s="1">
        <v>25.95</v>
      </c>
      <c r="E569" s="1">
        <v>0</v>
      </c>
      <c r="F569" s="1">
        <v>0</v>
      </c>
      <c r="G569" s="1">
        <v>0</v>
      </c>
      <c r="H569" s="1">
        <v>25.95</v>
      </c>
      <c r="I569" s="1">
        <v>1</v>
      </c>
      <c r="J569" s="1">
        <v>25.95</v>
      </c>
    </row>
    <row r="570" spans="1:10" x14ac:dyDescent="0.2">
      <c r="A570" s="1">
        <v>7207632306258</v>
      </c>
      <c r="B570" s="1" t="s">
        <v>5972</v>
      </c>
      <c r="C570" s="1" t="s">
        <v>5973</v>
      </c>
      <c r="D570" s="1">
        <v>25.95</v>
      </c>
      <c r="E570" s="1">
        <v>0</v>
      </c>
      <c r="F570" s="1">
        <v>0</v>
      </c>
      <c r="G570" s="1">
        <v>0</v>
      </c>
      <c r="H570" s="1">
        <v>25.95</v>
      </c>
      <c r="I570" s="1">
        <v>1</v>
      </c>
      <c r="J570" s="1">
        <v>25.95</v>
      </c>
    </row>
    <row r="571" spans="1:10" x14ac:dyDescent="0.2">
      <c r="A571" s="1">
        <v>6858171875410</v>
      </c>
      <c r="B571" s="1" t="s">
        <v>5974</v>
      </c>
      <c r="C571" s="1" t="s">
        <v>5975</v>
      </c>
      <c r="D571" s="1">
        <v>25.95</v>
      </c>
      <c r="E571" s="1">
        <v>0</v>
      </c>
      <c r="F571" s="1">
        <v>0</v>
      </c>
      <c r="G571" s="1">
        <v>0</v>
      </c>
      <c r="H571" s="1">
        <v>25.95</v>
      </c>
      <c r="I571" s="1">
        <v>1</v>
      </c>
      <c r="J571" s="1">
        <v>25.95</v>
      </c>
    </row>
    <row r="572" spans="1:10" x14ac:dyDescent="0.2">
      <c r="A572" s="1">
        <v>7276122406994</v>
      </c>
      <c r="B572" s="1" t="s">
        <v>3343</v>
      </c>
      <c r="C572" s="1" t="s">
        <v>3341</v>
      </c>
      <c r="D572" s="1">
        <v>25.95</v>
      </c>
      <c r="E572" s="1">
        <v>0</v>
      </c>
      <c r="F572" s="1">
        <v>0</v>
      </c>
      <c r="G572" s="1">
        <v>0</v>
      </c>
      <c r="H572" s="1">
        <v>25.95</v>
      </c>
      <c r="I572" s="1">
        <v>1</v>
      </c>
      <c r="J572" s="1">
        <v>25.95</v>
      </c>
    </row>
    <row r="573" spans="1:10" x14ac:dyDescent="0.2">
      <c r="A573" s="1">
        <v>7148536463442</v>
      </c>
      <c r="B573" s="1" t="s">
        <v>4753</v>
      </c>
      <c r="C573" s="1" t="s">
        <v>4751</v>
      </c>
      <c r="D573" s="1">
        <v>25.95</v>
      </c>
      <c r="E573" s="1">
        <v>0</v>
      </c>
      <c r="F573" s="1">
        <v>0</v>
      </c>
      <c r="G573" s="1">
        <v>0</v>
      </c>
      <c r="H573" s="1">
        <v>25.95</v>
      </c>
      <c r="I573" s="1">
        <v>1</v>
      </c>
      <c r="J573" s="1">
        <v>25.95</v>
      </c>
    </row>
    <row r="574" spans="1:10" x14ac:dyDescent="0.2">
      <c r="A574" s="1">
        <v>7327258574930</v>
      </c>
      <c r="B574" s="1" t="s">
        <v>962</v>
      </c>
      <c r="C574" s="1" t="s">
        <v>960</v>
      </c>
      <c r="D574" s="1">
        <v>25.95</v>
      </c>
      <c r="E574" s="1">
        <v>0</v>
      </c>
      <c r="F574" s="1">
        <v>0</v>
      </c>
      <c r="G574" s="1">
        <v>0</v>
      </c>
      <c r="H574" s="1">
        <v>25.95</v>
      </c>
      <c r="I574" s="1">
        <v>1</v>
      </c>
      <c r="J574" s="1">
        <v>25.95</v>
      </c>
    </row>
    <row r="575" spans="1:10" x14ac:dyDescent="0.2">
      <c r="A575" s="1">
        <v>7218737381458</v>
      </c>
      <c r="B575" s="1" t="s">
        <v>5976</v>
      </c>
      <c r="C575" s="1" t="s">
        <v>5977</v>
      </c>
      <c r="D575" s="1">
        <v>25.95</v>
      </c>
      <c r="E575" s="1">
        <v>0</v>
      </c>
      <c r="F575" s="1">
        <v>0</v>
      </c>
      <c r="G575" s="1">
        <v>0</v>
      </c>
      <c r="H575" s="1">
        <v>25.95</v>
      </c>
      <c r="I575" s="1">
        <v>1</v>
      </c>
      <c r="J575" s="1">
        <v>25.95</v>
      </c>
    </row>
    <row r="576" spans="1:10" x14ac:dyDescent="0.2">
      <c r="A576" s="1">
        <v>7320486346834</v>
      </c>
      <c r="B576" s="1" t="s">
        <v>5978</v>
      </c>
      <c r="C576" s="1" t="s">
        <v>5979</v>
      </c>
      <c r="D576" s="1">
        <v>25.95</v>
      </c>
      <c r="E576" s="1">
        <v>0</v>
      </c>
      <c r="F576" s="1">
        <v>0</v>
      </c>
      <c r="G576" s="1">
        <v>0</v>
      </c>
      <c r="H576" s="1">
        <v>25.95</v>
      </c>
      <c r="I576" s="1">
        <v>1</v>
      </c>
      <c r="J576" s="1">
        <v>25.95</v>
      </c>
    </row>
    <row r="577" spans="1:10" x14ac:dyDescent="0.2">
      <c r="A577" s="1">
        <v>7328638861394</v>
      </c>
      <c r="B577" s="1" t="s">
        <v>5980</v>
      </c>
      <c r="C577" s="1" t="s">
        <v>5981</v>
      </c>
      <c r="D577" s="1">
        <v>25.95</v>
      </c>
      <c r="E577" s="1">
        <v>0</v>
      </c>
      <c r="F577" s="1">
        <v>0</v>
      </c>
      <c r="G577" s="1">
        <v>0</v>
      </c>
      <c r="H577" s="1">
        <v>25.95</v>
      </c>
      <c r="I577" s="1">
        <v>1</v>
      </c>
      <c r="J577" s="1">
        <v>25.95</v>
      </c>
    </row>
    <row r="578" spans="1:10" x14ac:dyDescent="0.2">
      <c r="A578" s="1">
        <v>7275861377106</v>
      </c>
      <c r="B578" s="1" t="s">
        <v>5982</v>
      </c>
      <c r="C578" s="1" t="s">
        <v>5188</v>
      </c>
      <c r="D578" s="1">
        <v>25.95</v>
      </c>
      <c r="E578" s="1">
        <v>0</v>
      </c>
      <c r="F578" s="1">
        <v>0</v>
      </c>
      <c r="G578" s="1">
        <v>0</v>
      </c>
      <c r="H578" s="1">
        <v>25.95</v>
      </c>
      <c r="I578" s="1">
        <v>1</v>
      </c>
      <c r="J578" s="1">
        <v>25.95</v>
      </c>
    </row>
    <row r="579" spans="1:10" x14ac:dyDescent="0.2">
      <c r="A579" s="1">
        <v>7326970740818</v>
      </c>
      <c r="B579" s="1" t="s">
        <v>4758</v>
      </c>
      <c r="C579" s="1" t="s">
        <v>4756</v>
      </c>
      <c r="D579" s="1">
        <v>25.95</v>
      </c>
      <c r="E579" s="1">
        <v>0</v>
      </c>
      <c r="F579" s="1">
        <v>0</v>
      </c>
      <c r="G579" s="1">
        <v>0</v>
      </c>
      <c r="H579" s="1">
        <v>25.95</v>
      </c>
      <c r="I579" s="1">
        <v>1</v>
      </c>
      <c r="J579" s="1">
        <v>25.95</v>
      </c>
    </row>
    <row r="580" spans="1:10" x14ac:dyDescent="0.2">
      <c r="A580" s="1">
        <v>7048820260946</v>
      </c>
      <c r="B580" s="1" t="s">
        <v>5983</v>
      </c>
      <c r="C580" s="1" t="s">
        <v>5324</v>
      </c>
      <c r="D580" s="1">
        <v>25.95</v>
      </c>
      <c r="E580" s="1">
        <v>0</v>
      </c>
      <c r="F580" s="1">
        <v>0</v>
      </c>
      <c r="G580" s="1">
        <v>0</v>
      </c>
      <c r="H580" s="1">
        <v>25.95</v>
      </c>
      <c r="I580" s="1">
        <v>1</v>
      </c>
      <c r="J580" s="1">
        <v>25.95</v>
      </c>
    </row>
    <row r="581" spans="1:10" x14ac:dyDescent="0.2">
      <c r="A581" s="1">
        <v>7232515801170</v>
      </c>
      <c r="B581" s="1" t="s">
        <v>5984</v>
      </c>
      <c r="C581" s="1" t="s">
        <v>5985</v>
      </c>
      <c r="D581" s="1">
        <v>25.95</v>
      </c>
      <c r="E581" s="1">
        <v>0</v>
      </c>
      <c r="F581" s="1">
        <v>0</v>
      </c>
      <c r="G581" s="1">
        <v>0</v>
      </c>
      <c r="H581" s="1">
        <v>25.95</v>
      </c>
      <c r="I581" s="1">
        <v>1</v>
      </c>
      <c r="J581" s="1">
        <v>25.95</v>
      </c>
    </row>
    <row r="582" spans="1:10" x14ac:dyDescent="0.2">
      <c r="A582" s="1">
        <v>7326921424978</v>
      </c>
      <c r="B582" s="1" t="s">
        <v>2520</v>
      </c>
      <c r="C582" s="1" t="s">
        <v>2518</v>
      </c>
      <c r="D582" s="1">
        <v>25.95</v>
      </c>
      <c r="E582" s="1">
        <v>0</v>
      </c>
      <c r="F582" s="1">
        <v>0</v>
      </c>
      <c r="G582" s="1">
        <v>0</v>
      </c>
      <c r="H582" s="1">
        <v>25.95</v>
      </c>
      <c r="I582" s="1">
        <v>1</v>
      </c>
      <c r="J582" s="1">
        <v>25.95</v>
      </c>
    </row>
    <row r="583" spans="1:10" x14ac:dyDescent="0.2">
      <c r="A583" s="1">
        <v>7327007998034</v>
      </c>
      <c r="B583" s="1" t="s">
        <v>1375</v>
      </c>
      <c r="C583" s="1" t="s">
        <v>1373</v>
      </c>
      <c r="D583" s="1">
        <v>25.95</v>
      </c>
      <c r="E583" s="1">
        <v>0</v>
      </c>
      <c r="F583" s="1">
        <v>0</v>
      </c>
      <c r="G583" s="1">
        <v>0</v>
      </c>
      <c r="H583" s="1">
        <v>25.95</v>
      </c>
      <c r="I583" s="1">
        <v>1</v>
      </c>
      <c r="J583" s="1">
        <v>25.95</v>
      </c>
    </row>
    <row r="584" spans="1:10" x14ac:dyDescent="0.2">
      <c r="A584" s="1">
        <v>7327369101394</v>
      </c>
      <c r="B584" s="1" t="s">
        <v>1858</v>
      </c>
      <c r="C584" s="1" t="s">
        <v>1856</v>
      </c>
      <c r="D584" s="1">
        <v>25.95</v>
      </c>
      <c r="E584" s="1">
        <v>0</v>
      </c>
      <c r="F584" s="1">
        <v>0</v>
      </c>
      <c r="G584" s="1">
        <v>0</v>
      </c>
      <c r="H584" s="1">
        <v>25.95</v>
      </c>
      <c r="I584" s="1">
        <v>1</v>
      </c>
      <c r="J584" s="1">
        <v>25.95</v>
      </c>
    </row>
    <row r="585" spans="1:10" x14ac:dyDescent="0.2">
      <c r="A585" s="1">
        <v>7326393565266</v>
      </c>
      <c r="B585" s="1" t="s">
        <v>3362</v>
      </c>
      <c r="C585" s="1" t="s">
        <v>3360</v>
      </c>
      <c r="D585" s="1">
        <v>25.95</v>
      </c>
      <c r="E585" s="1">
        <v>0</v>
      </c>
      <c r="F585" s="1">
        <v>0</v>
      </c>
      <c r="G585" s="1">
        <v>0</v>
      </c>
      <c r="H585" s="1">
        <v>25.95</v>
      </c>
      <c r="I585" s="1">
        <v>1</v>
      </c>
      <c r="J585" s="1">
        <v>25.95</v>
      </c>
    </row>
    <row r="586" spans="1:10" x14ac:dyDescent="0.2">
      <c r="A586" s="1">
        <v>7272479981650</v>
      </c>
      <c r="B586" s="1" t="s">
        <v>1004</v>
      </c>
      <c r="C586" s="1" t="s">
        <v>1002</v>
      </c>
      <c r="D586" s="1">
        <v>25.95</v>
      </c>
      <c r="E586" s="1">
        <v>0</v>
      </c>
      <c r="F586" s="1">
        <v>0</v>
      </c>
      <c r="G586" s="1">
        <v>0</v>
      </c>
      <c r="H586" s="1">
        <v>25.95</v>
      </c>
      <c r="I586" s="1">
        <v>1</v>
      </c>
      <c r="J586" s="1">
        <v>25.95</v>
      </c>
    </row>
    <row r="587" spans="1:10" x14ac:dyDescent="0.2">
      <c r="A587" s="1">
        <v>7326883938386</v>
      </c>
      <c r="B587" s="1" t="s">
        <v>2412</v>
      </c>
      <c r="C587" s="1" t="s">
        <v>2410</v>
      </c>
      <c r="D587" s="1">
        <v>25.95</v>
      </c>
      <c r="E587" s="1">
        <v>0</v>
      </c>
      <c r="F587" s="1">
        <v>0</v>
      </c>
      <c r="G587" s="1">
        <v>0</v>
      </c>
      <c r="H587" s="1">
        <v>25.95</v>
      </c>
      <c r="I587" s="1">
        <v>1</v>
      </c>
      <c r="J587" s="1">
        <v>25.95</v>
      </c>
    </row>
    <row r="588" spans="1:10" x14ac:dyDescent="0.2">
      <c r="A588" s="1">
        <v>7184340713554</v>
      </c>
      <c r="B588" s="1" t="s">
        <v>4161</v>
      </c>
      <c r="C588" s="1" t="s">
        <v>4159</v>
      </c>
      <c r="D588" s="1">
        <v>25.95</v>
      </c>
      <c r="E588" s="1">
        <v>0</v>
      </c>
      <c r="F588" s="1">
        <v>0</v>
      </c>
      <c r="G588" s="1">
        <v>0</v>
      </c>
      <c r="H588" s="1">
        <v>25.95</v>
      </c>
      <c r="I588" s="1">
        <v>1</v>
      </c>
      <c r="J588" s="1">
        <v>25.95</v>
      </c>
    </row>
    <row r="589" spans="1:10" x14ac:dyDescent="0.2">
      <c r="A589" s="1">
        <v>7140814880850</v>
      </c>
      <c r="B589" s="1" t="s">
        <v>5986</v>
      </c>
      <c r="C589" s="1" t="s">
        <v>5987</v>
      </c>
      <c r="D589" s="1">
        <v>25.95</v>
      </c>
      <c r="E589" s="1">
        <v>0</v>
      </c>
      <c r="F589" s="1">
        <v>0</v>
      </c>
      <c r="G589" s="1">
        <v>0</v>
      </c>
      <c r="H589" s="1">
        <v>25.95</v>
      </c>
      <c r="I589" s="1">
        <v>1</v>
      </c>
      <c r="J589" s="1">
        <v>25.95</v>
      </c>
    </row>
    <row r="590" spans="1:10" x14ac:dyDescent="0.2">
      <c r="A590" s="1">
        <v>7146927390802</v>
      </c>
      <c r="B590" s="1" t="s">
        <v>5988</v>
      </c>
      <c r="C590" s="1" t="s">
        <v>5989</v>
      </c>
      <c r="D590" s="1">
        <v>25.56</v>
      </c>
      <c r="E590" s="1">
        <v>0</v>
      </c>
      <c r="F590" s="1">
        <v>0</v>
      </c>
      <c r="G590" s="1">
        <v>0</v>
      </c>
      <c r="H590" s="1">
        <v>25.56</v>
      </c>
      <c r="I590" s="1">
        <v>1</v>
      </c>
      <c r="J590" s="1">
        <v>25.56</v>
      </c>
    </row>
    <row r="591" spans="1:10" x14ac:dyDescent="0.2">
      <c r="A591" s="1">
        <v>7129542099026</v>
      </c>
      <c r="B591" s="1" t="s">
        <v>5990</v>
      </c>
      <c r="C591" s="1" t="s">
        <v>5169</v>
      </c>
      <c r="D591" s="1">
        <v>25.56</v>
      </c>
      <c r="E591" s="1">
        <v>0</v>
      </c>
      <c r="F591" s="1">
        <v>0</v>
      </c>
      <c r="G591" s="1">
        <v>0</v>
      </c>
      <c r="H591" s="1">
        <v>25.56</v>
      </c>
      <c r="I591" s="1">
        <v>1</v>
      </c>
      <c r="J591" s="1">
        <v>25.56</v>
      </c>
    </row>
    <row r="592" spans="1:10" x14ac:dyDescent="0.2">
      <c r="A592" s="1">
        <v>7103709741138</v>
      </c>
      <c r="B592" s="1" t="s">
        <v>5991</v>
      </c>
      <c r="C592" s="1" t="s">
        <v>5992</v>
      </c>
      <c r="D592" s="1">
        <v>25.46</v>
      </c>
      <c r="E592" s="1">
        <v>0</v>
      </c>
      <c r="F592" s="1">
        <v>0</v>
      </c>
      <c r="G592" s="1">
        <v>0</v>
      </c>
      <c r="H592" s="1">
        <v>25.46</v>
      </c>
      <c r="I592" s="1">
        <v>1</v>
      </c>
      <c r="J592" s="1">
        <v>25.46</v>
      </c>
    </row>
    <row r="593" spans="1:10" x14ac:dyDescent="0.2">
      <c r="A593" s="1">
        <v>7320387747922</v>
      </c>
      <c r="B593" s="1" t="s">
        <v>752</v>
      </c>
      <c r="C593" s="1" t="s">
        <v>750</v>
      </c>
      <c r="D593" s="1">
        <v>25.45</v>
      </c>
      <c r="E593" s="1">
        <v>0</v>
      </c>
      <c r="F593" s="1">
        <v>0</v>
      </c>
      <c r="G593" s="1">
        <v>0</v>
      </c>
      <c r="H593" s="1">
        <v>25.45</v>
      </c>
      <c r="I593" s="1">
        <v>1</v>
      </c>
      <c r="J593" s="1">
        <v>25.45</v>
      </c>
    </row>
    <row r="594" spans="1:10" x14ac:dyDescent="0.2">
      <c r="A594" s="1">
        <v>6888212889682</v>
      </c>
      <c r="B594" s="1" t="s">
        <v>5993</v>
      </c>
      <c r="C594" s="1" t="s">
        <v>5994</v>
      </c>
      <c r="D594" s="1">
        <v>25.19</v>
      </c>
      <c r="E594" s="1">
        <v>0</v>
      </c>
      <c r="F594" s="1">
        <v>0</v>
      </c>
      <c r="G594" s="1">
        <v>0</v>
      </c>
      <c r="H594" s="1">
        <v>25.19</v>
      </c>
      <c r="I594" s="1">
        <v>1</v>
      </c>
      <c r="J594" s="1">
        <v>25.19</v>
      </c>
    </row>
    <row r="595" spans="1:10" x14ac:dyDescent="0.2">
      <c r="A595" s="1">
        <v>6880618512466</v>
      </c>
      <c r="B595" s="1" t="s">
        <v>5995</v>
      </c>
      <c r="C595" s="1" t="s">
        <v>5278</v>
      </c>
      <c r="D595" s="1">
        <v>25.18</v>
      </c>
      <c r="E595" s="1">
        <v>0</v>
      </c>
      <c r="F595" s="1">
        <v>0</v>
      </c>
      <c r="G595" s="1">
        <v>0</v>
      </c>
      <c r="H595" s="1">
        <v>25.18</v>
      </c>
      <c r="I595" s="1">
        <v>1</v>
      </c>
      <c r="J595" s="1">
        <v>25.18</v>
      </c>
    </row>
    <row r="596" spans="1:10" x14ac:dyDescent="0.2">
      <c r="A596" s="1">
        <v>7234548269138</v>
      </c>
      <c r="B596" s="1" t="s">
        <v>5996</v>
      </c>
      <c r="C596" s="1" t="s">
        <v>5997</v>
      </c>
      <c r="D596" s="1">
        <v>25.16</v>
      </c>
      <c r="E596" s="1">
        <v>0</v>
      </c>
      <c r="F596" s="1">
        <v>0</v>
      </c>
      <c r="G596" s="1">
        <v>0</v>
      </c>
      <c r="H596" s="1">
        <v>25.16</v>
      </c>
      <c r="I596" s="1">
        <v>1</v>
      </c>
      <c r="J596" s="1">
        <v>25.16</v>
      </c>
    </row>
    <row r="597" spans="1:10" x14ac:dyDescent="0.2">
      <c r="A597" s="1">
        <v>7042305851474</v>
      </c>
      <c r="B597" s="1" t="s">
        <v>5998</v>
      </c>
      <c r="C597" s="1" t="s">
        <v>5999</v>
      </c>
      <c r="D597" s="1">
        <v>25.15</v>
      </c>
      <c r="E597" s="1">
        <v>0</v>
      </c>
      <c r="F597" s="1">
        <v>0</v>
      </c>
      <c r="G597" s="1">
        <v>0</v>
      </c>
      <c r="H597" s="1">
        <v>25.15</v>
      </c>
      <c r="I597" s="1">
        <v>1</v>
      </c>
      <c r="J597" s="1">
        <v>25.15</v>
      </c>
    </row>
    <row r="598" spans="1:10" x14ac:dyDescent="0.2">
      <c r="A598" s="1">
        <v>6611432341586</v>
      </c>
      <c r="B598" s="1" t="s">
        <v>6000</v>
      </c>
      <c r="C598" s="1" t="s">
        <v>5204</v>
      </c>
      <c r="D598" s="1">
        <v>24.99</v>
      </c>
      <c r="E598" s="1">
        <v>0</v>
      </c>
      <c r="F598" s="1">
        <v>0</v>
      </c>
      <c r="G598" s="1">
        <v>0</v>
      </c>
      <c r="H598" s="1">
        <v>24.99</v>
      </c>
      <c r="I598" s="1">
        <v>1</v>
      </c>
      <c r="J598" s="1">
        <v>24.99</v>
      </c>
    </row>
    <row r="599" spans="1:10" x14ac:dyDescent="0.2">
      <c r="A599" s="1">
        <v>7326623170642</v>
      </c>
      <c r="B599" s="1" t="s">
        <v>2851</v>
      </c>
      <c r="C599" s="1" t="s">
        <v>2849</v>
      </c>
      <c r="D599" s="1">
        <v>24.99</v>
      </c>
      <c r="E599" s="1">
        <v>0</v>
      </c>
      <c r="F599" s="1">
        <v>0</v>
      </c>
      <c r="G599" s="1">
        <v>0</v>
      </c>
      <c r="H599" s="1">
        <v>24.99</v>
      </c>
      <c r="I599" s="1">
        <v>1</v>
      </c>
      <c r="J599" s="1">
        <v>24.99</v>
      </c>
    </row>
    <row r="600" spans="1:10" x14ac:dyDescent="0.2">
      <c r="A600" s="1">
        <v>7096692277330</v>
      </c>
      <c r="B600" s="1" t="s">
        <v>6001</v>
      </c>
      <c r="C600" s="1" t="s">
        <v>6002</v>
      </c>
      <c r="D600" s="1">
        <v>24.99</v>
      </c>
      <c r="E600" s="1">
        <v>0</v>
      </c>
      <c r="F600" s="1">
        <v>0</v>
      </c>
      <c r="G600" s="1">
        <v>0</v>
      </c>
      <c r="H600" s="1">
        <v>24.99</v>
      </c>
      <c r="I600" s="1">
        <v>1</v>
      </c>
      <c r="J600" s="1">
        <v>24.99</v>
      </c>
    </row>
    <row r="601" spans="1:10" x14ac:dyDescent="0.2">
      <c r="A601" s="1">
        <v>6875139768402</v>
      </c>
      <c r="B601" s="1" t="s">
        <v>6003</v>
      </c>
      <c r="C601" s="1" t="s">
        <v>5275</v>
      </c>
      <c r="D601" s="1">
        <v>24.99</v>
      </c>
      <c r="E601" s="1">
        <v>0</v>
      </c>
      <c r="F601" s="1">
        <v>0</v>
      </c>
      <c r="G601" s="1">
        <v>0</v>
      </c>
      <c r="H601" s="1">
        <v>24.99</v>
      </c>
      <c r="I601" s="1">
        <v>1</v>
      </c>
      <c r="J601" s="1">
        <v>24.99</v>
      </c>
    </row>
    <row r="602" spans="1:10" x14ac:dyDescent="0.2">
      <c r="A602" s="1">
        <v>6825086845010</v>
      </c>
      <c r="B602" s="1" t="s">
        <v>6004</v>
      </c>
      <c r="C602" s="1" t="s">
        <v>6005</v>
      </c>
      <c r="D602" s="1">
        <v>24.99</v>
      </c>
      <c r="E602" s="1">
        <v>0</v>
      </c>
      <c r="F602" s="1">
        <v>0</v>
      </c>
      <c r="G602" s="1">
        <v>0</v>
      </c>
      <c r="H602" s="1">
        <v>24.99</v>
      </c>
      <c r="I602" s="1">
        <v>1</v>
      </c>
      <c r="J602" s="1">
        <v>24.99</v>
      </c>
    </row>
    <row r="603" spans="1:10" x14ac:dyDescent="0.2">
      <c r="A603" s="1">
        <v>7328749748306</v>
      </c>
      <c r="B603" s="1" t="s">
        <v>2420</v>
      </c>
      <c r="C603" s="1" t="s">
        <v>2418</v>
      </c>
      <c r="D603" s="1">
        <v>24.99</v>
      </c>
      <c r="E603" s="1">
        <v>0</v>
      </c>
      <c r="F603" s="1">
        <v>0</v>
      </c>
      <c r="G603" s="1">
        <v>0</v>
      </c>
      <c r="H603" s="1">
        <v>24.99</v>
      </c>
      <c r="I603" s="1">
        <v>1</v>
      </c>
      <c r="J603" s="1">
        <v>24.99</v>
      </c>
    </row>
    <row r="604" spans="1:10" x14ac:dyDescent="0.2">
      <c r="A604" s="1">
        <v>6908183806034</v>
      </c>
      <c r="B604" s="1" t="s">
        <v>6006</v>
      </c>
      <c r="C604" s="1" t="s">
        <v>6007</v>
      </c>
      <c r="D604" s="1">
        <v>24.99</v>
      </c>
      <c r="E604" s="1">
        <v>0</v>
      </c>
      <c r="F604" s="1">
        <v>0</v>
      </c>
      <c r="G604" s="1">
        <v>0</v>
      </c>
      <c r="H604" s="1">
        <v>24.99</v>
      </c>
      <c r="I604" s="1">
        <v>1</v>
      </c>
      <c r="J604" s="1">
        <v>24.99</v>
      </c>
    </row>
    <row r="605" spans="1:10" x14ac:dyDescent="0.2">
      <c r="A605" s="1">
        <v>6726734479442</v>
      </c>
      <c r="B605" s="1" t="s">
        <v>6008</v>
      </c>
      <c r="C605" s="1" t="s">
        <v>6009</v>
      </c>
      <c r="D605" s="1">
        <v>24.99</v>
      </c>
      <c r="E605" s="1">
        <v>0</v>
      </c>
      <c r="F605" s="1">
        <v>0</v>
      </c>
      <c r="G605" s="1">
        <v>0</v>
      </c>
      <c r="H605" s="1">
        <v>24.99</v>
      </c>
      <c r="I605" s="1">
        <v>1</v>
      </c>
      <c r="J605" s="1">
        <v>24.99</v>
      </c>
    </row>
    <row r="606" spans="1:10" x14ac:dyDescent="0.2">
      <c r="A606" s="1">
        <v>6854578798674</v>
      </c>
      <c r="B606" s="1" t="s">
        <v>6010</v>
      </c>
      <c r="C606" s="1" t="s">
        <v>6011</v>
      </c>
      <c r="D606" s="1">
        <v>24.99</v>
      </c>
      <c r="E606" s="1">
        <v>0</v>
      </c>
      <c r="F606" s="1">
        <v>0</v>
      </c>
      <c r="G606" s="1">
        <v>0</v>
      </c>
      <c r="H606" s="1">
        <v>24.99</v>
      </c>
      <c r="I606" s="1">
        <v>1</v>
      </c>
      <c r="J606" s="1">
        <v>24.99</v>
      </c>
    </row>
    <row r="607" spans="1:10" x14ac:dyDescent="0.2">
      <c r="A607" s="1">
        <v>6883712827474</v>
      </c>
      <c r="B607" s="1" t="s">
        <v>6012</v>
      </c>
      <c r="C607" s="1" t="s">
        <v>6013</v>
      </c>
      <c r="D607" s="1">
        <v>24.99</v>
      </c>
      <c r="E607" s="1">
        <v>0</v>
      </c>
      <c r="F607" s="1">
        <v>0</v>
      </c>
      <c r="G607" s="1">
        <v>0</v>
      </c>
      <c r="H607" s="1">
        <v>24.99</v>
      </c>
      <c r="I607" s="1">
        <v>1</v>
      </c>
      <c r="J607" s="1">
        <v>24.99</v>
      </c>
    </row>
    <row r="608" spans="1:10" x14ac:dyDescent="0.2">
      <c r="A608" s="1">
        <v>7118952595538</v>
      </c>
      <c r="B608" s="1" t="s">
        <v>6014</v>
      </c>
      <c r="C608" s="1" t="s">
        <v>6015</v>
      </c>
      <c r="D608" s="1">
        <v>24.99</v>
      </c>
      <c r="E608" s="1">
        <v>0</v>
      </c>
      <c r="F608" s="1">
        <v>0</v>
      </c>
      <c r="G608" s="1">
        <v>0</v>
      </c>
      <c r="H608" s="1">
        <v>24.99</v>
      </c>
      <c r="I608" s="1">
        <v>1</v>
      </c>
      <c r="J608" s="1">
        <v>24.99</v>
      </c>
    </row>
    <row r="609" spans="1:10" x14ac:dyDescent="0.2">
      <c r="A609" s="1">
        <v>6919505477714</v>
      </c>
      <c r="B609" s="1" t="s">
        <v>6016</v>
      </c>
      <c r="C609" s="1" t="s">
        <v>5296</v>
      </c>
      <c r="D609" s="1">
        <v>24.99</v>
      </c>
      <c r="E609" s="1">
        <v>0</v>
      </c>
      <c r="F609" s="1">
        <v>0</v>
      </c>
      <c r="G609" s="1">
        <v>0</v>
      </c>
      <c r="H609" s="1">
        <v>24.99</v>
      </c>
      <c r="I609" s="1">
        <v>1</v>
      </c>
      <c r="J609" s="1">
        <v>24.99</v>
      </c>
    </row>
    <row r="610" spans="1:10" x14ac:dyDescent="0.2">
      <c r="A610" s="1">
        <v>7032259379282</v>
      </c>
      <c r="B610" s="1" t="s">
        <v>6017</v>
      </c>
      <c r="C610" s="1" t="s">
        <v>5315</v>
      </c>
      <c r="D610" s="1">
        <v>24.99</v>
      </c>
      <c r="E610" s="1">
        <v>0</v>
      </c>
      <c r="F610" s="1">
        <v>0</v>
      </c>
      <c r="G610" s="1">
        <v>0</v>
      </c>
      <c r="H610" s="1">
        <v>24.99</v>
      </c>
      <c r="I610" s="1">
        <v>1</v>
      </c>
      <c r="J610" s="1">
        <v>24.99</v>
      </c>
    </row>
    <row r="611" spans="1:10" x14ac:dyDescent="0.2">
      <c r="A611" s="1">
        <v>7308613189714</v>
      </c>
      <c r="B611" s="1" t="s">
        <v>564</v>
      </c>
      <c r="C611" s="1" t="s">
        <v>562</v>
      </c>
      <c r="D611" s="1">
        <v>24.99</v>
      </c>
      <c r="E611" s="1">
        <v>0</v>
      </c>
      <c r="F611" s="1">
        <v>0</v>
      </c>
      <c r="G611" s="1">
        <v>0</v>
      </c>
      <c r="H611" s="1">
        <v>24.99</v>
      </c>
      <c r="I611" s="1">
        <v>1</v>
      </c>
      <c r="J611" s="1">
        <v>24.99</v>
      </c>
    </row>
    <row r="612" spans="1:10" x14ac:dyDescent="0.2">
      <c r="A612" s="1">
        <v>7306272505938</v>
      </c>
      <c r="B612" s="1" t="s">
        <v>6018</v>
      </c>
      <c r="C612" s="1" t="s">
        <v>6019</v>
      </c>
      <c r="D612" s="1">
        <v>24.99</v>
      </c>
      <c r="E612" s="1">
        <v>0</v>
      </c>
      <c r="F612" s="1">
        <v>0</v>
      </c>
      <c r="G612" s="1">
        <v>0</v>
      </c>
      <c r="H612" s="1">
        <v>24.99</v>
      </c>
      <c r="I612" s="1">
        <v>1</v>
      </c>
      <c r="J612" s="1">
        <v>24.99</v>
      </c>
    </row>
    <row r="613" spans="1:10" x14ac:dyDescent="0.2">
      <c r="A613" s="1">
        <v>7279182118994</v>
      </c>
      <c r="B613" s="1" t="s">
        <v>6020</v>
      </c>
      <c r="C613" s="1" t="s">
        <v>6021</v>
      </c>
      <c r="D613" s="1">
        <v>24.99</v>
      </c>
      <c r="E613" s="1">
        <v>0</v>
      </c>
      <c r="F613" s="1">
        <v>0</v>
      </c>
      <c r="G613" s="1">
        <v>0</v>
      </c>
      <c r="H613" s="1">
        <v>24.99</v>
      </c>
      <c r="I613" s="1">
        <v>1</v>
      </c>
      <c r="J613" s="1">
        <v>24.99</v>
      </c>
    </row>
    <row r="614" spans="1:10" x14ac:dyDescent="0.2">
      <c r="A614" s="1">
        <v>7326962253906</v>
      </c>
      <c r="B614" s="1" t="s">
        <v>1448</v>
      </c>
      <c r="C614" s="1" t="s">
        <v>1446</v>
      </c>
      <c r="D614" s="1">
        <v>24.95</v>
      </c>
      <c r="E614" s="1">
        <v>0</v>
      </c>
      <c r="F614" s="1">
        <v>0</v>
      </c>
      <c r="G614" s="1">
        <v>0</v>
      </c>
      <c r="H614" s="1">
        <v>24.95</v>
      </c>
      <c r="I614" s="1">
        <v>1</v>
      </c>
      <c r="J614" s="1">
        <v>24.95</v>
      </c>
    </row>
    <row r="615" spans="1:10" x14ac:dyDescent="0.2">
      <c r="A615" s="1">
        <v>6883043213394</v>
      </c>
      <c r="B615" s="1" t="s">
        <v>6022</v>
      </c>
      <c r="C615" s="1" t="s">
        <v>6023</v>
      </c>
      <c r="D615" s="1">
        <v>24.95</v>
      </c>
      <c r="E615" s="1">
        <v>0</v>
      </c>
      <c r="F615" s="1">
        <v>0</v>
      </c>
      <c r="G615" s="1">
        <v>0</v>
      </c>
      <c r="H615" s="1">
        <v>24.95</v>
      </c>
      <c r="I615" s="1">
        <v>1</v>
      </c>
      <c r="J615" s="1">
        <v>24.95</v>
      </c>
    </row>
    <row r="616" spans="1:10" x14ac:dyDescent="0.2">
      <c r="A616" s="1">
        <v>7302285131858</v>
      </c>
      <c r="B616" s="1" t="s">
        <v>6024</v>
      </c>
      <c r="C616" s="1" t="s">
        <v>6025</v>
      </c>
      <c r="D616" s="1">
        <v>24.95</v>
      </c>
      <c r="E616" s="1">
        <v>0</v>
      </c>
      <c r="F616" s="1">
        <v>0</v>
      </c>
      <c r="G616" s="1">
        <v>0</v>
      </c>
      <c r="H616" s="1">
        <v>24.95</v>
      </c>
      <c r="I616" s="1">
        <v>1</v>
      </c>
      <c r="J616" s="1">
        <v>24.95</v>
      </c>
    </row>
    <row r="617" spans="1:10" x14ac:dyDescent="0.2">
      <c r="A617" s="1">
        <v>7266700034130</v>
      </c>
      <c r="B617" s="1" t="s">
        <v>6026</v>
      </c>
      <c r="C617" s="1" t="s">
        <v>6027</v>
      </c>
      <c r="D617" s="1">
        <v>24.95</v>
      </c>
      <c r="E617" s="1">
        <v>0</v>
      </c>
      <c r="F617" s="1">
        <v>0</v>
      </c>
      <c r="G617" s="1">
        <v>0</v>
      </c>
      <c r="H617" s="1">
        <v>24.95</v>
      </c>
      <c r="I617" s="1">
        <v>1</v>
      </c>
      <c r="J617" s="1">
        <v>24.95</v>
      </c>
    </row>
    <row r="618" spans="1:10" x14ac:dyDescent="0.2">
      <c r="A618" s="1">
        <v>7308888047698</v>
      </c>
      <c r="B618" s="1" t="s">
        <v>6028</v>
      </c>
      <c r="C618" s="1" t="s">
        <v>5503</v>
      </c>
      <c r="D618" s="1">
        <v>24.95</v>
      </c>
      <c r="E618" s="1">
        <v>0</v>
      </c>
      <c r="F618" s="1">
        <v>0</v>
      </c>
      <c r="G618" s="1">
        <v>0</v>
      </c>
      <c r="H618" s="1">
        <v>24.95</v>
      </c>
      <c r="I618" s="1">
        <v>1</v>
      </c>
      <c r="J618" s="1">
        <v>24.95</v>
      </c>
    </row>
    <row r="619" spans="1:10" x14ac:dyDescent="0.2">
      <c r="A619" s="1">
        <v>6886917865554</v>
      </c>
      <c r="B619" s="1" t="s">
        <v>6029</v>
      </c>
      <c r="C619" s="1" t="s">
        <v>6030</v>
      </c>
      <c r="D619" s="1">
        <v>24.95</v>
      </c>
      <c r="E619" s="1">
        <v>0</v>
      </c>
      <c r="F619" s="1">
        <v>0</v>
      </c>
      <c r="G619" s="1">
        <v>0</v>
      </c>
      <c r="H619" s="1">
        <v>24.95</v>
      </c>
      <c r="I619" s="1">
        <v>1</v>
      </c>
      <c r="J619" s="1">
        <v>24.95</v>
      </c>
    </row>
    <row r="620" spans="1:10" x14ac:dyDescent="0.2">
      <c r="A620" s="1">
        <v>7324024733778</v>
      </c>
      <c r="B620" s="1" t="s">
        <v>3210</v>
      </c>
      <c r="C620" s="1" t="s">
        <v>3208</v>
      </c>
      <c r="D620" s="1">
        <v>24.95</v>
      </c>
      <c r="E620" s="1">
        <v>0</v>
      </c>
      <c r="F620" s="1">
        <v>0</v>
      </c>
      <c r="G620" s="1">
        <v>0</v>
      </c>
      <c r="H620" s="1">
        <v>24.95</v>
      </c>
      <c r="I620" s="1">
        <v>1</v>
      </c>
      <c r="J620" s="1">
        <v>24.95</v>
      </c>
    </row>
    <row r="621" spans="1:10" x14ac:dyDescent="0.2">
      <c r="A621" s="1">
        <v>7118707523666</v>
      </c>
      <c r="B621" s="1" t="s">
        <v>6031</v>
      </c>
      <c r="C621" s="1" t="s">
        <v>6032</v>
      </c>
      <c r="D621" s="1">
        <v>24.95</v>
      </c>
      <c r="E621" s="1">
        <v>0</v>
      </c>
      <c r="F621" s="1">
        <v>0</v>
      </c>
      <c r="G621" s="1">
        <v>0</v>
      </c>
      <c r="H621" s="1">
        <v>24.95</v>
      </c>
      <c r="I621" s="1">
        <v>1</v>
      </c>
      <c r="J621" s="1">
        <v>24.95</v>
      </c>
    </row>
    <row r="622" spans="1:10" x14ac:dyDescent="0.2">
      <c r="A622" s="1">
        <v>7326376820818</v>
      </c>
      <c r="B622" s="1" t="s">
        <v>2912</v>
      </c>
      <c r="C622" s="1" t="s">
        <v>2910</v>
      </c>
      <c r="D622" s="1">
        <v>24.95</v>
      </c>
      <c r="E622" s="1">
        <v>0</v>
      </c>
      <c r="F622" s="1">
        <v>0</v>
      </c>
      <c r="G622" s="1">
        <v>0</v>
      </c>
      <c r="H622" s="1">
        <v>24.95</v>
      </c>
      <c r="I622" s="1">
        <v>1</v>
      </c>
      <c r="J622" s="1">
        <v>24.95</v>
      </c>
    </row>
    <row r="623" spans="1:10" x14ac:dyDescent="0.2">
      <c r="A623" s="1">
        <v>7256990580818</v>
      </c>
      <c r="B623" s="1" t="s">
        <v>6033</v>
      </c>
      <c r="C623" s="1" t="s">
        <v>5477</v>
      </c>
      <c r="D623" s="1">
        <v>24.95</v>
      </c>
      <c r="E623" s="1">
        <v>0</v>
      </c>
      <c r="F623" s="1">
        <v>0</v>
      </c>
      <c r="G623" s="1">
        <v>0</v>
      </c>
      <c r="H623" s="1">
        <v>24.95</v>
      </c>
      <c r="I623" s="1">
        <v>1</v>
      </c>
      <c r="J623" s="1">
        <v>24.95</v>
      </c>
    </row>
    <row r="624" spans="1:10" x14ac:dyDescent="0.2">
      <c r="A624" s="1">
        <v>7114731257938</v>
      </c>
      <c r="B624" s="1" t="s">
        <v>6034</v>
      </c>
      <c r="C624" s="1" t="s">
        <v>6035</v>
      </c>
      <c r="D624" s="1">
        <v>24.3</v>
      </c>
      <c r="E624" s="1">
        <v>0</v>
      </c>
      <c r="F624" s="1">
        <v>0</v>
      </c>
      <c r="G624" s="1">
        <v>0</v>
      </c>
      <c r="H624" s="1">
        <v>24.3</v>
      </c>
      <c r="I624" s="1">
        <v>1</v>
      </c>
      <c r="J624" s="1">
        <v>24.3</v>
      </c>
    </row>
    <row r="625" spans="1:10" x14ac:dyDescent="0.2">
      <c r="A625" s="1">
        <v>6877358260306</v>
      </c>
      <c r="B625" s="1" t="s">
        <v>6036</v>
      </c>
      <c r="C625" s="1" t="s">
        <v>5149</v>
      </c>
      <c r="D625" s="1">
        <v>24.29</v>
      </c>
      <c r="E625" s="1">
        <v>0</v>
      </c>
      <c r="F625" s="1">
        <v>0</v>
      </c>
      <c r="G625" s="1">
        <v>0</v>
      </c>
      <c r="H625" s="1">
        <v>24.29</v>
      </c>
      <c r="I625" s="1">
        <v>1</v>
      </c>
      <c r="J625" s="1">
        <v>24.29</v>
      </c>
    </row>
    <row r="626" spans="1:10" x14ac:dyDescent="0.2">
      <c r="A626" s="1">
        <v>7328281952338</v>
      </c>
      <c r="B626" s="1" t="s">
        <v>2819</v>
      </c>
      <c r="C626" s="1" t="s">
        <v>2817</v>
      </c>
      <c r="D626" s="1">
        <v>24.29</v>
      </c>
      <c r="E626" s="1">
        <v>0</v>
      </c>
      <c r="F626" s="1">
        <v>0</v>
      </c>
      <c r="G626" s="1">
        <v>0</v>
      </c>
      <c r="H626" s="1">
        <v>24.29</v>
      </c>
      <c r="I626" s="1">
        <v>1</v>
      </c>
      <c r="J626" s="1">
        <v>24.29</v>
      </c>
    </row>
    <row r="627" spans="1:10" x14ac:dyDescent="0.2">
      <c r="A627" s="1">
        <v>7326596956242</v>
      </c>
      <c r="B627" s="1" t="s">
        <v>6037</v>
      </c>
      <c r="C627" s="1" t="s">
        <v>6038</v>
      </c>
      <c r="D627" s="1">
        <v>24.29</v>
      </c>
      <c r="E627" s="1">
        <v>0</v>
      </c>
      <c r="F627" s="1">
        <v>0</v>
      </c>
      <c r="G627" s="1">
        <v>0</v>
      </c>
      <c r="H627" s="1">
        <v>24.29</v>
      </c>
      <c r="I627" s="1">
        <v>1</v>
      </c>
      <c r="J627" s="1">
        <v>24.29</v>
      </c>
    </row>
    <row r="628" spans="1:10" x14ac:dyDescent="0.2">
      <c r="A628" s="1">
        <v>7115618123858</v>
      </c>
      <c r="B628" s="1" t="s">
        <v>6039</v>
      </c>
      <c r="C628" s="1" t="s">
        <v>6040</v>
      </c>
      <c r="D628" s="1">
        <v>24.28</v>
      </c>
      <c r="E628" s="1">
        <v>0</v>
      </c>
      <c r="F628" s="1">
        <v>0</v>
      </c>
      <c r="G628" s="1">
        <v>0</v>
      </c>
      <c r="H628" s="1">
        <v>24.28</v>
      </c>
      <c r="I628" s="1">
        <v>1</v>
      </c>
      <c r="J628" s="1">
        <v>24.28</v>
      </c>
    </row>
    <row r="629" spans="1:10" x14ac:dyDescent="0.2">
      <c r="A629" s="1">
        <v>7326971068498</v>
      </c>
      <c r="B629" s="1" t="s">
        <v>1694</v>
      </c>
      <c r="C629" s="1" t="s">
        <v>1692</v>
      </c>
      <c r="D629" s="1">
        <v>24.25</v>
      </c>
      <c r="E629" s="1">
        <v>0</v>
      </c>
      <c r="F629" s="1">
        <v>0</v>
      </c>
      <c r="G629" s="1">
        <v>0</v>
      </c>
      <c r="H629" s="1">
        <v>24.25</v>
      </c>
      <c r="I629" s="1">
        <v>1</v>
      </c>
      <c r="J629" s="1">
        <v>24.25</v>
      </c>
    </row>
    <row r="630" spans="1:10" x14ac:dyDescent="0.2">
      <c r="A630" s="1">
        <v>7268264509522</v>
      </c>
      <c r="B630" s="1" t="s">
        <v>6041</v>
      </c>
      <c r="C630" s="1" t="s">
        <v>6042</v>
      </c>
      <c r="D630" s="1">
        <v>23.99</v>
      </c>
      <c r="E630" s="1">
        <v>0</v>
      </c>
      <c r="F630" s="1">
        <v>0</v>
      </c>
      <c r="G630" s="1">
        <v>0</v>
      </c>
      <c r="H630" s="1">
        <v>23.99</v>
      </c>
      <c r="I630" s="1">
        <v>1</v>
      </c>
      <c r="J630" s="1">
        <v>23.99</v>
      </c>
    </row>
    <row r="631" spans="1:10" x14ac:dyDescent="0.2">
      <c r="A631" s="1">
        <v>7116666962002</v>
      </c>
      <c r="B631" s="1" t="s">
        <v>6043</v>
      </c>
      <c r="C631" s="1" t="s">
        <v>6044</v>
      </c>
      <c r="D631" s="1">
        <v>23.99</v>
      </c>
      <c r="E631" s="1">
        <v>0</v>
      </c>
      <c r="F631" s="1">
        <v>0</v>
      </c>
      <c r="G631" s="1">
        <v>0</v>
      </c>
      <c r="H631" s="1">
        <v>23.99</v>
      </c>
      <c r="I631" s="1">
        <v>1</v>
      </c>
      <c r="J631" s="1">
        <v>23.99</v>
      </c>
    </row>
    <row r="632" spans="1:10" x14ac:dyDescent="0.2">
      <c r="A632" s="1">
        <v>7321269567570</v>
      </c>
      <c r="B632" s="1" t="s">
        <v>6045</v>
      </c>
      <c r="C632" s="1" t="s">
        <v>5505</v>
      </c>
      <c r="D632" s="1">
        <v>23.96</v>
      </c>
      <c r="E632" s="1">
        <v>0</v>
      </c>
      <c r="F632" s="1">
        <v>0</v>
      </c>
      <c r="G632" s="1">
        <v>0</v>
      </c>
      <c r="H632" s="1">
        <v>23.96</v>
      </c>
      <c r="I632" s="1">
        <v>1</v>
      </c>
      <c r="J632" s="1">
        <v>23.96</v>
      </c>
    </row>
    <row r="633" spans="1:10" x14ac:dyDescent="0.2">
      <c r="A633" s="1">
        <v>7018602561618</v>
      </c>
      <c r="B633" s="1" t="s">
        <v>6046</v>
      </c>
      <c r="C633" s="1" t="s">
        <v>6047</v>
      </c>
      <c r="D633" s="1">
        <v>23.96</v>
      </c>
      <c r="E633" s="1">
        <v>0</v>
      </c>
      <c r="F633" s="1">
        <v>0</v>
      </c>
      <c r="G633" s="1">
        <v>0</v>
      </c>
      <c r="H633" s="1">
        <v>23.96</v>
      </c>
      <c r="I633" s="1">
        <v>1</v>
      </c>
      <c r="J633" s="1">
        <v>23.96</v>
      </c>
    </row>
    <row r="634" spans="1:10" x14ac:dyDescent="0.2">
      <c r="A634" s="1">
        <v>7328436158546</v>
      </c>
      <c r="B634" s="1" t="s">
        <v>1790</v>
      </c>
      <c r="C634" s="1" t="s">
        <v>1788</v>
      </c>
      <c r="D634" s="1">
        <v>23.96</v>
      </c>
      <c r="E634" s="1">
        <v>0</v>
      </c>
      <c r="F634" s="1">
        <v>0</v>
      </c>
      <c r="G634" s="1">
        <v>0</v>
      </c>
      <c r="H634" s="1">
        <v>23.96</v>
      </c>
      <c r="I634" s="1">
        <v>1</v>
      </c>
      <c r="J634" s="1">
        <v>23.96</v>
      </c>
    </row>
    <row r="635" spans="1:10" x14ac:dyDescent="0.2">
      <c r="A635" s="1">
        <v>7327367528530</v>
      </c>
      <c r="B635" s="1" t="s">
        <v>1463</v>
      </c>
      <c r="C635" s="1" t="s">
        <v>1461</v>
      </c>
      <c r="D635" s="1">
        <v>23.96</v>
      </c>
      <c r="E635" s="1">
        <v>0</v>
      </c>
      <c r="F635" s="1">
        <v>0</v>
      </c>
      <c r="G635" s="1">
        <v>0</v>
      </c>
      <c r="H635" s="1">
        <v>23.96</v>
      </c>
      <c r="I635" s="1">
        <v>1</v>
      </c>
      <c r="J635" s="1">
        <v>23.96</v>
      </c>
    </row>
    <row r="636" spans="1:10" x14ac:dyDescent="0.2">
      <c r="A636" s="1">
        <v>6894340210770</v>
      </c>
      <c r="B636" s="1" t="s">
        <v>6048</v>
      </c>
      <c r="C636" s="1" t="s">
        <v>6049</v>
      </c>
      <c r="D636" s="1">
        <v>23.96</v>
      </c>
      <c r="E636" s="1">
        <v>0</v>
      </c>
      <c r="F636" s="1">
        <v>0</v>
      </c>
      <c r="G636" s="1">
        <v>0</v>
      </c>
      <c r="H636" s="1">
        <v>23.96</v>
      </c>
      <c r="I636" s="1">
        <v>1</v>
      </c>
      <c r="J636" s="1">
        <v>23.96</v>
      </c>
    </row>
    <row r="637" spans="1:10" x14ac:dyDescent="0.2">
      <c r="A637" s="1">
        <v>7126417702994</v>
      </c>
      <c r="B637" s="1" t="s">
        <v>6050</v>
      </c>
      <c r="C637" s="1" t="s">
        <v>5380</v>
      </c>
      <c r="D637" s="1">
        <v>23.96</v>
      </c>
      <c r="E637" s="1">
        <v>0</v>
      </c>
      <c r="F637" s="1">
        <v>0</v>
      </c>
      <c r="G637" s="1">
        <v>0</v>
      </c>
      <c r="H637" s="1">
        <v>23.96</v>
      </c>
      <c r="I637" s="1">
        <v>1</v>
      </c>
      <c r="J637" s="1">
        <v>23.96</v>
      </c>
    </row>
    <row r="638" spans="1:10" x14ac:dyDescent="0.2">
      <c r="A638" s="1">
        <v>7323978563666</v>
      </c>
      <c r="B638" s="1" t="s">
        <v>2477</v>
      </c>
      <c r="C638" s="1" t="s">
        <v>2475</v>
      </c>
      <c r="D638" s="1">
        <v>23.96</v>
      </c>
      <c r="E638" s="1">
        <v>0</v>
      </c>
      <c r="F638" s="1">
        <v>0</v>
      </c>
      <c r="G638" s="1">
        <v>0</v>
      </c>
      <c r="H638" s="1">
        <v>23.96</v>
      </c>
      <c r="I638" s="1">
        <v>1</v>
      </c>
      <c r="J638" s="1">
        <v>23.96</v>
      </c>
    </row>
    <row r="639" spans="1:10" x14ac:dyDescent="0.2">
      <c r="A639" s="1">
        <v>7121650810962</v>
      </c>
      <c r="B639" s="1" t="s">
        <v>6051</v>
      </c>
      <c r="C639" s="1" t="s">
        <v>6052</v>
      </c>
      <c r="D639" s="1">
        <v>23.96</v>
      </c>
      <c r="E639" s="1">
        <v>0</v>
      </c>
      <c r="F639" s="1">
        <v>0</v>
      </c>
      <c r="G639" s="1">
        <v>0</v>
      </c>
      <c r="H639" s="1">
        <v>23.96</v>
      </c>
      <c r="I639" s="1">
        <v>1</v>
      </c>
      <c r="J639" s="1">
        <v>23.96</v>
      </c>
    </row>
    <row r="640" spans="1:10" x14ac:dyDescent="0.2">
      <c r="A640" s="1">
        <v>7140793712722</v>
      </c>
      <c r="B640" s="1" t="s">
        <v>6053</v>
      </c>
      <c r="C640" s="1" t="s">
        <v>6054</v>
      </c>
      <c r="D640" s="1">
        <v>23.96</v>
      </c>
      <c r="E640" s="1">
        <v>0</v>
      </c>
      <c r="F640" s="1">
        <v>0</v>
      </c>
      <c r="G640" s="1">
        <v>0</v>
      </c>
      <c r="H640" s="1">
        <v>23.96</v>
      </c>
      <c r="I640" s="1">
        <v>1</v>
      </c>
      <c r="J640" s="1">
        <v>23.96</v>
      </c>
    </row>
    <row r="641" spans="1:10" x14ac:dyDescent="0.2">
      <c r="A641" s="1">
        <v>7199138709586</v>
      </c>
      <c r="B641" s="1" t="s">
        <v>3659</v>
      </c>
      <c r="C641" s="1" t="s">
        <v>3657</v>
      </c>
      <c r="D641" s="1">
        <v>23.96</v>
      </c>
      <c r="E641" s="1">
        <v>0</v>
      </c>
      <c r="F641" s="1">
        <v>0</v>
      </c>
      <c r="G641" s="1">
        <v>0</v>
      </c>
      <c r="H641" s="1">
        <v>23.96</v>
      </c>
      <c r="I641" s="1">
        <v>1</v>
      </c>
      <c r="J641" s="1">
        <v>23.96</v>
      </c>
    </row>
    <row r="642" spans="1:10" x14ac:dyDescent="0.2">
      <c r="A642" s="1">
        <v>6898106990674</v>
      </c>
      <c r="B642" s="1" t="s">
        <v>6055</v>
      </c>
      <c r="C642" s="1" t="s">
        <v>6056</v>
      </c>
      <c r="D642" s="1">
        <v>23.96</v>
      </c>
      <c r="E642" s="1">
        <v>0</v>
      </c>
      <c r="F642" s="1">
        <v>0</v>
      </c>
      <c r="G642" s="1">
        <v>0</v>
      </c>
      <c r="H642" s="1">
        <v>23.96</v>
      </c>
      <c r="I642" s="1">
        <v>1</v>
      </c>
      <c r="J642" s="1">
        <v>23.96</v>
      </c>
    </row>
    <row r="643" spans="1:10" x14ac:dyDescent="0.2">
      <c r="A643" s="1">
        <v>7323945500754</v>
      </c>
      <c r="B643" s="1" t="s">
        <v>2194</v>
      </c>
      <c r="C643" s="1" t="s">
        <v>2192</v>
      </c>
      <c r="D643" s="1">
        <v>23.96</v>
      </c>
      <c r="E643" s="1">
        <v>0</v>
      </c>
      <c r="F643" s="1">
        <v>0</v>
      </c>
      <c r="G643" s="1">
        <v>0</v>
      </c>
      <c r="H643" s="1">
        <v>23.96</v>
      </c>
      <c r="I643" s="1">
        <v>1</v>
      </c>
      <c r="J643" s="1">
        <v>23.96</v>
      </c>
    </row>
    <row r="644" spans="1:10" x14ac:dyDescent="0.2">
      <c r="A644" s="1">
        <v>6754114240594</v>
      </c>
      <c r="B644" s="1" t="s">
        <v>6057</v>
      </c>
      <c r="C644" s="1" t="s">
        <v>6058</v>
      </c>
      <c r="D644" s="1">
        <v>23.96</v>
      </c>
      <c r="E644" s="1">
        <v>0</v>
      </c>
      <c r="F644" s="1">
        <v>0</v>
      </c>
      <c r="G644" s="1">
        <v>0</v>
      </c>
      <c r="H644" s="1">
        <v>23.96</v>
      </c>
      <c r="I644" s="1">
        <v>1</v>
      </c>
      <c r="J644" s="1">
        <v>23.96</v>
      </c>
    </row>
    <row r="645" spans="1:10" x14ac:dyDescent="0.2">
      <c r="A645" s="1">
        <v>7117119881298</v>
      </c>
      <c r="B645" s="1" t="s">
        <v>6059</v>
      </c>
      <c r="C645" s="1" t="s">
        <v>5167</v>
      </c>
      <c r="D645" s="1">
        <v>23.96</v>
      </c>
      <c r="E645" s="1">
        <v>0</v>
      </c>
      <c r="F645" s="1">
        <v>0</v>
      </c>
      <c r="G645" s="1">
        <v>0</v>
      </c>
      <c r="H645" s="1">
        <v>23.96</v>
      </c>
      <c r="I645" s="1">
        <v>1</v>
      </c>
      <c r="J645" s="1">
        <v>23.96</v>
      </c>
    </row>
    <row r="646" spans="1:10" x14ac:dyDescent="0.2">
      <c r="A646" s="1">
        <v>7228292825170</v>
      </c>
      <c r="B646" s="1" t="s">
        <v>6060</v>
      </c>
      <c r="C646" s="1" t="s">
        <v>5134</v>
      </c>
      <c r="D646" s="1">
        <v>23.96</v>
      </c>
      <c r="E646" s="1">
        <v>0</v>
      </c>
      <c r="F646" s="1">
        <v>0</v>
      </c>
      <c r="G646" s="1">
        <v>0</v>
      </c>
      <c r="H646" s="1">
        <v>23.96</v>
      </c>
      <c r="I646" s="1">
        <v>1</v>
      </c>
      <c r="J646" s="1">
        <v>23.96</v>
      </c>
    </row>
    <row r="647" spans="1:10" x14ac:dyDescent="0.2">
      <c r="A647" s="1">
        <v>7134384816210</v>
      </c>
      <c r="B647" s="1" t="s">
        <v>6061</v>
      </c>
      <c r="C647" s="1" t="s">
        <v>6062</v>
      </c>
      <c r="D647" s="1">
        <v>23.96</v>
      </c>
      <c r="E647" s="1">
        <v>0</v>
      </c>
      <c r="F647" s="1">
        <v>0</v>
      </c>
      <c r="G647" s="1">
        <v>0</v>
      </c>
      <c r="H647" s="1">
        <v>23.96</v>
      </c>
      <c r="I647" s="1">
        <v>1</v>
      </c>
      <c r="J647" s="1">
        <v>23.96</v>
      </c>
    </row>
    <row r="648" spans="1:10" x14ac:dyDescent="0.2">
      <c r="A648" s="1">
        <v>7214558609490</v>
      </c>
      <c r="B648" s="1" t="s">
        <v>6063</v>
      </c>
      <c r="C648" s="1" t="s">
        <v>6064</v>
      </c>
      <c r="D648" s="1">
        <v>23.95</v>
      </c>
      <c r="E648" s="1">
        <v>0</v>
      </c>
      <c r="F648" s="1">
        <v>0</v>
      </c>
      <c r="G648" s="1">
        <v>0</v>
      </c>
      <c r="H648" s="1">
        <v>23.95</v>
      </c>
      <c r="I648" s="1">
        <v>1</v>
      </c>
      <c r="J648" s="1">
        <v>23.95</v>
      </c>
    </row>
    <row r="649" spans="1:10" x14ac:dyDescent="0.2">
      <c r="A649" s="1">
        <v>7101163307090</v>
      </c>
      <c r="B649" s="1" t="s">
        <v>4613</v>
      </c>
      <c r="C649" s="1" t="s">
        <v>4611</v>
      </c>
      <c r="D649" s="1">
        <v>23.95</v>
      </c>
      <c r="E649" s="1">
        <v>0</v>
      </c>
      <c r="F649" s="1">
        <v>0</v>
      </c>
      <c r="G649" s="1">
        <v>0</v>
      </c>
      <c r="H649" s="1">
        <v>23.95</v>
      </c>
      <c r="I649" s="1">
        <v>1</v>
      </c>
      <c r="J649" s="1">
        <v>23.95</v>
      </c>
    </row>
    <row r="650" spans="1:10" x14ac:dyDescent="0.2">
      <c r="A650" s="1">
        <v>7222640279634</v>
      </c>
      <c r="B650" s="1" t="s">
        <v>6065</v>
      </c>
      <c r="C650" s="1" t="s">
        <v>6066</v>
      </c>
      <c r="D650" s="1">
        <v>23.95</v>
      </c>
      <c r="E650" s="1">
        <v>0</v>
      </c>
      <c r="F650" s="1">
        <v>0</v>
      </c>
      <c r="G650" s="1">
        <v>0</v>
      </c>
      <c r="H650" s="1">
        <v>23.95</v>
      </c>
      <c r="I650" s="1">
        <v>1</v>
      </c>
      <c r="J650" s="1">
        <v>23.95</v>
      </c>
    </row>
    <row r="651" spans="1:10" x14ac:dyDescent="0.2">
      <c r="A651" s="1">
        <v>7301009899602</v>
      </c>
      <c r="B651" s="1" t="s">
        <v>999</v>
      </c>
      <c r="C651" s="1" t="s">
        <v>997</v>
      </c>
      <c r="D651" s="1">
        <v>23.95</v>
      </c>
      <c r="E651" s="1">
        <v>0</v>
      </c>
      <c r="F651" s="1">
        <v>0</v>
      </c>
      <c r="G651" s="1">
        <v>0</v>
      </c>
      <c r="H651" s="1">
        <v>23.95</v>
      </c>
      <c r="I651" s="1">
        <v>1</v>
      </c>
      <c r="J651" s="1">
        <v>23.95</v>
      </c>
    </row>
    <row r="652" spans="1:10" x14ac:dyDescent="0.2">
      <c r="A652" s="1">
        <v>7227382792274</v>
      </c>
      <c r="B652" s="1" t="s">
        <v>901</v>
      </c>
      <c r="C652" s="1" t="s">
        <v>899</v>
      </c>
      <c r="D652" s="1">
        <v>23.95</v>
      </c>
      <c r="E652" s="1">
        <v>0</v>
      </c>
      <c r="F652" s="1">
        <v>0</v>
      </c>
      <c r="G652" s="1">
        <v>0</v>
      </c>
      <c r="H652" s="1">
        <v>23.95</v>
      </c>
      <c r="I652" s="1">
        <v>1</v>
      </c>
      <c r="J652" s="1">
        <v>23.95</v>
      </c>
    </row>
    <row r="653" spans="1:10" x14ac:dyDescent="0.2">
      <c r="A653" s="1">
        <v>7103711051858</v>
      </c>
      <c r="B653" s="1" t="s">
        <v>6067</v>
      </c>
      <c r="C653" s="1" t="s">
        <v>6068</v>
      </c>
      <c r="D653" s="1">
        <v>23.75</v>
      </c>
      <c r="E653" s="1">
        <v>0</v>
      </c>
      <c r="F653" s="1">
        <v>0</v>
      </c>
      <c r="G653" s="1">
        <v>0</v>
      </c>
      <c r="H653" s="1">
        <v>23.75</v>
      </c>
      <c r="I653" s="1">
        <v>1</v>
      </c>
      <c r="J653" s="1">
        <v>23.75</v>
      </c>
    </row>
    <row r="654" spans="1:10" x14ac:dyDescent="0.2">
      <c r="A654" s="1">
        <v>6759609008210</v>
      </c>
      <c r="B654" s="1" t="s">
        <v>6069</v>
      </c>
      <c r="C654" s="1" t="s">
        <v>5228</v>
      </c>
      <c r="D654" s="1">
        <v>23.75</v>
      </c>
      <c r="E654" s="1">
        <v>0</v>
      </c>
      <c r="F654" s="1">
        <v>0</v>
      </c>
      <c r="G654" s="1">
        <v>0</v>
      </c>
      <c r="H654" s="1">
        <v>23.75</v>
      </c>
      <c r="I654" s="1">
        <v>1</v>
      </c>
      <c r="J654" s="1">
        <v>23.75</v>
      </c>
    </row>
    <row r="655" spans="1:10" x14ac:dyDescent="0.2">
      <c r="A655" s="1">
        <v>7109525307474</v>
      </c>
      <c r="B655" s="1" t="s">
        <v>6070</v>
      </c>
      <c r="C655" s="1" t="s">
        <v>6071</v>
      </c>
      <c r="D655" s="1">
        <v>23.38</v>
      </c>
      <c r="E655" s="1">
        <v>0</v>
      </c>
      <c r="F655" s="1">
        <v>0</v>
      </c>
      <c r="G655" s="1">
        <v>0</v>
      </c>
      <c r="H655" s="1">
        <v>23.38</v>
      </c>
      <c r="I655" s="1">
        <v>1</v>
      </c>
      <c r="J655" s="1">
        <v>23.38</v>
      </c>
    </row>
    <row r="656" spans="1:10" x14ac:dyDescent="0.2">
      <c r="A656" s="1">
        <v>7119269888082</v>
      </c>
      <c r="B656" s="1" t="s">
        <v>6072</v>
      </c>
      <c r="C656" s="1" t="s">
        <v>6073</v>
      </c>
      <c r="D656" s="1">
        <v>23.36</v>
      </c>
      <c r="E656" s="1">
        <v>0</v>
      </c>
      <c r="F656" s="1">
        <v>0</v>
      </c>
      <c r="G656" s="1">
        <v>0</v>
      </c>
      <c r="H656" s="1">
        <v>23.36</v>
      </c>
      <c r="I656" s="1">
        <v>1</v>
      </c>
      <c r="J656" s="1">
        <v>23.36</v>
      </c>
    </row>
    <row r="657" spans="1:10" x14ac:dyDescent="0.2">
      <c r="A657" s="1">
        <v>7206504038482</v>
      </c>
      <c r="B657" s="1" t="s">
        <v>6074</v>
      </c>
      <c r="C657" s="1" t="s">
        <v>6075</v>
      </c>
      <c r="D657" s="1">
        <v>23.35</v>
      </c>
      <c r="E657" s="1">
        <v>0</v>
      </c>
      <c r="F657" s="1">
        <v>0</v>
      </c>
      <c r="G657" s="1">
        <v>0</v>
      </c>
      <c r="H657" s="1">
        <v>23.35</v>
      </c>
      <c r="I657" s="1">
        <v>1</v>
      </c>
      <c r="J657" s="1">
        <v>23.35</v>
      </c>
    </row>
    <row r="658" spans="1:10" x14ac:dyDescent="0.2">
      <c r="A658" s="1">
        <v>6889108439122</v>
      </c>
      <c r="B658" s="1" t="s">
        <v>6076</v>
      </c>
      <c r="C658" s="1" t="s">
        <v>6077</v>
      </c>
      <c r="D658" s="1">
        <v>23.19</v>
      </c>
      <c r="E658" s="1">
        <v>0</v>
      </c>
      <c r="F658" s="1">
        <v>0</v>
      </c>
      <c r="G658" s="1">
        <v>0</v>
      </c>
      <c r="H658" s="1">
        <v>23.19</v>
      </c>
      <c r="I658" s="1">
        <v>1</v>
      </c>
      <c r="J658" s="1">
        <v>23.19</v>
      </c>
    </row>
    <row r="659" spans="1:10" x14ac:dyDescent="0.2">
      <c r="A659" s="1">
        <v>7321269960786</v>
      </c>
      <c r="B659" s="1" t="s">
        <v>6078</v>
      </c>
      <c r="C659" s="1" t="s">
        <v>6079</v>
      </c>
      <c r="D659" s="1">
        <v>22.95</v>
      </c>
      <c r="E659" s="1">
        <v>0</v>
      </c>
      <c r="F659" s="1">
        <v>0</v>
      </c>
      <c r="G659" s="1">
        <v>0</v>
      </c>
      <c r="H659" s="1">
        <v>22.95</v>
      </c>
      <c r="I659" s="1">
        <v>1</v>
      </c>
      <c r="J659" s="1">
        <v>22.95</v>
      </c>
    </row>
    <row r="660" spans="1:10" x14ac:dyDescent="0.2">
      <c r="A660" s="1">
        <v>7327248842834</v>
      </c>
      <c r="B660" s="1" t="s">
        <v>1341</v>
      </c>
      <c r="C660" s="1" t="s">
        <v>1339</v>
      </c>
      <c r="D660" s="1">
        <v>22.95</v>
      </c>
      <c r="E660" s="1">
        <v>0</v>
      </c>
      <c r="F660" s="1">
        <v>0</v>
      </c>
      <c r="G660" s="1">
        <v>0</v>
      </c>
      <c r="H660" s="1">
        <v>22.95</v>
      </c>
      <c r="I660" s="1">
        <v>1</v>
      </c>
      <c r="J660" s="1">
        <v>22.95</v>
      </c>
    </row>
    <row r="661" spans="1:10" x14ac:dyDescent="0.2">
      <c r="A661" s="1">
        <v>7326921556050</v>
      </c>
      <c r="B661" s="1" t="s">
        <v>1213</v>
      </c>
      <c r="C661" s="1" t="s">
        <v>1211</v>
      </c>
      <c r="D661" s="1">
        <v>22.95</v>
      </c>
      <c r="E661" s="1">
        <v>0</v>
      </c>
      <c r="F661" s="1">
        <v>0</v>
      </c>
      <c r="G661" s="1">
        <v>0</v>
      </c>
      <c r="H661" s="1">
        <v>22.95</v>
      </c>
      <c r="I661" s="1">
        <v>1</v>
      </c>
      <c r="J661" s="1">
        <v>22.95</v>
      </c>
    </row>
    <row r="662" spans="1:10" x14ac:dyDescent="0.2">
      <c r="A662" s="1">
        <v>7326905172050</v>
      </c>
      <c r="B662" s="1" t="s">
        <v>2512</v>
      </c>
      <c r="C662" s="1" t="s">
        <v>2510</v>
      </c>
      <c r="D662" s="1">
        <v>22.95</v>
      </c>
      <c r="E662" s="1">
        <v>0</v>
      </c>
      <c r="F662" s="1">
        <v>0</v>
      </c>
      <c r="G662" s="1">
        <v>0</v>
      </c>
      <c r="H662" s="1">
        <v>22.95</v>
      </c>
      <c r="I662" s="1">
        <v>1</v>
      </c>
      <c r="J662" s="1">
        <v>22.95</v>
      </c>
    </row>
    <row r="663" spans="1:10" x14ac:dyDescent="0.2">
      <c r="A663" s="1">
        <v>7322316046418</v>
      </c>
      <c r="B663" s="1" t="s">
        <v>2711</v>
      </c>
      <c r="C663" s="1" t="s">
        <v>2709</v>
      </c>
      <c r="D663" s="1">
        <v>22.95</v>
      </c>
      <c r="E663" s="1">
        <v>0</v>
      </c>
      <c r="F663" s="1">
        <v>0</v>
      </c>
      <c r="G663" s="1">
        <v>0</v>
      </c>
      <c r="H663" s="1">
        <v>22.95</v>
      </c>
      <c r="I663" s="1">
        <v>1</v>
      </c>
      <c r="J663" s="1">
        <v>22.95</v>
      </c>
    </row>
    <row r="664" spans="1:10" x14ac:dyDescent="0.2">
      <c r="A664" s="1">
        <v>7273690398802</v>
      </c>
      <c r="B664" s="1" t="s">
        <v>730</v>
      </c>
      <c r="C664" s="1" t="s">
        <v>728</v>
      </c>
      <c r="D664" s="1">
        <v>22.95</v>
      </c>
      <c r="E664" s="1">
        <v>0</v>
      </c>
      <c r="F664" s="1">
        <v>0</v>
      </c>
      <c r="G664" s="1">
        <v>0</v>
      </c>
      <c r="H664" s="1">
        <v>22.95</v>
      </c>
      <c r="I664" s="1">
        <v>1</v>
      </c>
      <c r="J664" s="1">
        <v>22.95</v>
      </c>
    </row>
    <row r="665" spans="1:10" x14ac:dyDescent="0.2">
      <c r="A665" s="1">
        <v>6620187394130</v>
      </c>
      <c r="B665" s="1" t="s">
        <v>6080</v>
      </c>
      <c r="C665" s="1" t="s">
        <v>6081</v>
      </c>
      <c r="D665" s="1">
        <v>22.95</v>
      </c>
      <c r="E665" s="1">
        <v>0</v>
      </c>
      <c r="F665" s="1">
        <v>0</v>
      </c>
      <c r="G665" s="1">
        <v>0</v>
      </c>
      <c r="H665" s="1">
        <v>22.95</v>
      </c>
      <c r="I665" s="1">
        <v>1</v>
      </c>
      <c r="J665" s="1">
        <v>22.95</v>
      </c>
    </row>
    <row r="666" spans="1:10" x14ac:dyDescent="0.2">
      <c r="A666" s="1">
        <v>6722666004562</v>
      </c>
      <c r="B666" s="1" t="s">
        <v>6082</v>
      </c>
      <c r="C666" s="1" t="s">
        <v>6083</v>
      </c>
      <c r="D666" s="1">
        <v>22.95</v>
      </c>
      <c r="E666" s="1">
        <v>0</v>
      </c>
      <c r="F666" s="1">
        <v>0</v>
      </c>
      <c r="G666" s="1">
        <v>0</v>
      </c>
      <c r="H666" s="1">
        <v>22.95</v>
      </c>
      <c r="I666" s="1">
        <v>1</v>
      </c>
      <c r="J666" s="1">
        <v>22.95</v>
      </c>
    </row>
    <row r="667" spans="1:10" x14ac:dyDescent="0.2">
      <c r="A667" s="1">
        <v>7319356375122</v>
      </c>
      <c r="B667" s="1" t="s">
        <v>6084</v>
      </c>
      <c r="C667" s="1" t="s">
        <v>6085</v>
      </c>
      <c r="D667" s="1">
        <v>22.95</v>
      </c>
      <c r="E667" s="1">
        <v>0</v>
      </c>
      <c r="F667" s="1">
        <v>0</v>
      </c>
      <c r="G667" s="1">
        <v>0</v>
      </c>
      <c r="H667" s="1">
        <v>22.95</v>
      </c>
      <c r="I667" s="1">
        <v>1</v>
      </c>
      <c r="J667" s="1">
        <v>22.95</v>
      </c>
    </row>
    <row r="668" spans="1:10" x14ac:dyDescent="0.2">
      <c r="A668" s="1">
        <v>7304074068050</v>
      </c>
      <c r="B668" s="1" t="s">
        <v>6086</v>
      </c>
      <c r="C668" s="1" t="s">
        <v>6087</v>
      </c>
      <c r="D668" s="1">
        <v>22.95</v>
      </c>
      <c r="E668" s="1">
        <v>0</v>
      </c>
      <c r="F668" s="1">
        <v>0</v>
      </c>
      <c r="G668" s="1">
        <v>0</v>
      </c>
      <c r="H668" s="1">
        <v>22.95</v>
      </c>
      <c r="I668" s="1">
        <v>1</v>
      </c>
      <c r="J668" s="1">
        <v>22.95</v>
      </c>
    </row>
    <row r="669" spans="1:10" x14ac:dyDescent="0.2">
      <c r="A669" s="1">
        <v>6863545663570</v>
      </c>
      <c r="B669" s="1" t="s">
        <v>6088</v>
      </c>
      <c r="C669" s="1" t="s">
        <v>6089</v>
      </c>
      <c r="D669" s="1">
        <v>22.5</v>
      </c>
      <c r="E669" s="1">
        <v>0</v>
      </c>
      <c r="F669" s="1">
        <v>0</v>
      </c>
      <c r="G669" s="1">
        <v>0</v>
      </c>
      <c r="H669" s="1">
        <v>22.5</v>
      </c>
      <c r="I669" s="1">
        <v>1</v>
      </c>
      <c r="J669" s="1">
        <v>22.5</v>
      </c>
    </row>
    <row r="670" spans="1:10" x14ac:dyDescent="0.2">
      <c r="A670" s="1">
        <v>6888215674962</v>
      </c>
      <c r="B670" s="1" t="s">
        <v>6090</v>
      </c>
      <c r="C670" s="1" t="s">
        <v>6091</v>
      </c>
      <c r="D670" s="1">
        <v>22.49</v>
      </c>
      <c r="E670" s="1">
        <v>0</v>
      </c>
      <c r="F670" s="1">
        <v>0</v>
      </c>
      <c r="G670" s="1">
        <v>0</v>
      </c>
      <c r="H670" s="1">
        <v>22.49</v>
      </c>
      <c r="I670" s="1">
        <v>1</v>
      </c>
      <c r="J670" s="1">
        <v>22.49</v>
      </c>
    </row>
    <row r="671" spans="1:10" x14ac:dyDescent="0.2">
      <c r="A671" s="1">
        <v>7260562260050</v>
      </c>
      <c r="B671" s="1" t="s">
        <v>6092</v>
      </c>
      <c r="C671" s="1" t="s">
        <v>6093</v>
      </c>
      <c r="D671" s="1">
        <v>22.49</v>
      </c>
      <c r="E671" s="1">
        <v>0</v>
      </c>
      <c r="F671" s="1">
        <v>0</v>
      </c>
      <c r="G671" s="1">
        <v>0</v>
      </c>
      <c r="H671" s="1">
        <v>22.49</v>
      </c>
      <c r="I671" s="1">
        <v>1</v>
      </c>
      <c r="J671" s="1">
        <v>22.49</v>
      </c>
    </row>
    <row r="672" spans="1:10" x14ac:dyDescent="0.2">
      <c r="A672" s="1">
        <v>6576701145170</v>
      </c>
      <c r="B672" s="1" t="s">
        <v>6094</v>
      </c>
      <c r="C672" s="1" t="s">
        <v>6095</v>
      </c>
      <c r="D672" s="1">
        <v>22.48</v>
      </c>
      <c r="E672" s="1">
        <v>0</v>
      </c>
      <c r="F672" s="1">
        <v>0</v>
      </c>
      <c r="G672" s="1">
        <v>0</v>
      </c>
      <c r="H672" s="1">
        <v>22.48</v>
      </c>
      <c r="I672" s="1">
        <v>1</v>
      </c>
      <c r="J672" s="1">
        <v>22.48</v>
      </c>
    </row>
    <row r="673" spans="1:10" x14ac:dyDescent="0.2">
      <c r="A673" s="1">
        <v>7137106460754</v>
      </c>
      <c r="B673" s="1" t="s">
        <v>6096</v>
      </c>
      <c r="C673" s="1" t="s">
        <v>6097</v>
      </c>
      <c r="D673" s="1">
        <v>22.48</v>
      </c>
      <c r="E673" s="1">
        <v>0</v>
      </c>
      <c r="F673" s="1">
        <v>0</v>
      </c>
      <c r="G673" s="1">
        <v>0</v>
      </c>
      <c r="H673" s="1">
        <v>22.48</v>
      </c>
      <c r="I673" s="1">
        <v>1</v>
      </c>
      <c r="J673" s="1">
        <v>22.48</v>
      </c>
    </row>
    <row r="674" spans="1:10" x14ac:dyDescent="0.2">
      <c r="A674" s="1">
        <v>6619219591250</v>
      </c>
      <c r="B674" s="1" t="s">
        <v>6098</v>
      </c>
      <c r="C674" s="1" t="s">
        <v>6099</v>
      </c>
      <c r="D674" s="1">
        <v>22.48</v>
      </c>
      <c r="E674" s="1">
        <v>0</v>
      </c>
      <c r="F674" s="1">
        <v>0</v>
      </c>
      <c r="G674" s="1">
        <v>0</v>
      </c>
      <c r="H674" s="1">
        <v>22.48</v>
      </c>
      <c r="I674" s="1">
        <v>1</v>
      </c>
      <c r="J674" s="1">
        <v>22.48</v>
      </c>
    </row>
    <row r="675" spans="1:10" x14ac:dyDescent="0.2">
      <c r="A675" s="1">
        <v>7304861515858</v>
      </c>
      <c r="B675" s="1" t="s">
        <v>6100</v>
      </c>
      <c r="C675" s="1" t="s">
        <v>6101</v>
      </c>
      <c r="D675" s="1">
        <v>22.45</v>
      </c>
      <c r="E675" s="1">
        <v>0</v>
      </c>
      <c r="F675" s="1">
        <v>0</v>
      </c>
      <c r="G675" s="1">
        <v>0</v>
      </c>
      <c r="H675" s="1">
        <v>22.45</v>
      </c>
      <c r="I675" s="1">
        <v>1</v>
      </c>
      <c r="J675" s="1">
        <v>22.45</v>
      </c>
    </row>
    <row r="676" spans="1:10" x14ac:dyDescent="0.2">
      <c r="A676" s="1">
        <v>7225217351762</v>
      </c>
      <c r="B676" s="1" t="s">
        <v>813</v>
      </c>
      <c r="C676" s="1" t="s">
        <v>811</v>
      </c>
      <c r="D676" s="1">
        <v>21.95</v>
      </c>
      <c r="E676" s="1">
        <v>0</v>
      </c>
      <c r="F676" s="1">
        <v>0</v>
      </c>
      <c r="G676" s="1">
        <v>0</v>
      </c>
      <c r="H676" s="1">
        <v>21.95</v>
      </c>
      <c r="I676" s="1">
        <v>1</v>
      </c>
      <c r="J676" s="1">
        <v>21.95</v>
      </c>
    </row>
    <row r="677" spans="1:10" x14ac:dyDescent="0.2">
      <c r="A677" s="1">
        <v>7240672215122</v>
      </c>
      <c r="B677" s="1" t="s">
        <v>6102</v>
      </c>
      <c r="C677" s="1" t="s">
        <v>6103</v>
      </c>
      <c r="D677" s="1">
        <v>21.95</v>
      </c>
      <c r="E677" s="1">
        <v>0</v>
      </c>
      <c r="F677" s="1">
        <v>0</v>
      </c>
      <c r="G677" s="1">
        <v>0</v>
      </c>
      <c r="H677" s="1">
        <v>21.95</v>
      </c>
      <c r="I677" s="1">
        <v>1</v>
      </c>
      <c r="J677" s="1">
        <v>21.95</v>
      </c>
    </row>
    <row r="678" spans="1:10" x14ac:dyDescent="0.2">
      <c r="A678" s="1">
        <v>7204431822930</v>
      </c>
      <c r="B678" s="1" t="s">
        <v>6104</v>
      </c>
      <c r="C678" s="1" t="s">
        <v>6105</v>
      </c>
      <c r="D678" s="1">
        <v>21.95</v>
      </c>
      <c r="E678" s="1">
        <v>0</v>
      </c>
      <c r="F678" s="1">
        <v>0</v>
      </c>
      <c r="G678" s="1">
        <v>0</v>
      </c>
      <c r="H678" s="1">
        <v>21.95</v>
      </c>
      <c r="I678" s="1">
        <v>1</v>
      </c>
      <c r="J678" s="1">
        <v>21.95</v>
      </c>
    </row>
    <row r="679" spans="1:10" x14ac:dyDescent="0.2">
      <c r="A679" s="1">
        <v>7291827748946</v>
      </c>
      <c r="B679" s="1" t="s">
        <v>6106</v>
      </c>
      <c r="C679" s="1" t="s">
        <v>6107</v>
      </c>
      <c r="D679" s="1">
        <v>21.95</v>
      </c>
      <c r="E679" s="1">
        <v>0</v>
      </c>
      <c r="F679" s="1">
        <v>0</v>
      </c>
      <c r="G679" s="1">
        <v>0</v>
      </c>
      <c r="H679" s="1">
        <v>21.95</v>
      </c>
      <c r="I679" s="1">
        <v>1</v>
      </c>
      <c r="J679" s="1">
        <v>21.95</v>
      </c>
    </row>
    <row r="680" spans="1:10" x14ac:dyDescent="0.2">
      <c r="A680" s="1">
        <v>7255619698770</v>
      </c>
      <c r="B680" s="1" t="s">
        <v>3592</v>
      </c>
      <c r="C680" s="1" t="s">
        <v>3590</v>
      </c>
      <c r="D680" s="1">
        <v>21.95</v>
      </c>
      <c r="E680" s="1">
        <v>0</v>
      </c>
      <c r="F680" s="1">
        <v>0</v>
      </c>
      <c r="G680" s="1">
        <v>0</v>
      </c>
      <c r="H680" s="1">
        <v>21.95</v>
      </c>
      <c r="I680" s="1">
        <v>1</v>
      </c>
      <c r="J680" s="1">
        <v>21.95</v>
      </c>
    </row>
    <row r="681" spans="1:10" x14ac:dyDescent="0.2">
      <c r="A681" s="1">
        <v>7321272516690</v>
      </c>
      <c r="B681" s="1" t="s">
        <v>6108</v>
      </c>
      <c r="C681" s="1" t="s">
        <v>5506</v>
      </c>
      <c r="D681" s="1">
        <v>21.95</v>
      </c>
      <c r="E681" s="1">
        <v>0</v>
      </c>
      <c r="F681" s="1">
        <v>0</v>
      </c>
      <c r="G681" s="1">
        <v>0</v>
      </c>
      <c r="H681" s="1">
        <v>21.95</v>
      </c>
      <c r="I681" s="1">
        <v>1</v>
      </c>
      <c r="J681" s="1">
        <v>21.95</v>
      </c>
    </row>
    <row r="682" spans="1:10" x14ac:dyDescent="0.2">
      <c r="A682" s="1">
        <v>7323167686738</v>
      </c>
      <c r="B682" s="1" t="s">
        <v>3285</v>
      </c>
      <c r="C682" s="1" t="s">
        <v>3283</v>
      </c>
      <c r="D682" s="1">
        <v>21.95</v>
      </c>
      <c r="E682" s="1">
        <v>0</v>
      </c>
      <c r="F682" s="1">
        <v>0</v>
      </c>
      <c r="G682" s="1">
        <v>0</v>
      </c>
      <c r="H682" s="1">
        <v>21.95</v>
      </c>
      <c r="I682" s="1">
        <v>1</v>
      </c>
      <c r="J682" s="1">
        <v>21.95</v>
      </c>
    </row>
    <row r="683" spans="1:10" x14ac:dyDescent="0.2">
      <c r="A683" s="1">
        <v>7212973424722</v>
      </c>
      <c r="B683" s="1" t="s">
        <v>6109</v>
      </c>
      <c r="C683" s="1" t="s">
        <v>6110</v>
      </c>
      <c r="D683" s="1">
        <v>21.95</v>
      </c>
      <c r="E683" s="1">
        <v>0</v>
      </c>
      <c r="F683" s="1">
        <v>0</v>
      </c>
      <c r="G683" s="1">
        <v>0</v>
      </c>
      <c r="H683" s="1">
        <v>21.95</v>
      </c>
      <c r="I683" s="1">
        <v>1</v>
      </c>
      <c r="J683" s="1">
        <v>21.95</v>
      </c>
    </row>
    <row r="684" spans="1:10" x14ac:dyDescent="0.2">
      <c r="A684" s="1">
        <v>7327251431506</v>
      </c>
      <c r="B684" s="1" t="s">
        <v>1800</v>
      </c>
      <c r="C684" s="1" t="s">
        <v>1798</v>
      </c>
      <c r="D684" s="1">
        <v>21.95</v>
      </c>
      <c r="E684" s="1">
        <v>0</v>
      </c>
      <c r="F684" s="1">
        <v>0</v>
      </c>
      <c r="G684" s="1">
        <v>0</v>
      </c>
      <c r="H684" s="1">
        <v>21.95</v>
      </c>
      <c r="I684" s="1">
        <v>1</v>
      </c>
      <c r="J684" s="1">
        <v>21.95</v>
      </c>
    </row>
    <row r="685" spans="1:10" x14ac:dyDescent="0.2">
      <c r="A685" s="1">
        <v>7213228458066</v>
      </c>
      <c r="B685" s="1" t="s">
        <v>6111</v>
      </c>
      <c r="C685" s="1" t="s">
        <v>6112</v>
      </c>
      <c r="D685" s="1">
        <v>21.95</v>
      </c>
      <c r="E685" s="1">
        <v>0</v>
      </c>
      <c r="F685" s="1">
        <v>0</v>
      </c>
      <c r="G685" s="1">
        <v>0</v>
      </c>
      <c r="H685" s="1">
        <v>21.95</v>
      </c>
      <c r="I685" s="1">
        <v>1</v>
      </c>
      <c r="J685" s="1">
        <v>21.95</v>
      </c>
    </row>
    <row r="686" spans="1:10" x14ac:dyDescent="0.2">
      <c r="A686" s="1">
        <v>7149226164306</v>
      </c>
      <c r="B686" s="1" t="s">
        <v>6113</v>
      </c>
      <c r="C686" s="1" t="s">
        <v>6114</v>
      </c>
      <c r="D686" s="1">
        <v>21.95</v>
      </c>
      <c r="E686" s="1">
        <v>0</v>
      </c>
      <c r="F686" s="1">
        <v>0</v>
      </c>
      <c r="G686" s="1">
        <v>0</v>
      </c>
      <c r="H686" s="1">
        <v>21.95</v>
      </c>
      <c r="I686" s="1">
        <v>1</v>
      </c>
      <c r="J686" s="1">
        <v>21.95</v>
      </c>
    </row>
    <row r="687" spans="1:10" x14ac:dyDescent="0.2">
      <c r="A687" s="1">
        <v>7328452640850</v>
      </c>
      <c r="B687" s="1" t="s">
        <v>2623</v>
      </c>
      <c r="C687" s="1" t="s">
        <v>2621</v>
      </c>
      <c r="D687" s="1">
        <v>21.95</v>
      </c>
      <c r="E687" s="1">
        <v>0</v>
      </c>
      <c r="F687" s="1">
        <v>0</v>
      </c>
      <c r="G687" s="1">
        <v>0</v>
      </c>
      <c r="H687" s="1">
        <v>21.95</v>
      </c>
      <c r="I687" s="1">
        <v>1</v>
      </c>
      <c r="J687" s="1">
        <v>21.95</v>
      </c>
    </row>
    <row r="688" spans="1:10" x14ac:dyDescent="0.2">
      <c r="A688" s="1">
        <v>7239722369106</v>
      </c>
      <c r="B688" s="1" t="s">
        <v>2584</v>
      </c>
      <c r="C688" s="1" t="s">
        <v>2582</v>
      </c>
      <c r="D688" s="1">
        <v>21.95</v>
      </c>
      <c r="E688" s="1">
        <v>0</v>
      </c>
      <c r="F688" s="1">
        <v>0</v>
      </c>
      <c r="G688" s="1">
        <v>0</v>
      </c>
      <c r="H688" s="1">
        <v>21.95</v>
      </c>
      <c r="I688" s="1">
        <v>1</v>
      </c>
      <c r="J688" s="1">
        <v>21.95</v>
      </c>
    </row>
    <row r="689" spans="1:10" x14ac:dyDescent="0.2">
      <c r="A689" s="1">
        <v>7328222904402</v>
      </c>
      <c r="B689" s="1" t="s">
        <v>1406</v>
      </c>
      <c r="C689" s="1" t="s">
        <v>1404</v>
      </c>
      <c r="D689" s="1">
        <v>21.95</v>
      </c>
      <c r="E689" s="1">
        <v>0</v>
      </c>
      <c r="F689" s="1">
        <v>0</v>
      </c>
      <c r="G689" s="1">
        <v>0</v>
      </c>
      <c r="H689" s="1">
        <v>21.95</v>
      </c>
      <c r="I689" s="1">
        <v>1</v>
      </c>
      <c r="J689" s="1">
        <v>21.95</v>
      </c>
    </row>
    <row r="690" spans="1:10" x14ac:dyDescent="0.2">
      <c r="A690" s="1">
        <v>7326972837970</v>
      </c>
      <c r="B690" s="1" t="s">
        <v>1595</v>
      </c>
      <c r="C690" s="1" t="s">
        <v>1593</v>
      </c>
      <c r="D690" s="1">
        <v>21.95</v>
      </c>
      <c r="E690" s="1">
        <v>0</v>
      </c>
      <c r="F690" s="1">
        <v>0</v>
      </c>
      <c r="G690" s="1">
        <v>0</v>
      </c>
      <c r="H690" s="1">
        <v>21.95</v>
      </c>
      <c r="I690" s="1">
        <v>1</v>
      </c>
      <c r="J690" s="1">
        <v>21.95</v>
      </c>
    </row>
    <row r="691" spans="1:10" x14ac:dyDescent="0.2">
      <c r="A691" s="1">
        <v>7322128973906</v>
      </c>
      <c r="B691" s="1" t="s">
        <v>2628</v>
      </c>
      <c r="C691" s="1" t="s">
        <v>2626</v>
      </c>
      <c r="D691" s="1">
        <v>21.95</v>
      </c>
      <c r="E691" s="1">
        <v>0</v>
      </c>
      <c r="F691" s="1">
        <v>0</v>
      </c>
      <c r="G691" s="1">
        <v>0</v>
      </c>
      <c r="H691" s="1">
        <v>21.95</v>
      </c>
      <c r="I691" s="1">
        <v>1</v>
      </c>
      <c r="J691" s="1">
        <v>21.95</v>
      </c>
    </row>
    <row r="692" spans="1:10" x14ac:dyDescent="0.2">
      <c r="A692" s="1">
        <v>7322775027794</v>
      </c>
      <c r="B692" s="1" t="s">
        <v>1087</v>
      </c>
      <c r="C692" s="1" t="s">
        <v>1085</v>
      </c>
      <c r="D692" s="1">
        <v>21.95</v>
      </c>
      <c r="E692" s="1">
        <v>0</v>
      </c>
      <c r="F692" s="1">
        <v>0</v>
      </c>
      <c r="G692" s="1">
        <v>0</v>
      </c>
      <c r="H692" s="1">
        <v>21.95</v>
      </c>
      <c r="I692" s="1">
        <v>1</v>
      </c>
      <c r="J692" s="1">
        <v>21.95</v>
      </c>
    </row>
    <row r="693" spans="1:10" x14ac:dyDescent="0.2">
      <c r="A693" s="1">
        <v>7259713339474</v>
      </c>
      <c r="B693" s="1" t="s">
        <v>3630</v>
      </c>
      <c r="C693" s="1" t="s">
        <v>3628</v>
      </c>
      <c r="D693" s="1">
        <v>21.95</v>
      </c>
      <c r="E693" s="1">
        <v>0</v>
      </c>
      <c r="F693" s="1">
        <v>0</v>
      </c>
      <c r="G693" s="1">
        <v>0</v>
      </c>
      <c r="H693" s="1">
        <v>21.95</v>
      </c>
      <c r="I693" s="1">
        <v>1</v>
      </c>
      <c r="J693" s="1">
        <v>21.95</v>
      </c>
    </row>
    <row r="694" spans="1:10" x14ac:dyDescent="0.2">
      <c r="A694" s="1">
        <v>7288837177426</v>
      </c>
      <c r="B694" s="1" t="s">
        <v>6115</v>
      </c>
      <c r="C694" s="1" t="s">
        <v>6116</v>
      </c>
      <c r="D694" s="1">
        <v>21.95</v>
      </c>
      <c r="E694" s="1">
        <v>0</v>
      </c>
      <c r="F694" s="1">
        <v>0</v>
      </c>
      <c r="G694" s="1">
        <v>0</v>
      </c>
      <c r="H694" s="1">
        <v>21.95</v>
      </c>
      <c r="I694" s="1">
        <v>1</v>
      </c>
      <c r="J694" s="1">
        <v>21.95</v>
      </c>
    </row>
    <row r="695" spans="1:10" x14ac:dyDescent="0.2">
      <c r="A695" s="1">
        <v>7328453460050</v>
      </c>
      <c r="B695" s="1" t="s">
        <v>1618</v>
      </c>
      <c r="C695" s="1" t="s">
        <v>1616</v>
      </c>
      <c r="D695" s="1">
        <v>21.95</v>
      </c>
      <c r="E695" s="1">
        <v>0</v>
      </c>
      <c r="F695" s="1">
        <v>0</v>
      </c>
      <c r="G695" s="1">
        <v>0</v>
      </c>
      <c r="H695" s="1">
        <v>21.95</v>
      </c>
      <c r="I695" s="1">
        <v>1</v>
      </c>
      <c r="J695" s="1">
        <v>21.95</v>
      </c>
    </row>
    <row r="696" spans="1:10" x14ac:dyDescent="0.2">
      <c r="A696" s="1">
        <v>7234642870354</v>
      </c>
      <c r="B696" s="1" t="s">
        <v>1112</v>
      </c>
      <c r="C696" s="1" t="s">
        <v>1110</v>
      </c>
      <c r="D696" s="1">
        <v>21.95</v>
      </c>
      <c r="E696" s="1">
        <v>0</v>
      </c>
      <c r="F696" s="1">
        <v>0</v>
      </c>
      <c r="G696" s="1">
        <v>0</v>
      </c>
      <c r="H696" s="1">
        <v>21.95</v>
      </c>
      <c r="I696" s="1">
        <v>1</v>
      </c>
      <c r="J696" s="1">
        <v>21.95</v>
      </c>
    </row>
    <row r="697" spans="1:10" x14ac:dyDescent="0.2">
      <c r="A697" s="1">
        <v>7209459482706</v>
      </c>
      <c r="B697" s="1" t="s">
        <v>4202</v>
      </c>
      <c r="C697" s="1" t="s">
        <v>4200</v>
      </c>
      <c r="D697" s="1">
        <v>21.95</v>
      </c>
      <c r="E697" s="1">
        <v>0</v>
      </c>
      <c r="F697" s="1">
        <v>0</v>
      </c>
      <c r="G697" s="1">
        <v>0</v>
      </c>
      <c r="H697" s="1">
        <v>21.95</v>
      </c>
      <c r="I697" s="1">
        <v>1</v>
      </c>
      <c r="J697" s="1">
        <v>21.95</v>
      </c>
    </row>
    <row r="698" spans="1:10" x14ac:dyDescent="0.2">
      <c r="A698" s="1">
        <v>7275622105170</v>
      </c>
      <c r="B698" s="1" t="s">
        <v>6117</v>
      </c>
      <c r="C698" s="1" t="s">
        <v>6118</v>
      </c>
      <c r="D698" s="1">
        <v>21.95</v>
      </c>
      <c r="E698" s="1">
        <v>0</v>
      </c>
      <c r="F698" s="1">
        <v>0</v>
      </c>
      <c r="G698" s="1">
        <v>0</v>
      </c>
      <c r="H698" s="1">
        <v>21.95</v>
      </c>
      <c r="I698" s="1">
        <v>1</v>
      </c>
      <c r="J698" s="1">
        <v>21.95</v>
      </c>
    </row>
    <row r="699" spans="1:10" x14ac:dyDescent="0.2">
      <c r="A699" s="1">
        <v>7214606549074</v>
      </c>
      <c r="B699" s="1" t="s">
        <v>6119</v>
      </c>
      <c r="C699" s="1" t="s">
        <v>6120</v>
      </c>
      <c r="D699" s="1">
        <v>21.95</v>
      </c>
      <c r="E699" s="1">
        <v>0</v>
      </c>
      <c r="F699" s="1">
        <v>0</v>
      </c>
      <c r="G699" s="1">
        <v>0</v>
      </c>
      <c r="H699" s="1">
        <v>21.95</v>
      </c>
      <c r="I699" s="1">
        <v>1</v>
      </c>
      <c r="J699" s="1">
        <v>21.95</v>
      </c>
    </row>
    <row r="700" spans="1:10" x14ac:dyDescent="0.2">
      <c r="A700" s="1">
        <v>7246757068882</v>
      </c>
      <c r="B700" s="1" t="s">
        <v>2269</v>
      </c>
      <c r="C700" s="1" t="s">
        <v>2267</v>
      </c>
      <c r="D700" s="1">
        <v>21.95</v>
      </c>
      <c r="E700" s="1">
        <v>0</v>
      </c>
      <c r="F700" s="1">
        <v>0</v>
      </c>
      <c r="G700" s="1">
        <v>0</v>
      </c>
      <c r="H700" s="1">
        <v>21.95</v>
      </c>
      <c r="I700" s="1">
        <v>1</v>
      </c>
      <c r="J700" s="1">
        <v>21.95</v>
      </c>
    </row>
    <row r="701" spans="1:10" x14ac:dyDescent="0.2">
      <c r="A701" s="1">
        <v>7113530277970</v>
      </c>
      <c r="B701" s="1" t="s">
        <v>6121</v>
      </c>
      <c r="C701" s="1" t="s">
        <v>6122</v>
      </c>
      <c r="D701" s="1">
        <v>21.6</v>
      </c>
      <c r="E701" s="1">
        <v>0</v>
      </c>
      <c r="F701" s="1">
        <v>0</v>
      </c>
      <c r="G701" s="1">
        <v>0</v>
      </c>
      <c r="H701" s="1">
        <v>21.6</v>
      </c>
      <c r="I701" s="1">
        <v>1</v>
      </c>
      <c r="J701" s="1">
        <v>21.6</v>
      </c>
    </row>
    <row r="702" spans="1:10" x14ac:dyDescent="0.2">
      <c r="A702" s="1">
        <v>7231808176210</v>
      </c>
      <c r="B702" s="1" t="s">
        <v>888</v>
      </c>
      <c r="C702" s="1" t="s">
        <v>886</v>
      </c>
      <c r="D702" s="1">
        <v>21.6</v>
      </c>
      <c r="E702" s="1">
        <v>0</v>
      </c>
      <c r="F702" s="1">
        <v>0</v>
      </c>
      <c r="G702" s="1">
        <v>0</v>
      </c>
      <c r="H702" s="1">
        <v>21.6</v>
      </c>
      <c r="I702" s="1">
        <v>1</v>
      </c>
      <c r="J702" s="1">
        <v>21.6</v>
      </c>
    </row>
    <row r="703" spans="1:10" x14ac:dyDescent="0.2">
      <c r="A703" s="1">
        <v>7137707262034</v>
      </c>
      <c r="B703" s="1" t="s">
        <v>6123</v>
      </c>
      <c r="C703" s="1" t="s">
        <v>6124</v>
      </c>
      <c r="D703" s="1">
        <v>21.6</v>
      </c>
      <c r="E703" s="1">
        <v>0</v>
      </c>
      <c r="F703" s="1">
        <v>0</v>
      </c>
      <c r="G703" s="1">
        <v>0</v>
      </c>
      <c r="H703" s="1">
        <v>21.6</v>
      </c>
      <c r="I703" s="1">
        <v>1</v>
      </c>
      <c r="J703" s="1">
        <v>21.6</v>
      </c>
    </row>
    <row r="704" spans="1:10" x14ac:dyDescent="0.2">
      <c r="A704" s="1">
        <v>7241833316434</v>
      </c>
      <c r="B704" s="1" t="s">
        <v>6125</v>
      </c>
      <c r="C704" s="1" t="s">
        <v>6126</v>
      </c>
      <c r="D704" s="1">
        <v>21.59</v>
      </c>
      <c r="E704" s="1">
        <v>0</v>
      </c>
      <c r="F704" s="1">
        <v>0</v>
      </c>
      <c r="G704" s="1">
        <v>0</v>
      </c>
      <c r="H704" s="1">
        <v>21.59</v>
      </c>
      <c r="I704" s="1">
        <v>1</v>
      </c>
      <c r="J704" s="1">
        <v>21.59</v>
      </c>
    </row>
    <row r="705" spans="1:10" x14ac:dyDescent="0.2">
      <c r="A705" s="1">
        <v>7117413187666</v>
      </c>
      <c r="B705" s="1" t="s">
        <v>6127</v>
      </c>
      <c r="C705" s="1" t="s">
        <v>6128</v>
      </c>
      <c r="D705" s="1">
        <v>21.59</v>
      </c>
      <c r="E705" s="1">
        <v>0</v>
      </c>
      <c r="F705" s="1">
        <v>0</v>
      </c>
      <c r="G705" s="1">
        <v>0</v>
      </c>
      <c r="H705" s="1">
        <v>21.59</v>
      </c>
      <c r="I705" s="1">
        <v>1</v>
      </c>
      <c r="J705" s="1">
        <v>21.59</v>
      </c>
    </row>
    <row r="706" spans="1:10" x14ac:dyDescent="0.2">
      <c r="A706" s="1">
        <v>6583884742738</v>
      </c>
      <c r="B706" s="1" t="s">
        <v>6129</v>
      </c>
      <c r="C706" s="1" t="s">
        <v>6130</v>
      </c>
      <c r="D706" s="1">
        <v>21.42</v>
      </c>
      <c r="E706" s="1">
        <v>0</v>
      </c>
      <c r="F706" s="1">
        <v>0</v>
      </c>
      <c r="G706" s="1">
        <v>0</v>
      </c>
      <c r="H706" s="1">
        <v>21.42</v>
      </c>
      <c r="I706" s="1">
        <v>1</v>
      </c>
      <c r="J706" s="1">
        <v>21.42</v>
      </c>
    </row>
    <row r="707" spans="1:10" x14ac:dyDescent="0.2">
      <c r="A707" s="1">
        <v>7294110564434</v>
      </c>
      <c r="B707" s="1" t="s">
        <v>6131</v>
      </c>
      <c r="C707" s="1" t="s">
        <v>6132</v>
      </c>
      <c r="D707" s="1">
        <v>20.99</v>
      </c>
      <c r="E707" s="1">
        <v>0</v>
      </c>
      <c r="F707" s="1">
        <v>0</v>
      </c>
      <c r="G707" s="1">
        <v>0</v>
      </c>
      <c r="H707" s="1">
        <v>20.99</v>
      </c>
      <c r="I707" s="1">
        <v>1</v>
      </c>
      <c r="J707" s="1">
        <v>20.99</v>
      </c>
    </row>
    <row r="708" spans="1:10" x14ac:dyDescent="0.2">
      <c r="A708" s="1">
        <v>6867816710226</v>
      </c>
      <c r="B708" s="1" t="s">
        <v>6133</v>
      </c>
      <c r="C708" s="1" t="s">
        <v>6134</v>
      </c>
      <c r="D708" s="1">
        <v>20.96</v>
      </c>
      <c r="E708" s="1">
        <v>0</v>
      </c>
      <c r="F708" s="1">
        <v>0</v>
      </c>
      <c r="G708" s="1">
        <v>0</v>
      </c>
      <c r="H708" s="1">
        <v>20.96</v>
      </c>
      <c r="I708" s="1">
        <v>1</v>
      </c>
      <c r="J708" s="1">
        <v>20.96</v>
      </c>
    </row>
    <row r="709" spans="1:10" x14ac:dyDescent="0.2">
      <c r="A709" s="1">
        <v>7326602166354</v>
      </c>
      <c r="B709" s="1" t="s">
        <v>6135</v>
      </c>
      <c r="C709" s="1" t="s">
        <v>6136</v>
      </c>
      <c r="D709" s="1">
        <v>20.76</v>
      </c>
      <c r="E709" s="1">
        <v>0</v>
      </c>
      <c r="F709" s="1">
        <v>0</v>
      </c>
      <c r="G709" s="1">
        <v>0</v>
      </c>
      <c r="H709" s="1">
        <v>20.76</v>
      </c>
      <c r="I709" s="1">
        <v>1</v>
      </c>
      <c r="J709" s="1">
        <v>20.76</v>
      </c>
    </row>
    <row r="710" spans="1:10" x14ac:dyDescent="0.2">
      <c r="A710" s="1">
        <v>6608141090898</v>
      </c>
      <c r="B710" s="1" t="s">
        <v>6137</v>
      </c>
      <c r="C710" s="1" t="s">
        <v>6138</v>
      </c>
      <c r="D710" s="1">
        <v>20.76</v>
      </c>
      <c r="E710" s="1">
        <v>0</v>
      </c>
      <c r="F710" s="1">
        <v>0</v>
      </c>
      <c r="G710" s="1">
        <v>0</v>
      </c>
      <c r="H710" s="1">
        <v>20.76</v>
      </c>
      <c r="I710" s="1">
        <v>1</v>
      </c>
      <c r="J710" s="1">
        <v>20.76</v>
      </c>
    </row>
    <row r="711" spans="1:10" x14ac:dyDescent="0.2">
      <c r="A711" s="1">
        <v>7329861140562</v>
      </c>
      <c r="B711" s="1" t="s">
        <v>6139</v>
      </c>
      <c r="C711" s="1" t="s">
        <v>6140</v>
      </c>
      <c r="D711" s="1">
        <v>50.71</v>
      </c>
      <c r="E711" s="1">
        <v>0</v>
      </c>
      <c r="F711" s="1">
        <v>0</v>
      </c>
      <c r="G711" s="1">
        <v>0</v>
      </c>
      <c r="H711" s="1">
        <v>50.71</v>
      </c>
      <c r="I711" s="1">
        <v>2</v>
      </c>
      <c r="J711" s="1">
        <v>25.36</v>
      </c>
    </row>
    <row r="712" spans="1:10" x14ac:dyDescent="0.2">
      <c r="A712" s="1">
        <v>7301229740114</v>
      </c>
      <c r="B712" s="1" t="s">
        <v>1652</v>
      </c>
      <c r="C712" s="1" t="s">
        <v>1650</v>
      </c>
      <c r="D712" s="1">
        <v>20.76</v>
      </c>
      <c r="E712" s="1">
        <v>0</v>
      </c>
      <c r="F712" s="1">
        <v>0</v>
      </c>
      <c r="G712" s="1">
        <v>0</v>
      </c>
      <c r="H712" s="1">
        <v>20.76</v>
      </c>
      <c r="I712" s="1">
        <v>1</v>
      </c>
      <c r="J712" s="1">
        <v>20.76</v>
      </c>
    </row>
    <row r="713" spans="1:10" x14ac:dyDescent="0.2">
      <c r="A713" s="1">
        <v>7174267011154</v>
      </c>
      <c r="B713" s="1" t="s">
        <v>6141</v>
      </c>
      <c r="C713" s="1" t="s">
        <v>6142</v>
      </c>
      <c r="D713" s="1">
        <v>20.76</v>
      </c>
      <c r="E713" s="1">
        <v>0</v>
      </c>
      <c r="F713" s="1">
        <v>0</v>
      </c>
      <c r="G713" s="1">
        <v>0</v>
      </c>
      <c r="H713" s="1">
        <v>20.76</v>
      </c>
      <c r="I713" s="1">
        <v>1</v>
      </c>
      <c r="J713" s="1">
        <v>20.76</v>
      </c>
    </row>
    <row r="714" spans="1:10" x14ac:dyDescent="0.2">
      <c r="A714" s="1">
        <v>7214005420114</v>
      </c>
      <c r="B714" s="1" t="s">
        <v>6143</v>
      </c>
      <c r="C714" s="1" t="s">
        <v>6144</v>
      </c>
      <c r="D714" s="1">
        <v>20.76</v>
      </c>
      <c r="E714" s="1">
        <v>0</v>
      </c>
      <c r="F714" s="1">
        <v>0</v>
      </c>
      <c r="G714" s="1">
        <v>0</v>
      </c>
      <c r="H714" s="1">
        <v>20.76</v>
      </c>
      <c r="I714" s="1">
        <v>1</v>
      </c>
      <c r="J714" s="1">
        <v>20.76</v>
      </c>
    </row>
    <row r="715" spans="1:10" x14ac:dyDescent="0.2">
      <c r="A715" s="1">
        <v>7214034452562</v>
      </c>
      <c r="B715" s="1" t="s">
        <v>6145</v>
      </c>
      <c r="C715" s="1" t="s">
        <v>6146</v>
      </c>
      <c r="D715" s="1">
        <v>20.76</v>
      </c>
      <c r="E715" s="1">
        <v>0</v>
      </c>
      <c r="F715" s="1">
        <v>0</v>
      </c>
      <c r="G715" s="1">
        <v>0</v>
      </c>
      <c r="H715" s="1">
        <v>20.76</v>
      </c>
      <c r="I715" s="1">
        <v>1</v>
      </c>
      <c r="J715" s="1">
        <v>20.76</v>
      </c>
    </row>
    <row r="716" spans="1:10" x14ac:dyDescent="0.2">
      <c r="A716" s="1">
        <v>6584783667282</v>
      </c>
      <c r="B716" s="1" t="s">
        <v>6147</v>
      </c>
      <c r="C716" s="1" t="s">
        <v>6148</v>
      </c>
      <c r="D716" s="1">
        <v>20.76</v>
      </c>
      <c r="E716" s="1">
        <v>0</v>
      </c>
      <c r="F716" s="1">
        <v>0</v>
      </c>
      <c r="G716" s="1">
        <v>0</v>
      </c>
      <c r="H716" s="1">
        <v>20.76</v>
      </c>
      <c r="I716" s="1">
        <v>1</v>
      </c>
      <c r="J716" s="1">
        <v>20.76</v>
      </c>
    </row>
    <row r="717" spans="1:10" x14ac:dyDescent="0.2">
      <c r="A717" s="1">
        <v>6939419312210</v>
      </c>
      <c r="B717" s="1" t="s">
        <v>6149</v>
      </c>
      <c r="C717" s="1" t="s">
        <v>6150</v>
      </c>
      <c r="D717" s="1">
        <v>20.76</v>
      </c>
      <c r="E717" s="1">
        <v>0</v>
      </c>
      <c r="F717" s="1">
        <v>0</v>
      </c>
      <c r="G717" s="1">
        <v>0</v>
      </c>
      <c r="H717" s="1">
        <v>20.76</v>
      </c>
      <c r="I717" s="1">
        <v>1</v>
      </c>
      <c r="J717" s="1">
        <v>20.76</v>
      </c>
    </row>
    <row r="718" spans="1:10" x14ac:dyDescent="0.2">
      <c r="A718" s="1">
        <v>7254529146962</v>
      </c>
      <c r="B718" s="1" t="s">
        <v>6151</v>
      </c>
      <c r="C718" s="1" t="s">
        <v>5470</v>
      </c>
      <c r="D718" s="1">
        <v>20.65</v>
      </c>
      <c r="E718" s="1">
        <v>0</v>
      </c>
      <c r="F718" s="1">
        <v>0</v>
      </c>
      <c r="G718" s="1">
        <v>0</v>
      </c>
      <c r="H718" s="1">
        <v>20.65</v>
      </c>
      <c r="I718" s="1">
        <v>1</v>
      </c>
      <c r="J718" s="1">
        <v>20.65</v>
      </c>
    </row>
    <row r="719" spans="1:10" x14ac:dyDescent="0.2">
      <c r="A719" s="1">
        <v>6882441199698</v>
      </c>
      <c r="B719" s="1" t="s">
        <v>6152</v>
      </c>
      <c r="C719" s="1" t="s">
        <v>6153</v>
      </c>
      <c r="D719" s="1">
        <v>20</v>
      </c>
      <c r="E719" s="1">
        <v>0</v>
      </c>
      <c r="F719" s="1">
        <v>0</v>
      </c>
      <c r="G719" s="1">
        <v>0</v>
      </c>
      <c r="H719" s="1">
        <v>20</v>
      </c>
      <c r="I719" s="1">
        <v>1</v>
      </c>
      <c r="J719" s="1">
        <v>20</v>
      </c>
    </row>
    <row r="720" spans="1:10" x14ac:dyDescent="0.2">
      <c r="A720" s="1">
        <v>7195479965778</v>
      </c>
      <c r="B720" s="1" t="s">
        <v>6154</v>
      </c>
      <c r="C720" s="1" t="s">
        <v>6155</v>
      </c>
      <c r="D720" s="1">
        <v>19.989999999999998</v>
      </c>
      <c r="E720" s="1">
        <v>0</v>
      </c>
      <c r="F720" s="1">
        <v>0</v>
      </c>
      <c r="G720" s="1">
        <v>0</v>
      </c>
      <c r="H720" s="1">
        <v>19.989999999999998</v>
      </c>
      <c r="I720" s="1">
        <v>1</v>
      </c>
      <c r="J720" s="1">
        <v>19.989999999999998</v>
      </c>
    </row>
    <row r="721" spans="1:10" x14ac:dyDescent="0.2">
      <c r="A721" s="1">
        <v>6867286163538</v>
      </c>
      <c r="B721" s="1" t="s">
        <v>6156</v>
      </c>
      <c r="C721" s="1" t="s">
        <v>6157</v>
      </c>
      <c r="D721" s="1">
        <v>19.989999999999998</v>
      </c>
      <c r="E721" s="1">
        <v>0</v>
      </c>
      <c r="F721" s="1">
        <v>0</v>
      </c>
      <c r="G721" s="1">
        <v>0</v>
      </c>
      <c r="H721" s="1">
        <v>19.989999999999998</v>
      </c>
      <c r="I721" s="1">
        <v>1</v>
      </c>
      <c r="J721" s="1">
        <v>19.989999999999998</v>
      </c>
    </row>
    <row r="722" spans="1:10" x14ac:dyDescent="0.2">
      <c r="A722" s="1">
        <v>6888950628434</v>
      </c>
      <c r="B722" s="1" t="s">
        <v>6158</v>
      </c>
      <c r="C722" s="1" t="s">
        <v>6159</v>
      </c>
      <c r="D722" s="1">
        <v>19.989999999999998</v>
      </c>
      <c r="E722" s="1">
        <v>0</v>
      </c>
      <c r="F722" s="1">
        <v>0</v>
      </c>
      <c r="G722" s="1">
        <v>0</v>
      </c>
      <c r="H722" s="1">
        <v>19.989999999999998</v>
      </c>
      <c r="I722" s="1">
        <v>1</v>
      </c>
      <c r="J722" s="1">
        <v>19.989999999999998</v>
      </c>
    </row>
    <row r="723" spans="1:10" x14ac:dyDescent="0.2">
      <c r="A723" s="1">
        <v>7224441995346</v>
      </c>
      <c r="B723" s="1" t="s">
        <v>6160</v>
      </c>
      <c r="C723" s="1" t="s">
        <v>6161</v>
      </c>
      <c r="D723" s="1">
        <v>19.989999999999998</v>
      </c>
      <c r="E723" s="1">
        <v>0</v>
      </c>
      <c r="F723" s="1">
        <v>0</v>
      </c>
      <c r="G723" s="1">
        <v>0</v>
      </c>
      <c r="H723" s="1">
        <v>19.989999999999998</v>
      </c>
      <c r="I723" s="1">
        <v>1</v>
      </c>
      <c r="J723" s="1">
        <v>19.989999999999998</v>
      </c>
    </row>
    <row r="724" spans="1:10" x14ac:dyDescent="0.2">
      <c r="A724" s="1">
        <v>6603024236626</v>
      </c>
      <c r="B724" s="1" t="s">
        <v>4584</v>
      </c>
      <c r="C724" s="1" t="s">
        <v>4582</v>
      </c>
      <c r="D724" s="1">
        <v>19.989999999999998</v>
      </c>
      <c r="E724" s="1">
        <v>0</v>
      </c>
      <c r="F724" s="1">
        <v>0</v>
      </c>
      <c r="G724" s="1">
        <v>0</v>
      </c>
      <c r="H724" s="1">
        <v>19.989999999999998</v>
      </c>
      <c r="I724" s="1">
        <v>1</v>
      </c>
      <c r="J724" s="1">
        <v>19.989999999999998</v>
      </c>
    </row>
    <row r="725" spans="1:10" x14ac:dyDescent="0.2">
      <c r="A725" s="1">
        <v>7227946664018</v>
      </c>
      <c r="B725" s="1" t="s">
        <v>1060</v>
      </c>
      <c r="C725" s="1" t="s">
        <v>1058</v>
      </c>
      <c r="D725" s="1">
        <v>19.989999999999998</v>
      </c>
      <c r="E725" s="1">
        <v>0</v>
      </c>
      <c r="F725" s="1">
        <v>0</v>
      </c>
      <c r="G725" s="1">
        <v>0</v>
      </c>
      <c r="H725" s="1">
        <v>19.989999999999998</v>
      </c>
      <c r="I725" s="1">
        <v>1</v>
      </c>
      <c r="J725" s="1">
        <v>19.989999999999998</v>
      </c>
    </row>
    <row r="726" spans="1:10" x14ac:dyDescent="0.2">
      <c r="A726" s="1">
        <v>7188834779218</v>
      </c>
      <c r="B726" s="1" t="s">
        <v>6162</v>
      </c>
      <c r="C726" s="1" t="s">
        <v>6163</v>
      </c>
      <c r="D726" s="1">
        <v>19.989999999999998</v>
      </c>
      <c r="E726" s="1">
        <v>0</v>
      </c>
      <c r="F726" s="1">
        <v>0</v>
      </c>
      <c r="G726" s="1">
        <v>0</v>
      </c>
      <c r="H726" s="1">
        <v>19.989999999999998</v>
      </c>
      <c r="I726" s="1">
        <v>1</v>
      </c>
      <c r="J726" s="1">
        <v>19.989999999999998</v>
      </c>
    </row>
    <row r="727" spans="1:10" x14ac:dyDescent="0.2">
      <c r="A727" s="1">
        <v>6731754930258</v>
      </c>
      <c r="B727" s="1" t="s">
        <v>6164</v>
      </c>
      <c r="C727" s="1" t="s">
        <v>6165</v>
      </c>
      <c r="D727" s="1">
        <v>19.989999999999998</v>
      </c>
      <c r="E727" s="1">
        <v>0</v>
      </c>
      <c r="F727" s="1">
        <v>0</v>
      </c>
      <c r="G727" s="1">
        <v>0</v>
      </c>
      <c r="H727" s="1">
        <v>19.989999999999998</v>
      </c>
      <c r="I727" s="1">
        <v>1</v>
      </c>
      <c r="J727" s="1">
        <v>19.989999999999998</v>
      </c>
    </row>
    <row r="728" spans="1:10" x14ac:dyDescent="0.2">
      <c r="A728" s="1">
        <v>7204411080786</v>
      </c>
      <c r="B728" s="1" t="s">
        <v>6166</v>
      </c>
      <c r="C728" s="1" t="s">
        <v>6167</v>
      </c>
      <c r="D728" s="1">
        <v>19.989999999999998</v>
      </c>
      <c r="E728" s="1">
        <v>0</v>
      </c>
      <c r="F728" s="1">
        <v>0</v>
      </c>
      <c r="G728" s="1">
        <v>0</v>
      </c>
      <c r="H728" s="1">
        <v>19.989999999999998</v>
      </c>
      <c r="I728" s="1">
        <v>1</v>
      </c>
      <c r="J728" s="1">
        <v>19.989999999999998</v>
      </c>
    </row>
    <row r="729" spans="1:10" x14ac:dyDescent="0.2">
      <c r="A729" s="1">
        <v>7301882347602</v>
      </c>
      <c r="B729" s="1" t="s">
        <v>6168</v>
      </c>
      <c r="C729" s="1" t="s">
        <v>6169</v>
      </c>
      <c r="D729" s="1">
        <v>19.989999999999998</v>
      </c>
      <c r="E729" s="1">
        <v>0</v>
      </c>
      <c r="F729" s="1">
        <v>0</v>
      </c>
      <c r="G729" s="1">
        <v>0</v>
      </c>
      <c r="H729" s="1">
        <v>19.989999999999998</v>
      </c>
      <c r="I729" s="1">
        <v>1</v>
      </c>
      <c r="J729" s="1">
        <v>19.989999999999998</v>
      </c>
    </row>
    <row r="730" spans="1:10" x14ac:dyDescent="0.2">
      <c r="A730" s="1">
        <v>6720133922898</v>
      </c>
      <c r="B730" s="1" t="s">
        <v>6170</v>
      </c>
      <c r="C730" s="1" t="s">
        <v>6171</v>
      </c>
      <c r="D730" s="1">
        <v>19.989999999999998</v>
      </c>
      <c r="E730" s="1">
        <v>0</v>
      </c>
      <c r="F730" s="1">
        <v>0</v>
      </c>
      <c r="G730" s="1">
        <v>0</v>
      </c>
      <c r="H730" s="1">
        <v>19.989999999999998</v>
      </c>
      <c r="I730" s="1">
        <v>1</v>
      </c>
      <c r="J730" s="1">
        <v>19.989999999999998</v>
      </c>
    </row>
    <row r="731" spans="1:10" x14ac:dyDescent="0.2">
      <c r="A731" s="1">
        <v>7249401872466</v>
      </c>
      <c r="B731" s="1" t="s">
        <v>6172</v>
      </c>
      <c r="C731" s="1" t="s">
        <v>5160</v>
      </c>
      <c r="D731" s="1">
        <v>19.989999999999998</v>
      </c>
      <c r="E731" s="1">
        <v>0</v>
      </c>
      <c r="F731" s="1">
        <v>0</v>
      </c>
      <c r="G731" s="1">
        <v>0</v>
      </c>
      <c r="H731" s="1">
        <v>19.989999999999998</v>
      </c>
      <c r="I731" s="1">
        <v>1</v>
      </c>
      <c r="J731" s="1">
        <v>19.989999999999998</v>
      </c>
    </row>
    <row r="732" spans="1:10" x14ac:dyDescent="0.2">
      <c r="A732" s="1">
        <v>7223490084946</v>
      </c>
      <c r="B732" s="1" t="s">
        <v>6173</v>
      </c>
      <c r="C732" s="1" t="s">
        <v>6174</v>
      </c>
      <c r="D732" s="1">
        <v>19.989999999999998</v>
      </c>
      <c r="E732" s="1">
        <v>0</v>
      </c>
      <c r="F732" s="1">
        <v>0</v>
      </c>
      <c r="G732" s="1">
        <v>0</v>
      </c>
      <c r="H732" s="1">
        <v>19.989999999999998</v>
      </c>
      <c r="I732" s="1">
        <v>1</v>
      </c>
      <c r="J732" s="1">
        <v>19.989999999999998</v>
      </c>
    </row>
    <row r="733" spans="1:10" x14ac:dyDescent="0.2">
      <c r="A733" s="1">
        <v>6884277321810</v>
      </c>
      <c r="B733" s="1" t="s">
        <v>6175</v>
      </c>
      <c r="C733" s="1" t="s">
        <v>6176</v>
      </c>
      <c r="D733" s="1">
        <v>19.989999999999998</v>
      </c>
      <c r="E733" s="1">
        <v>0</v>
      </c>
      <c r="F733" s="1">
        <v>0</v>
      </c>
      <c r="G733" s="1">
        <v>0</v>
      </c>
      <c r="H733" s="1">
        <v>19.989999999999998</v>
      </c>
      <c r="I733" s="1">
        <v>1</v>
      </c>
      <c r="J733" s="1">
        <v>19.989999999999998</v>
      </c>
    </row>
    <row r="734" spans="1:10" x14ac:dyDescent="0.2">
      <c r="A734" s="1">
        <v>7287656972370</v>
      </c>
      <c r="B734" s="1" t="s">
        <v>6177</v>
      </c>
      <c r="C734" s="1" t="s">
        <v>5161</v>
      </c>
      <c r="D734" s="1">
        <v>19.989999999999998</v>
      </c>
      <c r="E734" s="1">
        <v>0</v>
      </c>
      <c r="F734" s="1">
        <v>0</v>
      </c>
      <c r="G734" s="1">
        <v>0</v>
      </c>
      <c r="H734" s="1">
        <v>19.989999999999998</v>
      </c>
      <c r="I734" s="1">
        <v>1</v>
      </c>
      <c r="J734" s="1">
        <v>19.989999999999998</v>
      </c>
    </row>
    <row r="735" spans="1:10" x14ac:dyDescent="0.2">
      <c r="A735" s="1">
        <v>6878769250386</v>
      </c>
      <c r="B735" s="1" t="s">
        <v>6178</v>
      </c>
      <c r="C735" s="1" t="s">
        <v>6179</v>
      </c>
      <c r="D735" s="1">
        <v>19.989999999999998</v>
      </c>
      <c r="E735" s="1">
        <v>0</v>
      </c>
      <c r="F735" s="1">
        <v>0</v>
      </c>
      <c r="G735" s="1">
        <v>0</v>
      </c>
      <c r="H735" s="1">
        <v>19.989999999999998</v>
      </c>
      <c r="I735" s="1">
        <v>1</v>
      </c>
      <c r="J735" s="1">
        <v>19.989999999999998</v>
      </c>
    </row>
    <row r="736" spans="1:10" x14ac:dyDescent="0.2">
      <c r="A736" s="1">
        <v>7222700638290</v>
      </c>
      <c r="B736" s="1" t="s">
        <v>6180</v>
      </c>
      <c r="C736" s="1" t="s">
        <v>6181</v>
      </c>
      <c r="D736" s="1">
        <v>19.989999999999998</v>
      </c>
      <c r="E736" s="1">
        <v>0</v>
      </c>
      <c r="F736" s="1">
        <v>0</v>
      </c>
      <c r="G736" s="1">
        <v>0</v>
      </c>
      <c r="H736" s="1">
        <v>19.989999999999998</v>
      </c>
      <c r="I736" s="1">
        <v>1</v>
      </c>
      <c r="J736" s="1">
        <v>19.989999999999998</v>
      </c>
    </row>
    <row r="737" spans="1:10" x14ac:dyDescent="0.2">
      <c r="A737" s="1">
        <v>7215526576210</v>
      </c>
      <c r="B737" s="1" t="s">
        <v>6182</v>
      </c>
      <c r="C737" s="1" t="s">
        <v>6183</v>
      </c>
      <c r="D737" s="1">
        <v>19.989999999999998</v>
      </c>
      <c r="E737" s="1">
        <v>0</v>
      </c>
      <c r="F737" s="1">
        <v>0</v>
      </c>
      <c r="G737" s="1">
        <v>0</v>
      </c>
      <c r="H737" s="1">
        <v>19.989999999999998</v>
      </c>
      <c r="I737" s="1">
        <v>1</v>
      </c>
      <c r="J737" s="1">
        <v>19.989999999999998</v>
      </c>
    </row>
    <row r="738" spans="1:10" x14ac:dyDescent="0.2">
      <c r="A738" s="1">
        <v>7255570088018</v>
      </c>
      <c r="B738" s="1" t="s">
        <v>6184</v>
      </c>
      <c r="C738" s="1" t="s">
        <v>6185</v>
      </c>
      <c r="D738" s="1">
        <v>19.96</v>
      </c>
      <c r="E738" s="1">
        <v>0</v>
      </c>
      <c r="F738" s="1">
        <v>0</v>
      </c>
      <c r="G738" s="1">
        <v>0</v>
      </c>
      <c r="H738" s="1">
        <v>19.96</v>
      </c>
      <c r="I738" s="1">
        <v>1</v>
      </c>
      <c r="J738" s="1">
        <v>19.96</v>
      </c>
    </row>
    <row r="739" spans="1:10" x14ac:dyDescent="0.2">
      <c r="A739" s="1">
        <v>6917353504850</v>
      </c>
      <c r="B739" s="1" t="s">
        <v>6186</v>
      </c>
      <c r="C739" s="1" t="s">
        <v>6187</v>
      </c>
      <c r="D739" s="1">
        <v>19.95</v>
      </c>
      <c r="E739" s="1">
        <v>0</v>
      </c>
      <c r="F739" s="1">
        <v>0</v>
      </c>
      <c r="G739" s="1">
        <v>0</v>
      </c>
      <c r="H739" s="1">
        <v>19.95</v>
      </c>
      <c r="I739" s="1">
        <v>1</v>
      </c>
      <c r="J739" s="1">
        <v>19.95</v>
      </c>
    </row>
    <row r="740" spans="1:10" x14ac:dyDescent="0.2">
      <c r="A740" s="1">
        <v>6920160837714</v>
      </c>
      <c r="B740" s="1" t="s">
        <v>6188</v>
      </c>
      <c r="C740" s="1" t="s">
        <v>6189</v>
      </c>
      <c r="D740" s="1">
        <v>19.95</v>
      </c>
      <c r="E740" s="1">
        <v>0</v>
      </c>
      <c r="F740" s="1">
        <v>0</v>
      </c>
      <c r="G740" s="1">
        <v>0</v>
      </c>
      <c r="H740" s="1">
        <v>19.95</v>
      </c>
      <c r="I740" s="1">
        <v>1</v>
      </c>
      <c r="J740" s="1">
        <v>19.95</v>
      </c>
    </row>
    <row r="741" spans="1:10" x14ac:dyDescent="0.2">
      <c r="A741" s="1">
        <v>7247791456338</v>
      </c>
      <c r="B741" s="1" t="s">
        <v>6190</v>
      </c>
      <c r="C741" s="1" t="s">
        <v>5181</v>
      </c>
      <c r="D741" s="1">
        <v>19.95</v>
      </c>
      <c r="E741" s="1">
        <v>0</v>
      </c>
      <c r="F741" s="1">
        <v>0</v>
      </c>
      <c r="G741" s="1">
        <v>0</v>
      </c>
      <c r="H741" s="1">
        <v>19.95</v>
      </c>
      <c r="I741" s="1">
        <v>1</v>
      </c>
      <c r="J741" s="1">
        <v>19.95</v>
      </c>
    </row>
    <row r="742" spans="1:10" x14ac:dyDescent="0.2">
      <c r="A742" s="1">
        <v>7238826459218</v>
      </c>
      <c r="B742" s="1" t="s">
        <v>6191</v>
      </c>
      <c r="C742" s="1" t="s">
        <v>6192</v>
      </c>
      <c r="D742" s="1">
        <v>19.95</v>
      </c>
      <c r="E742" s="1">
        <v>0</v>
      </c>
      <c r="F742" s="1">
        <v>0</v>
      </c>
      <c r="G742" s="1">
        <v>0</v>
      </c>
      <c r="H742" s="1">
        <v>19.95</v>
      </c>
      <c r="I742" s="1">
        <v>1</v>
      </c>
      <c r="J742" s="1">
        <v>19.95</v>
      </c>
    </row>
    <row r="743" spans="1:10" x14ac:dyDescent="0.2">
      <c r="A743" s="1">
        <v>7210227466322</v>
      </c>
      <c r="B743" s="1" t="s">
        <v>6193</v>
      </c>
      <c r="C743" s="1" t="s">
        <v>5433</v>
      </c>
      <c r="D743" s="1">
        <v>19.95</v>
      </c>
      <c r="E743" s="1">
        <v>0</v>
      </c>
      <c r="F743" s="1">
        <v>0</v>
      </c>
      <c r="G743" s="1">
        <v>0</v>
      </c>
      <c r="H743" s="1">
        <v>19.95</v>
      </c>
      <c r="I743" s="1">
        <v>1</v>
      </c>
      <c r="J743" s="1">
        <v>19.95</v>
      </c>
    </row>
    <row r="744" spans="1:10" x14ac:dyDescent="0.2">
      <c r="A744" s="1">
        <v>7212842942546</v>
      </c>
      <c r="B744" s="1" t="s">
        <v>6194</v>
      </c>
      <c r="C744" s="1" t="s">
        <v>6195</v>
      </c>
      <c r="D744" s="1">
        <v>19.95</v>
      </c>
      <c r="E744" s="1">
        <v>0</v>
      </c>
      <c r="F744" s="1">
        <v>0</v>
      </c>
      <c r="G744" s="1">
        <v>0</v>
      </c>
      <c r="H744" s="1">
        <v>19.95</v>
      </c>
      <c r="I744" s="1">
        <v>1</v>
      </c>
      <c r="J744" s="1">
        <v>19.95</v>
      </c>
    </row>
    <row r="745" spans="1:10" x14ac:dyDescent="0.2">
      <c r="A745" s="1">
        <v>7325252517970</v>
      </c>
      <c r="B745" s="1" t="s">
        <v>1623</v>
      </c>
      <c r="C745" s="1" t="s">
        <v>1621</v>
      </c>
      <c r="D745" s="1">
        <v>19.95</v>
      </c>
      <c r="E745" s="1">
        <v>0</v>
      </c>
      <c r="F745" s="1">
        <v>0</v>
      </c>
      <c r="G745" s="1">
        <v>0</v>
      </c>
      <c r="H745" s="1">
        <v>19.95</v>
      </c>
      <c r="I745" s="1">
        <v>1</v>
      </c>
      <c r="J745" s="1">
        <v>19.95</v>
      </c>
    </row>
    <row r="746" spans="1:10" x14ac:dyDescent="0.2">
      <c r="A746" s="1">
        <v>7211324833874</v>
      </c>
      <c r="B746" s="1" t="s">
        <v>6196</v>
      </c>
      <c r="C746" s="1" t="s">
        <v>5435</v>
      </c>
      <c r="D746" s="1">
        <v>19.95</v>
      </c>
      <c r="E746" s="1">
        <v>0</v>
      </c>
      <c r="F746" s="1">
        <v>0</v>
      </c>
      <c r="G746" s="1">
        <v>0</v>
      </c>
      <c r="H746" s="1">
        <v>19.95</v>
      </c>
      <c r="I746" s="1">
        <v>1</v>
      </c>
      <c r="J746" s="1">
        <v>19.95</v>
      </c>
    </row>
    <row r="747" spans="1:10" x14ac:dyDescent="0.2">
      <c r="A747" s="1">
        <v>7255620485202</v>
      </c>
      <c r="B747" s="1" t="s">
        <v>1834</v>
      </c>
      <c r="C747" s="1" t="s">
        <v>1832</v>
      </c>
      <c r="D747" s="1">
        <v>19.95</v>
      </c>
      <c r="E747" s="1">
        <v>0</v>
      </c>
      <c r="F747" s="1">
        <v>0</v>
      </c>
      <c r="G747" s="1">
        <v>0</v>
      </c>
      <c r="H747" s="1">
        <v>19.95</v>
      </c>
      <c r="I747" s="1">
        <v>1</v>
      </c>
      <c r="J747" s="1">
        <v>19.95</v>
      </c>
    </row>
    <row r="748" spans="1:10" x14ac:dyDescent="0.2">
      <c r="A748" s="1">
        <v>7213636485202</v>
      </c>
      <c r="B748" s="1" t="s">
        <v>6197</v>
      </c>
      <c r="C748" s="1" t="s">
        <v>6198</v>
      </c>
      <c r="D748" s="1">
        <v>19.95</v>
      </c>
      <c r="E748" s="1">
        <v>0</v>
      </c>
      <c r="F748" s="1">
        <v>0</v>
      </c>
      <c r="G748" s="1">
        <v>0</v>
      </c>
      <c r="H748" s="1">
        <v>19.95</v>
      </c>
      <c r="I748" s="1">
        <v>1</v>
      </c>
      <c r="J748" s="1">
        <v>19.95</v>
      </c>
    </row>
    <row r="749" spans="1:10" x14ac:dyDescent="0.2">
      <c r="A749" s="1">
        <v>7275600609362</v>
      </c>
      <c r="B749" s="1" t="s">
        <v>6199</v>
      </c>
      <c r="C749" s="1" t="s">
        <v>6200</v>
      </c>
      <c r="D749" s="1">
        <v>19.95</v>
      </c>
      <c r="E749" s="1">
        <v>0</v>
      </c>
      <c r="F749" s="1">
        <v>0</v>
      </c>
      <c r="G749" s="1">
        <v>0</v>
      </c>
      <c r="H749" s="1">
        <v>19.95</v>
      </c>
      <c r="I749" s="1">
        <v>1</v>
      </c>
      <c r="J749" s="1">
        <v>19.95</v>
      </c>
    </row>
    <row r="750" spans="1:10" x14ac:dyDescent="0.2">
      <c r="A750" s="1">
        <v>7215537389650</v>
      </c>
      <c r="B750" s="1" t="s">
        <v>6201</v>
      </c>
      <c r="C750" s="1" t="s">
        <v>6202</v>
      </c>
      <c r="D750" s="1">
        <v>19.95</v>
      </c>
      <c r="E750" s="1">
        <v>0</v>
      </c>
      <c r="F750" s="1">
        <v>0</v>
      </c>
      <c r="G750" s="1">
        <v>0</v>
      </c>
      <c r="H750" s="1">
        <v>19.95</v>
      </c>
      <c r="I750" s="1">
        <v>1</v>
      </c>
      <c r="J750" s="1">
        <v>19.95</v>
      </c>
    </row>
    <row r="751" spans="1:10" x14ac:dyDescent="0.2">
      <c r="A751" s="1">
        <v>7208021557330</v>
      </c>
      <c r="B751" s="1" t="s">
        <v>6203</v>
      </c>
      <c r="C751" s="1" t="s">
        <v>6204</v>
      </c>
      <c r="D751" s="1">
        <v>19.95</v>
      </c>
      <c r="E751" s="1">
        <v>0</v>
      </c>
      <c r="F751" s="1">
        <v>0</v>
      </c>
      <c r="G751" s="1">
        <v>0</v>
      </c>
      <c r="H751" s="1">
        <v>19.95</v>
      </c>
      <c r="I751" s="1">
        <v>1</v>
      </c>
      <c r="J751" s="1">
        <v>19.95</v>
      </c>
    </row>
    <row r="752" spans="1:10" x14ac:dyDescent="0.2">
      <c r="A752" s="1">
        <v>7155521060946</v>
      </c>
      <c r="B752" s="1" t="s">
        <v>6205</v>
      </c>
      <c r="C752" s="1" t="s">
        <v>6206</v>
      </c>
      <c r="D752" s="1">
        <v>19.95</v>
      </c>
      <c r="E752" s="1">
        <v>0</v>
      </c>
      <c r="F752" s="1">
        <v>0</v>
      </c>
      <c r="G752" s="1">
        <v>0</v>
      </c>
      <c r="H752" s="1">
        <v>19.95</v>
      </c>
      <c r="I752" s="1">
        <v>1</v>
      </c>
      <c r="J752" s="1">
        <v>19.95</v>
      </c>
    </row>
    <row r="753" spans="1:10" x14ac:dyDescent="0.2">
      <c r="A753" s="1">
        <v>7215511699538</v>
      </c>
      <c r="B753" s="1" t="s">
        <v>1172</v>
      </c>
      <c r="C753" s="1" t="s">
        <v>1170</v>
      </c>
      <c r="D753" s="1">
        <v>19.95</v>
      </c>
      <c r="E753" s="1">
        <v>0</v>
      </c>
      <c r="F753" s="1">
        <v>0</v>
      </c>
      <c r="G753" s="1">
        <v>0</v>
      </c>
      <c r="H753" s="1">
        <v>19.95</v>
      </c>
      <c r="I753" s="1">
        <v>1</v>
      </c>
      <c r="J753" s="1">
        <v>19.95</v>
      </c>
    </row>
    <row r="754" spans="1:10" x14ac:dyDescent="0.2">
      <c r="A754" s="1">
        <v>7258935197778</v>
      </c>
      <c r="B754" s="1" t="s">
        <v>6207</v>
      </c>
      <c r="C754" s="1" t="s">
        <v>6208</v>
      </c>
      <c r="D754" s="1">
        <v>19.95</v>
      </c>
      <c r="E754" s="1">
        <v>0</v>
      </c>
      <c r="F754" s="1">
        <v>0</v>
      </c>
      <c r="G754" s="1">
        <v>0</v>
      </c>
      <c r="H754" s="1">
        <v>19.95</v>
      </c>
      <c r="I754" s="1">
        <v>1</v>
      </c>
      <c r="J754" s="1">
        <v>19.95</v>
      </c>
    </row>
    <row r="755" spans="1:10" x14ac:dyDescent="0.2">
      <c r="A755" s="1">
        <v>7304733589586</v>
      </c>
      <c r="B755" s="1" t="s">
        <v>6209</v>
      </c>
      <c r="C755" s="1" t="s">
        <v>6210</v>
      </c>
      <c r="D755" s="1">
        <v>19.760000000000002</v>
      </c>
      <c r="E755" s="1">
        <v>0</v>
      </c>
      <c r="F755" s="1">
        <v>0</v>
      </c>
      <c r="G755" s="1">
        <v>0</v>
      </c>
      <c r="H755" s="1">
        <v>19.760000000000002</v>
      </c>
      <c r="I755" s="1">
        <v>1</v>
      </c>
      <c r="J755" s="1">
        <v>19.760000000000002</v>
      </c>
    </row>
    <row r="756" spans="1:10" x14ac:dyDescent="0.2">
      <c r="A756" s="1">
        <v>7175071039570</v>
      </c>
      <c r="B756" s="1" t="s">
        <v>6211</v>
      </c>
      <c r="C756" s="1" t="s">
        <v>6212</v>
      </c>
      <c r="D756" s="1">
        <v>19.760000000000002</v>
      </c>
      <c r="E756" s="1">
        <v>0</v>
      </c>
      <c r="F756" s="1">
        <v>0</v>
      </c>
      <c r="G756" s="1">
        <v>0</v>
      </c>
      <c r="H756" s="1">
        <v>19.760000000000002</v>
      </c>
      <c r="I756" s="1">
        <v>1</v>
      </c>
      <c r="J756" s="1">
        <v>19.760000000000002</v>
      </c>
    </row>
    <row r="757" spans="1:10" x14ac:dyDescent="0.2">
      <c r="A757" s="1">
        <v>7242110632018</v>
      </c>
      <c r="B757" s="1" t="s">
        <v>3251</v>
      </c>
      <c r="C757" s="1" t="s">
        <v>3249</v>
      </c>
      <c r="D757" s="1">
        <v>19.760000000000002</v>
      </c>
      <c r="E757" s="1">
        <v>0</v>
      </c>
      <c r="F757" s="1">
        <v>0</v>
      </c>
      <c r="G757" s="1">
        <v>0</v>
      </c>
      <c r="H757" s="1">
        <v>19.760000000000002</v>
      </c>
      <c r="I757" s="1">
        <v>1</v>
      </c>
      <c r="J757" s="1">
        <v>19.760000000000002</v>
      </c>
    </row>
    <row r="758" spans="1:10" x14ac:dyDescent="0.2">
      <c r="A758" s="1">
        <v>7218512298066</v>
      </c>
      <c r="B758" s="1" t="s">
        <v>6213</v>
      </c>
      <c r="C758" s="1" t="s">
        <v>5437</v>
      </c>
      <c r="D758" s="1">
        <v>19.75</v>
      </c>
      <c r="E758" s="1">
        <v>0</v>
      </c>
      <c r="F758" s="1">
        <v>0</v>
      </c>
      <c r="G758" s="1">
        <v>0</v>
      </c>
      <c r="H758" s="1">
        <v>19.75</v>
      </c>
      <c r="I758" s="1">
        <v>1</v>
      </c>
      <c r="J758" s="1">
        <v>19.75</v>
      </c>
    </row>
    <row r="759" spans="1:10" x14ac:dyDescent="0.2">
      <c r="A759" s="1">
        <v>7329956266066</v>
      </c>
      <c r="B759" s="1" t="s">
        <v>6214</v>
      </c>
      <c r="C759" s="1" t="s">
        <v>6215</v>
      </c>
      <c r="D759" s="1">
        <v>19.75</v>
      </c>
      <c r="E759" s="1">
        <v>0</v>
      </c>
      <c r="F759" s="1">
        <v>0</v>
      </c>
      <c r="G759" s="1">
        <v>0</v>
      </c>
      <c r="H759" s="1">
        <v>19.75</v>
      </c>
      <c r="I759" s="1">
        <v>1</v>
      </c>
      <c r="J759" s="1">
        <v>19.75</v>
      </c>
    </row>
    <row r="760" spans="1:10" x14ac:dyDescent="0.2">
      <c r="A760" s="1">
        <v>7188837695570</v>
      </c>
      <c r="B760" s="1" t="s">
        <v>6216</v>
      </c>
      <c r="C760" s="1" t="s">
        <v>6217</v>
      </c>
      <c r="D760" s="1">
        <v>19.75</v>
      </c>
      <c r="E760" s="1">
        <v>0</v>
      </c>
      <c r="F760" s="1">
        <v>0</v>
      </c>
      <c r="G760" s="1">
        <v>0</v>
      </c>
      <c r="H760" s="1">
        <v>19.75</v>
      </c>
      <c r="I760" s="1">
        <v>1</v>
      </c>
      <c r="J760" s="1">
        <v>19.75</v>
      </c>
    </row>
    <row r="761" spans="1:10" x14ac:dyDescent="0.2">
      <c r="A761" s="1">
        <v>6554498924626</v>
      </c>
      <c r="B761" s="1" t="s">
        <v>6218</v>
      </c>
      <c r="C761" s="1" t="s">
        <v>5195</v>
      </c>
      <c r="D761" s="1">
        <v>19.73</v>
      </c>
      <c r="E761" s="1">
        <v>0</v>
      </c>
      <c r="F761" s="1">
        <v>0</v>
      </c>
      <c r="G761" s="1">
        <v>0</v>
      </c>
      <c r="H761" s="1">
        <v>19.73</v>
      </c>
      <c r="I761" s="1">
        <v>1</v>
      </c>
      <c r="J761" s="1">
        <v>19.73</v>
      </c>
    </row>
    <row r="762" spans="1:10" x14ac:dyDescent="0.2">
      <c r="A762" s="1">
        <v>7208616296530</v>
      </c>
      <c r="B762" s="1" t="s">
        <v>1065</v>
      </c>
      <c r="C762" s="1" t="s">
        <v>1063</v>
      </c>
      <c r="D762" s="1">
        <v>19.16</v>
      </c>
      <c r="E762" s="1">
        <v>0</v>
      </c>
      <c r="F762" s="1">
        <v>0</v>
      </c>
      <c r="G762" s="1">
        <v>0</v>
      </c>
      <c r="H762" s="1">
        <v>19.16</v>
      </c>
      <c r="I762" s="1">
        <v>1</v>
      </c>
      <c r="J762" s="1">
        <v>19.16</v>
      </c>
    </row>
    <row r="763" spans="1:10" x14ac:dyDescent="0.2">
      <c r="A763" s="1">
        <v>7233044316242</v>
      </c>
      <c r="B763" s="1" t="s">
        <v>6219</v>
      </c>
      <c r="C763" s="1" t="s">
        <v>6220</v>
      </c>
      <c r="D763" s="1">
        <v>19.16</v>
      </c>
      <c r="E763" s="1">
        <v>0</v>
      </c>
      <c r="F763" s="1">
        <v>0</v>
      </c>
      <c r="G763" s="1">
        <v>0</v>
      </c>
      <c r="H763" s="1">
        <v>19.16</v>
      </c>
      <c r="I763" s="1">
        <v>1</v>
      </c>
      <c r="J763" s="1">
        <v>19.16</v>
      </c>
    </row>
    <row r="764" spans="1:10" x14ac:dyDescent="0.2">
      <c r="A764" s="1">
        <v>7167957631058</v>
      </c>
      <c r="B764" s="1" t="s">
        <v>6221</v>
      </c>
      <c r="C764" s="1" t="s">
        <v>6222</v>
      </c>
      <c r="D764" s="1">
        <v>18.95</v>
      </c>
      <c r="E764" s="1">
        <v>0</v>
      </c>
      <c r="F764" s="1">
        <v>0</v>
      </c>
      <c r="G764" s="1">
        <v>0</v>
      </c>
      <c r="H764" s="1">
        <v>18.95</v>
      </c>
      <c r="I764" s="1">
        <v>1</v>
      </c>
      <c r="J764" s="1">
        <v>18.95</v>
      </c>
    </row>
    <row r="765" spans="1:10" x14ac:dyDescent="0.2">
      <c r="A765" s="1">
        <v>7158296838226</v>
      </c>
      <c r="B765" s="1" t="s">
        <v>6223</v>
      </c>
      <c r="C765" s="1" t="s">
        <v>6224</v>
      </c>
      <c r="D765" s="1">
        <v>18.95</v>
      </c>
      <c r="E765" s="1">
        <v>0</v>
      </c>
      <c r="F765" s="1">
        <v>0</v>
      </c>
      <c r="G765" s="1">
        <v>0</v>
      </c>
      <c r="H765" s="1">
        <v>18.95</v>
      </c>
      <c r="I765" s="1">
        <v>1</v>
      </c>
      <c r="J765" s="1">
        <v>18.95</v>
      </c>
    </row>
    <row r="766" spans="1:10" x14ac:dyDescent="0.2">
      <c r="A766" s="1">
        <v>7155520143442</v>
      </c>
      <c r="B766" s="1" t="s">
        <v>6225</v>
      </c>
      <c r="C766" s="1" t="s">
        <v>6226</v>
      </c>
      <c r="D766" s="1">
        <v>18.95</v>
      </c>
      <c r="E766" s="1">
        <v>0</v>
      </c>
      <c r="F766" s="1">
        <v>0</v>
      </c>
      <c r="G766" s="1">
        <v>0</v>
      </c>
      <c r="H766" s="1">
        <v>18.95</v>
      </c>
      <c r="I766" s="1">
        <v>1</v>
      </c>
      <c r="J766" s="1">
        <v>18.95</v>
      </c>
    </row>
    <row r="767" spans="1:10" x14ac:dyDescent="0.2">
      <c r="A767" s="1">
        <v>7232185237586</v>
      </c>
      <c r="B767" s="1" t="s">
        <v>6227</v>
      </c>
      <c r="C767" s="1" t="s">
        <v>6228</v>
      </c>
      <c r="D767" s="1">
        <v>18.45</v>
      </c>
      <c r="E767" s="1">
        <v>0</v>
      </c>
      <c r="F767" s="1">
        <v>0</v>
      </c>
      <c r="G767" s="1">
        <v>0</v>
      </c>
      <c r="H767" s="1">
        <v>18.45</v>
      </c>
      <c r="I767" s="1">
        <v>1</v>
      </c>
      <c r="J767" s="1">
        <v>18.45</v>
      </c>
    </row>
    <row r="768" spans="1:10" x14ac:dyDescent="0.2">
      <c r="A768" s="1">
        <v>7188002898002</v>
      </c>
      <c r="B768" s="1" t="s">
        <v>6229</v>
      </c>
      <c r="C768" s="1" t="s">
        <v>6230</v>
      </c>
      <c r="D768" s="1">
        <v>18.36</v>
      </c>
      <c r="E768" s="1">
        <v>0</v>
      </c>
      <c r="F768" s="1">
        <v>0</v>
      </c>
      <c r="G768" s="1">
        <v>0</v>
      </c>
      <c r="H768" s="1">
        <v>18.36</v>
      </c>
      <c r="I768" s="1">
        <v>1</v>
      </c>
      <c r="J768" s="1">
        <v>18.36</v>
      </c>
    </row>
    <row r="769" spans="1:10" x14ac:dyDescent="0.2">
      <c r="A769" s="1">
        <v>6843218329682</v>
      </c>
      <c r="B769" s="1" t="s">
        <v>6231</v>
      </c>
      <c r="C769" s="1" t="s">
        <v>6232</v>
      </c>
      <c r="D769" s="1">
        <v>18.36</v>
      </c>
      <c r="E769" s="1">
        <v>0</v>
      </c>
      <c r="F769" s="1">
        <v>0</v>
      </c>
      <c r="G769" s="1">
        <v>0</v>
      </c>
      <c r="H769" s="1">
        <v>18.36</v>
      </c>
      <c r="I769" s="1">
        <v>1</v>
      </c>
      <c r="J769" s="1">
        <v>18.36</v>
      </c>
    </row>
    <row r="770" spans="1:10" x14ac:dyDescent="0.2">
      <c r="A770" s="1">
        <v>7326968840274</v>
      </c>
      <c r="B770" s="1" t="s">
        <v>1400</v>
      </c>
      <c r="C770" s="1" t="s">
        <v>1398</v>
      </c>
      <c r="D770" s="1">
        <v>18.36</v>
      </c>
      <c r="E770" s="1">
        <v>0</v>
      </c>
      <c r="F770" s="1">
        <v>0</v>
      </c>
      <c r="G770" s="1">
        <v>0</v>
      </c>
      <c r="H770" s="1">
        <v>18.36</v>
      </c>
      <c r="I770" s="1">
        <v>1</v>
      </c>
      <c r="J770" s="1">
        <v>18.36</v>
      </c>
    </row>
    <row r="771" spans="1:10" x14ac:dyDescent="0.2">
      <c r="A771" s="1">
        <v>6809032982610</v>
      </c>
      <c r="B771" s="1" t="s">
        <v>6233</v>
      </c>
      <c r="C771" s="1" t="s">
        <v>6234</v>
      </c>
      <c r="D771" s="1">
        <v>18.16</v>
      </c>
      <c r="E771" s="1">
        <v>0</v>
      </c>
      <c r="F771" s="1">
        <v>0</v>
      </c>
      <c r="G771" s="1">
        <v>0</v>
      </c>
      <c r="H771" s="1">
        <v>18.16</v>
      </c>
      <c r="I771" s="1">
        <v>1</v>
      </c>
      <c r="J771" s="1">
        <v>18.16</v>
      </c>
    </row>
    <row r="772" spans="1:10" x14ac:dyDescent="0.2">
      <c r="A772" s="1">
        <v>7170985394258</v>
      </c>
      <c r="B772" s="1" t="s">
        <v>6235</v>
      </c>
      <c r="C772" s="1" t="s">
        <v>6236</v>
      </c>
      <c r="D772" s="1">
        <v>17.989999999999998</v>
      </c>
      <c r="E772" s="1">
        <v>0</v>
      </c>
      <c r="F772" s="1">
        <v>0</v>
      </c>
      <c r="G772" s="1">
        <v>0</v>
      </c>
      <c r="H772" s="1">
        <v>17.989999999999998</v>
      </c>
      <c r="I772" s="1">
        <v>1</v>
      </c>
      <c r="J772" s="1">
        <v>17.989999999999998</v>
      </c>
    </row>
    <row r="773" spans="1:10" x14ac:dyDescent="0.2">
      <c r="A773" s="1">
        <v>7153095606354</v>
      </c>
      <c r="B773" s="1" t="s">
        <v>6237</v>
      </c>
      <c r="C773" s="1" t="s">
        <v>5401</v>
      </c>
      <c r="D773" s="1">
        <v>17.96</v>
      </c>
      <c r="E773" s="1">
        <v>0</v>
      </c>
      <c r="F773" s="1">
        <v>0</v>
      </c>
      <c r="G773" s="1">
        <v>0</v>
      </c>
      <c r="H773" s="1">
        <v>17.96</v>
      </c>
      <c r="I773" s="1">
        <v>1</v>
      </c>
      <c r="J773" s="1">
        <v>17.96</v>
      </c>
    </row>
    <row r="774" spans="1:10" x14ac:dyDescent="0.2">
      <c r="A774" s="1">
        <v>7135904104530</v>
      </c>
      <c r="B774" s="1" t="s">
        <v>6238</v>
      </c>
      <c r="C774" s="1" t="s">
        <v>6239</v>
      </c>
      <c r="D774" s="1">
        <v>17.95</v>
      </c>
      <c r="E774" s="1">
        <v>0</v>
      </c>
      <c r="F774" s="1">
        <v>0</v>
      </c>
      <c r="G774" s="1">
        <v>0</v>
      </c>
      <c r="H774" s="1">
        <v>17.95</v>
      </c>
      <c r="I774" s="1">
        <v>1</v>
      </c>
      <c r="J774" s="1">
        <v>17.95</v>
      </c>
    </row>
    <row r="775" spans="1:10" x14ac:dyDescent="0.2">
      <c r="A775" s="1">
        <v>7243704107090</v>
      </c>
      <c r="B775" s="1" t="s">
        <v>6240</v>
      </c>
      <c r="C775" s="1" t="s">
        <v>5178</v>
      </c>
      <c r="D775" s="1">
        <v>17.95</v>
      </c>
      <c r="E775" s="1">
        <v>0</v>
      </c>
      <c r="F775" s="1">
        <v>0</v>
      </c>
      <c r="G775" s="1">
        <v>0</v>
      </c>
      <c r="H775" s="1">
        <v>17.95</v>
      </c>
      <c r="I775" s="1">
        <v>1</v>
      </c>
      <c r="J775" s="1">
        <v>17.95</v>
      </c>
    </row>
    <row r="776" spans="1:10" x14ac:dyDescent="0.2">
      <c r="A776" s="1">
        <v>6903256612946</v>
      </c>
      <c r="B776" s="1" t="s">
        <v>6241</v>
      </c>
      <c r="C776" s="1" t="s">
        <v>6242</v>
      </c>
      <c r="D776" s="1">
        <v>17.559999999999999</v>
      </c>
      <c r="E776" s="1">
        <v>0</v>
      </c>
      <c r="F776" s="1">
        <v>0</v>
      </c>
      <c r="G776" s="1">
        <v>0</v>
      </c>
      <c r="H776" s="1">
        <v>17.559999999999999</v>
      </c>
      <c r="I776" s="1">
        <v>1</v>
      </c>
      <c r="J776" s="1">
        <v>17.559999999999999</v>
      </c>
    </row>
    <row r="777" spans="1:10" x14ac:dyDescent="0.2">
      <c r="A777" s="1">
        <v>7242772349010</v>
      </c>
      <c r="B777" s="1" t="s">
        <v>6243</v>
      </c>
      <c r="C777" s="1" t="s">
        <v>6244</v>
      </c>
      <c r="D777" s="1">
        <v>17.55</v>
      </c>
      <c r="E777" s="1">
        <v>0</v>
      </c>
      <c r="F777" s="1">
        <v>0</v>
      </c>
      <c r="G777" s="1">
        <v>0</v>
      </c>
      <c r="H777" s="1">
        <v>17.55</v>
      </c>
      <c r="I777" s="1">
        <v>1</v>
      </c>
      <c r="J777" s="1">
        <v>17.55</v>
      </c>
    </row>
    <row r="778" spans="1:10" x14ac:dyDescent="0.2">
      <c r="A778" s="1">
        <v>7266154446930</v>
      </c>
      <c r="B778" s="1" t="s">
        <v>6245</v>
      </c>
      <c r="C778" s="1" t="s">
        <v>6246</v>
      </c>
      <c r="D778" s="1">
        <v>16.95</v>
      </c>
      <c r="E778" s="1">
        <v>0</v>
      </c>
      <c r="F778" s="1">
        <v>0</v>
      </c>
      <c r="G778" s="1">
        <v>0</v>
      </c>
      <c r="H778" s="1">
        <v>16.95</v>
      </c>
      <c r="I778" s="1">
        <v>1</v>
      </c>
      <c r="J778" s="1">
        <v>16.95</v>
      </c>
    </row>
    <row r="779" spans="1:10" x14ac:dyDescent="0.2">
      <c r="A779" s="1">
        <v>7250475352146</v>
      </c>
      <c r="B779" s="1" t="s">
        <v>6247</v>
      </c>
      <c r="C779" s="1" t="s">
        <v>6248</v>
      </c>
      <c r="D779" s="1">
        <v>16.95</v>
      </c>
      <c r="E779" s="1">
        <v>0</v>
      </c>
      <c r="F779" s="1">
        <v>0</v>
      </c>
      <c r="G779" s="1">
        <v>0</v>
      </c>
      <c r="H779" s="1">
        <v>16.95</v>
      </c>
      <c r="I779" s="1">
        <v>1</v>
      </c>
      <c r="J779" s="1">
        <v>16.95</v>
      </c>
    </row>
    <row r="780" spans="1:10" x14ac:dyDescent="0.2">
      <c r="A780" s="1">
        <v>6622135386194</v>
      </c>
      <c r="B780" s="1" t="s">
        <v>6249</v>
      </c>
      <c r="C780" s="1" t="s">
        <v>5211</v>
      </c>
      <c r="D780" s="1">
        <v>16.95</v>
      </c>
      <c r="E780" s="1">
        <v>0</v>
      </c>
      <c r="F780" s="1">
        <v>0</v>
      </c>
      <c r="G780" s="1">
        <v>0</v>
      </c>
      <c r="H780" s="1">
        <v>16.95</v>
      </c>
      <c r="I780" s="1">
        <v>1</v>
      </c>
      <c r="J780" s="1">
        <v>16.95</v>
      </c>
    </row>
    <row r="781" spans="1:10" x14ac:dyDescent="0.2">
      <c r="A781" s="1">
        <v>7272145748050</v>
      </c>
      <c r="B781" s="1" t="s">
        <v>6250</v>
      </c>
      <c r="C781" s="1" t="s">
        <v>6251</v>
      </c>
      <c r="D781" s="1">
        <v>16.95</v>
      </c>
      <c r="E781" s="1">
        <v>0</v>
      </c>
      <c r="F781" s="1">
        <v>0</v>
      </c>
      <c r="G781" s="1">
        <v>0</v>
      </c>
      <c r="H781" s="1">
        <v>16.95</v>
      </c>
      <c r="I781" s="1">
        <v>1</v>
      </c>
      <c r="J781" s="1">
        <v>16.95</v>
      </c>
    </row>
    <row r="782" spans="1:10" x14ac:dyDescent="0.2">
      <c r="A782" s="1">
        <v>6752116473938</v>
      </c>
      <c r="B782" s="1" t="s">
        <v>6252</v>
      </c>
      <c r="C782" s="1" t="s">
        <v>6253</v>
      </c>
      <c r="D782" s="1">
        <v>16.95</v>
      </c>
      <c r="E782" s="1">
        <v>0</v>
      </c>
      <c r="F782" s="1">
        <v>0</v>
      </c>
      <c r="G782" s="1">
        <v>0</v>
      </c>
      <c r="H782" s="1">
        <v>16.95</v>
      </c>
      <c r="I782" s="1">
        <v>1</v>
      </c>
      <c r="J782" s="1">
        <v>16.95</v>
      </c>
    </row>
    <row r="783" spans="1:10" x14ac:dyDescent="0.2">
      <c r="A783" s="1">
        <v>7249853710418</v>
      </c>
      <c r="B783" s="1" t="s">
        <v>6254</v>
      </c>
      <c r="C783" s="1" t="s">
        <v>5136</v>
      </c>
      <c r="D783" s="1">
        <v>16.95</v>
      </c>
      <c r="E783" s="1">
        <v>0</v>
      </c>
      <c r="F783" s="1">
        <v>0</v>
      </c>
      <c r="G783" s="1">
        <v>0</v>
      </c>
      <c r="H783" s="1">
        <v>16.95</v>
      </c>
      <c r="I783" s="1">
        <v>1</v>
      </c>
      <c r="J783" s="1">
        <v>16.95</v>
      </c>
    </row>
    <row r="784" spans="1:10" x14ac:dyDescent="0.2">
      <c r="A784" s="1">
        <v>7203386753106</v>
      </c>
      <c r="B784" s="1" t="s">
        <v>6255</v>
      </c>
      <c r="C784" s="1" t="s">
        <v>5334</v>
      </c>
      <c r="D784" s="1">
        <v>16.79</v>
      </c>
      <c r="E784" s="1">
        <v>0</v>
      </c>
      <c r="F784" s="1">
        <v>0</v>
      </c>
      <c r="G784" s="1">
        <v>0</v>
      </c>
      <c r="H784" s="1">
        <v>16.79</v>
      </c>
      <c r="I784" s="1">
        <v>1</v>
      </c>
      <c r="J784" s="1">
        <v>16.79</v>
      </c>
    </row>
    <row r="785" spans="1:10" x14ac:dyDescent="0.2">
      <c r="A785" s="1">
        <v>7246997127250</v>
      </c>
      <c r="B785" s="1" t="s">
        <v>6256</v>
      </c>
      <c r="C785" s="1" t="s">
        <v>6257</v>
      </c>
      <c r="D785" s="1">
        <v>16.16</v>
      </c>
      <c r="E785" s="1">
        <v>0</v>
      </c>
      <c r="F785" s="1">
        <v>0</v>
      </c>
      <c r="G785" s="1">
        <v>0</v>
      </c>
      <c r="H785" s="1">
        <v>16.16</v>
      </c>
      <c r="I785" s="1">
        <v>1</v>
      </c>
      <c r="J785" s="1">
        <v>16.16</v>
      </c>
    </row>
    <row r="786" spans="1:10" x14ac:dyDescent="0.2">
      <c r="A786" s="1">
        <v>7247010005074</v>
      </c>
      <c r="B786" s="1" t="s">
        <v>6258</v>
      </c>
      <c r="C786" s="1" t="s">
        <v>5466</v>
      </c>
      <c r="D786" s="1">
        <v>16.149999999999999</v>
      </c>
      <c r="E786" s="1">
        <v>0</v>
      </c>
      <c r="F786" s="1">
        <v>0</v>
      </c>
      <c r="G786" s="1">
        <v>0</v>
      </c>
      <c r="H786" s="1">
        <v>16.149999999999999</v>
      </c>
      <c r="I786" s="1">
        <v>1</v>
      </c>
      <c r="J786" s="1">
        <v>16.149999999999999</v>
      </c>
    </row>
    <row r="787" spans="1:10" x14ac:dyDescent="0.2">
      <c r="A787" s="1">
        <v>7203126870098</v>
      </c>
      <c r="B787" s="1" t="s">
        <v>6259</v>
      </c>
      <c r="C787" s="1" t="s">
        <v>6260</v>
      </c>
      <c r="D787" s="1">
        <v>16.149999999999999</v>
      </c>
      <c r="E787" s="1">
        <v>0</v>
      </c>
      <c r="F787" s="1">
        <v>0</v>
      </c>
      <c r="G787" s="1">
        <v>0</v>
      </c>
      <c r="H787" s="1">
        <v>16.149999999999999</v>
      </c>
      <c r="I787" s="1">
        <v>1</v>
      </c>
      <c r="J787" s="1">
        <v>16.149999999999999</v>
      </c>
    </row>
    <row r="788" spans="1:10" x14ac:dyDescent="0.2">
      <c r="A788" s="1">
        <v>7201557807186</v>
      </c>
      <c r="B788" s="1" t="s">
        <v>6261</v>
      </c>
      <c r="C788" s="1" t="s">
        <v>6262</v>
      </c>
      <c r="D788" s="1">
        <v>15.99</v>
      </c>
      <c r="E788" s="1">
        <v>0</v>
      </c>
      <c r="F788" s="1">
        <v>0</v>
      </c>
      <c r="G788" s="1">
        <v>0</v>
      </c>
      <c r="H788" s="1">
        <v>15.99</v>
      </c>
      <c r="I788" s="1">
        <v>1</v>
      </c>
      <c r="J788" s="1">
        <v>15.99</v>
      </c>
    </row>
    <row r="789" spans="1:10" x14ac:dyDescent="0.2">
      <c r="A789" s="1">
        <v>6932934492242</v>
      </c>
      <c r="B789" s="1" t="s">
        <v>6263</v>
      </c>
      <c r="C789" s="1" t="s">
        <v>6264</v>
      </c>
      <c r="D789" s="1">
        <v>15.96</v>
      </c>
      <c r="E789" s="1">
        <v>0</v>
      </c>
      <c r="F789" s="1">
        <v>0</v>
      </c>
      <c r="G789" s="1">
        <v>0</v>
      </c>
      <c r="H789" s="1">
        <v>15.96</v>
      </c>
      <c r="I789" s="1">
        <v>1</v>
      </c>
      <c r="J789" s="1">
        <v>15.96</v>
      </c>
    </row>
    <row r="790" spans="1:10" x14ac:dyDescent="0.2">
      <c r="A790" s="1">
        <v>7175686160466</v>
      </c>
      <c r="B790" s="1" t="s">
        <v>6265</v>
      </c>
      <c r="C790" s="1" t="s">
        <v>6266</v>
      </c>
      <c r="D790" s="1">
        <v>15.95</v>
      </c>
      <c r="E790" s="1">
        <v>0</v>
      </c>
      <c r="F790" s="1">
        <v>0</v>
      </c>
      <c r="G790" s="1">
        <v>0</v>
      </c>
      <c r="H790" s="1">
        <v>15.95</v>
      </c>
      <c r="I790" s="1">
        <v>1</v>
      </c>
      <c r="J790" s="1">
        <v>15.95</v>
      </c>
    </row>
    <row r="791" spans="1:10" x14ac:dyDescent="0.2">
      <c r="A791" s="1">
        <v>7309773144146</v>
      </c>
      <c r="B791" s="1" t="s">
        <v>6267</v>
      </c>
      <c r="C791" s="1" t="s">
        <v>6268</v>
      </c>
      <c r="D791" s="1">
        <v>15.37</v>
      </c>
      <c r="E791" s="1">
        <v>0</v>
      </c>
      <c r="F791" s="1">
        <v>0</v>
      </c>
      <c r="G791" s="1">
        <v>0</v>
      </c>
      <c r="H791" s="1">
        <v>15.37</v>
      </c>
      <c r="I791" s="1">
        <v>1</v>
      </c>
      <c r="J791" s="1">
        <v>15.37</v>
      </c>
    </row>
    <row r="792" spans="1:10" x14ac:dyDescent="0.2">
      <c r="A792" s="1">
        <v>7298009170002</v>
      </c>
      <c r="B792" s="1" t="s">
        <v>6269</v>
      </c>
      <c r="C792" s="1" t="s">
        <v>6270</v>
      </c>
      <c r="D792" s="1">
        <v>15.36</v>
      </c>
      <c r="E792" s="1">
        <v>0</v>
      </c>
      <c r="F792" s="1">
        <v>0</v>
      </c>
      <c r="G792" s="1">
        <v>0</v>
      </c>
      <c r="H792" s="1">
        <v>15.36</v>
      </c>
      <c r="I792" s="1">
        <v>1</v>
      </c>
      <c r="J792" s="1">
        <v>15.36</v>
      </c>
    </row>
    <row r="793" spans="1:10" x14ac:dyDescent="0.2">
      <c r="A793" s="1">
        <v>7324616753234</v>
      </c>
      <c r="B793" s="1" t="s">
        <v>1134</v>
      </c>
      <c r="C793" s="1" t="s">
        <v>1132</v>
      </c>
      <c r="D793" s="1">
        <v>15.25</v>
      </c>
      <c r="E793" s="1">
        <v>0</v>
      </c>
      <c r="F793" s="1">
        <v>0</v>
      </c>
      <c r="G793" s="1">
        <v>0</v>
      </c>
      <c r="H793" s="1">
        <v>15.25</v>
      </c>
      <c r="I793" s="1">
        <v>1</v>
      </c>
      <c r="J793" s="1">
        <v>15.25</v>
      </c>
    </row>
    <row r="794" spans="1:10" x14ac:dyDescent="0.2">
      <c r="A794" s="1">
        <v>7154548572242</v>
      </c>
      <c r="B794" s="1" t="s">
        <v>6271</v>
      </c>
      <c r="C794" s="1" t="s">
        <v>6272</v>
      </c>
      <c r="D794" s="1">
        <v>15.25</v>
      </c>
      <c r="E794" s="1">
        <v>0</v>
      </c>
      <c r="F794" s="1">
        <v>0</v>
      </c>
      <c r="G794" s="1">
        <v>0</v>
      </c>
      <c r="H794" s="1">
        <v>15.25</v>
      </c>
      <c r="I794" s="1">
        <v>1</v>
      </c>
      <c r="J794" s="1">
        <v>15.25</v>
      </c>
    </row>
    <row r="795" spans="1:10" x14ac:dyDescent="0.2">
      <c r="A795" s="1">
        <v>6774237266002</v>
      </c>
      <c r="B795" s="1" t="s">
        <v>6273</v>
      </c>
      <c r="C795" s="1" t="s">
        <v>6274</v>
      </c>
      <c r="D795" s="1">
        <v>14.95</v>
      </c>
      <c r="E795" s="1">
        <v>0</v>
      </c>
      <c r="F795" s="1">
        <v>0</v>
      </c>
      <c r="G795" s="1">
        <v>0</v>
      </c>
      <c r="H795" s="1">
        <v>14.95</v>
      </c>
      <c r="I795" s="1">
        <v>1</v>
      </c>
      <c r="J795" s="1">
        <v>14.95</v>
      </c>
    </row>
    <row r="796" spans="1:10" x14ac:dyDescent="0.2">
      <c r="A796" s="1">
        <v>7286238347346</v>
      </c>
      <c r="B796" s="1" t="s">
        <v>6275</v>
      </c>
      <c r="C796" s="1" t="s">
        <v>6276</v>
      </c>
      <c r="D796" s="1">
        <v>14.36</v>
      </c>
      <c r="E796" s="1">
        <v>0</v>
      </c>
      <c r="F796" s="1">
        <v>0</v>
      </c>
      <c r="G796" s="1">
        <v>0</v>
      </c>
      <c r="H796" s="1">
        <v>14.36</v>
      </c>
      <c r="I796" s="1">
        <v>1</v>
      </c>
      <c r="J796" s="1">
        <v>14.36</v>
      </c>
    </row>
    <row r="797" spans="1:10" x14ac:dyDescent="0.2">
      <c r="A797" s="1">
        <v>6834474188882</v>
      </c>
      <c r="B797" s="1" t="s">
        <v>6277</v>
      </c>
      <c r="C797" s="1" t="s">
        <v>6278</v>
      </c>
      <c r="D797" s="1">
        <v>13.99</v>
      </c>
      <c r="E797" s="1">
        <v>0</v>
      </c>
      <c r="F797" s="1">
        <v>0</v>
      </c>
      <c r="G797" s="1">
        <v>0</v>
      </c>
      <c r="H797" s="1">
        <v>13.99</v>
      </c>
      <c r="I797" s="1">
        <v>1</v>
      </c>
      <c r="J797" s="1">
        <v>13.99</v>
      </c>
    </row>
    <row r="798" spans="1:10" x14ac:dyDescent="0.2">
      <c r="A798" s="1">
        <v>7324052553810</v>
      </c>
      <c r="B798" s="1" t="s">
        <v>6279</v>
      </c>
      <c r="C798" s="1" t="s">
        <v>5511</v>
      </c>
      <c r="D798" s="1">
        <v>13.56</v>
      </c>
      <c r="E798" s="1">
        <v>0</v>
      </c>
      <c r="F798" s="1">
        <v>0</v>
      </c>
      <c r="G798" s="1">
        <v>0</v>
      </c>
      <c r="H798" s="1">
        <v>13.56</v>
      </c>
      <c r="I798" s="1">
        <v>1</v>
      </c>
      <c r="J798" s="1">
        <v>13.56</v>
      </c>
    </row>
    <row r="799" spans="1:10" x14ac:dyDescent="0.2">
      <c r="A799" s="1">
        <v>7126376808530</v>
      </c>
      <c r="B799" s="1" t="s">
        <v>6280</v>
      </c>
      <c r="C799" s="1" t="s">
        <v>5317</v>
      </c>
      <c r="D799" s="1">
        <v>7.98</v>
      </c>
      <c r="E799" s="1">
        <v>0</v>
      </c>
      <c r="F799" s="1">
        <v>0</v>
      </c>
      <c r="G799" s="1">
        <v>0</v>
      </c>
      <c r="H799" s="1">
        <v>7.98</v>
      </c>
      <c r="I799" s="1">
        <v>2</v>
      </c>
      <c r="J799" s="1">
        <v>3.99</v>
      </c>
    </row>
    <row r="800" spans="1:10" x14ac:dyDescent="0.2">
      <c r="A800" s="1">
        <v>7306201366610</v>
      </c>
      <c r="B800" s="1" t="s">
        <v>1895</v>
      </c>
      <c r="C800" s="1" t="s">
        <v>1893</v>
      </c>
      <c r="D800" s="1">
        <v>4</v>
      </c>
      <c r="E800" s="1">
        <v>0</v>
      </c>
      <c r="F800" s="1">
        <v>0</v>
      </c>
      <c r="G800" s="1">
        <v>0</v>
      </c>
      <c r="H800" s="1">
        <v>4</v>
      </c>
      <c r="I800" s="1">
        <v>0</v>
      </c>
      <c r="J800" s="1" t="e">
        <v>#DIV/0!</v>
      </c>
    </row>
    <row r="801" spans="1:10" x14ac:dyDescent="0.2">
      <c r="A801" s="1">
        <v>7325265690706</v>
      </c>
      <c r="B801" s="1" t="s">
        <v>1991</v>
      </c>
      <c r="C801" s="1" t="s">
        <v>1989</v>
      </c>
      <c r="D801" s="1">
        <v>-25.95</v>
      </c>
      <c r="E801" s="1">
        <v>0</v>
      </c>
      <c r="F801" s="1">
        <v>0</v>
      </c>
      <c r="G801" s="1">
        <v>0</v>
      </c>
      <c r="H801" s="1">
        <v>-25.95</v>
      </c>
      <c r="I801" s="1">
        <v>-1</v>
      </c>
      <c r="J801" s="1">
        <v>25.95</v>
      </c>
    </row>
    <row r="802" spans="1:10" x14ac:dyDescent="0.2">
      <c r="A802" s="1">
        <v>7320501846098</v>
      </c>
      <c r="B802" s="1" t="s">
        <v>6281</v>
      </c>
      <c r="C802" s="1" t="s">
        <v>6282</v>
      </c>
      <c r="D802" s="1">
        <v>-25.95</v>
      </c>
      <c r="E802" s="1">
        <v>0</v>
      </c>
      <c r="F802" s="1">
        <v>0</v>
      </c>
      <c r="G802" s="1">
        <v>0</v>
      </c>
      <c r="H802" s="1">
        <v>-25.95</v>
      </c>
      <c r="I802" s="1">
        <v>-1</v>
      </c>
      <c r="J802" s="1">
        <v>25.95</v>
      </c>
    </row>
    <row r="803" spans="1:10" x14ac:dyDescent="0.2">
      <c r="A803" s="1">
        <v>7234549743698</v>
      </c>
      <c r="B803" s="1" t="s">
        <v>2881</v>
      </c>
      <c r="C803" s="1" t="s">
        <v>2879</v>
      </c>
      <c r="D803" s="1">
        <v>-27.95</v>
      </c>
      <c r="E803" s="1">
        <v>0</v>
      </c>
      <c r="F803" s="1">
        <v>0</v>
      </c>
      <c r="G803" s="1">
        <v>0</v>
      </c>
      <c r="H803" s="1">
        <v>-27.95</v>
      </c>
      <c r="I803" s="1">
        <v>-1</v>
      </c>
      <c r="J803" s="1">
        <v>27.95</v>
      </c>
    </row>
    <row r="804" spans="1:10" x14ac:dyDescent="0.2">
      <c r="A804" s="1">
        <v>7072197083218</v>
      </c>
      <c r="B804" s="1" t="s">
        <v>6283</v>
      </c>
      <c r="C804" s="1" t="s">
        <v>6284</v>
      </c>
      <c r="D804" s="1">
        <v>-28.76</v>
      </c>
      <c r="E804" s="1">
        <v>0</v>
      </c>
      <c r="F804" s="1">
        <v>0</v>
      </c>
      <c r="G804" s="1">
        <v>0</v>
      </c>
      <c r="H804" s="1">
        <v>-28.76</v>
      </c>
      <c r="I804" s="1">
        <v>-1</v>
      </c>
      <c r="J804" s="1">
        <v>28.76</v>
      </c>
    </row>
    <row r="805" spans="1:10" x14ac:dyDescent="0.2">
      <c r="A805" s="1">
        <v>6608196501586</v>
      </c>
      <c r="B805" s="1" t="s">
        <v>6285</v>
      </c>
      <c r="C805" s="1" t="s">
        <v>6286</v>
      </c>
      <c r="D805" s="1">
        <v>-33.950000000000003</v>
      </c>
      <c r="E805" s="1">
        <v>0</v>
      </c>
      <c r="F805" s="1">
        <v>0</v>
      </c>
      <c r="G805" s="1">
        <v>0</v>
      </c>
      <c r="H805" s="1">
        <v>-33.950000000000003</v>
      </c>
      <c r="I805" s="1">
        <v>-1</v>
      </c>
      <c r="J805" s="1">
        <v>33.950000000000003</v>
      </c>
    </row>
    <row r="806" spans="1:10" x14ac:dyDescent="0.2">
      <c r="A806" s="1" t="s">
        <v>6287</v>
      </c>
      <c r="D806" s="2">
        <v>144718.41</v>
      </c>
      <c r="E806" s="1">
        <v>0</v>
      </c>
      <c r="F806" s="1">
        <v>0</v>
      </c>
      <c r="G806" s="1">
        <v>0</v>
      </c>
      <c r="H806" s="2">
        <v>144718.41</v>
      </c>
      <c r="I806" s="1" t="e">
        <v>#N/A</v>
      </c>
      <c r="J806" s="1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</vt:lpstr>
      <vt:lpstr>Chi phí</vt:lpstr>
      <vt:lpstr>Doanh thu</vt:lpstr>
      <vt:lpstr>Margin sản phẩm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Thuan Nguyen</cp:lastModifiedBy>
  <dcterms:created xsi:type="dcterms:W3CDTF">2024-05-24T07:11:03Z</dcterms:created>
  <dcterms:modified xsi:type="dcterms:W3CDTF">2024-05-24T07:32:49Z</dcterms:modified>
</cp:coreProperties>
</file>