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3 курс\Статистика\"/>
    </mc:Choice>
  </mc:AlternateContent>
  <xr:revisionPtr revIDLastSave="0" documentId="13_ncr:1_{F5F37219-CDC0-4916-AF61-4F3B611714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9" i="1" l="1"/>
  <c r="C2" i="1"/>
  <c r="B9" i="1"/>
  <c r="C3" i="1" s="1"/>
  <c r="C6" i="1"/>
  <c r="C7" i="1"/>
  <c r="C8" i="1"/>
  <c r="B3" i="1"/>
  <c r="B4" i="1"/>
  <c r="B5" i="1"/>
  <c r="B6" i="1"/>
  <c r="B7" i="1"/>
  <c r="B8" i="1"/>
  <c r="C5" i="1" l="1"/>
  <c r="C4" i="1"/>
</calcChain>
</file>

<file path=xl/sharedStrings.xml><?xml version="1.0" encoding="utf-8"?>
<sst xmlns="http://schemas.openxmlformats.org/spreadsheetml/2006/main" count="13" uniqueCount="13">
  <si>
    <t>Всего:</t>
  </si>
  <si>
    <t>Дети до 15 лет</t>
  </si>
  <si>
    <t>Распределение инфицированных ВИЧ в РФ по возрасту, %</t>
  </si>
  <si>
    <t>15-20</t>
  </si>
  <si>
    <t>20-29</t>
  </si>
  <si>
    <t>30-39</t>
  </si>
  <si>
    <t>40-49</t>
  </si>
  <si>
    <t>50-59</t>
  </si>
  <si>
    <t>60 и выше</t>
  </si>
  <si>
    <t>Зарегистрировано заболевших, чел.</t>
  </si>
  <si>
    <t>Возраст заболевших, лет</t>
  </si>
  <si>
    <t>Разница, %</t>
  </si>
  <si>
    <t>Сравнение,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</si>
</sst>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2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4.0207285484967326E-2"/>
          <c:w val="1"/>
          <c:h val="0.8335361955621828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308-48EE-8E70-C162A007B8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F308-48EE-8E70-C162A007B8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308-48EE-8E70-C162A007B8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308-48EE-8E70-C162A007B8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308-48EE-8E70-C162A007B8C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308-48EE-8E70-C162A007B8C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-1.0928938992309874E-2"/>
                  <c:y val="3.4416960256462119E-2"/>
                </c:manualLayout>
              </c:layout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chemeClr val="tx1"/>
                        </a:solidFill>
                      </a:rPr>
                      <a:t>
</a:t>
                    </a:r>
                    <a:fld id="{84CA4697-00B3-49F3-A990-70BB388D7A30}" type="VALUE">
                      <a:rPr lang="en-US" b="1" baseline="0">
                        <a:solidFill>
                          <a:schemeClr val="tx1"/>
                        </a:solidFill>
                      </a:rPr>
                      <a:pPr/>
                      <a:t>[ЗНАЧЕНИЕ]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308-48EE-8E70-C162A007B8C7}"/>
                </c:ext>
              </c:extLst>
            </c:dLbl>
            <c:dLbl>
              <c:idx val="1"/>
              <c:layout>
                <c:manualLayout>
                  <c:x val="-1.6444806041634428E-2"/>
                  <c:y val="7.8272371308366756E-2"/>
                </c:manualLayout>
              </c:layout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chemeClr val="tx1"/>
                        </a:solidFill>
                      </a:rPr>
                      <a:t>
</a:t>
                    </a:r>
                    <a:fld id="{C0628BCA-4F5B-454F-B6D0-7058A6F0F5F9}" type="VALUE">
                      <a:rPr lang="en-US" b="1" baseline="0">
                        <a:solidFill>
                          <a:schemeClr val="tx1"/>
                        </a:solidFill>
                      </a:rPr>
                      <a:pPr/>
                      <a:t>[ЗНАЧЕНИЕ]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308-48EE-8E70-C162A007B8C7}"/>
                </c:ext>
              </c:extLst>
            </c:dLbl>
            <c:dLbl>
              <c:idx val="2"/>
              <c:layout>
                <c:manualLayout>
                  <c:x val="-7.6554080089004342E-2"/>
                  <c:y val="8.860421331587564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
</a:t>
                    </a:r>
                    <a:fld id="{FA8160E4-D2AC-49C9-9230-562DF9146BD2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[ЗНАЧЕНИЕ]</a:t>
                    </a:fld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308-48EE-8E70-C162A007B8C7}"/>
                </c:ext>
              </c:extLst>
            </c:dLbl>
            <c:dLbl>
              <c:idx val="3"/>
              <c:layout>
                <c:manualLayout>
                  <c:x val="-0.19945355191256831"/>
                  <c:y val="-0.2043967955253533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FB79F8A6-37E2-4765-A843-2AB2DB0347EC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308-48EE-8E70-C162A007B8C7}"/>
                </c:ext>
              </c:extLst>
            </c:dLbl>
            <c:dLbl>
              <c:idx val="4"/>
              <c:layout>
                <c:manualLayout>
                  <c:x val="0.15573770491803279"/>
                  <c:y val="-0.1996433816759264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1A0E5D37-BC14-4CF9-B294-A330F8793F94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308-48EE-8E70-C162A007B8C7}"/>
                </c:ext>
              </c:extLst>
            </c:dLbl>
            <c:dLbl>
              <c:idx val="5"/>
              <c:layout>
                <c:manualLayout>
                  <c:x val="8.4699453551912565E-2"/>
                  <c:y val="7.605462159082912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313B77E9-FFED-4729-80D5-DF4BCABDDA58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[ЗНАЧЕНИЕ]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308-48EE-8E70-C162A007B8C7}"/>
                </c:ext>
              </c:extLst>
            </c:dLbl>
            <c:dLbl>
              <c:idx val="6"/>
              <c:layout>
                <c:manualLayout>
                  <c:x val="4.6704704509001035E-2"/>
                  <c:y val="5.533040596138022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C6B1641B-2060-4B1E-A16B-757FC6BC73CC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[ЗНАЧЕНИЕ]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Лист1!$A$2:$A$8</c:f>
              <c:strCache>
                <c:ptCount val="7"/>
                <c:pt idx="0">
                  <c:v>Дети до 15 лет</c:v>
                </c:pt>
                <c:pt idx="1">
                  <c:v>15-20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 и выше</c:v>
                </c:pt>
              </c:strCache>
            </c:strRef>
          </c:cat>
          <c:val>
            <c:numRef>
              <c:f>Лист1!$C$2:$C$8</c:f>
              <c:numCache>
                <c:formatCode>0.00</c:formatCode>
                <c:ptCount val="7"/>
                <c:pt idx="0">
                  <c:v>0.97387173396674587</c:v>
                </c:pt>
                <c:pt idx="1">
                  <c:v>0.79968329374505154</c:v>
                </c:pt>
                <c:pt idx="2">
                  <c:v>11.200316706254949</c:v>
                </c:pt>
                <c:pt idx="3">
                  <c:v>37.900237529691211</c:v>
                </c:pt>
                <c:pt idx="4">
                  <c:v>32.199524940617579</c:v>
                </c:pt>
                <c:pt idx="5">
                  <c:v>11.79889152810768</c:v>
                </c:pt>
                <c:pt idx="6">
                  <c:v>5.1274742676167859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8-48EE-8E70-C162A007B8C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981885461038697E-2"/>
          <c:y val="0.92214478380513853"/>
          <c:w val="0.88442945656383121"/>
          <c:h val="7.7855216194861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1571626</xdr:colOff>
      <xdr:row>9</xdr:row>
      <xdr:rowOff>190499</xdr:rowOff>
    </xdr:from>
    <xdr:to>
      <xdr:col>3</xdr:col>
      <xdr:colOff>9525</xdr:colOff>
      <xdr:row>25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15A31A-2013-F8BD-F0E4-66D81569D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5" sqref="D15"/>
    </sheetView>
  </sheetViews>
  <sheetFormatPr defaultRowHeight="15" x14ac:dyDescent="0.25"/>
  <cols>
    <col min="1" max="1" width="24.28515625" customWidth="1"/>
    <col min="2" max="2" width="27.7109375" customWidth="1"/>
    <col min="3" max="3" width="39.85546875" customWidth="1"/>
    <col min="4" max="4" width="25.85546875" customWidth="1"/>
    <col min="5" max="5" width="12.42578125" customWidth="1"/>
  </cols>
  <sheetData>
    <row r="1" spans="1:5" ht="37.5" customHeight="1" x14ac:dyDescent="0.25">
      <c r="A1" s="5" t="s">
        <v>10</v>
      </c>
      <c r="B1" s="7" t="s">
        <v>9</v>
      </c>
      <c r="C1" s="7" t="s">
        <v>2</v>
      </c>
      <c r="D1" s="5" t="s">
        <v>12</v>
      </c>
      <c r="E1" s="5" t="s">
        <v>11</v>
      </c>
    </row>
    <row r="2" spans="1:5" x14ac:dyDescent="0.25">
      <c r="A2" s="3" t="s">
        <v>1</v>
      </c>
      <c r="B2" s="8">
        <v>615</v>
      </c>
      <c r="C2" s="10">
        <f>B2/$B$9*100</f>
        <v>0.97387173396674587</v>
      </c>
      <c r="D2" s="1">
        <f>C2*100/$C$3</f>
        <v>121.78217821782177</v>
      </c>
      <c r="E2" s="1">
        <f>D2-100</f>
        <v>21.782178217821766</v>
      </c>
    </row>
    <row r="3" spans="1:5" x14ac:dyDescent="0.25">
      <c r="A3" s="4" t="s">
        <v>3</v>
      </c>
      <c r="B3" s="2">
        <f>505</f>
        <v>505</v>
      </c>
      <c r="C3" s="10">
        <f t="shared" ref="C3:C8" si="0">B3/$B$9*100</f>
        <v>0.79968329374505154</v>
      </c>
      <c r="D3" s="1">
        <f t="shared" ref="D3:D8" si="1">C3*100/$C$3</f>
        <v>100.00000000000001</v>
      </c>
      <c r="E3" s="1">
        <f t="shared" ref="E3:E8" si="2">D3-100</f>
        <v>0</v>
      </c>
    </row>
    <row r="4" spans="1:5" x14ac:dyDescent="0.25">
      <c r="A4" s="3" t="s">
        <v>4</v>
      </c>
      <c r="B4" s="2">
        <f>7073</f>
        <v>7073</v>
      </c>
      <c r="C4" s="10">
        <f t="shared" si="0"/>
        <v>11.200316706254949</v>
      </c>
      <c r="D4" s="1">
        <f t="shared" si="1"/>
        <v>1400.5940594059405</v>
      </c>
      <c r="E4" s="1">
        <f t="shared" si="2"/>
        <v>1300.5940594059405</v>
      </c>
    </row>
    <row r="5" spans="1:5" x14ac:dyDescent="0.25">
      <c r="A5" s="3" t="s">
        <v>5</v>
      </c>
      <c r="B5" s="2">
        <f>23934</f>
        <v>23934</v>
      </c>
      <c r="C5" s="10">
        <f t="shared" si="0"/>
        <v>37.900237529691211</v>
      </c>
      <c r="D5" s="1">
        <f t="shared" si="1"/>
        <v>4739.4059405940588</v>
      </c>
      <c r="E5" s="1">
        <f t="shared" si="2"/>
        <v>4639.4059405940588</v>
      </c>
    </row>
    <row r="6" spans="1:5" x14ac:dyDescent="0.25">
      <c r="A6" s="3" t="s">
        <v>6</v>
      </c>
      <c r="B6" s="2">
        <f>20334</f>
        <v>20334</v>
      </c>
      <c r="C6" s="10">
        <f t="shared" si="0"/>
        <v>32.199524940617579</v>
      </c>
      <c r="D6" s="1">
        <f t="shared" si="1"/>
        <v>4026.5346534653463</v>
      </c>
      <c r="E6" s="1">
        <f t="shared" si="2"/>
        <v>3926.5346534653463</v>
      </c>
    </row>
    <row r="7" spans="1:5" x14ac:dyDescent="0.25">
      <c r="A7" s="3" t="s">
        <v>7</v>
      </c>
      <c r="B7" s="2">
        <f>7451</f>
        <v>7451</v>
      </c>
      <c r="C7" s="10">
        <f t="shared" si="0"/>
        <v>11.79889152810768</v>
      </c>
      <c r="D7" s="1">
        <f t="shared" si="1"/>
        <v>1475.4455445544552</v>
      </c>
      <c r="E7" s="1">
        <f t="shared" si="2"/>
        <v>1375.4455445544552</v>
      </c>
    </row>
    <row r="8" spans="1:5" x14ac:dyDescent="0.25">
      <c r="A8" s="3" t="s">
        <v>8</v>
      </c>
      <c r="B8" s="2">
        <f>3238</f>
        <v>3238</v>
      </c>
      <c r="C8" s="10">
        <f t="shared" si="0"/>
        <v>5.1274742676167859</v>
      </c>
      <c r="D8" s="1">
        <f t="shared" si="1"/>
        <v>641.18811881188128</v>
      </c>
      <c r="E8" s="1">
        <f t="shared" si="2"/>
        <v>541.18811881188128</v>
      </c>
    </row>
    <row r="9" spans="1:5" x14ac:dyDescent="0.25">
      <c r="A9" s="6" t="s">
        <v>0</v>
      </c>
      <c r="B9" s="11">
        <f>SUM(B2:B8)</f>
        <v>63150</v>
      </c>
      <c r="C9" s="12">
        <f>SUM(C2:C8)</f>
        <v>100</v>
      </c>
    </row>
    <row r="11" spans="1:5" x14ac:dyDescent="0.25">
      <c r="B11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Харлашкина</dc:creator>
  <cp:lastModifiedBy>Александра Харлашкина</cp:lastModifiedBy>
  <dcterms:created xsi:type="dcterms:W3CDTF">2015-06-05T18:19:34Z</dcterms:created>
  <dcterms:modified xsi:type="dcterms:W3CDTF">2023-12-17T21:20:50Z</dcterms:modified>
</cp:coreProperties>
</file>