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uesAt6hours_stratification" sheetId="1" state="visible" r:id="rId2"/>
  </sheets>
  <definedNames>
    <definedName function="false" hidden="false" name="_xlchart.v1.3" vbProcedure="false">valuesAt6hours_stratification!$B$3:$B$115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<sst xmlns="http://schemas.openxmlformats.org/spreadsheetml/2006/main" count="594" uniqueCount="352">
  <si>
    <t xml:space="preserve">cRel + RelB:p52 + syn</t>
  </si>
  <si>
    <t xml:space="preserve">this is good</t>
  </si>
  <si>
    <t xml:space="preserve">high cRel p = ns</t>
  </si>
  <si>
    <t xml:space="preserve">high cRel  + syn p = ns (early diff)</t>
  </si>
  <si>
    <t xml:space="preserve">RelBnp52n alone = huge (mainly late, p=0.02)</t>
  </si>
  <si>
    <t xml:space="preserve">RelBnp52n + synergy = huge (early, p=0.02)</t>
  </si>
  <si>
    <t xml:space="preserve">high syn or high RelB, neither, both = no good</t>
  </si>
  <si>
    <t xml:space="preserve">E2F?no</t>
  </si>
  <si>
    <t xml:space="preserve">cRel / RelA = ns</t>
  </si>
  <si>
    <t xml:space="preserve">IkBd</t>
  </si>
  <si>
    <t xml:space="preserve">OLD CATEGORIES</t>
  </si>
  <si>
    <t xml:space="preserve">timestamp</t>
  </si>
  <si>
    <t xml:space="preserve">cMyct</t>
  </si>
  <si>
    <t xml:space="preserve">RelAnp50n</t>
  </si>
  <si>
    <t xml:space="preserve">cRelnp50n</t>
  </si>
  <si>
    <t xml:space="preserve">Bcl2t</t>
  </si>
  <si>
    <t xml:space="preserve">Cycdt</t>
  </si>
  <si>
    <t xml:space="preserve">tcRel</t>
  </si>
  <si>
    <t xml:space="preserve">RelAnp52n</t>
  </si>
  <si>
    <t xml:space="preserve">cRelnp52n</t>
  </si>
  <si>
    <t xml:space="preserve">Blimp1</t>
  </si>
  <si>
    <t xml:space="preserve">cMyc</t>
  </si>
  <si>
    <t xml:space="preserve">GM</t>
  </si>
  <si>
    <t xml:space="preserve">r31switch</t>
  </si>
  <si>
    <t xml:space="preserve">Mass</t>
  </si>
  <si>
    <t xml:space="preserve">newSwitch</t>
  </si>
  <si>
    <t xml:space="preserve">cycD</t>
  </si>
  <si>
    <t xml:space="preserve">cRel</t>
  </si>
  <si>
    <t xml:space="preserve">RelA</t>
  </si>
  <si>
    <t xml:space="preserve">IRF4</t>
  </si>
  <si>
    <t xml:space="preserve">fateSwitch</t>
  </si>
  <si>
    <t xml:space="preserve">L</t>
  </si>
  <si>
    <t xml:space="preserve">p50</t>
  </si>
  <si>
    <t xml:space="preserve">RelAp50</t>
  </si>
  <si>
    <t xml:space="preserve">RelAn</t>
  </si>
  <si>
    <t xml:space="preserve">p50n</t>
  </si>
  <si>
    <t xml:space="preserve">p52</t>
  </si>
  <si>
    <t xml:space="preserve">RelAp52</t>
  </si>
  <si>
    <t xml:space="preserve">p52n</t>
  </si>
  <si>
    <t xml:space="preserve">RelB</t>
  </si>
  <si>
    <t xml:space="preserve">RelBp52</t>
  </si>
  <si>
    <t xml:space="preserve">RelBn</t>
  </si>
  <si>
    <t xml:space="preserve">RelBnp52n</t>
  </si>
  <si>
    <t xml:space="preserve">RelBp50</t>
  </si>
  <si>
    <t xml:space="preserve">RelBnp50n</t>
  </si>
  <si>
    <t xml:space="preserve">cRelp50</t>
  </si>
  <si>
    <t xml:space="preserve">cReln</t>
  </si>
  <si>
    <t xml:space="preserve">cRelp52</t>
  </si>
  <si>
    <t xml:space="preserve">p50p50</t>
  </si>
  <si>
    <t xml:space="preserve">p50np50n</t>
  </si>
  <si>
    <t xml:space="preserve">p52p52</t>
  </si>
  <si>
    <t xml:space="preserve">p52np52n</t>
  </si>
  <si>
    <t xml:space="preserve">IkBa</t>
  </si>
  <si>
    <t xml:space="preserve">RelAp50IkBa</t>
  </si>
  <si>
    <t xml:space="preserve">IkBan</t>
  </si>
  <si>
    <t xml:space="preserve">RelAnp50nIkBan</t>
  </si>
  <si>
    <t xml:space="preserve">IkBb</t>
  </si>
  <si>
    <t xml:space="preserve">RelAp50IkBb</t>
  </si>
  <si>
    <t xml:space="preserve">IkBbn</t>
  </si>
  <si>
    <t xml:space="preserve">RelAnp50nIkBbn</t>
  </si>
  <si>
    <t xml:space="preserve">IkBe</t>
  </si>
  <si>
    <t xml:space="preserve">RelAp50IkBe</t>
  </si>
  <si>
    <t xml:space="preserve">IkBen</t>
  </si>
  <si>
    <t xml:space="preserve">RelAnp50nIkBen</t>
  </si>
  <si>
    <t xml:space="preserve">RelAp50IkBd</t>
  </si>
  <si>
    <t xml:space="preserve">IkBdn</t>
  </si>
  <si>
    <t xml:space="preserve">RelAnp50nIkBdn</t>
  </si>
  <si>
    <t xml:space="preserve">RelBp50IkBa</t>
  </si>
  <si>
    <t xml:space="preserve">RelBnp50nIkBan</t>
  </si>
  <si>
    <t xml:space="preserve">RelBp50IkBb</t>
  </si>
  <si>
    <t xml:space="preserve">RelBnp50nIkBbn</t>
  </si>
  <si>
    <t xml:space="preserve">RelBp50IkBe</t>
  </si>
  <si>
    <t xml:space="preserve">RelBnp50nIkBen</t>
  </si>
  <si>
    <t xml:space="preserve">RelBp50IkBd</t>
  </si>
  <si>
    <t xml:space="preserve">RelBnp50nIkBdn</t>
  </si>
  <si>
    <t xml:space="preserve">RelBp52IkBa</t>
  </si>
  <si>
    <t xml:space="preserve">RelBnp52nIkBan</t>
  </si>
  <si>
    <t xml:space="preserve">RelBp52IkBb</t>
  </si>
  <si>
    <t xml:space="preserve">RelBnp52nIkBbn</t>
  </si>
  <si>
    <t xml:space="preserve">RelBp52IkBe</t>
  </si>
  <si>
    <t xml:space="preserve">RelBnp52nIkBen</t>
  </si>
  <si>
    <t xml:space="preserve">RelBp52IkBd</t>
  </si>
  <si>
    <t xml:space="preserve">RelBnp52nIkBdn</t>
  </si>
  <si>
    <t xml:space="preserve">cRelp50IkBa</t>
  </si>
  <si>
    <t xml:space="preserve">cRelnp50nIkBan</t>
  </si>
  <si>
    <t xml:space="preserve">cRelp50IkBb</t>
  </si>
  <si>
    <t xml:space="preserve">cRelnp50nIkBbn</t>
  </si>
  <si>
    <t xml:space="preserve">cRelp50IkBe</t>
  </si>
  <si>
    <t xml:space="preserve">cRelnp50nIkBen</t>
  </si>
  <si>
    <t xml:space="preserve">cRelp50IkBd</t>
  </si>
  <si>
    <t xml:space="preserve">cRelnp50nIkBdn</t>
  </si>
  <si>
    <t xml:space="preserve">cRelp52IkBa</t>
  </si>
  <si>
    <t xml:space="preserve">cRelnp52nIkBan</t>
  </si>
  <si>
    <t xml:space="preserve">cRelp52IkBb</t>
  </si>
  <si>
    <t xml:space="preserve">cRelnp52nIkBbn</t>
  </si>
  <si>
    <t xml:space="preserve">cRelp52IkBe</t>
  </si>
  <si>
    <t xml:space="preserve">cRelnp52nIkBen</t>
  </si>
  <si>
    <t xml:space="preserve">cRelp52IkBd</t>
  </si>
  <si>
    <t xml:space="preserve">cRelnp52nIkBdn</t>
  </si>
  <si>
    <t xml:space="preserve">RelAp52IkBa</t>
  </si>
  <si>
    <t xml:space="preserve">RelAnp52nIkBan</t>
  </si>
  <si>
    <t xml:space="preserve">RelAp52IkBb</t>
  </si>
  <si>
    <t xml:space="preserve">RelAnp52nIkBbn</t>
  </si>
  <si>
    <t xml:space="preserve">RelAp52IkBe</t>
  </si>
  <si>
    <t xml:space="preserve">RelAnp52nIkBen</t>
  </si>
  <si>
    <t xml:space="preserve">RelAp52IkBd</t>
  </si>
  <si>
    <t xml:space="preserve">RelAnp52nIkBdn</t>
  </si>
  <si>
    <t xml:space="preserve">tIkBb</t>
  </si>
  <si>
    <t xml:space="preserve">tIkBa</t>
  </si>
  <si>
    <t xml:space="preserve">tIkBe</t>
  </si>
  <si>
    <t xml:space="preserve">tRelA</t>
  </si>
  <si>
    <t xml:space="preserve">tp50</t>
  </si>
  <si>
    <t xml:space="preserve">tRelB</t>
  </si>
  <si>
    <t xml:space="preserve">tp100</t>
  </si>
  <si>
    <t xml:space="preserve">p100</t>
  </si>
  <si>
    <t xml:space="preserve">p100n</t>
  </si>
  <si>
    <t xml:space="preserve">NIK</t>
  </si>
  <si>
    <t xml:space="preserve">p100NIK</t>
  </si>
  <si>
    <t xml:space="preserve">IkBdNIK</t>
  </si>
  <si>
    <t xml:space="preserve">RelAp50IkBdNIK</t>
  </si>
  <si>
    <t xml:space="preserve">RelBp50IkBdNIK</t>
  </si>
  <si>
    <t xml:space="preserve">RelBp52IkBdNIK</t>
  </si>
  <si>
    <t xml:space="preserve">cRelp50IkBdNIK</t>
  </si>
  <si>
    <t xml:space="preserve">cRelp52IkBdNIK</t>
  </si>
  <si>
    <t xml:space="preserve">RelAp52IkBdNIK</t>
  </si>
  <si>
    <t xml:space="preserve">ERG</t>
  </si>
  <si>
    <t xml:space="preserve">p27_cycA_Cdk2</t>
  </si>
  <si>
    <t xml:space="preserve">p27</t>
  </si>
  <si>
    <t xml:space="preserve">Cdc20</t>
  </si>
  <si>
    <t xml:space="preserve">p27_cycE_Cdk2</t>
  </si>
  <si>
    <t xml:space="preserve">cycE</t>
  </si>
  <si>
    <t xml:space="preserve">cycA</t>
  </si>
  <si>
    <t xml:space="preserve">cycB</t>
  </si>
  <si>
    <t xml:space="preserve">p27_cycD_Cdk2</t>
  </si>
  <si>
    <t xml:space="preserve">Cdh1</t>
  </si>
  <si>
    <t xml:space="preserve">DRG</t>
  </si>
  <si>
    <t xml:space="preserve">PPX</t>
  </si>
  <si>
    <t xml:space="preserve">IEP</t>
  </si>
  <si>
    <t xml:space="preserve">Cdc20t</t>
  </si>
  <si>
    <t xml:space="preserve">E2F_Rb</t>
  </si>
  <si>
    <t xml:space="preserve">E2F</t>
  </si>
  <si>
    <t xml:space="preserve">HypoP_Rb</t>
  </si>
  <si>
    <t xml:space="preserve">pE2F_Rb</t>
  </si>
  <si>
    <t xml:space="preserve">pE2F</t>
  </si>
  <si>
    <t xml:space="preserve">Rb</t>
  </si>
  <si>
    <t xml:space="preserve">R</t>
  </si>
  <si>
    <t xml:space="preserve">L_R</t>
  </si>
  <si>
    <t xml:space="preserve">DISC</t>
  </si>
  <si>
    <t xml:space="preserve">flip</t>
  </si>
  <si>
    <t xml:space="preserve">flip_DISC</t>
  </si>
  <si>
    <t xml:space="preserve">pC8</t>
  </si>
  <si>
    <t xml:space="preserve">DISC_pC8</t>
  </si>
  <si>
    <t xml:space="preserve">C8</t>
  </si>
  <si>
    <t xml:space="preserve">BAR</t>
  </si>
  <si>
    <t xml:space="preserve">BAR_C8</t>
  </si>
  <si>
    <t xml:space="preserve">pC3</t>
  </si>
  <si>
    <t xml:space="preserve">pC3_C8</t>
  </si>
  <si>
    <t xml:space="preserve">C3</t>
  </si>
  <si>
    <t xml:space="preserve">pC6</t>
  </si>
  <si>
    <t xml:space="preserve">pC6_C3</t>
  </si>
  <si>
    <t xml:space="preserve">C6</t>
  </si>
  <si>
    <t xml:space="preserve">pC8_C6</t>
  </si>
  <si>
    <t xml:space="preserve">XIAP</t>
  </si>
  <si>
    <t xml:space="preserve">XIAP_C3</t>
  </si>
  <si>
    <t xml:space="preserve">C3_U</t>
  </si>
  <si>
    <t xml:space="preserve">PARP</t>
  </si>
  <si>
    <t xml:space="preserve">PARP_C3</t>
  </si>
  <si>
    <t xml:space="preserve">CPARP</t>
  </si>
  <si>
    <t xml:space="preserve">Bid</t>
  </si>
  <si>
    <t xml:space="preserve">Bid_C8</t>
  </si>
  <si>
    <t xml:space="preserve">tBid</t>
  </si>
  <si>
    <t xml:space="preserve">Bcl2c</t>
  </si>
  <si>
    <t xml:space="preserve">tBid_Bcl2c</t>
  </si>
  <si>
    <t xml:space="preserve">Bax</t>
  </si>
  <si>
    <t xml:space="preserve">Bax_tBid</t>
  </si>
  <si>
    <t xml:space="preserve">aBax</t>
  </si>
  <si>
    <t xml:space="preserve">MBax</t>
  </si>
  <si>
    <t xml:space="preserve">Bcl2</t>
  </si>
  <si>
    <t xml:space="preserve">MBax_Bcl2</t>
  </si>
  <si>
    <t xml:space="preserve">Bax2</t>
  </si>
  <si>
    <t xml:space="preserve">MBax2_Bcl2</t>
  </si>
  <si>
    <t xml:space="preserve">Bax4</t>
  </si>
  <si>
    <t xml:space="preserve">MBax4_Bcl2</t>
  </si>
  <si>
    <t xml:space="preserve">Mito</t>
  </si>
  <si>
    <t xml:space="preserve">Bax4_Mito</t>
  </si>
  <si>
    <t xml:space="preserve">AMito</t>
  </si>
  <si>
    <t xml:space="preserve">mCytoC</t>
  </si>
  <si>
    <t xml:space="preserve">AMito_mCytoC</t>
  </si>
  <si>
    <t xml:space="preserve">ACytoC</t>
  </si>
  <si>
    <t xml:space="preserve">mSMac</t>
  </si>
  <si>
    <t xml:space="preserve">AMito_mSMac</t>
  </si>
  <si>
    <t xml:space="preserve">ASmac</t>
  </si>
  <si>
    <t xml:space="preserve">cCytoC</t>
  </si>
  <si>
    <t xml:space="preserve">Apaf</t>
  </si>
  <si>
    <t xml:space="preserve">Apaf_cCytoC</t>
  </si>
  <si>
    <t xml:space="preserve">ApafStar</t>
  </si>
  <si>
    <t xml:space="preserve">Procasp9</t>
  </si>
  <si>
    <t xml:space="preserve">Apop</t>
  </si>
  <si>
    <t xml:space="preserve">Apop_pC3</t>
  </si>
  <si>
    <t xml:space="preserve">cSmac</t>
  </si>
  <si>
    <t xml:space="preserve">Apop_XIAP</t>
  </si>
  <si>
    <t xml:space="preserve">cSmac_XIAP</t>
  </si>
  <si>
    <t xml:space="preserve">Bcl6</t>
  </si>
  <si>
    <t xml:space="preserve">Pax5</t>
  </si>
  <si>
    <t xml:space="preserve">AID</t>
  </si>
  <si>
    <t xml:space="preserve">patient_ID</t>
  </si>
  <si>
    <t xml:space="preserve">Cluster</t>
  </si>
  <si>
    <t xml:space="preserve">peakCN</t>
  </si>
  <si>
    <t xml:space="preserve">AUCCN</t>
  </si>
  <si>
    <t xml:space="preserve">peakEIA</t>
  </si>
  <si>
    <t xml:space="preserve">AUCEIA</t>
  </si>
  <si>
    <t xml:space="preserve">peakSyn</t>
  </si>
  <si>
    <t xml:space="preserve">AUCSyn</t>
  </si>
  <si>
    <t xml:space="preserve">sumOnlyPosSyn</t>
  </si>
  <si>
    <t xml:space="preserve">normalisedSyn</t>
  </si>
  <si>
    <t xml:space="preserve">numMut</t>
  </si>
  <si>
    <t xml:space="preserve">OS</t>
  </si>
  <si>
    <t xml:space="preserve">Status</t>
  </si>
  <si>
    <t xml:space="preserve">PFS</t>
  </si>
  <si>
    <t xml:space="preserve">Progressed</t>
  </si>
  <si>
    <t xml:space="preserve">Progress Var</t>
  </si>
  <si>
    <t xml:space="preserve">syn norm to mut count</t>
  </si>
  <si>
    <t xml:space="preserve">Mut Count</t>
  </si>
  <si>
    <t xml:space="preserve">cRel status</t>
  </si>
  <si>
    <t xml:space="preserve">RelBnp52n status</t>
  </si>
  <si>
    <t xml:space="preserve">cycE status</t>
  </si>
  <si>
    <t xml:space="preserve">cycA status</t>
  </si>
  <si>
    <t xml:space="preserve">pE2F status</t>
  </si>
  <si>
    <t xml:space="preserve">Syn status</t>
  </si>
  <si>
    <t xml:space="preserve">sum cRel and RelB:p52</t>
  </si>
  <si>
    <t xml:space="preserve">sum cRel and RelB:p52 and syn</t>
  </si>
  <si>
    <t xml:space="preserve">just cMyct + Bcl2t</t>
  </si>
  <si>
    <t xml:space="preserve">PFs</t>
  </si>
  <si>
    <t xml:space="preserve">category</t>
  </si>
  <si>
    <t xml:space="preserve">high cRel</t>
  </si>
  <si>
    <t xml:space="preserve">high RelA</t>
  </si>
  <si>
    <t xml:space="preserve">high RelB</t>
  </si>
  <si>
    <t xml:space="preserve">auc syn/auc eia</t>
  </si>
  <si>
    <t xml:space="preserve">DLBCL-LS951</t>
  </si>
  <si>
    <t xml:space="preserve">DLBCL-LS762</t>
  </si>
  <si>
    <t xml:space="preserve">DLBCL-RICOVER_107</t>
  </si>
  <si>
    <t xml:space="preserve">DLBCL-RICOVER_274</t>
  </si>
  <si>
    <t xml:space="preserve">DLBCL-LS148</t>
  </si>
  <si>
    <t xml:space="preserve">DLBCL-RICOVER_181</t>
  </si>
  <si>
    <t xml:space="preserve">DLBCL-LS4619</t>
  </si>
  <si>
    <t xml:space="preserve">DLBCL-LS88</t>
  </si>
  <si>
    <t xml:space="preserve">DLBCL-RICOVER_1219</t>
  </si>
  <si>
    <t xml:space="preserve">DLBCL-DFCI_DLBCL_Goe16</t>
  </si>
  <si>
    <t xml:space="preserve">DLBCL-LS2978</t>
  </si>
  <si>
    <t xml:space="preserve">DLBCL-LS2599</t>
  </si>
  <si>
    <t xml:space="preserve">DLBCL-LS1065</t>
  </si>
  <si>
    <t xml:space="preserve">DLBCL-LS843</t>
  </si>
  <si>
    <t xml:space="preserve">DLBCL-LS2208</t>
  </si>
  <si>
    <t xml:space="preserve">DLBCL-RICOVER_623</t>
  </si>
  <si>
    <t xml:space="preserve">DLBCL-RICOVER_773</t>
  </si>
  <si>
    <t xml:space="preserve">DLBCL-LS4085</t>
  </si>
  <si>
    <t xml:space="preserve">DLBCL-LS1620</t>
  </si>
  <si>
    <t xml:space="preserve">DLBCL-LS2089</t>
  </si>
  <si>
    <t xml:space="preserve">DLBCL-RICOVER_1013</t>
  </si>
  <si>
    <t xml:space="preserve">DLBCL-LS1583</t>
  </si>
  <si>
    <t xml:space="preserve">DLBCL-RICOVER_1032</t>
  </si>
  <si>
    <t xml:space="preserve">DLBCL-LS1304</t>
  </si>
  <si>
    <t xml:space="preserve">DLBCL-LS4323</t>
  </si>
  <si>
    <t xml:space="preserve">DLBCL-RICOVER_267</t>
  </si>
  <si>
    <t xml:space="preserve">DLBCL-RICOVER_506</t>
  </si>
  <si>
    <t xml:space="preserve">DLBCL-LS146</t>
  </si>
  <si>
    <t xml:space="preserve">DLBCL-LS4394</t>
  </si>
  <si>
    <t xml:space="preserve">DLBCL-LS4618</t>
  </si>
  <si>
    <t xml:space="preserve">DLBCL-LS4616</t>
  </si>
  <si>
    <t xml:space="preserve">DLBCL-LS4593</t>
  </si>
  <si>
    <t xml:space="preserve">DLBCL-LS4592</t>
  </si>
  <si>
    <t xml:space="preserve">DLBCL-RICOVER_126</t>
  </si>
  <si>
    <t xml:space="preserve">DLBCL-LS3387</t>
  </si>
  <si>
    <t xml:space="preserve">DLBCL-LS2357</t>
  </si>
  <si>
    <t xml:space="preserve">DLBCL-RICOVER_325</t>
  </si>
  <si>
    <t xml:space="preserve">DLBCL-RICOVER_102</t>
  </si>
  <si>
    <t xml:space="preserve">DLBCL-LS2328</t>
  </si>
  <si>
    <t xml:space="preserve">DLBCL-RICOVER_704</t>
  </si>
  <si>
    <t xml:space="preserve">DLBCL-LS3809</t>
  </si>
  <si>
    <t xml:space="preserve">DLBCL-LS3200</t>
  </si>
  <si>
    <t xml:space="preserve">DLBCL-RICOVER_1150</t>
  </si>
  <si>
    <t xml:space="preserve">DLBCL-LS3866</t>
  </si>
  <si>
    <t xml:space="preserve">DLBCL-LS3749</t>
  </si>
  <si>
    <t xml:space="preserve">DLBCL-LS3808</t>
  </si>
  <si>
    <t xml:space="preserve">DLBCL-RICOVER_1269</t>
  </si>
  <si>
    <t xml:space="preserve">DLBCL-LS3309</t>
  </si>
  <si>
    <t xml:space="preserve">DLBCL-LS2596</t>
  </si>
  <si>
    <t xml:space="preserve">DLBCL-LS378</t>
  </si>
  <si>
    <t xml:space="preserve">DLBCL-LS2590</t>
  </si>
  <si>
    <t xml:space="preserve">DLBCL-LS3820</t>
  </si>
  <si>
    <t xml:space="preserve">DLBCL-LS3271</t>
  </si>
  <si>
    <t xml:space="preserve">DLBCL-RICOVER_1263</t>
  </si>
  <si>
    <t xml:space="preserve">DLBCL-RICOVER_1237</t>
  </si>
  <si>
    <t xml:space="preserve">DLBCL-LS3085</t>
  </si>
  <si>
    <t xml:space="preserve">DLBCL-RICOVER_174</t>
  </si>
  <si>
    <t xml:space="preserve">DLBCL-RICOVER_1190</t>
  </si>
  <si>
    <t xml:space="preserve">DLBCL-RICOVER_1235</t>
  </si>
  <si>
    <t xml:space="preserve">DLBCL-RICOVER_336</t>
  </si>
  <si>
    <t xml:space="preserve">DLBCL-RICOVER_1169</t>
  </si>
  <si>
    <t xml:space="preserve">DLBCL-RICOVER_1060</t>
  </si>
  <si>
    <t xml:space="preserve">DLBCL-LS155</t>
  </si>
  <si>
    <t xml:space="preserve">DLBCL-RICOVER_1199</t>
  </si>
  <si>
    <t xml:space="preserve">DLBCL-RICOVER_1106</t>
  </si>
  <si>
    <t xml:space="preserve">DLBCL-RICOVER_224</t>
  </si>
  <si>
    <t xml:space="preserve">DLBCL-LS3245</t>
  </si>
  <si>
    <t xml:space="preserve">DLBCL-LS2245</t>
  </si>
  <si>
    <t xml:space="preserve">DLBCL-LS3204</t>
  </si>
  <si>
    <t xml:space="preserve">DLBCL-RICOVER_977</t>
  </si>
  <si>
    <t xml:space="preserve">DLBCL-RICOVER_1081</t>
  </si>
  <si>
    <t xml:space="preserve">DLBCL-RICOVER_711</t>
  </si>
  <si>
    <t xml:space="preserve">DLBCL-RICOVER_839</t>
  </si>
  <si>
    <t xml:space="preserve">DLBCL-RICOVER_910</t>
  </si>
  <si>
    <t xml:space="preserve">DLBCL-RICOVER_763</t>
  </si>
  <si>
    <t xml:space="preserve">DLBCL-RICOVER_712</t>
  </si>
  <si>
    <t xml:space="preserve">DLBCL-RICOVER_685</t>
  </si>
  <si>
    <t xml:space="preserve">DLBCL-RICOVER_720</t>
  </si>
  <si>
    <t xml:space="preserve">DLBCL-RICOVER_522</t>
  </si>
  <si>
    <t xml:space="preserve">DLBCL-LS2325</t>
  </si>
  <si>
    <t xml:space="preserve">DLBCL-LS2305</t>
  </si>
  <si>
    <t xml:space="preserve">DLBCL-LS2264</t>
  </si>
  <si>
    <t xml:space="preserve">DLBCL-RICOVER_401</t>
  </si>
  <si>
    <t xml:space="preserve">DLBCL-LS2258</t>
  </si>
  <si>
    <t xml:space="preserve">DLBCL-RICOVER_449</t>
  </si>
  <si>
    <t xml:space="preserve">DLBCL-RICOVER_597</t>
  </si>
  <si>
    <t xml:space="preserve">DLBCL-RICOVER_533</t>
  </si>
  <si>
    <t xml:space="preserve">DLBCL-RICOVER_473</t>
  </si>
  <si>
    <t xml:space="preserve">DLBCL-RICOVER_543</t>
  </si>
  <si>
    <t xml:space="preserve">DLBCL-RICOVER_417</t>
  </si>
  <si>
    <t xml:space="preserve">DLBCL-RICOVER_496</t>
  </si>
  <si>
    <t xml:space="preserve">DLBCL-RICOVER_299</t>
  </si>
  <si>
    <t xml:space="preserve">DLBCL-LS1683</t>
  </si>
  <si>
    <t xml:space="preserve">DLBCL-RICOVER_384</t>
  </si>
  <si>
    <t xml:space="preserve">DLBCL-RICOVER_253</t>
  </si>
  <si>
    <t xml:space="preserve">DLBCL-RICOVER_467</t>
  </si>
  <si>
    <t xml:space="preserve">DLBCL-RICOVER_338</t>
  </si>
  <si>
    <t xml:space="preserve">DLBCL-LS1757</t>
  </si>
  <si>
    <t xml:space="preserve">DLBCL-LS1668</t>
  </si>
  <si>
    <t xml:space="preserve">DLBCL-LS1921</t>
  </si>
  <si>
    <t xml:space="preserve">DLBCL-LS1546</t>
  </si>
  <si>
    <t xml:space="preserve">DLBCL-LS1899</t>
  </si>
  <si>
    <t xml:space="preserve">DLBCL-RICOVER_266</t>
  </si>
  <si>
    <t xml:space="preserve">DLBCL-RICOVER_269</t>
  </si>
  <si>
    <t xml:space="preserve">DLBCL-RICOVER_314</t>
  </si>
  <si>
    <t xml:space="preserve">DLBCL-RICOVER_288</t>
  </si>
  <si>
    <t xml:space="preserve">DLBCL-RICOVER_173</t>
  </si>
  <si>
    <t xml:space="preserve">DLBCL-RICOVER_151</t>
  </si>
  <si>
    <t xml:space="preserve">DLBCL-LS1098</t>
  </si>
  <si>
    <t xml:space="preserve">DLBCL-RICOVER_134</t>
  </si>
  <si>
    <t xml:space="preserve">DLBCL-RICOVER_99</t>
  </si>
  <si>
    <t xml:space="preserve">DLBCL-LS1395</t>
  </si>
  <si>
    <t xml:space="preserve">DLBCL-DFCI_DLBCL_Goe05</t>
  </si>
  <si>
    <t xml:space="preserve">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</si>
</sst>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Y23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95" min="1" style="0" width="15.15"/>
    <col collapsed="false" customWidth="true" hidden="false" outlineLevel="0" max="197" min="196" style="0" width="32.15"/>
    <col collapsed="false" customWidth="true" hidden="false" outlineLevel="0" max="206" min="198" style="0" width="15.15"/>
    <col collapsed="false" customWidth="true" hidden="false" outlineLevel="0" max="207" min="207" style="0" width="31.92"/>
    <col collapsed="false" customWidth="true" hidden="false" outlineLevel="0" max="210" min="208" style="0" width="15.15"/>
    <col collapsed="false" customWidth="true" hidden="false" outlineLevel="0" max="211" min="211" style="0" width="21.81"/>
    <col collapsed="false" customWidth="true" hidden="false" outlineLevel="0" max="212" min="212" style="0" width="15.15"/>
    <col collapsed="false" customWidth="true" hidden="false" outlineLevel="0" max="213" min="213" style="0" width="29.45"/>
    <col collapsed="false" customWidth="true" hidden="false" outlineLevel="0" max="223" min="214" style="0" width="15.15"/>
    <col collapsed="false" customWidth="true" hidden="false" outlineLevel="0" max="225" min="224" style="1" width="15.15"/>
    <col collapsed="false" customWidth="true" hidden="false" outlineLevel="0" max="226" min="226" style="2" width="24.68"/>
    <col collapsed="false" customWidth="true" hidden="false" outlineLevel="0" max="314" min="227" style="0" width="15.15"/>
    <col collapsed="false" customWidth="true" hidden="false" outlineLevel="0" max="315" min="315" style="0" width="24.68"/>
    <col collapsed="false" customWidth="true" hidden="false" outlineLevel="0" max="920" min="316" style="0" width="15.15"/>
    <col collapsed="false" customWidth="false" hidden="false" outlineLevel="0" max="1025" min="921" style="0" width="11.52"/>
  </cols>
  <sheetData>
    <row r="1" customFormat="false" ht="15" hidden="false" customHeight="false" outlineLevel="0" collapsed="false">
      <c r="HV1" s="3"/>
      <c r="HW1" s="3" t="s">
        <v>0</v>
      </c>
      <c r="HX1" s="3"/>
      <c r="HY1" s="3"/>
      <c r="IA1" s="3" t="s">
        <v>1</v>
      </c>
      <c r="IB1" s="3"/>
      <c r="IC1" s="3"/>
      <c r="II1" s="3" t="s">
        <v>2</v>
      </c>
      <c r="IJ1" s="3"/>
      <c r="IK1" s="3"/>
      <c r="IM1" s="3" t="s">
        <v>3</v>
      </c>
      <c r="IN1" s="3"/>
      <c r="IO1" s="3"/>
      <c r="IQ1" s="3" t="s">
        <v>4</v>
      </c>
      <c r="IR1" s="3"/>
      <c r="IS1" s="3"/>
      <c r="IU1" s="3" t="s">
        <v>5</v>
      </c>
      <c r="IV1" s="3"/>
      <c r="IW1" s="3"/>
      <c r="IY1" s="3" t="s">
        <v>6</v>
      </c>
      <c r="IZ1" s="3"/>
      <c r="JA1" s="3"/>
      <c r="JC1" s="3" t="s">
        <v>7</v>
      </c>
      <c r="JD1" s="3"/>
      <c r="JE1" s="3"/>
      <c r="JG1" s="3" t="s">
        <v>8</v>
      </c>
      <c r="JH1" s="3"/>
      <c r="JI1" s="3"/>
      <c r="JK1" s="3" t="s">
        <v>8</v>
      </c>
      <c r="JL1" s="3"/>
      <c r="JM1" s="3"/>
      <c r="JO1" s="3" t="s">
        <v>9</v>
      </c>
      <c r="JP1" s="3"/>
      <c r="JQ1" s="3"/>
      <c r="JS1" s="3" t="s">
        <v>10</v>
      </c>
      <c r="JT1" s="3"/>
      <c r="JU1" s="3"/>
      <c r="JV1" s="4"/>
      <c r="JW1" s="3" t="s">
        <v>10</v>
      </c>
      <c r="JX1" s="3"/>
      <c r="JY1" s="3"/>
      <c r="KA1" s="3" t="s">
        <v>10</v>
      </c>
      <c r="KB1" s="3"/>
      <c r="KC1" s="3"/>
      <c r="KG1" s="3" t="s">
        <v>10</v>
      </c>
      <c r="KH1" s="3"/>
      <c r="KI1" s="3"/>
    </row>
    <row r="2" customFormat="false" ht="15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s">
        <v>20</v>
      </c>
      <c r="K2" s="0" t="s">
        <v>21</v>
      </c>
      <c r="L2" s="0" t="s">
        <v>22</v>
      </c>
      <c r="M2" s="0" t="s">
        <v>23</v>
      </c>
      <c r="N2" s="0" t="s">
        <v>24</v>
      </c>
      <c r="O2" s="0" t="s">
        <v>25</v>
      </c>
      <c r="P2" s="0" t="s">
        <v>26</v>
      </c>
      <c r="Q2" s="0" t="s">
        <v>27</v>
      </c>
      <c r="R2" s="0" t="s">
        <v>28</v>
      </c>
      <c r="S2" s="0" t="s">
        <v>29</v>
      </c>
      <c r="T2" s="0" t="s">
        <v>30</v>
      </c>
      <c r="U2" s="0" t="s">
        <v>31</v>
      </c>
      <c r="V2" s="0" t="s">
        <v>32</v>
      </c>
      <c r="W2" s="0" t="s">
        <v>33</v>
      </c>
      <c r="X2" s="0" t="s">
        <v>34</v>
      </c>
      <c r="Y2" s="0" t="s">
        <v>35</v>
      </c>
      <c r="Z2" s="0" t="s">
        <v>36</v>
      </c>
      <c r="AA2" s="0" t="s">
        <v>37</v>
      </c>
      <c r="AB2" s="0" t="s">
        <v>38</v>
      </c>
      <c r="AC2" s="0" t="s">
        <v>39</v>
      </c>
      <c r="AD2" s="0" t="s">
        <v>40</v>
      </c>
      <c r="AE2" s="0" t="s">
        <v>41</v>
      </c>
      <c r="AF2" s="0" t="s">
        <v>42</v>
      </c>
      <c r="AG2" s="0" t="s">
        <v>43</v>
      </c>
      <c r="AH2" s="0" t="s">
        <v>44</v>
      </c>
      <c r="AI2" s="0" t="s">
        <v>45</v>
      </c>
      <c r="AJ2" s="0" t="s">
        <v>46</v>
      </c>
      <c r="AK2" s="0" t="s">
        <v>47</v>
      </c>
      <c r="AL2" s="0" t="s">
        <v>48</v>
      </c>
      <c r="AM2" s="0" t="s">
        <v>49</v>
      </c>
      <c r="AN2" s="0" t="s">
        <v>50</v>
      </c>
      <c r="AO2" s="0" t="s">
        <v>51</v>
      </c>
      <c r="AP2" s="0" t="s">
        <v>52</v>
      </c>
      <c r="AQ2" s="0" t="s">
        <v>53</v>
      </c>
      <c r="AR2" s="0" t="s">
        <v>54</v>
      </c>
      <c r="AS2" s="0" t="s">
        <v>55</v>
      </c>
      <c r="AT2" s="0" t="s">
        <v>56</v>
      </c>
      <c r="AU2" s="0" t="s">
        <v>57</v>
      </c>
      <c r="AV2" s="0" t="s">
        <v>58</v>
      </c>
      <c r="AW2" s="0" t="s">
        <v>59</v>
      </c>
      <c r="AX2" s="0" t="s">
        <v>60</v>
      </c>
      <c r="AY2" s="0" t="s">
        <v>61</v>
      </c>
      <c r="AZ2" s="0" t="s">
        <v>62</v>
      </c>
      <c r="BA2" s="0" t="s">
        <v>63</v>
      </c>
      <c r="BB2" s="0" t="s">
        <v>9</v>
      </c>
      <c r="BC2" s="0" t="s">
        <v>64</v>
      </c>
      <c r="BD2" s="0" t="s">
        <v>65</v>
      </c>
      <c r="BE2" s="0" t="s">
        <v>66</v>
      </c>
      <c r="BF2" s="0" t="s">
        <v>67</v>
      </c>
      <c r="BG2" s="0" t="s">
        <v>68</v>
      </c>
      <c r="BH2" s="0" t="s">
        <v>69</v>
      </c>
      <c r="BI2" s="0" t="s">
        <v>70</v>
      </c>
      <c r="BJ2" s="0" t="s">
        <v>71</v>
      </c>
      <c r="BK2" s="0" t="s">
        <v>72</v>
      </c>
      <c r="BL2" s="0" t="s">
        <v>73</v>
      </c>
      <c r="BM2" s="0" t="s">
        <v>74</v>
      </c>
      <c r="BN2" s="0" t="s">
        <v>75</v>
      </c>
      <c r="BO2" s="0" t="s">
        <v>76</v>
      </c>
      <c r="BP2" s="0" t="s">
        <v>77</v>
      </c>
      <c r="BQ2" s="0" t="s">
        <v>78</v>
      </c>
      <c r="BR2" s="0" t="s">
        <v>79</v>
      </c>
      <c r="BS2" s="0" t="s">
        <v>80</v>
      </c>
      <c r="BT2" s="0" t="s">
        <v>81</v>
      </c>
      <c r="BU2" s="0" t="s">
        <v>82</v>
      </c>
      <c r="BV2" s="0" t="s">
        <v>83</v>
      </c>
      <c r="BW2" s="0" t="s">
        <v>84</v>
      </c>
      <c r="BX2" s="0" t="s">
        <v>85</v>
      </c>
      <c r="BY2" s="0" t="s">
        <v>86</v>
      </c>
      <c r="BZ2" s="0" t="s">
        <v>87</v>
      </c>
      <c r="CA2" s="0" t="s">
        <v>88</v>
      </c>
      <c r="CB2" s="0" t="s">
        <v>89</v>
      </c>
      <c r="CC2" s="0" t="s">
        <v>90</v>
      </c>
      <c r="CD2" s="0" t="s">
        <v>91</v>
      </c>
      <c r="CE2" s="0" t="s">
        <v>92</v>
      </c>
      <c r="CF2" s="0" t="s">
        <v>93</v>
      </c>
      <c r="CG2" s="0" t="s">
        <v>94</v>
      </c>
      <c r="CH2" s="0" t="s">
        <v>95</v>
      </c>
      <c r="CI2" s="0" t="s">
        <v>96</v>
      </c>
      <c r="CJ2" s="0" t="s">
        <v>97</v>
      </c>
      <c r="CK2" s="0" t="s">
        <v>98</v>
      </c>
      <c r="CL2" s="0" t="s">
        <v>99</v>
      </c>
      <c r="CM2" s="0" t="s">
        <v>100</v>
      </c>
      <c r="CN2" s="0" t="s">
        <v>101</v>
      </c>
      <c r="CO2" s="0" t="s">
        <v>102</v>
      </c>
      <c r="CP2" s="0" t="s">
        <v>103</v>
      </c>
      <c r="CQ2" s="0" t="s">
        <v>104</v>
      </c>
      <c r="CR2" s="0" t="s">
        <v>105</v>
      </c>
      <c r="CS2" s="0" t="s">
        <v>106</v>
      </c>
      <c r="CT2" s="0" t="s">
        <v>107</v>
      </c>
      <c r="CU2" s="0" t="s">
        <v>108</v>
      </c>
      <c r="CV2" s="0" t="s">
        <v>109</v>
      </c>
      <c r="CW2" s="0" t="s">
        <v>110</v>
      </c>
      <c r="CX2" s="0" t="s">
        <v>111</v>
      </c>
      <c r="CY2" s="0" t="s">
        <v>112</v>
      </c>
      <c r="CZ2" s="0" t="s">
        <v>113</v>
      </c>
      <c r="DA2" s="0" t="s">
        <v>114</v>
      </c>
      <c r="DB2" s="0" t="s">
        <v>115</v>
      </c>
      <c r="DC2" s="0" t="s">
        <v>116</v>
      </c>
      <c r="DD2" s="0" t="s">
        <v>117</v>
      </c>
      <c r="DE2" s="0" t="s">
        <v>118</v>
      </c>
      <c r="DF2" s="0" t="s">
        <v>119</v>
      </c>
      <c r="DG2" s="0" t="s">
        <v>120</v>
      </c>
      <c r="DH2" s="0" t="s">
        <v>121</v>
      </c>
      <c r="DI2" s="0" t="s">
        <v>122</v>
      </c>
      <c r="DJ2" s="0" t="s">
        <v>123</v>
      </c>
      <c r="DK2" s="0" t="s">
        <v>124</v>
      </c>
      <c r="DL2" s="0" t="s">
        <v>125</v>
      </c>
      <c r="DM2" s="0" t="s">
        <v>126</v>
      </c>
      <c r="DN2" s="0" t="s">
        <v>127</v>
      </c>
      <c r="DO2" s="0" t="s">
        <v>128</v>
      </c>
      <c r="DP2" s="0" t="s">
        <v>129</v>
      </c>
      <c r="DQ2" s="0" t="s">
        <v>130</v>
      </c>
      <c r="DR2" s="0" t="s">
        <v>131</v>
      </c>
      <c r="DS2" s="0" t="s">
        <v>132</v>
      </c>
      <c r="DT2" s="0" t="s">
        <v>133</v>
      </c>
      <c r="DU2" s="0" t="s">
        <v>134</v>
      </c>
      <c r="DV2" s="0" t="s">
        <v>135</v>
      </c>
      <c r="DW2" s="0" t="s">
        <v>136</v>
      </c>
      <c r="DX2" s="0" t="s">
        <v>137</v>
      </c>
      <c r="DY2" s="0" t="s">
        <v>138</v>
      </c>
      <c r="DZ2" s="0" t="s">
        <v>139</v>
      </c>
      <c r="EA2" s="0" t="s">
        <v>140</v>
      </c>
      <c r="EB2" s="0" t="s">
        <v>141</v>
      </c>
      <c r="EC2" s="0" t="s">
        <v>142</v>
      </c>
      <c r="ED2" s="0" t="s">
        <v>143</v>
      </c>
      <c r="EE2" s="0" t="s">
        <v>144</v>
      </c>
      <c r="EF2" s="0" t="s">
        <v>145</v>
      </c>
      <c r="EG2" s="0" t="s">
        <v>146</v>
      </c>
      <c r="EH2" s="0" t="s">
        <v>147</v>
      </c>
      <c r="EI2" s="0" t="s">
        <v>148</v>
      </c>
      <c r="EJ2" s="0" t="s">
        <v>149</v>
      </c>
      <c r="EK2" s="0" t="s">
        <v>150</v>
      </c>
      <c r="EL2" s="0" t="s">
        <v>151</v>
      </c>
      <c r="EM2" s="0" t="s">
        <v>152</v>
      </c>
      <c r="EN2" s="0" t="s">
        <v>153</v>
      </c>
      <c r="EO2" s="0" t="s">
        <v>154</v>
      </c>
      <c r="EP2" s="0" t="s">
        <v>155</v>
      </c>
      <c r="EQ2" s="0" t="s">
        <v>156</v>
      </c>
      <c r="ER2" s="0" t="s">
        <v>157</v>
      </c>
      <c r="ES2" s="0" t="s">
        <v>158</v>
      </c>
      <c r="ET2" s="0" t="s">
        <v>159</v>
      </c>
      <c r="EU2" s="0" t="s">
        <v>160</v>
      </c>
      <c r="EV2" s="0" t="s">
        <v>161</v>
      </c>
      <c r="EW2" s="0" t="s">
        <v>162</v>
      </c>
      <c r="EX2" s="0" t="s">
        <v>163</v>
      </c>
      <c r="EY2" s="0" t="s">
        <v>164</v>
      </c>
      <c r="EZ2" s="0" t="s">
        <v>165</v>
      </c>
      <c r="FA2" s="0" t="s">
        <v>166</v>
      </c>
      <c r="FB2" s="0" t="s">
        <v>167</v>
      </c>
      <c r="FC2" s="0" t="s">
        <v>168</v>
      </c>
      <c r="FD2" s="0" t="s">
        <v>169</v>
      </c>
      <c r="FE2" s="0" t="s">
        <v>170</v>
      </c>
      <c r="FF2" s="0" t="s">
        <v>171</v>
      </c>
      <c r="FG2" s="0" t="s">
        <v>172</v>
      </c>
      <c r="FH2" s="0" t="s">
        <v>173</v>
      </c>
      <c r="FI2" s="0" t="s">
        <v>174</v>
      </c>
      <c r="FJ2" s="0" t="s">
        <v>175</v>
      </c>
      <c r="FK2" s="0" t="s">
        <v>176</v>
      </c>
      <c r="FL2" s="0" t="s">
        <v>177</v>
      </c>
      <c r="FM2" s="0" t="s">
        <v>178</v>
      </c>
      <c r="FN2" s="0" t="s">
        <v>179</v>
      </c>
      <c r="FO2" s="0" t="s">
        <v>180</v>
      </c>
      <c r="FP2" s="0" t="s">
        <v>181</v>
      </c>
      <c r="FQ2" s="0" t="s">
        <v>182</v>
      </c>
      <c r="FR2" s="0" t="s">
        <v>183</v>
      </c>
      <c r="FS2" s="0" t="s">
        <v>184</v>
      </c>
      <c r="FT2" s="0" t="s">
        <v>185</v>
      </c>
      <c r="FU2" s="0" t="s">
        <v>186</v>
      </c>
      <c r="FV2" s="0" t="s">
        <v>187</v>
      </c>
      <c r="FW2" s="0" t="s">
        <v>188</v>
      </c>
      <c r="FX2" s="0" t="s">
        <v>189</v>
      </c>
      <c r="FY2" s="0" t="s">
        <v>190</v>
      </c>
      <c r="FZ2" s="0" t="s">
        <v>191</v>
      </c>
      <c r="GA2" s="0" t="s">
        <v>192</v>
      </c>
      <c r="GB2" s="0" t="s">
        <v>193</v>
      </c>
      <c r="GC2" s="0" t="s">
        <v>194</v>
      </c>
      <c r="GD2" s="0" t="s">
        <v>195</v>
      </c>
      <c r="GE2" s="0" t="s">
        <v>196</v>
      </c>
      <c r="GF2" s="0" t="s">
        <v>197</v>
      </c>
      <c r="GG2" s="0" t="s">
        <v>198</v>
      </c>
      <c r="GH2" s="0" t="s">
        <v>199</v>
      </c>
      <c r="GI2" s="0" t="s">
        <v>200</v>
      </c>
      <c r="GJ2" s="0" t="s">
        <v>201</v>
      </c>
      <c r="GK2" s="0" t="s">
        <v>202</v>
      </c>
      <c r="GL2" s="0" t="s">
        <v>203</v>
      </c>
      <c r="GM2" s="0" t="s">
        <v>204</v>
      </c>
      <c r="GN2" s="0" t="s">
        <v>205</v>
      </c>
      <c r="GO2" s="0" t="s">
        <v>206</v>
      </c>
      <c r="GP2" s="0" t="s">
        <v>207</v>
      </c>
      <c r="GQ2" s="0" t="s">
        <v>208</v>
      </c>
      <c r="GR2" s="0" t="s">
        <v>209</v>
      </c>
      <c r="GS2" s="0" t="s">
        <v>210</v>
      </c>
      <c r="GT2" s="0" t="s">
        <v>211</v>
      </c>
      <c r="GU2" s="0" t="s">
        <v>212</v>
      </c>
      <c r="GV2" s="0" t="s">
        <v>213</v>
      </c>
      <c r="GW2" s="0" t="s">
        <v>214</v>
      </c>
      <c r="GX2" s="0" t="s">
        <v>215</v>
      </c>
      <c r="GY2" s="0" t="s">
        <v>205</v>
      </c>
      <c r="GZ2" s="0" t="s">
        <v>216</v>
      </c>
      <c r="HA2" s="0" t="s">
        <v>217</v>
      </c>
      <c r="HB2" s="0" t="s">
        <v>218</v>
      </c>
      <c r="HC2" s="0" t="s">
        <v>219</v>
      </c>
      <c r="HD2" s="0" t="s">
        <v>220</v>
      </c>
      <c r="HE2" s="0" t="s">
        <v>221</v>
      </c>
      <c r="HF2" s="0" t="s">
        <v>222</v>
      </c>
      <c r="HG2" s="0" t="s">
        <v>223</v>
      </c>
      <c r="HH2" s="0" t="s">
        <v>224</v>
      </c>
      <c r="HI2" s="0" t="s">
        <v>225</v>
      </c>
      <c r="HJ2" s="0" t="s">
        <v>226</v>
      </c>
      <c r="HK2" s="0" t="s">
        <v>227</v>
      </c>
      <c r="HL2" s="0" t="s">
        <v>228</v>
      </c>
      <c r="HM2" s="0" t="s">
        <v>229</v>
      </c>
      <c r="HN2" s="0" t="s">
        <v>230</v>
      </c>
      <c r="HP2" s="1" t="s">
        <v>12</v>
      </c>
      <c r="HQ2" s="5" t="s">
        <v>15</v>
      </c>
      <c r="HR2" s="2" t="s">
        <v>231</v>
      </c>
      <c r="HS2" s="6" t="s">
        <v>232</v>
      </c>
      <c r="HT2" s="6" t="s">
        <v>217</v>
      </c>
      <c r="HU2" s="6" t="s">
        <v>233</v>
      </c>
      <c r="HV2" s="0" t="s">
        <v>233</v>
      </c>
      <c r="HW2" s="0" t="s">
        <v>216</v>
      </c>
      <c r="HX2" s="0" t="s">
        <v>217</v>
      </c>
      <c r="HY2" s="0" t="s">
        <v>233</v>
      </c>
      <c r="IA2" s="0" t="s">
        <v>216</v>
      </c>
      <c r="IB2" s="0" t="s">
        <v>217</v>
      </c>
      <c r="IC2" s="0" t="s">
        <v>233</v>
      </c>
      <c r="IE2" s="0" t="s">
        <v>216</v>
      </c>
      <c r="IF2" s="0" t="s">
        <v>217</v>
      </c>
      <c r="IG2" s="0" t="s">
        <v>233</v>
      </c>
      <c r="II2" s="0" t="s">
        <v>216</v>
      </c>
      <c r="IJ2" s="0" t="s">
        <v>217</v>
      </c>
      <c r="IK2" s="0" t="s">
        <v>233</v>
      </c>
      <c r="IM2" s="0" t="s">
        <v>216</v>
      </c>
      <c r="IN2" s="0" t="s">
        <v>217</v>
      </c>
      <c r="IO2" s="0" t="s">
        <v>233</v>
      </c>
      <c r="IQ2" s="0" t="s">
        <v>216</v>
      </c>
      <c r="IR2" s="0" t="s">
        <v>217</v>
      </c>
      <c r="IS2" s="0" t="s">
        <v>233</v>
      </c>
      <c r="IU2" s="0" t="s">
        <v>216</v>
      </c>
      <c r="IV2" s="0" t="s">
        <v>217</v>
      </c>
      <c r="IW2" s="0" t="s">
        <v>233</v>
      </c>
      <c r="IY2" s="0" t="s">
        <v>216</v>
      </c>
      <c r="IZ2" s="0" t="s">
        <v>217</v>
      </c>
      <c r="JA2" s="0" t="s">
        <v>233</v>
      </c>
      <c r="JC2" s="0" t="s">
        <v>216</v>
      </c>
      <c r="JD2" s="0" t="s">
        <v>217</v>
      </c>
      <c r="JE2" s="0" t="s">
        <v>233</v>
      </c>
      <c r="JG2" s="0" t="s">
        <v>216</v>
      </c>
      <c r="JH2" s="0" t="s">
        <v>217</v>
      </c>
      <c r="JI2" s="0" t="s">
        <v>233</v>
      </c>
      <c r="JK2" s="0" t="s">
        <v>216</v>
      </c>
      <c r="JL2" s="0" t="s">
        <v>217</v>
      </c>
      <c r="JM2" s="0" t="s">
        <v>233</v>
      </c>
      <c r="JO2" s="0" t="s">
        <v>216</v>
      </c>
      <c r="JP2" s="0" t="s">
        <v>217</v>
      </c>
      <c r="JQ2" s="0" t="s">
        <v>233</v>
      </c>
      <c r="JS2" s="0" t="s">
        <v>216</v>
      </c>
      <c r="JT2" s="0" t="s">
        <v>217</v>
      </c>
      <c r="JU2" s="0" t="s">
        <v>233</v>
      </c>
      <c r="JW2" s="0" t="s">
        <v>216</v>
      </c>
      <c r="JX2" s="0" t="s">
        <v>217</v>
      </c>
      <c r="JY2" s="0" t="s">
        <v>233</v>
      </c>
      <c r="KA2" s="0" t="s">
        <v>216</v>
      </c>
      <c r="KB2" s="0" t="s">
        <v>217</v>
      </c>
      <c r="KC2" s="0" t="s">
        <v>233</v>
      </c>
      <c r="KG2" s="0" t="s">
        <v>216</v>
      </c>
      <c r="KH2" s="0" t="s">
        <v>217</v>
      </c>
      <c r="KI2" s="0" t="s">
        <v>233</v>
      </c>
      <c r="KJ2" s="0" t="s">
        <v>27</v>
      </c>
      <c r="KK2" s="0" t="s">
        <v>28</v>
      </c>
      <c r="KL2" s="0" t="s">
        <v>39</v>
      </c>
      <c r="KM2" s="0" t="s">
        <v>234</v>
      </c>
      <c r="KN2" s="0" t="s">
        <v>235</v>
      </c>
      <c r="KO2" s="0" t="s">
        <v>236</v>
      </c>
      <c r="KP2" s="0" t="s">
        <v>206</v>
      </c>
      <c r="KQ2" s="0" t="s">
        <v>207</v>
      </c>
      <c r="KR2" s="0" t="s">
        <v>208</v>
      </c>
      <c r="KS2" s="0" t="s">
        <v>209</v>
      </c>
      <c r="KT2" s="0" t="s">
        <v>210</v>
      </c>
      <c r="KU2" s="0" t="s">
        <v>211</v>
      </c>
      <c r="KV2" s="0" t="s">
        <v>212</v>
      </c>
      <c r="KW2" s="0" t="s">
        <v>213</v>
      </c>
      <c r="KX2" s="0" t="s">
        <v>214</v>
      </c>
      <c r="KY2" s="0" t="s">
        <v>237</v>
      </c>
    </row>
    <row r="3" customFormat="false" ht="15" hidden="false" customHeight="false" outlineLevel="0" collapsed="false">
      <c r="A3" s="0" t="n">
        <v>361</v>
      </c>
      <c r="B3" s="0" t="n">
        <v>11.428791072099</v>
      </c>
      <c r="C3" s="0" t="n">
        <v>22.8418963513238</v>
      </c>
      <c r="D3" s="0" t="n">
        <v>12.683630412188</v>
      </c>
      <c r="E3" s="0" t="n">
        <v>89.5594908323511</v>
      </c>
      <c r="F3" s="0" t="n">
        <v>0.161915356846123</v>
      </c>
      <c r="G3" s="0" t="n">
        <v>0.0477327349264181</v>
      </c>
      <c r="H3" s="0" t="n">
        <v>1.21184137521666</v>
      </c>
      <c r="I3" s="0" t="n">
        <v>0.724664588717451</v>
      </c>
      <c r="J3" s="0" t="n">
        <v>0.0587764473369228</v>
      </c>
      <c r="K3" s="0" t="n">
        <v>8.80332361632267</v>
      </c>
      <c r="L3" s="0" t="n">
        <v>0.567143817945858</v>
      </c>
      <c r="M3" s="0" t="n">
        <v>1</v>
      </c>
      <c r="N3" s="0" t="n">
        <v>1.17130488904442</v>
      </c>
      <c r="O3" s="0" t="n">
        <v>1</v>
      </c>
      <c r="P3" s="0" t="n">
        <v>0.00435491342632984</v>
      </c>
      <c r="Q3" s="0" t="n">
        <v>24.1366653713631</v>
      </c>
      <c r="R3" s="0" t="n">
        <v>15.7017071257321</v>
      </c>
      <c r="S3" s="0" t="n">
        <v>1.31526465170722</v>
      </c>
      <c r="T3" s="0" t="n">
        <v>0</v>
      </c>
      <c r="U3" s="0" t="n">
        <v>1</v>
      </c>
      <c r="V3" s="0" t="n">
        <v>3.79116611763442</v>
      </c>
      <c r="W3" s="0" t="n">
        <v>0.501854033068339</v>
      </c>
      <c r="X3" s="0" t="n">
        <v>1.48126698894912</v>
      </c>
      <c r="Y3" s="0" t="n">
        <v>3.7461789212326</v>
      </c>
      <c r="Z3" s="0" t="n">
        <v>2.03686559779705</v>
      </c>
      <c r="AA3" s="0" t="n">
        <v>0.0264805674914037</v>
      </c>
      <c r="AB3" s="0" t="n">
        <v>0.882839616065206</v>
      </c>
      <c r="AC3" s="0" t="n">
        <v>15.8247497499289</v>
      </c>
      <c r="AD3" s="0" t="n">
        <v>0.00934583153061081</v>
      </c>
      <c r="AE3" s="0" t="n">
        <v>0.414326902141619</v>
      </c>
      <c r="AF3" s="0" t="n">
        <v>4.10160564696502</v>
      </c>
      <c r="AG3" s="0" t="n">
        <v>0.273194151562191</v>
      </c>
      <c r="AH3" s="0" t="n">
        <v>12.9560824312262</v>
      </c>
      <c r="AI3" s="0" t="n">
        <v>0.274445989197569</v>
      </c>
      <c r="AJ3" s="0" t="n">
        <v>0.0650788864503584</v>
      </c>
      <c r="AK3" s="0" t="n">
        <v>0.0324692761115193</v>
      </c>
      <c r="AL3" s="0" t="n">
        <v>0.00554423308474154</v>
      </c>
      <c r="AM3" s="0" t="n">
        <v>0.911242604500353</v>
      </c>
      <c r="AN3" s="0" t="n">
        <v>0.00150902608886772</v>
      </c>
      <c r="AO3" s="0" t="n">
        <v>0.159037438170742</v>
      </c>
      <c r="AP3" s="0" t="n">
        <v>169.339333327231</v>
      </c>
      <c r="AQ3" s="0" t="n">
        <v>22.5737356783082</v>
      </c>
      <c r="AR3" s="0" t="n">
        <v>35.3556580513514</v>
      </c>
      <c r="AS3" s="0" t="n">
        <v>10.2671412144005</v>
      </c>
      <c r="AT3" s="0" t="n">
        <v>22.6748925024857</v>
      </c>
      <c r="AU3" s="0" t="n">
        <v>0.0733144668082675</v>
      </c>
      <c r="AV3" s="0" t="n">
        <v>1.25068620997355</v>
      </c>
      <c r="AW3" s="0" t="n">
        <v>0.0184871894700528</v>
      </c>
      <c r="AX3" s="0" t="n">
        <v>2.30956493734871</v>
      </c>
      <c r="AY3" s="0" t="n">
        <v>0.254541933234954</v>
      </c>
      <c r="AZ3" s="0" t="n">
        <v>1.17109227092178</v>
      </c>
      <c r="BA3" s="0" t="n">
        <v>0.163200796136187</v>
      </c>
      <c r="BB3" s="0" t="n">
        <v>7.84661687093307</v>
      </c>
      <c r="BC3" s="0" t="n">
        <v>18.5700021968598</v>
      </c>
      <c r="BD3" s="0" t="n">
        <v>6.4674740419844</v>
      </c>
      <c r="BE3" s="0" t="n">
        <v>1.43159856601504</v>
      </c>
      <c r="BF3" s="0" t="n">
        <v>12.7585202479447</v>
      </c>
      <c r="BG3" s="0" t="n">
        <v>5.80885674198321</v>
      </c>
      <c r="BH3" s="0" t="n">
        <v>0</v>
      </c>
      <c r="BI3" s="0" t="n">
        <v>0</v>
      </c>
      <c r="BJ3" s="0" t="n">
        <v>0.144173092079356</v>
      </c>
      <c r="BK3" s="0" t="n">
        <v>0.0925070029287267</v>
      </c>
      <c r="BL3" s="0" t="n">
        <v>1.02742978274822</v>
      </c>
      <c r="BM3" s="0" t="n">
        <v>0.0794828036598676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0.00526285957599253</v>
      </c>
      <c r="BU3" s="0" t="n">
        <v>4.30296634572535</v>
      </c>
      <c r="BV3" s="0" t="n">
        <v>11.7315443968306</v>
      </c>
      <c r="BW3" s="0" t="n">
        <v>5.40333727432905</v>
      </c>
      <c r="BX3" s="0" t="n">
        <v>0.0399825962340778</v>
      </c>
      <c r="BY3" s="0" t="n">
        <v>0.010191088335398</v>
      </c>
      <c r="BZ3" s="0" t="n">
        <v>0.149399712103126</v>
      </c>
      <c r="CA3" s="0" t="n">
        <v>0.0942561429836458</v>
      </c>
      <c r="CB3" s="0" t="n">
        <v>8.44631514879249</v>
      </c>
      <c r="CC3" s="0" t="n">
        <v>0.670684047279449</v>
      </c>
      <c r="CD3" s="0" t="n">
        <v>0.719267438791508</v>
      </c>
      <c r="CE3" s="0" t="n">
        <v>0.323771995896513</v>
      </c>
      <c r="CF3" s="0" t="n">
        <v>0.00265293763887311</v>
      </c>
      <c r="CG3" s="0" t="n">
        <v>0.00209310857720246</v>
      </c>
      <c r="CH3" s="0" t="n">
        <v>0.00866292869807345</v>
      </c>
      <c r="CI3" s="0" t="n">
        <v>0.00539614856995065</v>
      </c>
      <c r="CJ3" s="0" t="n">
        <v>9.70037608548239</v>
      </c>
      <c r="CK3" s="0" t="n">
        <v>0.849394830882589</v>
      </c>
      <c r="CL3" s="0" t="n">
        <v>1.19684751365084</v>
      </c>
      <c r="CM3" s="0" t="n">
        <v>0.544454673614778</v>
      </c>
      <c r="CN3" s="0" t="n">
        <v>0.00354555421334039</v>
      </c>
      <c r="CO3" s="0" t="n">
        <v>0.00296570965125575</v>
      </c>
      <c r="CP3" s="0" t="n">
        <v>0.0135004428274886</v>
      </c>
      <c r="CQ3" s="0" t="n">
        <v>0.00865724012459373</v>
      </c>
      <c r="CR3" s="0" t="n">
        <v>0.848344886535942</v>
      </c>
      <c r="CS3" s="0" t="n">
        <v>0.0668573052025593</v>
      </c>
      <c r="CT3" s="0" t="n">
        <v>0.462247876513603</v>
      </c>
      <c r="CU3" s="0" t="n">
        <v>4.24402003171858</v>
      </c>
      <c r="CV3" s="0" t="n">
        <v>0.0349428940934006</v>
      </c>
      <c r="CW3" s="0" t="n">
        <v>0.0314354625128825</v>
      </c>
      <c r="CX3" s="0" t="n">
        <v>0.0320217052716799</v>
      </c>
      <c r="CY3" s="0" t="n">
        <v>0.0370227731717291</v>
      </c>
      <c r="CZ3" s="0" t="n">
        <v>0.0970540567797083</v>
      </c>
      <c r="DA3" s="0" t="n">
        <v>6.64915404536711</v>
      </c>
      <c r="DB3" s="0" t="n">
        <v>2.1468277204744</v>
      </c>
      <c r="DC3" s="0" t="n">
        <v>4.41051035672411</v>
      </c>
      <c r="DD3" s="0" t="n">
        <v>0.287674803472457</v>
      </c>
      <c r="DE3" s="0" t="n">
        <v>0.0172881961609251</v>
      </c>
      <c r="DF3" s="0" t="n">
        <v>0.00927725029353361</v>
      </c>
      <c r="DG3" s="0" t="n">
        <v>0.000513280371588999</v>
      </c>
      <c r="DH3" s="7" t="n">
        <v>2.62832577967376E-006</v>
      </c>
      <c r="DI3" s="0" t="n">
        <v>0.00421921180722797</v>
      </c>
      <c r="DJ3" s="0" t="n">
        <v>0.00484382021193436</v>
      </c>
      <c r="DK3" s="0" t="n">
        <v>0.000423786968825302</v>
      </c>
      <c r="DL3" s="0" t="n">
        <v>0.0293070815649674</v>
      </c>
      <c r="DM3" s="0" t="n">
        <v>0.0444232377842786</v>
      </c>
      <c r="DN3" s="0" t="n">
        <v>1.61500596069805</v>
      </c>
      <c r="DO3" s="7" t="n">
        <v>-6.31824386346566E-006</v>
      </c>
      <c r="DP3" s="0" t="n">
        <v>0.135530642871163</v>
      </c>
      <c r="DQ3" s="0" t="n">
        <v>0.00167008224062709</v>
      </c>
      <c r="DR3" s="0" t="n">
        <v>0.000542131614861118</v>
      </c>
      <c r="DS3" s="0" t="n">
        <v>0.00507888359681059</v>
      </c>
      <c r="DT3" s="0" t="n">
        <v>0.282623838177441</v>
      </c>
      <c r="DU3" s="0" t="n">
        <v>0.999665046826254</v>
      </c>
      <c r="DV3" s="0" t="n">
        <v>0.783136011834672</v>
      </c>
      <c r="DW3" s="0" t="n">
        <v>0.940050903983675</v>
      </c>
      <c r="DX3" s="7" t="n">
        <v>1.53986392011733E-005</v>
      </c>
      <c r="DY3" s="0" t="n">
        <v>0.00488928960024213</v>
      </c>
      <c r="DZ3" s="0" t="n">
        <v>4.88526306592333</v>
      </c>
      <c r="EA3" s="0" t="n">
        <v>0.0624643046190812</v>
      </c>
      <c r="EB3" s="0" t="n">
        <v>3.42214287480743</v>
      </c>
      <c r="EC3" s="0" t="n">
        <v>0.0516100391668592</v>
      </c>
      <c r="ED3" s="0" t="n">
        <v>0.000659900036463353</v>
      </c>
      <c r="EE3" s="0" t="n">
        <v>1.64098620752356</v>
      </c>
      <c r="EF3" s="0" t="n">
        <v>199.760141335156</v>
      </c>
      <c r="EG3" s="0" t="n">
        <v>0.00798961174984507</v>
      </c>
      <c r="EH3" s="0" t="n">
        <v>1.37325424883629</v>
      </c>
      <c r="EI3" s="0" t="n">
        <v>98.1604612332556</v>
      </c>
      <c r="EJ3" s="0" t="n">
        <v>0.108958767729197</v>
      </c>
      <c r="EK3" s="0" t="n">
        <v>22763.9964216673</v>
      </c>
      <c r="EL3" s="0" t="n">
        <v>0.00312283014461987</v>
      </c>
      <c r="EM3" s="0" t="n">
        <v>10.170391726115</v>
      </c>
      <c r="EN3" s="0" t="n">
        <v>580.858866154647</v>
      </c>
      <c r="EO3" s="0" t="n">
        <v>2.06655804148182</v>
      </c>
      <c r="EP3" s="0" t="n">
        <v>347915.50030739</v>
      </c>
      <c r="EQ3" s="0" t="n">
        <v>0.353471772974595</v>
      </c>
      <c r="ER3" s="0" t="n">
        <v>0.0278169668107008</v>
      </c>
      <c r="ES3" s="0" t="n">
        <v>417082.941828469</v>
      </c>
      <c r="ET3" s="0" t="n">
        <v>0.00115897876473468</v>
      </c>
      <c r="EU3" s="0" t="n">
        <v>0.560355308916396</v>
      </c>
      <c r="EV3" s="0" t="n">
        <v>0.00127424976000897</v>
      </c>
      <c r="EW3" s="7" t="n">
        <v>6417001.64361748</v>
      </c>
      <c r="EX3" s="0" t="n">
        <v>3.53285687232419</v>
      </c>
      <c r="EY3" s="0" t="n">
        <v>1292.12036683533</v>
      </c>
      <c r="EZ3" s="7" t="n">
        <v>1020536.64146792</v>
      </c>
      <c r="FA3" s="0" t="n">
        <v>0.00141933702408018</v>
      </c>
      <c r="FB3" s="0" t="n">
        <v>22.9791303224863</v>
      </c>
      <c r="FC3" s="0" t="n">
        <v>65550.4959347503</v>
      </c>
      <c r="FD3" s="0" t="n">
        <v>0.0665973464158335</v>
      </c>
      <c r="FE3" s="0" t="n">
        <v>15.1134900148292</v>
      </c>
      <c r="FF3" s="0" t="n">
        <v>20528.5920072143</v>
      </c>
      <c r="FG3" s="0" t="n">
        <v>244.71494500073</v>
      </c>
      <c r="FH3" s="0" t="n">
        <v>98504.4267912219</v>
      </c>
      <c r="FI3" s="0" t="n">
        <v>0.148715650484837</v>
      </c>
      <c r="FJ3" s="0" t="n">
        <v>452.406395408359</v>
      </c>
      <c r="FK3" s="0" t="n">
        <v>4.42911603850083</v>
      </c>
      <c r="FL3" s="0" t="n">
        <v>6685.46399929126</v>
      </c>
      <c r="FM3" s="0" t="n">
        <v>329.135674081739</v>
      </c>
      <c r="FN3" s="0" t="n">
        <v>0.00850770379395333</v>
      </c>
      <c r="FO3" s="0" t="n">
        <v>0.543259736570796</v>
      </c>
      <c r="FP3" s="7" t="n">
        <v>1.44047179407001E-010</v>
      </c>
      <c r="FQ3" s="7" t="n">
        <v>7.77942986612374E-009</v>
      </c>
      <c r="FR3" s="0" t="n">
        <v>499999.999998584</v>
      </c>
      <c r="FS3" s="7" t="n">
        <v>1.02728830646734E-009</v>
      </c>
      <c r="FT3" s="7" t="n">
        <v>7.02842396472563E-008</v>
      </c>
      <c r="FU3" s="0" t="n">
        <v>896260.964163491</v>
      </c>
      <c r="FV3" s="7" t="n">
        <v>1.79950431099414E-007</v>
      </c>
      <c r="FW3" s="7" t="n">
        <v>2.04886499156622E-006</v>
      </c>
      <c r="FX3" s="7" t="n">
        <v>5797187.14390807</v>
      </c>
      <c r="FY3" s="7" t="n">
        <v>1.16395376728686E-006</v>
      </c>
      <c r="FZ3" s="7" t="n">
        <v>1.16377988234269E-005</v>
      </c>
      <c r="GA3" s="7" t="n">
        <v>2.50679888792688E-005</v>
      </c>
      <c r="GB3" s="0" t="n">
        <v>99999.9974937064</v>
      </c>
      <c r="GC3" s="0" t="n">
        <v>0.00250505113302949</v>
      </c>
      <c r="GD3" s="7" t="n">
        <v>1.64216350694496E-007</v>
      </c>
      <c r="GE3" s="0" t="n">
        <v>99999.9999989218</v>
      </c>
      <c r="GF3" s="7" t="n">
        <v>1.64125689135701E-010</v>
      </c>
      <c r="GG3" s="7" t="n">
        <v>2.85013798401617E-013</v>
      </c>
      <c r="GH3" s="7" t="n">
        <v>5.668174642661E-007</v>
      </c>
      <c r="GI3" s="7" t="n">
        <v>1.07802881689615E-006</v>
      </c>
      <c r="GJ3" s="0" t="n">
        <v>0.0138292553882769</v>
      </c>
      <c r="GK3" s="0" t="n">
        <v>9.46125850519937</v>
      </c>
      <c r="GL3" s="0" t="n">
        <v>1.94510366885946</v>
      </c>
      <c r="GM3" s="0" t="n">
        <v>15.4706563490217</v>
      </c>
      <c r="GN3" s="0" t="s">
        <v>238</v>
      </c>
      <c r="GO3" s="0" t="e">
        <f aca="false">VLOOKUP(GN3,,8,0)</f>
        <v>#NAME?</v>
      </c>
      <c r="GP3" s="0" t="n">
        <v>357</v>
      </c>
      <c r="GQ3" s="0" t="n">
        <v>647593</v>
      </c>
      <c r="GR3" s="0" t="n">
        <v>457</v>
      </c>
      <c r="GS3" s="0" t="n">
        <v>735913</v>
      </c>
      <c r="GT3" s="0" t="n">
        <v>55</v>
      </c>
      <c r="GU3" s="0" t="n">
        <v>-88320</v>
      </c>
      <c r="GV3" s="0" t="n">
        <v>24778</v>
      </c>
      <c r="GW3" s="0" t="n">
        <v>0.12035010940919</v>
      </c>
      <c r="GX3" s="0" t="n">
        <v>5</v>
      </c>
      <c r="GY3" s="0" t="s">
        <v>238</v>
      </c>
      <c r="GZ3" s="0" t="n">
        <v>1</v>
      </c>
      <c r="HA3" s="0" t="n">
        <v>1</v>
      </c>
      <c r="HB3" s="0" t="e">
        <f aca="false">VLOOKUP(GN3,,42,0)</f>
        <v>#NAME?</v>
      </c>
      <c r="HC3" s="0" t="e">
        <f aca="false">VLOOKUP(GN3,,43,0)</f>
        <v>#NAME?</v>
      </c>
      <c r="HD3" s="0" t="e">
        <f aca="false">IF(HC3="Progressed",1,0)</f>
        <v>#NAME?</v>
      </c>
      <c r="HE3" s="0" t="n">
        <f aca="false">GU3/GX3</f>
        <v>-17664</v>
      </c>
      <c r="HF3" s="0" t="e">
        <f aca="false">VLOOKUP(GN3,,3,0)</f>
        <v>#NAME?</v>
      </c>
      <c r="HG3" s="0" t="n">
        <f aca="false">IF(Q3&gt;20,1,0)</f>
        <v>1</v>
      </c>
      <c r="HH3" s="0" t="n">
        <f aca="false">IF(AF3&gt;4.2,1,0)</f>
        <v>0</v>
      </c>
      <c r="HI3" s="0" t="n">
        <f aca="false">IF(DQ3&gt;0.005,1,0)</f>
        <v>0</v>
      </c>
      <c r="HJ3" s="0" t="n">
        <f aca="false">IF(DR3&gt;0.004,1,0)</f>
        <v>0</v>
      </c>
      <c r="HK3" s="0" t="n">
        <f aca="false">IF(ED3&gt;0.001,1,0)</f>
        <v>0</v>
      </c>
      <c r="HL3" s="0" t="n">
        <f aca="false">IF((GT3/GP3)&gt;0.4,1,0)</f>
        <v>0</v>
      </c>
      <c r="HM3" s="0" t="n">
        <f aca="false">SUM(HG3:HH3)</f>
        <v>1</v>
      </c>
      <c r="HN3" s="0" t="n">
        <f aca="false">SUM(HG3,HH3,HL3)</f>
        <v>1</v>
      </c>
      <c r="HP3" s="1" t="n">
        <f aca="false">IF(B3&gt;AVERAGE($B$3:$B$115),1,0)</f>
        <v>0</v>
      </c>
      <c r="HQ3" s="1" t="n">
        <f aca="false">IF(E3&gt;AVERAGE($E$3:$E$115),1,0)</f>
        <v>0</v>
      </c>
      <c r="HR3" s="2" t="str">
        <f aca="false">IF(AND(HP3,HQ3),"high","low")</f>
        <v>low</v>
      </c>
      <c r="HS3" s="6" t="n">
        <v>0.7</v>
      </c>
      <c r="HT3" s="6" t="n">
        <v>1</v>
      </c>
      <c r="HU3" s="6" t="str">
        <f aca="false">HR3</f>
        <v>low</v>
      </c>
      <c r="HV3" s="0" t="str">
        <f aca="false">IF(HM3+HL3&lt;2,"low","high")</f>
        <v>low</v>
      </c>
      <c r="HW3" s="0" t="n">
        <v>1</v>
      </c>
      <c r="HX3" s="0" t="n">
        <v>1</v>
      </c>
      <c r="HY3" s="0" t="n">
        <f aca="false">SUM(HG3,HH3,HL3)</f>
        <v>1</v>
      </c>
      <c r="IA3" s="0" t="n">
        <v>1</v>
      </c>
      <c r="IB3" s="0" t="n">
        <v>1</v>
      </c>
      <c r="IC3" s="0" t="str">
        <f aca="false">IF(AND(SUM(HG3:HH3)=2,GW3&gt;0.4),"high relBp52 and cRel + high synergy",IF(SUM(HG3:HH3)=2,"high RelBp52 and cRel + low synergy","low nfkb"))</f>
        <v>low nfkb</v>
      </c>
      <c r="IE3" s="0" t="n">
        <v>1</v>
      </c>
      <c r="IF3" s="0" t="n">
        <v>1</v>
      </c>
      <c r="IG3" s="0" t="str">
        <f aca="false">IF(AND(SUM(HG3:HH3)=2,GW3&gt;0.4),"high relBp52 and cRel + high synergy",IF(AND(SUM(HG3:HH3)=1,GW3&gt;0.4),"high RelBp52 or cRel + high synergy",IF(SUM(HG3:HH3)=1,"high cRel OR RelBnp52n","low nfkb")))</f>
        <v>high cRel OR RelBnp52n</v>
      </c>
      <c r="II3" s="0" t="n">
        <v>1</v>
      </c>
      <c r="IJ3" s="0" t="n">
        <v>1</v>
      </c>
      <c r="IK3" s="0" t="str">
        <f aca="false">IF(Q3&gt;20,"high cRel","low cRel")</f>
        <v>high cRel</v>
      </c>
      <c r="IM3" s="0" t="n">
        <v>1</v>
      </c>
      <c r="IN3" s="0" t="n">
        <v>1</v>
      </c>
      <c r="IO3" s="0" t="str">
        <f aca="false">IF(AND(Q3&gt;20,GW3&gt;0.4),"high cRel + syn","low cRel or syn")</f>
        <v>low cRel or syn</v>
      </c>
      <c r="IQ3" s="0" t="n">
        <v>1</v>
      </c>
      <c r="IR3" s="0" t="n">
        <v>1</v>
      </c>
      <c r="IS3" s="0" t="str">
        <f aca="false">IF(AF3&gt;4.2,"High RelBnp52n","low RelBnp52n")</f>
        <v>low RelBnp52n</v>
      </c>
      <c r="IU3" s="0" t="n">
        <v>1</v>
      </c>
      <c r="IV3" s="0" t="n">
        <v>1</v>
      </c>
      <c r="IW3" s="0" t="str">
        <f aca="false">IF(AND(AF3&gt;4.2,GW3&gt;0.4),"High RelBnp52n and syn","low RelBnp52n or syn")</f>
        <v>low RelBnp52n or syn</v>
      </c>
      <c r="IY3" s="0" t="n">
        <v>1</v>
      </c>
      <c r="IZ3" s="0" t="n">
        <v>1</v>
      </c>
      <c r="JA3" s="0" t="str">
        <f aca="false">IF(AND(AF3&gt;4.2,GW3&gt;0.4),"High RelBnp52n and syn",IF(AND(AF3&gt;4.2,GW3&lt;=0.4),"other",IF(AND(AF3&lt;=4.2,GW3&gt;0.4),"other","low RelBnp52n and syn")))</f>
        <v>low RelBnp52n and syn</v>
      </c>
      <c r="JC3" s="0" t="n">
        <v>1</v>
      </c>
      <c r="JD3" s="0" t="n">
        <v>1</v>
      </c>
      <c r="JE3" s="0" t="str">
        <f aca="false">IF(ED3&gt;0.001,"high pE2F","low pE2F")</f>
        <v>low pE2F</v>
      </c>
      <c r="JG3" s="0" t="n">
        <v>1</v>
      </c>
      <c r="JH3" s="0" t="n">
        <v>1</v>
      </c>
      <c r="JI3" s="0" t="str">
        <f aca="false">IF((Q3/R3)&gt;1.3,"high cRel/relA","low cRel/RelA")</f>
        <v>high cRel/relA</v>
      </c>
      <c r="JK3" s="0" t="n">
        <v>1</v>
      </c>
      <c r="JL3" s="0" t="n">
        <v>1</v>
      </c>
      <c r="JM3" s="0" t="str">
        <f aca="false">IF(AND((Q3/R3)&gt;1.3,GW3&gt;0.4),"high cRel/relA and high syn",IF(OR((Q3/R3)&gt;1.3,GW3&gt;0.4),"high cRel/RelA or high syn","low both"))</f>
        <v>high cRel/RelA or high syn</v>
      </c>
      <c r="JO3" s="0" t="n">
        <v>1</v>
      </c>
      <c r="JP3" s="0" t="n">
        <v>1</v>
      </c>
      <c r="JQ3" s="0" t="str">
        <f aca="false">IF(BB3&gt;7.6,"high IkBd","low IkBd")</f>
        <v>high IkBd</v>
      </c>
      <c r="JS3" s="0" t="n">
        <v>1</v>
      </c>
      <c r="JT3" s="0" t="n">
        <v>1</v>
      </c>
      <c r="JU3" s="0" t="n">
        <v>4</v>
      </c>
      <c r="JW3" s="0" t="n">
        <v>1</v>
      </c>
      <c r="JX3" s="0" t="n">
        <v>1</v>
      </c>
      <c r="JY3" s="0" t="str">
        <f aca="false">IF(OR(JU3=3,JU3=5),IF(GW3&gt;0.4,"3/5 high syn","3/5 low syn"),"other")</f>
        <v>other</v>
      </c>
      <c r="KA3" s="0" t="n">
        <v>1</v>
      </c>
      <c r="KB3" s="0" t="n">
        <v>1</v>
      </c>
      <c r="KC3" s="0" t="str">
        <f aca="false">IF(KD3&gt;$KE$3,"high nfkb","low")</f>
        <v>high nfkb</v>
      </c>
      <c r="KD3" s="0" t="n">
        <f aca="false">D3+C3</f>
        <v>35.5255267635118</v>
      </c>
      <c r="KE3" s="0" t="n">
        <f aca="false">PERCENTILE(KD3:KD115,0.5)</f>
        <v>34.6774222807907</v>
      </c>
      <c r="KG3" s="0" t="n">
        <v>1</v>
      </c>
      <c r="KH3" s="0" t="n">
        <v>1</v>
      </c>
      <c r="KI3" s="0" t="str">
        <f aca="false">IF(AND(KM3,NOT(KN3),KO3),"high cRel+RelB, low RelA","other")</f>
        <v>other</v>
      </c>
      <c r="KJ3" s="0" t="n">
        <f aca="false">Q3</f>
        <v>24.1366653713631</v>
      </c>
      <c r="KK3" s="0" t="n">
        <f aca="false">R3</f>
        <v>15.7017071257321</v>
      </c>
      <c r="KL3" s="0" t="n">
        <f aca="false">AC3</f>
        <v>15.8247497499289</v>
      </c>
      <c r="KM3" s="0" t="n">
        <f aca="false">IF(KJ3&gt;AVERAGE($KJ$3:$KJ$115),1,0)</f>
        <v>1</v>
      </c>
      <c r="KN3" s="0" t="n">
        <f aca="false">IF(KK3&gt;AVERAGE($KK$3:$KK$115),1,0)</f>
        <v>0</v>
      </c>
      <c r="KO3" s="0" t="n">
        <f aca="false">IF(KL3&gt;AVERAGE($KL$3:$KL$115),1,0)</f>
        <v>0</v>
      </c>
      <c r="KP3" s="0" t="n">
        <v>1</v>
      </c>
      <c r="KQ3" s="0" t="n">
        <v>203</v>
      </c>
      <c r="KR3" s="0" t="n">
        <v>418241</v>
      </c>
      <c r="KS3" s="0" t="n">
        <v>241</v>
      </c>
      <c r="KT3" s="0" t="n">
        <v>438645</v>
      </c>
      <c r="KU3" s="0" t="n">
        <v>90</v>
      </c>
      <c r="KV3" s="0" t="n">
        <v>-20404</v>
      </c>
      <c r="KW3" s="0" t="n">
        <v>56054</v>
      </c>
      <c r="KX3" s="0" t="n">
        <v>0.37344398340249</v>
      </c>
      <c r="KY3" s="0" t="n">
        <f aca="false">KV3/KT3</f>
        <v>-0.0465159753331282</v>
      </c>
    </row>
    <row r="4" customFormat="false" ht="15" hidden="false" customHeight="false" outlineLevel="0" collapsed="false">
      <c r="A4" s="0" t="n">
        <v>361</v>
      </c>
      <c r="B4" s="0" t="n">
        <v>14.313988594382</v>
      </c>
      <c r="C4" s="0" t="n">
        <v>28.7085725315776</v>
      </c>
      <c r="D4" s="0" t="n">
        <v>16.3929637825249</v>
      </c>
      <c r="E4" s="0" t="n">
        <v>152.34765860088</v>
      </c>
      <c r="F4" s="0" t="n">
        <v>0.197266198333075</v>
      </c>
      <c r="G4" s="0" t="n">
        <v>0.0483231210061282</v>
      </c>
      <c r="H4" s="0" t="n">
        <v>1.38778679741283</v>
      </c>
      <c r="I4" s="0" t="n">
        <v>0.875786948719819</v>
      </c>
      <c r="J4" s="0" t="n">
        <v>0.112327965420865</v>
      </c>
      <c r="K4" s="0" t="n">
        <v>10.6632194209712</v>
      </c>
      <c r="L4" s="0" t="n">
        <v>0.580642509903966</v>
      </c>
      <c r="M4" s="0" t="n">
        <v>1</v>
      </c>
      <c r="N4" s="0" t="n">
        <v>1.17493472818301</v>
      </c>
      <c r="O4" s="0" t="n">
        <v>1</v>
      </c>
      <c r="P4" s="0" t="n">
        <v>0.00558303297311905</v>
      </c>
      <c r="Q4" s="0" t="n">
        <v>24.3245139759235</v>
      </c>
      <c r="R4" s="0" t="n">
        <v>15.6223377474512</v>
      </c>
      <c r="S4" s="0" t="n">
        <v>1.43793169110029</v>
      </c>
      <c r="T4" s="0" t="n">
        <v>0</v>
      </c>
      <c r="U4" s="0" t="n">
        <v>1</v>
      </c>
      <c r="V4" s="0" t="n">
        <v>3.92215722180328</v>
      </c>
      <c r="W4" s="0" t="n">
        <v>0.567515460953032</v>
      </c>
      <c r="X4" s="0" t="n">
        <v>1.79177974575449</v>
      </c>
      <c r="Y4" s="0" t="n">
        <v>4.26259529689528</v>
      </c>
      <c r="Z4" s="0" t="n">
        <v>2.03726336770573</v>
      </c>
      <c r="AA4" s="0" t="n">
        <v>0.0272374879820028</v>
      </c>
      <c r="AB4" s="0" t="n">
        <v>0.900233313989551</v>
      </c>
      <c r="AC4" s="0" t="n">
        <v>16.0540950828617</v>
      </c>
      <c r="AD4" s="0" t="n">
        <v>0.00972503190004772</v>
      </c>
      <c r="AE4" s="0" t="n">
        <v>0.492349889369236</v>
      </c>
      <c r="AF4" s="0" t="n">
        <v>4.43498846073175</v>
      </c>
      <c r="AG4" s="0" t="n">
        <v>0.326958797739719</v>
      </c>
      <c r="AH4" s="0" t="n">
        <v>17.2085785907742</v>
      </c>
      <c r="AI4" s="0" t="n">
        <v>0.320387248683117</v>
      </c>
      <c r="AJ4" s="0" t="n">
        <v>0.0820650759532378</v>
      </c>
      <c r="AK4" s="0" t="n">
        <v>0.0342393499043368</v>
      </c>
      <c r="AL4" s="0" t="n">
        <v>0.00602284130132632</v>
      </c>
      <c r="AM4" s="0" t="n">
        <v>1.07626566778322</v>
      </c>
      <c r="AN4" s="0" t="n">
        <v>0.00151041508228202</v>
      </c>
      <c r="AO4" s="0" t="n">
        <v>0.160008879373557</v>
      </c>
      <c r="AP4" s="0" t="n">
        <v>174.276365970601</v>
      </c>
      <c r="AQ4" s="0" t="n">
        <v>17.1942009456948</v>
      </c>
      <c r="AR4" s="0" t="n">
        <v>31.7059967903638</v>
      </c>
      <c r="AS4" s="0" t="n">
        <v>8.87066606323585</v>
      </c>
      <c r="AT4" s="0" t="n">
        <v>19.0650704102071</v>
      </c>
      <c r="AU4" s="0" t="n">
        <v>0.0527762954293309</v>
      </c>
      <c r="AV4" s="0" t="n">
        <v>1.03849136182443</v>
      </c>
      <c r="AW4" s="0" t="n">
        <v>0.017796797751931</v>
      </c>
      <c r="AX4" s="0" t="n">
        <v>1.89275268964066</v>
      </c>
      <c r="AY4" s="0" t="n">
        <v>0.149090146622222</v>
      </c>
      <c r="AZ4" s="0" t="n">
        <v>0.794990252381427</v>
      </c>
      <c r="BA4" s="0" t="n">
        <v>0.117268300726752</v>
      </c>
      <c r="BB4" s="0" t="n">
        <v>7.7126302910619</v>
      </c>
      <c r="BC4" s="0" t="n">
        <v>19.7509760785167</v>
      </c>
      <c r="BD4" s="0" t="n">
        <v>5.43863358508485</v>
      </c>
      <c r="BE4" s="0" t="n">
        <v>1.5213049799184</v>
      </c>
      <c r="BF4" s="0" t="n">
        <v>10.2689090016133</v>
      </c>
      <c r="BG4" s="0" t="n">
        <v>5.30504871195707</v>
      </c>
      <c r="BH4" s="0" t="n">
        <v>0</v>
      </c>
      <c r="BI4" s="0" t="n">
        <v>0</v>
      </c>
      <c r="BJ4" s="0" t="n">
        <v>0.0892253871881213</v>
      </c>
      <c r="BK4" s="0" t="n">
        <v>0.0702503388571296</v>
      </c>
      <c r="BL4" s="0" t="n">
        <v>1.15268157087275</v>
      </c>
      <c r="BM4" s="0" t="n">
        <v>0.0891157976933887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0.00532347680297484</v>
      </c>
      <c r="BU4" s="0" t="n">
        <v>4.05766329266837</v>
      </c>
      <c r="BV4" s="0" t="n">
        <v>9.36400434808482</v>
      </c>
      <c r="BW4" s="0" t="n">
        <v>4.88487974825122</v>
      </c>
      <c r="BX4" s="0" t="n">
        <v>0.0297260598948712</v>
      </c>
      <c r="BY4" s="0" t="n">
        <v>0.0101070576582786</v>
      </c>
      <c r="BZ4" s="0" t="n">
        <v>0.0886668637326554</v>
      </c>
      <c r="CA4" s="0" t="n">
        <v>0.0688533866711897</v>
      </c>
      <c r="CB4" s="0" t="n">
        <v>9.10301388247694</v>
      </c>
      <c r="CC4" s="0" t="n">
        <v>0.723805547518456</v>
      </c>
      <c r="CD4" s="0" t="n">
        <v>0.539242835092735</v>
      </c>
      <c r="CE4" s="0" t="n">
        <v>0.272915478408434</v>
      </c>
      <c r="CF4" s="0" t="n">
        <v>0.00184937486816317</v>
      </c>
      <c r="CG4" s="0" t="n">
        <v>0.00159248029395119</v>
      </c>
      <c r="CH4" s="0" t="n">
        <v>0.00484878139264272</v>
      </c>
      <c r="CI4" s="0" t="n">
        <v>0.00369429798875342</v>
      </c>
      <c r="CJ4" s="0" t="n">
        <v>9.84314725844382</v>
      </c>
      <c r="CK4" s="0" t="n">
        <v>0.862202842255181</v>
      </c>
      <c r="CL4" s="0" t="n">
        <v>0.831380103258796</v>
      </c>
      <c r="CM4" s="0" t="n">
        <v>0.428937775418109</v>
      </c>
      <c r="CN4" s="0" t="n">
        <v>0.002387846669582</v>
      </c>
      <c r="CO4" s="0" t="n">
        <v>0.00220173146639081</v>
      </c>
      <c r="CP4" s="0" t="n">
        <v>0.00721156852774637</v>
      </c>
      <c r="CQ4" s="0" t="n">
        <v>0.00567179185712789</v>
      </c>
      <c r="CR4" s="0" t="n">
        <v>0.822505923656833</v>
      </c>
      <c r="CS4" s="0" t="n">
        <v>0.064754000599063</v>
      </c>
      <c r="CT4" s="0" t="n">
        <v>0.462247876222451</v>
      </c>
      <c r="CU4" s="0" t="n">
        <v>5.21396276390429</v>
      </c>
      <c r="CV4" s="0" t="n">
        <v>0.0390715679339206</v>
      </c>
      <c r="CW4" s="0" t="n">
        <v>0.0314354624936872</v>
      </c>
      <c r="CX4" s="0" t="n">
        <v>0.0332562318902857</v>
      </c>
      <c r="CY4" s="0" t="n">
        <v>0.0376864583331476</v>
      </c>
      <c r="CZ4" s="0" t="n">
        <v>0.0973097522997542</v>
      </c>
      <c r="DA4" s="0" t="n">
        <v>6.64876980162924</v>
      </c>
      <c r="DB4" s="0" t="n">
        <v>1.94032443512636</v>
      </c>
      <c r="DC4" s="0" t="n">
        <v>4.40983121262611</v>
      </c>
      <c r="DD4" s="0" t="n">
        <v>0.287612650083966</v>
      </c>
      <c r="DE4" s="0" t="n">
        <v>0.0169903593092183</v>
      </c>
      <c r="DF4" s="0" t="n">
        <v>0.00986726670689787</v>
      </c>
      <c r="DG4" s="0" t="n">
        <v>0.000575854131269297</v>
      </c>
      <c r="DH4" s="7" t="n">
        <v>2.65857385733844E-006</v>
      </c>
      <c r="DI4" s="0" t="n">
        <v>0.00454722943524454</v>
      </c>
      <c r="DJ4" s="0" t="n">
        <v>0.00491510016640197</v>
      </c>
      <c r="DK4" s="0" t="n">
        <v>0.000410880372269642</v>
      </c>
      <c r="DL4" s="0" t="n">
        <v>0.0292526152155961</v>
      </c>
      <c r="DM4" s="0" t="n">
        <v>0.0463796361870911</v>
      </c>
      <c r="DN4" s="0" t="n">
        <v>1.53228927422021</v>
      </c>
      <c r="DO4" s="7" t="n">
        <v>-5.16171849654833E-005</v>
      </c>
      <c r="DP4" s="0" t="n">
        <v>0.151854607192776</v>
      </c>
      <c r="DQ4" s="0" t="n">
        <v>0.00198006012362354</v>
      </c>
      <c r="DR4" s="0" t="n">
        <v>0.000597885989902337</v>
      </c>
      <c r="DS4" s="0" t="n">
        <v>0.00507888928217303</v>
      </c>
      <c r="DT4" s="0" t="n">
        <v>0.34338082356519</v>
      </c>
      <c r="DU4" s="0" t="n">
        <v>0.999663937355615</v>
      </c>
      <c r="DV4" s="0" t="n">
        <v>0.783133649829187</v>
      </c>
      <c r="DW4" s="0" t="n">
        <v>0.94005090398865</v>
      </c>
      <c r="DX4" s="7" t="n">
        <v>1.53986563749124E-005</v>
      </c>
      <c r="DY4" s="0" t="n">
        <v>0.00488929343015778</v>
      </c>
      <c r="DZ4" s="0" t="n">
        <v>4.86196849591544</v>
      </c>
      <c r="EA4" s="0" t="n">
        <v>0.0855906970106006</v>
      </c>
      <c r="EB4" s="0" t="n">
        <v>3.88293240134518</v>
      </c>
      <c r="EC4" s="0" t="n">
        <v>0.0515309599102379</v>
      </c>
      <c r="ED4" s="0" t="n">
        <v>0.000907158031593962</v>
      </c>
      <c r="EE4" s="0" t="n">
        <v>1.2035702992418</v>
      </c>
      <c r="EF4" s="0" t="n">
        <v>199.760141349919</v>
      </c>
      <c r="EG4" s="0" t="n">
        <v>0.00798961175044702</v>
      </c>
      <c r="EH4" s="0" t="n">
        <v>1.37325536394244</v>
      </c>
      <c r="EI4" s="0" t="n">
        <v>98.1604611503134</v>
      </c>
      <c r="EJ4" s="0" t="n">
        <v>0.108958849939599</v>
      </c>
      <c r="EK4" s="0" t="n">
        <v>22754.6505676187</v>
      </c>
      <c r="EL4" s="0" t="n">
        <v>0.00312155071409425</v>
      </c>
      <c r="EM4" s="0" t="n">
        <v>15.7141183533352</v>
      </c>
      <c r="EN4" s="0" t="n">
        <v>577.918881439745</v>
      </c>
      <c r="EO4" s="0" t="n">
        <v>3.16270592251236</v>
      </c>
      <c r="EP4" s="0" t="n">
        <v>694425.843994091</v>
      </c>
      <c r="EQ4" s="0" t="n">
        <v>1.09006800657442</v>
      </c>
      <c r="ER4" s="0" t="n">
        <v>0.0857842912651834</v>
      </c>
      <c r="ES4" s="0" t="n">
        <v>417075.798813647</v>
      </c>
      <c r="ET4" s="0" t="n">
        <v>0.003574048788025</v>
      </c>
      <c r="EU4" s="0" t="n">
        <v>1.71710720434269</v>
      </c>
      <c r="EV4" s="0" t="n">
        <v>0.00390305317481316</v>
      </c>
      <c r="EW4" s="7" t="n">
        <v>6416999.13897667</v>
      </c>
      <c r="EX4" s="0" t="n">
        <v>10.8935333589534</v>
      </c>
      <c r="EY4" s="0" t="n">
        <v>3792.12346289971</v>
      </c>
      <c r="EZ4" s="7" t="n">
        <v>1020331.97951341</v>
      </c>
      <c r="FA4" s="0" t="n">
        <v>0.00437618974976602</v>
      </c>
      <c r="FB4" s="0" t="n">
        <v>70.0968327070963</v>
      </c>
      <c r="FC4" s="0" t="n">
        <v>43618.7644129037</v>
      </c>
      <c r="FD4" s="0" t="n">
        <v>0.0684701144779457</v>
      </c>
      <c r="FE4" s="0" t="n">
        <v>14.896564663497</v>
      </c>
      <c r="FF4" s="0" t="n">
        <v>20535.1691082691</v>
      </c>
      <c r="FG4" s="0" t="n">
        <v>238.676374765468</v>
      </c>
      <c r="FH4" s="0" t="n">
        <v>98532.9386000559</v>
      </c>
      <c r="FI4" s="0" t="n">
        <v>0.14662154740213</v>
      </c>
      <c r="FJ4" s="0" t="n">
        <v>327.357138871428</v>
      </c>
      <c r="FK4" s="0" t="n">
        <v>3.16410339925366</v>
      </c>
      <c r="FL4" s="0" t="n">
        <v>10274.9962361671</v>
      </c>
      <c r="FM4" s="0" t="n">
        <v>355.623793186147</v>
      </c>
      <c r="FN4" s="0" t="n">
        <v>0.00289950408660835</v>
      </c>
      <c r="FO4" s="0" t="n">
        <v>0.286227426109376</v>
      </c>
      <c r="FP4" s="7" t="n">
        <v>1.66970784795567E-011</v>
      </c>
      <c r="FQ4" s="7" t="n">
        <v>1.42015352156007E-009</v>
      </c>
      <c r="FR4" s="0" t="n">
        <v>499999.99999982</v>
      </c>
      <c r="FS4" s="7" t="n">
        <v>1.19084523102581E-010</v>
      </c>
      <c r="FT4" s="7" t="n">
        <v>9.29442356332772E-009</v>
      </c>
      <c r="FU4" s="0" t="n">
        <v>597507.310837105</v>
      </c>
      <c r="FV4" s="7" t="n">
        <v>1.58645947833785E-008</v>
      </c>
      <c r="FW4" s="7" t="n">
        <v>1.82739318084915E-007</v>
      </c>
      <c r="FX4" s="7" t="n">
        <v>5797187.15492298</v>
      </c>
      <c r="FY4" s="7" t="n">
        <v>1.53922844839189E-007</v>
      </c>
      <c r="FZ4" s="7" t="n">
        <v>1.53913208192117E-006</v>
      </c>
      <c r="GA4" s="7" t="n">
        <v>2.41992770646761E-006</v>
      </c>
      <c r="GB4" s="0" t="n">
        <v>99999.9997580313</v>
      </c>
      <c r="GC4" s="0" t="n">
        <v>0.000241838955146728</v>
      </c>
      <c r="GD4" s="7" t="n">
        <v>1.59830275044885E-008</v>
      </c>
      <c r="GE4" s="0" t="n">
        <v>99999.9999998863</v>
      </c>
      <c r="GF4" s="7" t="n">
        <v>1.67800514426197E-011</v>
      </c>
      <c r="GG4" s="7" t="n">
        <v>5.81638236764985E-014</v>
      </c>
      <c r="GH4" s="7" t="n">
        <v>7.82523848762151E-008</v>
      </c>
      <c r="GI4" s="7" t="n">
        <v>1.13596312825997E-007</v>
      </c>
      <c r="GJ4" s="0" t="n">
        <v>0.00197673374889219</v>
      </c>
      <c r="GK4" s="0" t="n">
        <v>8.38384371599886</v>
      </c>
      <c r="GL4" s="0" t="n">
        <v>1.92753880711738</v>
      </c>
      <c r="GM4" s="0" t="n">
        <v>15.5124167406662</v>
      </c>
      <c r="GN4" s="0" t="s">
        <v>239</v>
      </c>
      <c r="GO4" s="0" t="e">
        <f aca="false">VLOOKUP(GN4,,8,0)</f>
        <v>#NAME?</v>
      </c>
      <c r="GP4" s="0" t="n">
        <v>331</v>
      </c>
      <c r="GQ4" s="0" t="n">
        <v>596705</v>
      </c>
      <c r="GR4" s="0" t="n">
        <v>358</v>
      </c>
      <c r="GS4" s="0" t="n">
        <v>568951</v>
      </c>
      <c r="GT4" s="0" t="n">
        <v>145</v>
      </c>
      <c r="GU4" s="0" t="n">
        <v>27754</v>
      </c>
      <c r="GV4" s="0" t="n">
        <v>49847</v>
      </c>
      <c r="GW4" s="0" t="n">
        <v>0.405027932960894</v>
      </c>
      <c r="GX4" s="0" t="n">
        <v>2</v>
      </c>
      <c r="GY4" s="0" t="s">
        <v>239</v>
      </c>
      <c r="GZ4" s="0" t="n">
        <v>3.4</v>
      </c>
      <c r="HA4" s="0" t="n">
        <v>1</v>
      </c>
      <c r="HB4" s="0" t="e">
        <f aca="false">VLOOKUP(GN4,,42,0)</f>
        <v>#NAME?</v>
      </c>
      <c r="HC4" s="0" t="e">
        <f aca="false">VLOOKUP(GN4,,43,0)</f>
        <v>#NAME?</v>
      </c>
      <c r="HD4" s="0" t="e">
        <f aca="false">IF(HC4="Progressed",1,0)</f>
        <v>#NAME?</v>
      </c>
      <c r="HE4" s="0" t="n">
        <f aca="false">GU4/GX4</f>
        <v>13877</v>
      </c>
      <c r="HF4" s="0" t="e">
        <f aca="false">VLOOKUP(GN4,,3,0)</f>
        <v>#NAME?</v>
      </c>
      <c r="HG4" s="0" t="n">
        <f aca="false">IF(Q4&gt;20,1,0)</f>
        <v>1</v>
      </c>
      <c r="HH4" s="0" t="n">
        <f aca="false">IF(AF4&gt;4.2,1,0)</f>
        <v>1</v>
      </c>
      <c r="HI4" s="0" t="n">
        <f aca="false">IF(DQ4&gt;0.005,1,0)</f>
        <v>0</v>
      </c>
      <c r="HJ4" s="0" t="n">
        <f aca="false">IF(DR4&gt;0.004,1,0)</f>
        <v>0</v>
      </c>
      <c r="HK4" s="0" t="n">
        <f aca="false">IF(ED4&gt;0.001,1,0)</f>
        <v>0</v>
      </c>
      <c r="HL4" s="0" t="n">
        <f aca="false">IF((GT4/GP4)&gt;0.4,1,0)</f>
        <v>1</v>
      </c>
      <c r="HM4" s="0" t="n">
        <f aca="false">SUM(HG4:HH4)</f>
        <v>2</v>
      </c>
      <c r="HN4" s="0" t="n">
        <f aca="false">SUM(HG4,HH4,HL4)</f>
        <v>3</v>
      </c>
      <c r="HP4" s="1" t="n">
        <f aca="false">IF(B4&gt;AVERAGE($B$3:$B$115),1,0)</f>
        <v>1</v>
      </c>
      <c r="HQ4" s="1" t="n">
        <f aca="false">IF(E4&gt;AVERAGE($E$3:$E$115),1,0)</f>
        <v>1</v>
      </c>
      <c r="HR4" s="2" t="str">
        <f aca="false">IF(AND(HP4,HQ4),"high","low")</f>
        <v>high</v>
      </c>
      <c r="HS4" s="6" t="n">
        <v>1.2</v>
      </c>
      <c r="HT4" s="6" t="n">
        <v>1</v>
      </c>
      <c r="HU4" s="6" t="str">
        <f aca="false">HR4</f>
        <v>high</v>
      </c>
      <c r="HV4" s="0" t="str">
        <f aca="false">IF(HM4+HL4&lt;2,"low","high")</f>
        <v>high</v>
      </c>
      <c r="HW4" s="0" t="n">
        <v>3.4</v>
      </c>
      <c r="HX4" s="0" t="n">
        <v>1</v>
      </c>
      <c r="HY4" s="0" t="n">
        <f aca="false">SUM(HG4,HH4,HL4)</f>
        <v>3</v>
      </c>
      <c r="IA4" s="0" t="n">
        <v>3.4</v>
      </c>
      <c r="IB4" s="0" t="n">
        <v>1</v>
      </c>
      <c r="IC4" s="0" t="str">
        <f aca="false">IF(AND(SUM(HG4:HH4)=2,GW4&gt;0.4),"high relBp52 and cRel + high synergy",IF(SUM(HG4:HH4)=2,"high RelBp52 and cRel + low synergy","low nfkb"))</f>
        <v>high relBp52 and cRel + high synergy</v>
      </c>
      <c r="IE4" s="0" t="n">
        <v>3.4</v>
      </c>
      <c r="IF4" s="0" t="n">
        <v>1</v>
      </c>
      <c r="IG4" s="0" t="str">
        <f aca="false">IF(AND(SUM(HG4:HH4)=2,GW4&gt;0.4),"high relBp52 and cRel + high synergy",IF(AND(SUM(HG4:HH4)=1,GW4&gt;0.4),"high RelBp52 or cRel + high synergy",IF(SUM(HG4:HH4)=1,"high cRel OR RelBnp52n","low nfkb")))</f>
        <v>high relBp52 and cRel + high synergy</v>
      </c>
      <c r="II4" s="0" t="n">
        <v>3.4</v>
      </c>
      <c r="IJ4" s="0" t="n">
        <v>1</v>
      </c>
      <c r="IK4" s="0" t="str">
        <f aca="false">IF(Q4&gt;20,"high cRel","low cRel")</f>
        <v>high cRel</v>
      </c>
      <c r="IM4" s="0" t="n">
        <v>3.4</v>
      </c>
      <c r="IN4" s="0" t="n">
        <v>1</v>
      </c>
      <c r="IO4" s="0" t="str">
        <f aca="false">IF(AND(Q4&gt;20,GW4&gt;0.4),"high cRel + syn","low cRel or syn")</f>
        <v>high cRel + syn</v>
      </c>
      <c r="IQ4" s="0" t="n">
        <v>3.4</v>
      </c>
      <c r="IR4" s="0" t="n">
        <v>1</v>
      </c>
      <c r="IS4" s="0" t="str">
        <f aca="false">IF(AF4&gt;4.2,"High RelBnp52n","low RelBnp52n")</f>
        <v>High RelBnp52n</v>
      </c>
      <c r="IU4" s="0" t="n">
        <v>3.4</v>
      </c>
      <c r="IV4" s="0" t="n">
        <v>1</v>
      </c>
      <c r="IW4" s="0" t="str">
        <f aca="false">IF(AND(AF4&gt;4.2,GW4&gt;0.4),"High RelBnp52n and syn","low RelBnp52n or syn")</f>
        <v>High RelBnp52n and syn</v>
      </c>
      <c r="IY4" s="0" t="n">
        <v>3.4</v>
      </c>
      <c r="IZ4" s="0" t="n">
        <v>1</v>
      </c>
      <c r="JA4" s="0" t="str">
        <f aca="false">IF(AND(AF4&gt;4.2,GW4&gt;0.4),"High RelBnp52n and syn",IF(AND(AF4&gt;4.2,GW4&lt;=0.4),"other",IF(AND(AF4&lt;=4.2,GW4&gt;0.4),"other","low RelBnp52n and syn")))</f>
        <v>High RelBnp52n and syn</v>
      </c>
      <c r="JC4" s="0" t="n">
        <v>3.4</v>
      </c>
      <c r="JD4" s="0" t="n">
        <v>1</v>
      </c>
      <c r="JE4" s="0" t="str">
        <f aca="false">IF(ED4&gt;0.001,"high pE2F","low pE2F")</f>
        <v>low pE2F</v>
      </c>
      <c r="JG4" s="0" t="n">
        <v>3.4</v>
      </c>
      <c r="JH4" s="0" t="n">
        <v>1</v>
      </c>
      <c r="JI4" s="0" t="str">
        <f aca="false">IF((Q4/R4)&gt;1.3,"high cRel/relA","low cRel/RelA")</f>
        <v>high cRel/relA</v>
      </c>
      <c r="JK4" s="0" t="n">
        <v>3.4</v>
      </c>
      <c r="JL4" s="0" t="n">
        <v>1</v>
      </c>
      <c r="JM4" s="0" t="str">
        <f aca="false">IF(AND((Q4/R4)&gt;1.3,GW4&gt;0.4),"high cRel/relA and high syn",IF(OR((Q4/R4)&gt;1.3,GW4&gt;0.4),"high cRel/RelA or high syn","low both"))</f>
        <v>high cRel/relA and high syn</v>
      </c>
      <c r="JO4" s="0" t="n">
        <v>3.4</v>
      </c>
      <c r="JP4" s="0" t="n">
        <v>1</v>
      </c>
      <c r="JQ4" s="0" t="str">
        <f aca="false">IF(BB4&gt;7.6,"high IkBd","low IkBd")</f>
        <v>high IkBd</v>
      </c>
      <c r="JS4" s="0" t="n">
        <v>3.4</v>
      </c>
      <c r="JT4" s="0" t="n">
        <v>1</v>
      </c>
      <c r="JU4" s="0" t="n">
        <v>3</v>
      </c>
      <c r="JW4" s="0" t="n">
        <v>3.4</v>
      </c>
      <c r="JX4" s="0" t="n">
        <v>1</v>
      </c>
      <c r="JY4" s="0" t="str">
        <f aca="false">IF(OR(JU4=3,JU4=5),IF(GW4&gt;0.4,"3/5 high syn","3/5 low syn"),"other")</f>
        <v>3/5 high syn</v>
      </c>
      <c r="KA4" s="0" t="n">
        <v>3.4</v>
      </c>
      <c r="KB4" s="0" t="n">
        <v>1</v>
      </c>
      <c r="KC4" s="0" t="str">
        <f aca="false">IF(KD4&gt;$KE$3,"high nfkb","low")</f>
        <v>high nfkb</v>
      </c>
      <c r="KD4" s="0" t="n">
        <f aca="false">D4+C4</f>
        <v>45.1015363141025</v>
      </c>
      <c r="KG4" s="0" t="n">
        <v>3.4</v>
      </c>
      <c r="KH4" s="0" t="n">
        <v>1</v>
      </c>
      <c r="KI4" s="0" t="str">
        <f aca="false">IF(AND(KM4,NOT(KN4),KO4),"high cRel+RelB, low RelA","other")</f>
        <v>other</v>
      </c>
      <c r="KJ4" s="0" t="n">
        <f aca="false">Q4</f>
        <v>24.3245139759235</v>
      </c>
      <c r="KK4" s="0" t="n">
        <f aca="false">R4</f>
        <v>15.6223377474512</v>
      </c>
      <c r="KL4" s="0" t="n">
        <f aca="false">AC4</f>
        <v>16.0540950828617</v>
      </c>
      <c r="KM4" s="0" t="n">
        <f aca="false">IF(KJ4&gt;AVERAGE($KJ$3:$KJ$115),1,0)</f>
        <v>1</v>
      </c>
      <c r="KN4" s="0" t="n">
        <f aca="false">IF(KK4&gt;AVERAGE($KK$3:$KK$115),1,0)</f>
        <v>0</v>
      </c>
      <c r="KO4" s="0" t="n">
        <f aca="false">IF(KL4&gt;AVERAGE($KL$3:$KL$115),1,0)</f>
        <v>0</v>
      </c>
      <c r="KP4" s="0" t="n">
        <v>1</v>
      </c>
      <c r="KQ4" s="0" t="n">
        <v>469</v>
      </c>
      <c r="KR4" s="0" t="n">
        <v>716267</v>
      </c>
      <c r="KS4" s="0" t="n">
        <v>470</v>
      </c>
      <c r="KT4" s="0" t="n">
        <v>628529</v>
      </c>
      <c r="KU4" s="0" t="n">
        <v>151</v>
      </c>
      <c r="KV4" s="0" t="n">
        <v>87738</v>
      </c>
      <c r="KW4" s="0" t="n">
        <v>111109</v>
      </c>
      <c r="KX4" s="0" t="n">
        <v>0.321276595744681</v>
      </c>
      <c r="KY4" s="0" t="n">
        <f aca="false">KV4/KT4</f>
        <v>0.139592604318973</v>
      </c>
    </row>
    <row r="5" customFormat="false" ht="15" hidden="false" customHeight="false" outlineLevel="0" collapsed="false">
      <c r="A5" s="0" t="n">
        <v>361</v>
      </c>
      <c r="B5" s="0" t="n">
        <v>11.4287400771714</v>
      </c>
      <c r="C5" s="0" t="n">
        <v>22.8420369839643</v>
      </c>
      <c r="D5" s="0" t="n">
        <v>12.6835900274634</v>
      </c>
      <c r="E5" s="0" t="n">
        <v>126.133387634242</v>
      </c>
      <c r="F5" s="0" t="n">
        <v>0.16191450020957</v>
      </c>
      <c r="G5" s="0" t="n">
        <v>0.0477326971964731</v>
      </c>
      <c r="H5" s="0" t="n">
        <v>1.21185302745652</v>
      </c>
      <c r="I5" s="0" t="n">
        <v>0.724635885714468</v>
      </c>
      <c r="J5" s="0" t="n">
        <v>0.0587805929545419</v>
      </c>
      <c r="K5" s="0" t="n">
        <v>8.80327528277295</v>
      </c>
      <c r="L5" s="0" t="n">
        <v>0.567511421384449</v>
      </c>
      <c r="M5" s="0" t="n">
        <v>1</v>
      </c>
      <c r="N5" s="0" t="n">
        <v>1.17152499963658</v>
      </c>
      <c r="O5" s="0" t="n">
        <v>1</v>
      </c>
      <c r="P5" s="0" t="n">
        <v>0.00498222220948304</v>
      </c>
      <c r="Q5" s="0" t="n">
        <v>24.1366459530565</v>
      </c>
      <c r="R5" s="0" t="n">
        <v>15.7017041949023</v>
      </c>
      <c r="S5" s="0" t="n">
        <v>1.31527847780411</v>
      </c>
      <c r="T5" s="0" t="n">
        <v>0</v>
      </c>
      <c r="U5" s="0" t="n">
        <v>1</v>
      </c>
      <c r="V5" s="0" t="n">
        <v>3.79116541684667</v>
      </c>
      <c r="W5" s="0" t="n">
        <v>0.501824121121371</v>
      </c>
      <c r="X5" s="0" t="n">
        <v>1.48126704560634</v>
      </c>
      <c r="Y5" s="0" t="n">
        <v>3.74617940954937</v>
      </c>
      <c r="Z5" s="0" t="n">
        <v>2.03686559404059</v>
      </c>
      <c r="AA5" s="0" t="n">
        <v>0.0264792723905638</v>
      </c>
      <c r="AB5" s="0" t="n">
        <v>0.882840540598372</v>
      </c>
      <c r="AC5" s="0" t="n">
        <v>15.824746579243</v>
      </c>
      <c r="AD5" s="0" t="n">
        <v>0.00934581546842142</v>
      </c>
      <c r="AE5" s="0" t="n">
        <v>0.414326532584947</v>
      </c>
      <c r="AF5" s="0" t="n">
        <v>4.10159856384223</v>
      </c>
      <c r="AG5" s="0" t="n">
        <v>0.273176799325042</v>
      </c>
      <c r="AH5" s="0" t="n">
        <v>12.956159060302</v>
      </c>
      <c r="AI5" s="0" t="n">
        <v>0.274426739779273</v>
      </c>
      <c r="AJ5" s="0" t="n">
        <v>0.0650785313909855</v>
      </c>
      <c r="AK5" s="0" t="n">
        <v>0.03246767516782</v>
      </c>
      <c r="AL5" s="0" t="n">
        <v>0.00554422181875762</v>
      </c>
      <c r="AM5" s="0" t="n">
        <v>0.911238546265257</v>
      </c>
      <c r="AN5" s="0" t="n">
        <v>0.00150902476915333</v>
      </c>
      <c r="AO5" s="0" t="n">
        <v>0.159037442816984</v>
      </c>
      <c r="AP5" s="0" t="n">
        <v>169.340323054694</v>
      </c>
      <c r="AQ5" s="0" t="n">
        <v>22.5736718058701</v>
      </c>
      <c r="AR5" s="0" t="n">
        <v>35.3550181886553</v>
      </c>
      <c r="AS5" s="0" t="n">
        <v>10.26704187599</v>
      </c>
      <c r="AT5" s="0" t="n">
        <v>22.6749456661658</v>
      </c>
      <c r="AU5" s="0" t="n">
        <v>0.0733147912215173</v>
      </c>
      <c r="AV5" s="0" t="n">
        <v>1.25067367989581</v>
      </c>
      <c r="AW5" s="0" t="n">
        <v>0.018487241881276</v>
      </c>
      <c r="AX5" s="0" t="n">
        <v>2.30958225245801</v>
      </c>
      <c r="AY5" s="0" t="n">
        <v>0.254548321919743</v>
      </c>
      <c r="AZ5" s="0" t="n">
        <v>1.17107161877992</v>
      </c>
      <c r="BA5" s="0" t="n">
        <v>0.16320205664073</v>
      </c>
      <c r="BB5" s="0" t="n">
        <v>7.84662003359986</v>
      </c>
      <c r="BC5" s="0" t="n">
        <v>18.5700261324716</v>
      </c>
      <c r="BD5" s="0" t="n">
        <v>6.46741190205367</v>
      </c>
      <c r="BE5" s="0" t="n">
        <v>1.43160560049596</v>
      </c>
      <c r="BF5" s="0" t="n">
        <v>12.7584820285999</v>
      </c>
      <c r="BG5" s="0" t="n">
        <v>5.80880060358175</v>
      </c>
      <c r="BH5" s="0" t="n">
        <v>0</v>
      </c>
      <c r="BI5" s="0" t="n">
        <v>0</v>
      </c>
      <c r="BJ5" s="0" t="n">
        <v>0.144176614750011</v>
      </c>
      <c r="BK5" s="0" t="n">
        <v>0.0925077225357721</v>
      </c>
      <c r="BL5" s="0" t="n">
        <v>1.0274298623112</v>
      </c>
      <c r="BM5" s="0" t="n">
        <v>0.0794830736116039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0.00526286353424397</v>
      </c>
      <c r="BU5" s="0" t="n">
        <v>4.30297403719291</v>
      </c>
      <c r="BV5" s="0" t="n">
        <v>11.7315813809051</v>
      </c>
      <c r="BW5" s="0" t="n">
        <v>5.4032945533173</v>
      </c>
      <c r="BX5" s="0" t="n">
        <v>0.0399830206284416</v>
      </c>
      <c r="BY5" s="0" t="n">
        <v>0.0101910740503883</v>
      </c>
      <c r="BZ5" s="0" t="n">
        <v>0.14940598979193</v>
      </c>
      <c r="CA5" s="0" t="n">
        <v>0.0942576394059482</v>
      </c>
      <c r="CB5" s="0" t="n">
        <v>8.44631927919173</v>
      </c>
      <c r="CC5" s="0" t="n">
        <v>0.670687213735268</v>
      </c>
      <c r="CD5" s="0" t="n">
        <v>0.719277806977447</v>
      </c>
      <c r="CE5" s="0" t="n">
        <v>0.323769276872578</v>
      </c>
      <c r="CF5" s="0" t="n">
        <v>0.00265298674127398</v>
      </c>
      <c r="CG5" s="0" t="n">
        <v>0.00209311863443194</v>
      </c>
      <c r="CH5" s="0" t="n">
        <v>0.00866357571935002</v>
      </c>
      <c r="CI5" s="0" t="n">
        <v>0.00539628341072412</v>
      </c>
      <c r="CJ5" s="0" t="n">
        <v>9.7003880031274</v>
      </c>
      <c r="CK5" s="0" t="n">
        <v>0.849399098582231</v>
      </c>
      <c r="CL5" s="0" t="n">
        <v>1.19684319217759</v>
      </c>
      <c r="CM5" s="0" t="n">
        <v>0.544449124704188</v>
      </c>
      <c r="CN5" s="0" t="n">
        <v>0.0035455749816421</v>
      </c>
      <c r="CO5" s="0" t="n">
        <v>0.00296571699042454</v>
      </c>
      <c r="CP5" s="0" t="n">
        <v>0.0135007800561657</v>
      </c>
      <c r="CQ5" s="0" t="n">
        <v>0.0086573005727942</v>
      </c>
      <c r="CR5" s="0" t="n">
        <v>0.848346594323443</v>
      </c>
      <c r="CS5" s="0" t="n">
        <v>0.0668578177036814</v>
      </c>
      <c r="CT5" s="0" t="n">
        <v>0.462247824675883</v>
      </c>
      <c r="CU5" s="0" t="n">
        <v>4.24401842238757</v>
      </c>
      <c r="CV5" s="0" t="n">
        <v>0.0349428382805609</v>
      </c>
      <c r="CW5" s="0" t="n">
        <v>0.0314354589195151</v>
      </c>
      <c r="CX5" s="0" t="n">
        <v>0.0320216924925768</v>
      </c>
      <c r="CY5" s="0" t="n">
        <v>0.0370227688065616</v>
      </c>
      <c r="CZ5" s="0" t="n">
        <v>0.0970540653727959</v>
      </c>
      <c r="DA5" s="0" t="n">
        <v>6.64915472583355</v>
      </c>
      <c r="DB5" s="0" t="n">
        <v>2.14683432461916</v>
      </c>
      <c r="DC5" s="0" t="n">
        <v>4.4105095725756</v>
      </c>
      <c r="DD5" s="0" t="n">
        <v>0.287674721123529</v>
      </c>
      <c r="DE5" s="0" t="n">
        <v>0.0172882321833244</v>
      </c>
      <c r="DF5" s="0" t="n">
        <v>0.00927726214276939</v>
      </c>
      <c r="DG5" s="0" t="n">
        <v>0.000513280405855271</v>
      </c>
      <c r="DH5" s="7" t="n">
        <v>2.62832774741946E-006</v>
      </c>
      <c r="DI5" s="0" t="n">
        <v>0.00421921381222676</v>
      </c>
      <c r="DJ5" s="0" t="n">
        <v>0.00484382609812942</v>
      </c>
      <c r="DK5" s="0" t="n">
        <v>0.000423787814127044</v>
      </c>
      <c r="DL5" s="0" t="n">
        <v>0.0292651288146629</v>
      </c>
      <c r="DM5" s="0" t="n">
        <v>0.0877724359119929</v>
      </c>
      <c r="DN5" s="0" t="n">
        <v>1.4162815386528</v>
      </c>
      <c r="DO5" s="7" t="n">
        <v>8.56947433792789E-008</v>
      </c>
      <c r="DP5" s="0" t="n">
        <v>0.263006601041439</v>
      </c>
      <c r="DQ5" s="0" t="n">
        <v>0.00372523819072657</v>
      </c>
      <c r="DR5" s="0" t="n">
        <v>0.0012302636813828</v>
      </c>
      <c r="DS5" s="0" t="n">
        <v>0.00507895434918843</v>
      </c>
      <c r="DT5" s="0" t="n">
        <v>0.281994744889832</v>
      </c>
      <c r="DU5" s="0" t="n">
        <v>0.999651389197567</v>
      </c>
      <c r="DV5" s="0" t="n">
        <v>0.783134192504335</v>
      </c>
      <c r="DW5" s="0" t="n">
        <v>0.940050904851175</v>
      </c>
      <c r="DX5" s="7" t="n">
        <v>1.53988538009561E-005</v>
      </c>
      <c r="DY5" s="0" t="n">
        <v>0.00488935113096034</v>
      </c>
      <c r="DZ5" s="0" t="n">
        <v>4.81371177721274</v>
      </c>
      <c r="EA5" s="0" t="n">
        <v>0.131104349743645</v>
      </c>
      <c r="EB5" s="0" t="n">
        <v>3.5908751212292</v>
      </c>
      <c r="EC5" s="0" t="n">
        <v>0.0537181257254475</v>
      </c>
      <c r="ED5" s="0" t="n">
        <v>0.00146305738373452</v>
      </c>
      <c r="EE5" s="0" t="n">
        <v>1.54169706428397</v>
      </c>
      <c r="EF5" s="0" t="n">
        <v>199.760141432162</v>
      </c>
      <c r="EG5" s="0" t="n">
        <v>0.00798961175380106</v>
      </c>
      <c r="EH5" s="0" t="n">
        <v>1.37325424700076</v>
      </c>
      <c r="EI5" s="0" t="n">
        <v>98.1604612723181</v>
      </c>
      <c r="EJ5" s="0" t="n">
        <v>0.108958768354563</v>
      </c>
      <c r="EK5" s="0" t="n">
        <v>22763.9934928858</v>
      </c>
      <c r="EL5" s="0" t="n">
        <v>0.00312282977031893</v>
      </c>
      <c r="EM5" s="0" t="n">
        <v>10.1751747870125</v>
      </c>
      <c r="EN5" s="0" t="n">
        <v>580.855981928191</v>
      </c>
      <c r="EO5" s="0" t="n">
        <v>2.06753835819101</v>
      </c>
      <c r="EP5" s="0" t="n">
        <v>347914.579891631</v>
      </c>
      <c r="EQ5" s="0" t="n">
        <v>0.35363709279661</v>
      </c>
      <c r="ER5" s="0" t="n">
        <v>0.0278299769711199</v>
      </c>
      <c r="ES5" s="0" t="n">
        <v>417082.939779794</v>
      </c>
      <c r="ET5" s="0" t="n">
        <v>0.00115952084994305</v>
      </c>
      <c r="EU5" s="0" t="n">
        <v>0.560624375151736</v>
      </c>
      <c r="EV5" s="0" t="n">
        <v>0.00127486150143759</v>
      </c>
      <c r="EW5" s="7" t="n">
        <v>6417001.655559</v>
      </c>
      <c r="EX5" s="0" t="n">
        <v>3.53451010917776</v>
      </c>
      <c r="EY5" s="0" t="n">
        <v>1292.86472807456</v>
      </c>
      <c r="EZ5" s="7" t="n">
        <v>1020536.58024971</v>
      </c>
      <c r="FA5" s="0" t="n">
        <v>0.00142000077470877</v>
      </c>
      <c r="FB5" s="0" t="n">
        <v>22.9903641839436</v>
      </c>
      <c r="FC5" s="0" t="n">
        <v>43700.2273796533</v>
      </c>
      <c r="FD5" s="0" t="n">
        <v>0.0444190090612339</v>
      </c>
      <c r="FE5" s="0" t="n">
        <v>10.0414253252838</v>
      </c>
      <c r="FF5" s="0" t="n">
        <v>20612.5919313142</v>
      </c>
      <c r="FG5" s="0" t="n">
        <v>163.25756382421</v>
      </c>
      <c r="FH5" s="0" t="n">
        <v>98669.5734633689</v>
      </c>
      <c r="FI5" s="0" t="n">
        <v>0.0989725633298016</v>
      </c>
      <c r="FJ5" s="0" t="n">
        <v>255.138117703206</v>
      </c>
      <c r="FK5" s="0" t="n">
        <v>2.47965528098744</v>
      </c>
      <c r="FL5" s="0" t="n">
        <v>8931.53424448758</v>
      </c>
      <c r="FM5" s="0" t="n">
        <v>245.123798899855</v>
      </c>
      <c r="FN5" s="0" t="n">
        <v>0.00207912104086931</v>
      </c>
      <c r="FO5" s="0" t="n">
        <v>0.18007295109964</v>
      </c>
      <c r="FP5" s="7" t="n">
        <v>8.61624442487118E-012</v>
      </c>
      <c r="FQ5" s="7" t="n">
        <v>6.43321051964962E-010</v>
      </c>
      <c r="FR5" s="0" t="n">
        <v>499999.999999906</v>
      </c>
      <c r="FS5" s="7" t="n">
        <v>6.14521758792957E-011</v>
      </c>
      <c r="FT5" s="7" t="n">
        <v>4.86238279018097E-009</v>
      </c>
      <c r="FU5" s="0" t="n">
        <v>597507.310926088</v>
      </c>
      <c r="FV5" s="7" t="n">
        <v>8.29957897466277E-009</v>
      </c>
      <c r="FW5" s="7" t="n">
        <v>9.57892497686026E-008</v>
      </c>
      <c r="FX5" s="7" t="n">
        <v>5797187.15577075</v>
      </c>
      <c r="FY5" s="7" t="n">
        <v>8.05248935877881E-008</v>
      </c>
      <c r="FZ5" s="7" t="n">
        <v>8.05208680111884E-007</v>
      </c>
      <c r="GA5" s="7" t="n">
        <v>1.28481133271166E-006</v>
      </c>
      <c r="GB5" s="0" t="n">
        <v>99999.9998715295</v>
      </c>
      <c r="GC5" s="0" t="n">
        <v>0.00012840068844349</v>
      </c>
      <c r="GD5" s="7" t="n">
        <v>8.49676078753974E-009</v>
      </c>
      <c r="GE5" s="0" t="n">
        <v>99999.9999999388</v>
      </c>
      <c r="GF5" s="7" t="n">
        <v>8.99853515262994E-012</v>
      </c>
      <c r="GG5" s="7" t="n">
        <v>1.56268276569091E-014</v>
      </c>
      <c r="GH5" s="7" t="n">
        <v>4.12262879376925E-008</v>
      </c>
      <c r="GI5" s="7" t="n">
        <v>6.12293230063943E-008</v>
      </c>
      <c r="GJ5" s="0" t="n">
        <v>0.00104708150242653</v>
      </c>
      <c r="GK5" s="0" t="n">
        <v>9.46111681285382</v>
      </c>
      <c r="GL5" s="0" t="n">
        <v>1.94510275135841</v>
      </c>
      <c r="GM5" s="0" t="n">
        <v>15.4706661420884</v>
      </c>
      <c r="GN5" s="0" t="s">
        <v>240</v>
      </c>
      <c r="GO5" s="0" t="e">
        <f aca="false">VLOOKUP(GN5,,8,0)</f>
        <v>#NAME?</v>
      </c>
      <c r="GP5" s="0" t="n">
        <v>730</v>
      </c>
      <c r="GQ5" s="0" t="n">
        <v>1577488</v>
      </c>
      <c r="GR5" s="0" t="n">
        <v>568</v>
      </c>
      <c r="GS5" s="0" t="n">
        <v>981483</v>
      </c>
      <c r="GT5" s="0" t="n">
        <v>572</v>
      </c>
      <c r="GU5" s="0" t="n">
        <v>596005</v>
      </c>
      <c r="GV5" s="0" t="n">
        <v>597398</v>
      </c>
      <c r="GW5" s="0" t="n">
        <v>1.00704225352113</v>
      </c>
      <c r="GX5" s="0" t="n">
        <v>5</v>
      </c>
      <c r="GY5" s="0" t="s">
        <v>240</v>
      </c>
      <c r="GZ5" s="0" t="n">
        <v>4.8296</v>
      </c>
      <c r="HA5" s="0" t="n">
        <v>1</v>
      </c>
      <c r="HB5" s="0" t="e">
        <f aca="false">VLOOKUP(GN5,,42,0)</f>
        <v>#NAME?</v>
      </c>
      <c r="HC5" s="0" t="e">
        <f aca="false">VLOOKUP(GN5,,43,0)</f>
        <v>#NAME?</v>
      </c>
      <c r="HD5" s="0" t="e">
        <f aca="false">IF(HC5="Progressed",1,0)</f>
        <v>#NAME?</v>
      </c>
      <c r="HE5" s="0" t="n">
        <f aca="false">GU5/GX5</f>
        <v>119201</v>
      </c>
      <c r="HF5" s="0" t="e">
        <f aca="false">VLOOKUP(GN5,,3,0)</f>
        <v>#NAME?</v>
      </c>
      <c r="HG5" s="0" t="n">
        <f aca="false">IF(Q5&gt;20,1,0)</f>
        <v>1</v>
      </c>
      <c r="HH5" s="0" t="n">
        <f aca="false">IF(AF5&gt;4.2,1,0)</f>
        <v>0</v>
      </c>
      <c r="HI5" s="0" t="n">
        <f aca="false">IF(DQ5&gt;0.005,1,0)</f>
        <v>0</v>
      </c>
      <c r="HJ5" s="0" t="n">
        <f aca="false">IF(DR5&gt;0.004,1,0)</f>
        <v>0</v>
      </c>
      <c r="HK5" s="0" t="n">
        <f aca="false">IF(ED5&gt;0.001,1,0)</f>
        <v>1</v>
      </c>
      <c r="HL5" s="0" t="n">
        <f aca="false">IF((GT5/GP5)&gt;0.4,1,0)</f>
        <v>1</v>
      </c>
      <c r="HM5" s="0" t="n">
        <f aca="false">SUM(HG5:HH5)</f>
        <v>1</v>
      </c>
      <c r="HN5" s="0" t="n">
        <f aca="false">SUM(HG5,HH5,HL5)</f>
        <v>2</v>
      </c>
      <c r="HP5" s="1" t="n">
        <f aca="false">IF(B5&gt;AVERAGE($B$3:$B$115),1,0)</f>
        <v>0</v>
      </c>
      <c r="HQ5" s="1" t="n">
        <f aca="false">IF(E5&gt;AVERAGE($E$3:$E$115),1,0)</f>
        <v>0</v>
      </c>
      <c r="HR5" s="2" t="str">
        <f aca="false">IF(AND(HP5,HQ5),"high","low")</f>
        <v>low</v>
      </c>
      <c r="HS5" s="6" t="n">
        <v>4.8296</v>
      </c>
      <c r="HT5" s="6" t="n">
        <v>1</v>
      </c>
      <c r="HU5" s="6" t="str">
        <f aca="false">HR5</f>
        <v>low</v>
      </c>
      <c r="HV5" s="0" t="str">
        <f aca="false">IF(HM5+HL5&lt;2,"low","high")</f>
        <v>high</v>
      </c>
      <c r="HW5" s="0" t="n">
        <v>4.8296</v>
      </c>
      <c r="HX5" s="0" t="n">
        <v>1</v>
      </c>
      <c r="HY5" s="0" t="n">
        <f aca="false">SUM(HG5,HH5,HL5)</f>
        <v>2</v>
      </c>
      <c r="IA5" s="0" t="n">
        <v>4.8296</v>
      </c>
      <c r="IB5" s="0" t="n">
        <v>1</v>
      </c>
      <c r="IC5" s="0" t="str">
        <f aca="false">IF(AND(SUM(HG5:HH5)=2,GW5&gt;0.4),"high relBp52 and cRel + high synergy",IF(SUM(HG5:HH5)=2,"high RelBp52 and cRel + low synergy","low nfkb"))</f>
        <v>low nfkb</v>
      </c>
      <c r="IE5" s="0" t="n">
        <v>4.8296</v>
      </c>
      <c r="IF5" s="0" t="n">
        <v>1</v>
      </c>
      <c r="IG5" s="0" t="str">
        <f aca="false">IF(AND(SUM(HG5:HH5)=2,GW5&gt;0.4),"high relBp52 and cRel + high synergy",IF(AND(SUM(HG5:HH5)=1,GW5&gt;0.4),"high RelBp52 or cRel + high synergy",IF(SUM(HG5:HH5)=1,"high cRel OR RelBnp52n","low nfkb")))</f>
        <v>high RelBp52 or cRel + high synergy</v>
      </c>
      <c r="II5" s="0" t="n">
        <v>4.8296</v>
      </c>
      <c r="IJ5" s="0" t="n">
        <v>1</v>
      </c>
      <c r="IK5" s="0" t="str">
        <f aca="false">IF(Q5&gt;20,"high cRel","low cRel")</f>
        <v>high cRel</v>
      </c>
      <c r="IM5" s="0" t="n">
        <v>4.8296</v>
      </c>
      <c r="IN5" s="0" t="n">
        <v>1</v>
      </c>
      <c r="IO5" s="0" t="str">
        <f aca="false">IF(AND(Q5&gt;20,GW5&gt;0.4),"high cRel + syn","low cRel or syn")</f>
        <v>high cRel + syn</v>
      </c>
      <c r="IQ5" s="0" t="n">
        <v>4.8296</v>
      </c>
      <c r="IR5" s="0" t="n">
        <v>1</v>
      </c>
      <c r="IS5" s="0" t="str">
        <f aca="false">IF(AF5&gt;4.2,"High RelBnp52n","low RelBnp52n")</f>
        <v>low RelBnp52n</v>
      </c>
      <c r="IU5" s="0" t="n">
        <v>4.8296</v>
      </c>
      <c r="IV5" s="0" t="n">
        <v>1</v>
      </c>
      <c r="IW5" s="0" t="str">
        <f aca="false">IF(AND(AF5&gt;4.2,GW5&gt;0.4),"High RelBnp52n and syn","low RelBnp52n or syn")</f>
        <v>low RelBnp52n or syn</v>
      </c>
      <c r="IY5" s="0" t="n">
        <v>4.8296</v>
      </c>
      <c r="IZ5" s="0" t="n">
        <v>1</v>
      </c>
      <c r="JA5" s="0" t="str">
        <f aca="false">IF(AND(AF5&gt;4.2,GW5&gt;0.4),"High RelBnp52n and syn",IF(AND(AF5&gt;4.2,GW5&lt;=0.4),"other",IF(AND(AF5&lt;=4.2,GW5&gt;0.4),"other","low RelBnp52n and syn")))</f>
        <v>other</v>
      </c>
      <c r="JC5" s="0" t="n">
        <v>4.8296</v>
      </c>
      <c r="JD5" s="0" t="n">
        <v>1</v>
      </c>
      <c r="JE5" s="0" t="str">
        <f aca="false">IF(ED5&gt;0.001,"high pE2F","low pE2F")</f>
        <v>high pE2F</v>
      </c>
      <c r="JG5" s="0" t="n">
        <v>4.8296</v>
      </c>
      <c r="JH5" s="0" t="n">
        <v>1</v>
      </c>
      <c r="JI5" s="0" t="str">
        <f aca="false">IF((Q5/R5)&gt;1.3,"high cRel/relA","low cRel/RelA")</f>
        <v>high cRel/relA</v>
      </c>
      <c r="JK5" s="0" t="n">
        <v>4.8296</v>
      </c>
      <c r="JL5" s="0" t="n">
        <v>1</v>
      </c>
      <c r="JM5" s="0" t="str">
        <f aca="false">IF(AND((Q5/R5)&gt;1.3,GW5&gt;0.4),"high cRel/relA and high syn",IF(OR((Q5/R5)&gt;1.3,GW5&gt;0.4),"high cRel/RelA or high syn","low both"))</f>
        <v>high cRel/relA and high syn</v>
      </c>
      <c r="JO5" s="0" t="n">
        <v>4.8296</v>
      </c>
      <c r="JP5" s="0" t="n">
        <v>1</v>
      </c>
      <c r="JQ5" s="0" t="str">
        <f aca="false">IF(BB5&gt;7.6,"high IkBd","low IkBd")</f>
        <v>high IkBd</v>
      </c>
      <c r="JS5" s="0" t="n">
        <v>4.8296</v>
      </c>
      <c r="JT5" s="0" t="n">
        <v>1</v>
      </c>
      <c r="JU5" s="0" t="n">
        <v>2</v>
      </c>
      <c r="JW5" s="0" t="n">
        <v>4.8296</v>
      </c>
      <c r="JX5" s="0" t="n">
        <v>1</v>
      </c>
      <c r="JY5" s="0" t="str">
        <f aca="false">IF(OR(JU5=3,JU5=5),IF(GW5&gt;0.4,"3/5 high syn","3/5 low syn"),"other")</f>
        <v>other</v>
      </c>
      <c r="KA5" s="0" t="n">
        <v>4.8296</v>
      </c>
      <c r="KB5" s="0" t="n">
        <v>1</v>
      </c>
      <c r="KC5" s="0" t="str">
        <f aca="false">IF(KD5&gt;$KE$3,"high nfkb","low")</f>
        <v>high nfkb</v>
      </c>
      <c r="KD5" s="0" t="n">
        <f aca="false">D5+C5</f>
        <v>35.5256270114277</v>
      </c>
      <c r="KG5" s="0" t="n">
        <v>4.8296</v>
      </c>
      <c r="KH5" s="0" t="n">
        <v>1</v>
      </c>
      <c r="KI5" s="0" t="str">
        <f aca="false">IF(AND(KM5,NOT(KN5),KO5),"high cRel+RelB, low RelA","other")</f>
        <v>other</v>
      </c>
      <c r="KJ5" s="0" t="n">
        <f aca="false">Q5</f>
        <v>24.1366459530565</v>
      </c>
      <c r="KK5" s="0" t="n">
        <f aca="false">R5</f>
        <v>15.7017041949023</v>
      </c>
      <c r="KL5" s="0" t="n">
        <f aca="false">AC5</f>
        <v>15.824746579243</v>
      </c>
      <c r="KM5" s="0" t="n">
        <f aca="false">IF(KJ5&gt;AVERAGE($KJ$3:$KJ$115),1,0)</f>
        <v>1</v>
      </c>
      <c r="KN5" s="0" t="n">
        <f aca="false">IF(KK5&gt;AVERAGE($KK$3:$KK$115),1,0)</f>
        <v>0</v>
      </c>
      <c r="KO5" s="0" t="n">
        <f aca="false">IF(KL5&gt;AVERAGE($KL$3:$KL$115),1,0)</f>
        <v>0</v>
      </c>
      <c r="KP5" s="0" t="n">
        <v>1</v>
      </c>
      <c r="KQ5" s="0" t="n">
        <v>331</v>
      </c>
      <c r="KR5" s="0" t="n">
        <v>596705</v>
      </c>
      <c r="KS5" s="0" t="n">
        <v>358</v>
      </c>
      <c r="KT5" s="0" t="n">
        <v>568951</v>
      </c>
      <c r="KU5" s="0" t="n">
        <v>145</v>
      </c>
      <c r="KV5" s="0" t="n">
        <v>27754</v>
      </c>
      <c r="KW5" s="0" t="n">
        <v>49847</v>
      </c>
      <c r="KX5" s="0" t="n">
        <v>0.405027932960894</v>
      </c>
      <c r="KY5" s="0" t="n">
        <f aca="false">KV5/KT5</f>
        <v>0.0487810022304206</v>
      </c>
    </row>
    <row r="6" customFormat="false" ht="15" hidden="false" customHeight="false" outlineLevel="0" collapsed="false">
      <c r="A6" s="0" t="n">
        <v>361</v>
      </c>
      <c r="B6" s="0" t="n">
        <v>14.3144861117496</v>
      </c>
      <c r="C6" s="0" t="n">
        <v>28.7085674383539</v>
      </c>
      <c r="D6" s="0" t="n">
        <v>16.3929254022959</v>
      </c>
      <c r="E6" s="0" t="n">
        <v>152.35013951539</v>
      </c>
      <c r="F6" s="0" t="n">
        <v>0.197268042764721</v>
      </c>
      <c r="G6" s="0" t="n">
        <v>0.0483231005017158</v>
      </c>
      <c r="H6" s="0" t="n">
        <v>1.38778958927453</v>
      </c>
      <c r="I6" s="0" t="n">
        <v>0.87578347678837</v>
      </c>
      <c r="J6" s="0" t="n">
        <v>0.112329918752971</v>
      </c>
      <c r="K6" s="0" t="n">
        <v>10.6632577155331</v>
      </c>
      <c r="L6" s="0" t="n">
        <v>0.580972264091457</v>
      </c>
      <c r="M6" s="0" t="n">
        <v>1</v>
      </c>
      <c r="N6" s="0" t="n">
        <v>1.17514793409043</v>
      </c>
      <c r="O6" s="0" t="n">
        <v>1</v>
      </c>
      <c r="P6" s="0" t="n">
        <v>0.0172456426533746</v>
      </c>
      <c r="Q6" s="0" t="n">
        <v>24.3244929448425</v>
      </c>
      <c r="R6" s="0" t="n">
        <v>15.6223321982328</v>
      </c>
      <c r="S6" s="0" t="n">
        <v>1.43794401999907</v>
      </c>
      <c r="T6" s="0" t="n">
        <v>0</v>
      </c>
      <c r="U6" s="0" t="n">
        <v>1</v>
      </c>
      <c r="V6" s="0" t="n">
        <v>3.92215259605395</v>
      </c>
      <c r="W6" s="0" t="n">
        <v>0.567496913642732</v>
      </c>
      <c r="X6" s="0" t="n">
        <v>1.791828133716</v>
      </c>
      <c r="Y6" s="0" t="n">
        <v>4.2626356561743</v>
      </c>
      <c r="Z6" s="0" t="n">
        <v>2.0372566726288</v>
      </c>
      <c r="AA6" s="0" t="n">
        <v>0.0272366815982946</v>
      </c>
      <c r="AB6" s="0" t="n">
        <v>0.900235722454582</v>
      </c>
      <c r="AC6" s="0" t="n">
        <v>16.0540933264867</v>
      </c>
      <c r="AD6" s="0" t="n">
        <v>0.00972503024810754</v>
      </c>
      <c r="AE6" s="0" t="n">
        <v>0.492357476535019</v>
      </c>
      <c r="AF6" s="0" t="n">
        <v>4.43500868139045</v>
      </c>
      <c r="AG6" s="0" t="n">
        <v>0.326948254690798</v>
      </c>
      <c r="AH6" s="0" t="n">
        <v>17.2086152466623</v>
      </c>
      <c r="AI6" s="0" t="n">
        <v>0.320378720999069</v>
      </c>
      <c r="AJ6" s="0" t="n">
        <v>0.0820671537150959</v>
      </c>
      <c r="AK6" s="0" t="n">
        <v>0.03423880057303</v>
      </c>
      <c r="AL6" s="0" t="n">
        <v>0.0060228390366543</v>
      </c>
      <c r="AM6" s="0" t="n">
        <v>1.07627582519229</v>
      </c>
      <c r="AN6" s="0" t="n">
        <v>0.00151040651120773</v>
      </c>
      <c r="AO6" s="0" t="n">
        <v>0.160009494841689</v>
      </c>
      <c r="AP6" s="0" t="n">
        <v>174.283093927225</v>
      </c>
      <c r="AQ6" s="0" t="n">
        <v>17.1940892238476</v>
      </c>
      <c r="AR6" s="0" t="n">
        <v>31.7063255839091</v>
      </c>
      <c r="AS6" s="0" t="n">
        <v>8.87063387187288</v>
      </c>
      <c r="AT6" s="0" t="n">
        <v>19.0652704198993</v>
      </c>
      <c r="AU6" s="0" t="n">
        <v>0.0527757818443215</v>
      </c>
      <c r="AV6" s="0" t="n">
        <v>1.03847791423193</v>
      </c>
      <c r="AW6" s="0" t="n">
        <v>0.0177966614959126</v>
      </c>
      <c r="AX6" s="0" t="n">
        <v>1.8927738804411</v>
      </c>
      <c r="AY6" s="0" t="n">
        <v>0.149082444925534</v>
      </c>
      <c r="AZ6" s="0" t="n">
        <v>0.79493928596002</v>
      </c>
      <c r="BA6" s="0" t="n">
        <v>0.117261216414627</v>
      </c>
      <c r="BB6" s="0" t="n">
        <v>7.71262419115843</v>
      </c>
      <c r="BC6" s="0" t="n">
        <v>19.7510583919947</v>
      </c>
      <c r="BD6" s="0" t="n">
        <v>5.43856676527336</v>
      </c>
      <c r="BE6" s="0" t="n">
        <v>1.5213120315706</v>
      </c>
      <c r="BF6" s="0" t="n">
        <v>10.2688569901156</v>
      </c>
      <c r="BG6" s="0" t="n">
        <v>5.30503833437726</v>
      </c>
      <c r="BH6" s="0" t="n">
        <v>0</v>
      </c>
      <c r="BI6" s="0" t="n">
        <v>0</v>
      </c>
      <c r="BJ6" s="0" t="n">
        <v>0.0892208779352113</v>
      </c>
      <c r="BK6" s="0" t="n">
        <v>0.0702462053426034</v>
      </c>
      <c r="BL6" s="0" t="n">
        <v>1.15268698621589</v>
      </c>
      <c r="BM6" s="0" t="n">
        <v>0.0891162980643066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0.00532347521417798</v>
      </c>
      <c r="BU6" s="0" t="n">
        <v>4.05764651985854</v>
      </c>
      <c r="BV6" s="0" t="n">
        <v>9.36396987017473</v>
      </c>
      <c r="BW6" s="0" t="n">
        <v>4.88489018100364</v>
      </c>
      <c r="BX6" s="0" t="n">
        <v>0.029725737791336</v>
      </c>
      <c r="BY6" s="0" t="n">
        <v>0.0101070000773463</v>
      </c>
      <c r="BZ6" s="0" t="n">
        <v>0.0886622311265611</v>
      </c>
      <c r="CA6" s="0" t="n">
        <v>0.0688495084402471</v>
      </c>
      <c r="CB6" s="0" t="n">
        <v>9.10304003533354</v>
      </c>
      <c r="CC6" s="0" t="n">
        <v>0.723806891314008</v>
      </c>
      <c r="CD6" s="0" t="n">
        <v>0.539239727719382</v>
      </c>
      <c r="CE6" s="0" t="n">
        <v>0.272917356638212</v>
      </c>
      <c r="CF6" s="0" t="n">
        <v>0.00184932470951518</v>
      </c>
      <c r="CG6" s="0" t="n">
        <v>0.00159243643135857</v>
      </c>
      <c r="CH6" s="0" t="n">
        <v>0.00484850664687693</v>
      </c>
      <c r="CI6" s="0" t="n">
        <v>0.00369411354140041</v>
      </c>
      <c r="CJ6" s="0" t="n">
        <v>9.84315499634797</v>
      </c>
      <c r="CK6" s="0" t="n">
        <v>0.862199040768377</v>
      </c>
      <c r="CL6" s="0" t="n">
        <v>0.831374850527558</v>
      </c>
      <c r="CM6" s="0" t="n">
        <v>0.428936292810265</v>
      </c>
      <c r="CN6" s="0" t="n">
        <v>0.00238780862906791</v>
      </c>
      <c r="CO6" s="0" t="n">
        <v>0.00220169162730186</v>
      </c>
      <c r="CP6" s="0" t="n">
        <v>0.00721120002640943</v>
      </c>
      <c r="CQ6" s="0" t="n">
        <v>0.00567145161505391</v>
      </c>
      <c r="CR6" s="0" t="n">
        <v>0.822509049946323</v>
      </c>
      <c r="CS6" s="0" t="n">
        <v>0.0647542750561216</v>
      </c>
      <c r="CT6" s="0" t="n">
        <v>0.462247839738591</v>
      </c>
      <c r="CU6" s="0" t="n">
        <v>5.21410027964627</v>
      </c>
      <c r="CV6" s="0" t="n">
        <v>0.0390717219114164</v>
      </c>
      <c r="CW6" s="0" t="n">
        <v>0.0314354599661458</v>
      </c>
      <c r="CX6" s="0" t="n">
        <v>0.0332562380901152</v>
      </c>
      <c r="CY6" s="0" t="n">
        <v>0.0376864642877639</v>
      </c>
      <c r="CZ6" s="0" t="n">
        <v>0.097309765442582</v>
      </c>
      <c r="DA6" s="0" t="n">
        <v>6.64876968683172</v>
      </c>
      <c r="DB6" s="0" t="n">
        <v>1.94029941462555</v>
      </c>
      <c r="DC6" s="0" t="n">
        <v>4.40983088411696</v>
      </c>
      <c r="DD6" s="0" t="n">
        <v>0.287612663458214</v>
      </c>
      <c r="DE6" s="0" t="n">
        <v>0.0169903430750871</v>
      </c>
      <c r="DF6" s="0" t="n">
        <v>0.00986730782062905</v>
      </c>
      <c r="DG6" s="0" t="n">
        <v>0.000575856835289413</v>
      </c>
      <c r="DH6" s="7" t="n">
        <v>2.65857306607499E-006</v>
      </c>
      <c r="DI6" s="0" t="n">
        <v>0.00454724251943301</v>
      </c>
      <c r="DJ6" s="0" t="n">
        <v>0.00491510413508568</v>
      </c>
      <c r="DK6" s="0" t="n">
        <v>0.000410881933683491</v>
      </c>
      <c r="DL6" s="0" t="n">
        <v>0.0291956356716051</v>
      </c>
      <c r="DM6" s="0" t="n">
        <v>0.0479590561830298</v>
      </c>
      <c r="DN6" s="0" t="n">
        <v>0.484472575040883</v>
      </c>
      <c r="DO6" s="7" t="n">
        <v>8.5696476390744E-008</v>
      </c>
      <c r="DP6" s="0" t="n">
        <v>0.145423971858169</v>
      </c>
      <c r="DQ6" s="0" t="n">
        <v>0.00611657990492103</v>
      </c>
      <c r="DR6" s="0" t="n">
        <v>0.0019852889643932</v>
      </c>
      <c r="DS6" s="0" t="n">
        <v>0.00507902999564994</v>
      </c>
      <c r="DT6" s="0" t="n">
        <v>0.331720774262698</v>
      </c>
      <c r="DU6" s="0" t="n">
        <v>0.999636381348882</v>
      </c>
      <c r="DV6" s="0" t="n">
        <v>0.783131178815738</v>
      </c>
      <c r="DW6" s="0" t="n">
        <v>0.940050904600514</v>
      </c>
      <c r="DX6" s="7" t="n">
        <v>1.53990827326539E-005</v>
      </c>
      <c r="DY6" s="0" t="n">
        <v>0.00488940323389805</v>
      </c>
      <c r="DZ6" s="0" t="n">
        <v>4.82822182958543</v>
      </c>
      <c r="EA6" s="0" t="n">
        <v>0.114293016705528</v>
      </c>
      <c r="EB6" s="0" t="n">
        <v>4.21692584251642</v>
      </c>
      <c r="EC6" s="0" t="n">
        <v>0.0561529058256739</v>
      </c>
      <c r="ED6" s="0" t="n">
        <v>0.00132955667138121</v>
      </c>
      <c r="EE6" s="0" t="n">
        <v>0.898701497089292</v>
      </c>
      <c r="EF6" s="0" t="n">
        <v>199.760141379312</v>
      </c>
      <c r="EG6" s="0" t="n">
        <v>0.00798961175164587</v>
      </c>
      <c r="EH6" s="0" t="n">
        <v>1.37325536518039</v>
      </c>
      <c r="EI6" s="0" t="n">
        <v>98.1604611778586</v>
      </c>
      <c r="EJ6" s="0" t="n">
        <v>0.108958847743531</v>
      </c>
      <c r="EK6" s="0" t="n">
        <v>22754.6505670611</v>
      </c>
      <c r="EL6" s="0" t="n">
        <v>0.00312155070873903</v>
      </c>
      <c r="EM6" s="0" t="n">
        <v>15.7141206674602</v>
      </c>
      <c r="EN6" s="0" t="n">
        <v>577.918884788382</v>
      </c>
      <c r="EO6" s="0" t="n">
        <v>3.16270340077354</v>
      </c>
      <c r="EP6" s="0" t="n">
        <v>694425.843921548</v>
      </c>
      <c r="EQ6" s="0" t="n">
        <v>1.09006818197041</v>
      </c>
      <c r="ER6" s="0" t="n">
        <v>0.0857843049933433</v>
      </c>
      <c r="ES6" s="0" t="n">
        <v>417075.798813279</v>
      </c>
      <c r="ET6" s="0" t="n">
        <v>0.00357404933631851</v>
      </c>
      <c r="EU6" s="0" t="n">
        <v>1.7171066572547</v>
      </c>
      <c r="EV6" s="0" t="n">
        <v>0.00390305192324983</v>
      </c>
      <c r="EW6" s="7" t="n">
        <v>6416999.13884227</v>
      </c>
      <c r="EX6" s="0" t="n">
        <v>10.8935344134591</v>
      </c>
      <c r="EY6" s="0" t="n">
        <v>3792.12334485372</v>
      </c>
      <c r="EZ6" s="7" t="n">
        <v>1020331.97952016</v>
      </c>
      <c r="FA6" s="0" t="n">
        <v>0.00437619045143243</v>
      </c>
      <c r="FB6" s="0" t="n">
        <v>70.0968154172602</v>
      </c>
      <c r="FC6" s="0" t="n">
        <v>43618.7644225862</v>
      </c>
      <c r="FD6" s="0" t="n">
        <v>0.0684701251452086</v>
      </c>
      <c r="FE6" s="0" t="n">
        <v>14.8965715680685</v>
      </c>
      <c r="FF6" s="0" t="n">
        <v>20535.1691254747</v>
      </c>
      <c r="FG6" s="0" t="n">
        <v>238.676358017168</v>
      </c>
      <c r="FH6" s="0" t="n">
        <v>98532.9386229419</v>
      </c>
      <c r="FI6" s="0" t="n">
        <v>0.146621624897154</v>
      </c>
      <c r="FJ6" s="0" t="n">
        <v>327.360983558353</v>
      </c>
      <c r="FK6" s="0" t="n">
        <v>3.16413821442212</v>
      </c>
      <c r="FL6" s="0" t="n">
        <v>10275.0366004349</v>
      </c>
      <c r="FM6" s="0" t="n">
        <v>355.621317189939</v>
      </c>
      <c r="FN6" s="0" t="n">
        <v>0.0028994770073937</v>
      </c>
      <c r="FO6" s="0" t="n">
        <v>0.286214549385455</v>
      </c>
      <c r="FP6" s="7" t="n">
        <v>1.66842831828383E-011</v>
      </c>
      <c r="FQ6" s="7" t="n">
        <v>1.4163749672271E-009</v>
      </c>
      <c r="FR6" s="0" t="n">
        <v>499999.99999982</v>
      </c>
      <c r="FS6" s="7" t="n">
        <v>1.18993501041918E-010</v>
      </c>
      <c r="FT6" s="7" t="n">
        <v>8.92023074347735E-009</v>
      </c>
      <c r="FU6" s="0" t="n">
        <v>896260.965929842</v>
      </c>
      <c r="FV6" s="7" t="n">
        <v>2.2838826474762E-008</v>
      </c>
      <c r="FW6" s="7" t="n">
        <v>2.63063082556146E-007</v>
      </c>
      <c r="FX6" s="7" t="n">
        <v>5797187.15498926</v>
      </c>
      <c r="FY6" s="7" t="n">
        <v>1.4772589291218E-007</v>
      </c>
      <c r="FZ6" s="7" t="n">
        <v>1.47716332619188E-006</v>
      </c>
      <c r="GA6" s="7" t="n">
        <v>3.48277361020962E-006</v>
      </c>
      <c r="GB6" s="0" t="n">
        <v>99999.9996517573</v>
      </c>
      <c r="GC6" s="0" t="n">
        <v>0.000348055925616312</v>
      </c>
      <c r="GD6" s="7" t="n">
        <v>2.3002840364327E-008</v>
      </c>
      <c r="GE6" s="0" t="n">
        <v>99999.9999998363</v>
      </c>
      <c r="GF6" s="7" t="n">
        <v>2.41663784984717E-011</v>
      </c>
      <c r="GG6" s="7" t="n">
        <v>8.37710046705093E-014</v>
      </c>
      <c r="GH6" s="7" t="n">
        <v>7.508385723666E-008</v>
      </c>
      <c r="GI6" s="7" t="n">
        <v>1.63665423477862E-007</v>
      </c>
      <c r="GJ6" s="0" t="n">
        <v>0.00189634119694233</v>
      </c>
      <c r="GK6" s="0" t="n">
        <v>8.38376706397661</v>
      </c>
      <c r="GL6" s="0" t="n">
        <v>1.92753790317688</v>
      </c>
      <c r="GM6" s="0" t="n">
        <v>15.5124177729795</v>
      </c>
      <c r="GN6" s="0" t="s">
        <v>241</v>
      </c>
      <c r="GO6" s="0" t="e">
        <f aca="false">VLOOKUP(GN6,,8,0)</f>
        <v>#NAME?</v>
      </c>
      <c r="GP6" s="0" t="n">
        <v>413</v>
      </c>
      <c r="GQ6" s="0" t="n">
        <v>746119</v>
      </c>
      <c r="GR6" s="0" t="n">
        <v>388</v>
      </c>
      <c r="GS6" s="0" t="n">
        <v>641373</v>
      </c>
      <c r="GT6" s="0" t="n">
        <v>250</v>
      </c>
      <c r="GU6" s="0" t="n">
        <v>104746</v>
      </c>
      <c r="GV6" s="0" t="n">
        <v>115293</v>
      </c>
      <c r="GW6" s="0" t="n">
        <v>0.644329896907217</v>
      </c>
      <c r="GX6" s="0" t="n">
        <v>4</v>
      </c>
      <c r="GY6" s="0" t="s">
        <v>241</v>
      </c>
      <c r="GZ6" s="0" t="n">
        <v>4.9281</v>
      </c>
      <c r="HA6" s="0" t="n">
        <v>1</v>
      </c>
      <c r="HB6" s="0" t="e">
        <f aca="false">VLOOKUP(GN6,,42,0)</f>
        <v>#NAME?</v>
      </c>
      <c r="HC6" s="0" t="e">
        <f aca="false">VLOOKUP(GN6,,43,0)</f>
        <v>#NAME?</v>
      </c>
      <c r="HD6" s="0" t="e">
        <f aca="false">IF(HC6="Progressed",1,0)</f>
        <v>#NAME?</v>
      </c>
      <c r="HE6" s="0" t="n">
        <f aca="false">GU6/GX6</f>
        <v>26186.5</v>
      </c>
      <c r="HF6" s="0" t="e">
        <f aca="false">VLOOKUP(GN6,,3,0)</f>
        <v>#NAME?</v>
      </c>
      <c r="HG6" s="0" t="n">
        <f aca="false">IF(Q6&gt;20,1,0)</f>
        <v>1</v>
      </c>
      <c r="HH6" s="0" t="n">
        <f aca="false">IF(AF6&gt;4.2,1,0)</f>
        <v>1</v>
      </c>
      <c r="HI6" s="0" t="n">
        <f aca="false">IF(DQ6&gt;0.005,1,0)</f>
        <v>1</v>
      </c>
      <c r="HJ6" s="0" t="n">
        <f aca="false">IF(DR6&gt;0.004,1,0)</f>
        <v>0</v>
      </c>
      <c r="HK6" s="0" t="n">
        <f aca="false">IF(ED6&gt;0.001,1,0)</f>
        <v>1</v>
      </c>
      <c r="HL6" s="0" t="n">
        <f aca="false">IF((GT6/GP6)&gt;0.4,1,0)</f>
        <v>1</v>
      </c>
      <c r="HM6" s="0" t="n">
        <f aca="false">SUM(HG6:HH6)</f>
        <v>2</v>
      </c>
      <c r="HN6" s="0" t="n">
        <f aca="false">SUM(HG6,HH6,HL6)</f>
        <v>3</v>
      </c>
      <c r="HP6" s="1" t="n">
        <f aca="false">IF(B6&gt;AVERAGE($B$3:$B$115),1,0)</f>
        <v>1</v>
      </c>
      <c r="HQ6" s="1" t="n">
        <f aca="false">IF(E6&gt;AVERAGE($E$3:$E$115),1,0)</f>
        <v>1</v>
      </c>
      <c r="HR6" s="2" t="str">
        <f aca="false">IF(AND(HP6,HQ6),"high","low")</f>
        <v>high</v>
      </c>
      <c r="HS6" s="6" t="n">
        <v>4.9281</v>
      </c>
      <c r="HT6" s="6" t="n">
        <v>1</v>
      </c>
      <c r="HU6" s="6" t="str">
        <f aca="false">HR6</f>
        <v>high</v>
      </c>
      <c r="HV6" s="0" t="str">
        <f aca="false">IF(HM6+HL6&lt;2,"low","high")</f>
        <v>high</v>
      </c>
      <c r="HW6" s="0" t="n">
        <v>4.9281</v>
      </c>
      <c r="HX6" s="0" t="n">
        <v>1</v>
      </c>
      <c r="HY6" s="0" t="n">
        <f aca="false">SUM(HG6,HH6,HL6)</f>
        <v>3</v>
      </c>
      <c r="IA6" s="0" t="n">
        <v>4.9281</v>
      </c>
      <c r="IB6" s="0" t="n">
        <v>1</v>
      </c>
      <c r="IC6" s="0" t="str">
        <f aca="false">IF(AND(SUM(HG6:HH6)=2,GW6&gt;0.4),"high relBp52 and cRel + high synergy",IF(SUM(HG6:HH6)=2,"high RelBp52 and cRel + low synergy","low nfkb"))</f>
        <v>high relBp52 and cRel + high synergy</v>
      </c>
      <c r="IE6" s="0" t="n">
        <v>4.9281</v>
      </c>
      <c r="IF6" s="0" t="n">
        <v>1</v>
      </c>
      <c r="IG6" s="0" t="str">
        <f aca="false">IF(AND(SUM(HG6:HH6)=2,GW6&gt;0.4),"high relBp52 and cRel + high synergy",IF(AND(SUM(HG6:HH6)=1,GW6&gt;0.4),"high RelBp52 or cRel + high synergy",IF(SUM(HG6:HH6)=1,"high cRel OR RelBnp52n","low nfkb")))</f>
        <v>high relBp52 and cRel + high synergy</v>
      </c>
      <c r="II6" s="0" t="n">
        <v>4.9281</v>
      </c>
      <c r="IJ6" s="0" t="n">
        <v>1</v>
      </c>
      <c r="IK6" s="0" t="str">
        <f aca="false">IF(Q6&gt;20,"high cRel","low cRel")</f>
        <v>high cRel</v>
      </c>
      <c r="IM6" s="0" t="n">
        <v>4.9281</v>
      </c>
      <c r="IN6" s="0" t="n">
        <v>1</v>
      </c>
      <c r="IO6" s="0" t="str">
        <f aca="false">IF(AND(Q6&gt;20,GW6&gt;0.4),"high cRel + syn","low cRel or syn")</f>
        <v>high cRel + syn</v>
      </c>
      <c r="IQ6" s="0" t="n">
        <v>4.9281</v>
      </c>
      <c r="IR6" s="0" t="n">
        <v>1</v>
      </c>
      <c r="IS6" s="0" t="str">
        <f aca="false">IF(AF6&gt;4.2,"High RelBnp52n","low RelBnp52n")</f>
        <v>High RelBnp52n</v>
      </c>
      <c r="IU6" s="0" t="n">
        <v>4.9281</v>
      </c>
      <c r="IV6" s="0" t="n">
        <v>1</v>
      </c>
      <c r="IW6" s="0" t="str">
        <f aca="false">IF(AND(AF6&gt;4.2,GW6&gt;0.4),"High RelBnp52n and syn","low RelBnp52n or syn")</f>
        <v>High RelBnp52n and syn</v>
      </c>
      <c r="IY6" s="0" t="n">
        <v>4.9281</v>
      </c>
      <c r="IZ6" s="0" t="n">
        <v>1</v>
      </c>
      <c r="JA6" s="0" t="str">
        <f aca="false">IF(AND(AF6&gt;4.2,GW6&gt;0.4),"High RelBnp52n and syn",IF(AND(AF6&gt;4.2,GW6&lt;=0.4),"other",IF(AND(AF6&lt;=4.2,GW6&gt;0.4),"other","low RelBnp52n and syn")))</f>
        <v>High RelBnp52n and syn</v>
      </c>
      <c r="JC6" s="0" t="n">
        <v>4.9281</v>
      </c>
      <c r="JD6" s="0" t="n">
        <v>1</v>
      </c>
      <c r="JE6" s="0" t="str">
        <f aca="false">IF(ED6&gt;0.001,"high pE2F","low pE2F")</f>
        <v>high pE2F</v>
      </c>
      <c r="JG6" s="0" t="n">
        <v>4.9281</v>
      </c>
      <c r="JH6" s="0" t="n">
        <v>1</v>
      </c>
      <c r="JI6" s="0" t="str">
        <f aca="false">IF((Q6/R6)&gt;1.3,"high cRel/relA","low cRel/RelA")</f>
        <v>high cRel/relA</v>
      </c>
      <c r="JK6" s="0" t="n">
        <v>4.9281</v>
      </c>
      <c r="JL6" s="0" t="n">
        <v>1</v>
      </c>
      <c r="JM6" s="0" t="str">
        <f aca="false">IF(AND((Q6/R6)&gt;1.3,GW6&gt;0.4),"high cRel/relA and high syn",IF(OR((Q6/R6)&gt;1.3,GW6&gt;0.4),"high cRel/RelA or high syn","low both"))</f>
        <v>high cRel/relA and high syn</v>
      </c>
      <c r="JO6" s="0" t="n">
        <v>4.9281</v>
      </c>
      <c r="JP6" s="0" t="n">
        <v>1</v>
      </c>
      <c r="JQ6" s="0" t="str">
        <f aca="false">IF(BB6&gt;7.6,"high IkBd","low IkBd")</f>
        <v>high IkBd</v>
      </c>
      <c r="JS6" s="0" t="n">
        <v>4.9281</v>
      </c>
      <c r="JT6" s="0" t="n">
        <v>1</v>
      </c>
      <c r="JU6" s="0" t="n">
        <v>4</v>
      </c>
      <c r="JW6" s="0" t="n">
        <v>4.9281</v>
      </c>
      <c r="JX6" s="0" t="n">
        <v>1</v>
      </c>
      <c r="JY6" s="0" t="str">
        <f aca="false">IF(OR(JU6=3,JU6=5),IF(GW6&gt;0.4,"3/5 high syn","3/5 low syn"),"other")</f>
        <v>other</v>
      </c>
      <c r="KA6" s="0" t="n">
        <v>4.9281</v>
      </c>
      <c r="KB6" s="0" t="n">
        <v>1</v>
      </c>
      <c r="KC6" s="0" t="str">
        <f aca="false">IF(KD6&gt;$KE$3,"high nfkb","low")</f>
        <v>high nfkb</v>
      </c>
      <c r="KD6" s="0" t="n">
        <f aca="false">D6+C6</f>
        <v>45.1014928406498</v>
      </c>
      <c r="KG6" s="0" t="n">
        <v>4.9281</v>
      </c>
      <c r="KH6" s="0" t="n">
        <v>1</v>
      </c>
      <c r="KI6" s="0" t="str">
        <f aca="false">IF(AND(KM6,NOT(KN6),KO6),"high cRel+RelB, low RelA","other")</f>
        <v>other</v>
      </c>
      <c r="KJ6" s="0" t="n">
        <f aca="false">Q6</f>
        <v>24.3244929448425</v>
      </c>
      <c r="KK6" s="0" t="n">
        <f aca="false">R6</f>
        <v>15.6223321982328</v>
      </c>
      <c r="KL6" s="0" t="n">
        <f aca="false">AC6</f>
        <v>16.0540933264867</v>
      </c>
      <c r="KM6" s="0" t="n">
        <f aca="false">IF(KJ6&gt;AVERAGE($KJ$3:$KJ$115),1,0)</f>
        <v>1</v>
      </c>
      <c r="KN6" s="0" t="n">
        <f aca="false">IF(KK6&gt;AVERAGE($KK$3:$KK$115),1,0)</f>
        <v>0</v>
      </c>
      <c r="KO6" s="0" t="n">
        <f aca="false">IF(KL6&gt;AVERAGE($KL$3:$KL$115),1,0)</f>
        <v>0</v>
      </c>
      <c r="KP6" s="0" t="n">
        <v>1</v>
      </c>
      <c r="KQ6" s="0" t="n">
        <v>548</v>
      </c>
      <c r="KR6" s="0" t="n">
        <v>801986</v>
      </c>
      <c r="KS6" s="0" t="n">
        <v>482</v>
      </c>
      <c r="KT6" s="0" t="n">
        <v>645551</v>
      </c>
      <c r="KU6" s="0" t="n">
        <v>225</v>
      </c>
      <c r="KV6" s="0" t="n">
        <v>156435</v>
      </c>
      <c r="KW6" s="0" t="n">
        <v>177903</v>
      </c>
      <c r="KX6" s="0" t="n">
        <v>0.466804979253112</v>
      </c>
      <c r="KY6" s="0" t="n">
        <f aca="false">KV6/KT6</f>
        <v>0.24232787184901</v>
      </c>
    </row>
    <row r="7" customFormat="false" ht="15" hidden="false" customHeight="false" outlineLevel="0" collapsed="false">
      <c r="A7" s="0" t="n">
        <v>361</v>
      </c>
      <c r="B7" s="0" t="n">
        <v>8.41829608318338</v>
      </c>
      <c r="C7" s="0" t="n">
        <v>19.6412732641998</v>
      </c>
      <c r="D7" s="0" t="n">
        <v>7.62538825569159</v>
      </c>
      <c r="E7" s="0" t="n">
        <v>148.015928117897</v>
      </c>
      <c r="F7" s="0" t="n">
        <v>0.120165803415827</v>
      </c>
      <c r="G7" s="0" t="n">
        <v>0.0413074857715389</v>
      </c>
      <c r="H7" s="0" t="n">
        <v>1.63957215082382</v>
      </c>
      <c r="I7" s="0" t="n">
        <v>0.618301254486702</v>
      </c>
      <c r="J7" s="0" t="n">
        <v>0.0852429323705884</v>
      </c>
      <c r="K7" s="0" t="n">
        <v>9.97102732677536</v>
      </c>
      <c r="L7" s="0" t="n">
        <v>0.545564827156801</v>
      </c>
      <c r="M7" s="0" t="n">
        <v>1</v>
      </c>
      <c r="N7" s="0" t="n">
        <v>1.13344308032105</v>
      </c>
      <c r="O7" s="0" t="n">
        <v>1</v>
      </c>
      <c r="P7" s="0" t="n">
        <v>0.00369717921070267</v>
      </c>
      <c r="Q7" s="0" t="n">
        <v>17.2509536255416</v>
      </c>
      <c r="R7" s="0" t="n">
        <v>15.9454100588525</v>
      </c>
      <c r="S7" s="0" t="n">
        <v>1.00453301606704</v>
      </c>
      <c r="T7" s="0" t="n">
        <v>0</v>
      </c>
      <c r="U7" s="0" t="n">
        <v>1</v>
      </c>
      <c r="V7" s="0" t="n">
        <v>3.07382292701554</v>
      </c>
      <c r="W7" s="0" t="n">
        <v>0.378092873324221</v>
      </c>
      <c r="X7" s="0" t="n">
        <v>1.13353285727224</v>
      </c>
      <c r="Y7" s="0" t="n">
        <v>2.27565337785842</v>
      </c>
      <c r="Z7" s="0" t="n">
        <v>2.40256563969782</v>
      </c>
      <c r="AA7" s="0" t="n">
        <v>0.0313774280584</v>
      </c>
      <c r="AB7" s="0" t="n">
        <v>0.908604190281114</v>
      </c>
      <c r="AC7" s="0" t="n">
        <v>15.3942043012261</v>
      </c>
      <c r="AD7" s="0" t="n">
        <v>0.0105293776412317</v>
      </c>
      <c r="AE7" s="0" t="n">
        <v>0.335767051879731</v>
      </c>
      <c r="AF7" s="0" t="n">
        <v>4.48701568632053</v>
      </c>
      <c r="AG7" s="0" t="n">
        <v>0.209386725116251</v>
      </c>
      <c r="AH7" s="0" t="n">
        <v>11.4275727132052</v>
      </c>
      <c r="AI7" s="0" t="n">
        <v>0.144901413956833</v>
      </c>
      <c r="AJ7" s="0" t="n">
        <v>0.03271072755268</v>
      </c>
      <c r="AK7" s="0" t="n">
        <v>0.0258761092744038</v>
      </c>
      <c r="AL7" s="0" t="n">
        <v>0.00352805049723841</v>
      </c>
      <c r="AM7" s="0" t="n">
        <v>0.466717199730127</v>
      </c>
      <c r="AN7" s="0" t="n">
        <v>0.00209132030864767</v>
      </c>
      <c r="AO7" s="0" t="n">
        <v>0.212067794201646</v>
      </c>
      <c r="AP7" s="0" t="n">
        <v>130.99158928281</v>
      </c>
      <c r="AQ7" s="0" t="n">
        <v>12.994721376478</v>
      </c>
      <c r="AR7" s="0" t="n">
        <v>30.287943812962</v>
      </c>
      <c r="AS7" s="0" t="n">
        <v>6.36930451739973</v>
      </c>
      <c r="AT7" s="0" t="n">
        <v>14.2712691934246</v>
      </c>
      <c r="AU7" s="0" t="n">
        <v>0.026067697431912</v>
      </c>
      <c r="AV7" s="0" t="n">
        <v>0.932261222662096</v>
      </c>
      <c r="AW7" s="0" t="n">
        <v>0.010527816669852</v>
      </c>
      <c r="AX7" s="0" t="n">
        <v>2.02119674500287</v>
      </c>
      <c r="AY7" s="0" t="n">
        <v>0.181401893378643</v>
      </c>
      <c r="AZ7" s="0" t="n">
        <v>1.20257736204154</v>
      </c>
      <c r="BA7" s="0" t="n">
        <v>0.130159248942124</v>
      </c>
      <c r="BB7" s="0" t="n">
        <v>6.67365260740339</v>
      </c>
      <c r="BC7" s="0" t="n">
        <v>16.6582989763443</v>
      </c>
      <c r="BD7" s="0" t="n">
        <v>6.35315924574959</v>
      </c>
      <c r="BE7" s="0" t="n">
        <v>1.27408658924971</v>
      </c>
      <c r="BF7" s="0" t="n">
        <v>7.54939915281232</v>
      </c>
      <c r="BG7" s="0" t="n">
        <v>3.70308250480358</v>
      </c>
      <c r="BH7" s="0" t="n">
        <v>0</v>
      </c>
      <c r="BI7" s="0" t="n">
        <v>0</v>
      </c>
      <c r="BJ7" s="0" t="n">
        <v>0.105616691196934</v>
      </c>
      <c r="BK7" s="0" t="n">
        <v>0.0757913270138124</v>
      </c>
      <c r="BL7" s="0" t="n">
        <v>0.966954213207679</v>
      </c>
      <c r="BM7" s="0" t="n">
        <v>0.0739836516794968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0.00516292486790574</v>
      </c>
      <c r="BU7" s="0" t="n">
        <v>4.95881117872524</v>
      </c>
      <c r="BV7" s="0" t="n">
        <v>4.77009451434071</v>
      </c>
      <c r="BW7" s="0" t="n">
        <v>2.36705314177054</v>
      </c>
      <c r="BX7" s="0" t="n">
        <v>0.0099844494282125</v>
      </c>
      <c r="BY7" s="0" t="n">
        <v>0.00406551777445404</v>
      </c>
      <c r="BZ7" s="0" t="n">
        <v>0.0736967401327956</v>
      </c>
      <c r="CA7" s="0" t="n">
        <v>0.0521381868359373</v>
      </c>
      <c r="CB7" s="0" t="n">
        <v>5.0755864923291</v>
      </c>
      <c r="CC7" s="0" t="n">
        <v>0.401951210533086</v>
      </c>
      <c r="CD7" s="0" t="n">
        <v>0.412427514826799</v>
      </c>
      <c r="CE7" s="0" t="n">
        <v>0.199658767377086</v>
      </c>
      <c r="CF7" s="0" t="n">
        <v>0.000957576985131032</v>
      </c>
      <c r="CG7" s="0" t="n">
        <v>0.000874251509558813</v>
      </c>
      <c r="CH7" s="0" t="n">
        <v>0.00603485587673474</v>
      </c>
      <c r="CI7" s="0" t="n">
        <v>0.00422014627759314</v>
      </c>
      <c r="CJ7" s="0" t="n">
        <v>7.97118908901187</v>
      </c>
      <c r="CK7" s="0" t="n">
        <v>0.701424404747115</v>
      </c>
      <c r="CL7" s="0" t="n">
        <v>1.08645482533805</v>
      </c>
      <c r="CM7" s="0" t="n">
        <v>0.532373995515365</v>
      </c>
      <c r="CN7" s="0" t="n">
        <v>0.00205835767459222</v>
      </c>
      <c r="CO7" s="0" t="n">
        <v>0.00203659212809047</v>
      </c>
      <c r="CP7" s="0" t="n">
        <v>0.01517044091557</v>
      </c>
      <c r="CQ7" s="0" t="n">
        <v>0.0108794962158727</v>
      </c>
      <c r="CR7" s="0" t="n">
        <v>1.19830916842363</v>
      </c>
      <c r="CS7" s="0" t="n">
        <v>0.0935865415081036</v>
      </c>
      <c r="CT7" s="0" t="n">
        <v>0.3509830892546</v>
      </c>
      <c r="CU7" s="0" t="n">
        <v>3.59178365961288</v>
      </c>
      <c r="CV7" s="0" t="n">
        <v>0.0355285391614736</v>
      </c>
      <c r="CW7" s="0" t="n">
        <v>0.0373466782678179</v>
      </c>
      <c r="CX7" s="0" t="n">
        <v>0.0255699201685484</v>
      </c>
      <c r="CY7" s="0" t="n">
        <v>0.0449969554931857</v>
      </c>
      <c r="CZ7" s="0" t="n">
        <v>0.0955185486378345</v>
      </c>
      <c r="DA7" s="0" t="n">
        <v>6.28221626024813</v>
      </c>
      <c r="DB7" s="0" t="n">
        <v>2.0107636155548</v>
      </c>
      <c r="DC7" s="0" t="n">
        <v>5.6369201768358</v>
      </c>
      <c r="DD7" s="0" t="n">
        <v>0.348092411614486</v>
      </c>
      <c r="DE7" s="0" t="n">
        <v>0.0187946761377747</v>
      </c>
      <c r="DF7" s="0" t="n">
        <v>0.00832339306708037</v>
      </c>
      <c r="DG7" s="0" t="n">
        <v>0.000483142587223234</v>
      </c>
      <c r="DH7" s="7" t="n">
        <v>2.57876281964902E-006</v>
      </c>
      <c r="DI7" s="0" t="n">
        <v>0.00253574507320076</v>
      </c>
      <c r="DJ7" s="0" t="n">
        <v>0.00398078187995132</v>
      </c>
      <c r="DK7" s="0" t="n">
        <v>0.000598699047665778</v>
      </c>
      <c r="DL7" s="0" t="n">
        <v>0.00864004139653146</v>
      </c>
      <c r="DM7" s="0" t="n">
        <v>0.0417179039376832</v>
      </c>
      <c r="DN7" s="0" t="n">
        <v>1.50829461577613</v>
      </c>
      <c r="DO7" s="7" t="n">
        <v>8.26016885589175E-008</v>
      </c>
      <c r="DP7" s="0" t="n">
        <v>0.153869728087974</v>
      </c>
      <c r="DQ7" s="0" t="n">
        <v>0.00209981188256928</v>
      </c>
      <c r="DR7" s="0" t="n">
        <v>0.000565979080731235</v>
      </c>
      <c r="DS7" s="0" t="n">
        <v>0.00507859184254207</v>
      </c>
      <c r="DT7" s="0" t="n">
        <v>0.219668437264782</v>
      </c>
      <c r="DU7" s="0" t="n">
        <v>0.999720904841231</v>
      </c>
      <c r="DV7" s="0" t="n">
        <v>1.01539974187564</v>
      </c>
      <c r="DW7" s="0" t="n">
        <v>1.13394281022158</v>
      </c>
      <c r="DX7" s="7" t="n">
        <v>1.89457332765019E-005</v>
      </c>
      <c r="DY7" s="0" t="n">
        <v>0.00519323693453481</v>
      </c>
      <c r="DZ7" s="0" t="n">
        <v>4.8995260422798</v>
      </c>
      <c r="EA7" s="0" t="n">
        <v>0.0480498033202028</v>
      </c>
      <c r="EB7" s="0" t="n">
        <v>2.93023978023274</v>
      </c>
      <c r="EC7" s="0" t="n">
        <v>0.0519123566846258</v>
      </c>
      <c r="ED7" s="0" t="n">
        <v>0.000509106321151492</v>
      </c>
      <c r="EE7" s="0" t="n">
        <v>2.11832396508919</v>
      </c>
      <c r="EF7" s="0" t="n">
        <v>199.760141458853</v>
      </c>
      <c r="EG7" s="0" t="n">
        <v>0.00798961175489015</v>
      </c>
      <c r="EH7" s="0" t="n">
        <v>1.43614832166853</v>
      </c>
      <c r="EI7" s="0" t="n">
        <v>82.2832162030485</v>
      </c>
      <c r="EJ7" s="0" t="n">
        <v>0.0971041076524265</v>
      </c>
      <c r="EK7" s="0" t="n">
        <v>20532.2185072421</v>
      </c>
      <c r="EL7" s="0" t="n">
        <v>0.00294566529236723</v>
      </c>
      <c r="EM7" s="0" t="n">
        <v>12.1872738605265</v>
      </c>
      <c r="EN7" s="0" t="n">
        <v>640.94517570984</v>
      </c>
      <c r="EO7" s="0" t="n">
        <v>2.42186629981963</v>
      </c>
      <c r="EP7" s="0" t="n">
        <v>408608.998727347</v>
      </c>
      <c r="EQ7" s="0" t="n">
        <v>0.497455308221164</v>
      </c>
      <c r="ER7" s="0" t="n">
        <v>0.0499868322465975</v>
      </c>
      <c r="ES7" s="0" t="n">
        <v>673529.675155007</v>
      </c>
      <c r="ET7" s="0" t="n">
        <v>0.0033631941699465</v>
      </c>
      <c r="EU7" s="0" t="n">
        <v>1.57045000571542</v>
      </c>
      <c r="EV7" s="0" t="n">
        <v>0.00322106014041835</v>
      </c>
      <c r="EW7" s="7" t="n">
        <v>5025556.88682017</v>
      </c>
      <c r="EX7" s="0" t="n">
        <v>4.97149931929516</v>
      </c>
      <c r="EY7" s="0" t="n">
        <v>1918.82555837632</v>
      </c>
      <c r="EZ7" s="7" t="n">
        <v>1527003.27011651</v>
      </c>
      <c r="FA7" s="0" t="n">
        <v>0.0038163004135176</v>
      </c>
      <c r="FB7" s="0" t="n">
        <v>61.9708674235643</v>
      </c>
      <c r="FC7" s="0" t="n">
        <v>45104.3103635743</v>
      </c>
      <c r="FD7" s="0" t="n">
        <v>0.0549116126075231</v>
      </c>
      <c r="FE7" s="0" t="n">
        <v>10.9012080368747</v>
      </c>
      <c r="FF7" s="0" t="n">
        <v>23465.7679038682</v>
      </c>
      <c r="FG7" s="0" t="n">
        <v>201.758277771286</v>
      </c>
      <c r="FH7" s="0" t="n">
        <v>155201.572663056</v>
      </c>
      <c r="FI7" s="0" t="n">
        <v>0.169006271093486</v>
      </c>
      <c r="FJ7" s="0" t="n">
        <v>349.575674367115</v>
      </c>
      <c r="FK7" s="0" t="n">
        <v>3.36515712254072</v>
      </c>
      <c r="FL7" s="0" t="n">
        <v>11355.3318301553</v>
      </c>
      <c r="FM7" s="0" t="n">
        <v>416.009252633119</v>
      </c>
      <c r="FN7" s="0" t="n">
        <v>0.00315173414344974</v>
      </c>
      <c r="FO7" s="0" t="n">
        <v>0.353482001828913</v>
      </c>
      <c r="FP7" s="7" t="n">
        <v>1.97606426495432E-011</v>
      </c>
      <c r="FQ7" s="7" t="n">
        <v>1.86984213935755E-009</v>
      </c>
      <c r="FR7" s="0" t="n">
        <v>499999.999999794</v>
      </c>
      <c r="FS7" s="7" t="n">
        <v>1.4093401865709E-010</v>
      </c>
      <c r="FT7" s="7" t="n">
        <v>1.31588042529747E-008</v>
      </c>
      <c r="FU7" s="0" t="n">
        <v>520327.555708544</v>
      </c>
      <c r="FV7" s="7" t="n">
        <v>1.95594542727816E-008</v>
      </c>
      <c r="FW7" s="7" t="n">
        <v>2.25374893250074E-007</v>
      </c>
      <c r="FX7" s="7" t="n">
        <v>4586594.62749536</v>
      </c>
      <c r="FY7" s="7" t="n">
        <v>1.72413101901968E-007</v>
      </c>
      <c r="FZ7" s="7" t="n">
        <v>1.72425699267896E-006</v>
      </c>
      <c r="GA7" s="7" t="n">
        <v>2.99099631224361E-006</v>
      </c>
      <c r="GB7" s="0" t="n">
        <v>99999.9997009267</v>
      </c>
      <c r="GC7" s="0" t="n">
        <v>0.000298911453617595</v>
      </c>
      <c r="GD7" s="7" t="n">
        <v>1.97731551159849E-008</v>
      </c>
      <c r="GE7" s="0" t="n">
        <v>99999.9999998579</v>
      </c>
      <c r="GF7" s="7" t="n">
        <v>2.66822675526458E-011</v>
      </c>
      <c r="GG7" s="7" t="n">
        <v>5.4419886258454E-014</v>
      </c>
      <c r="GH7" s="7" t="n">
        <v>1.10339921345545E-007</v>
      </c>
      <c r="GI7" s="7" t="n">
        <v>1.42020634449551E-007</v>
      </c>
      <c r="GJ7" s="0" t="n">
        <v>0.00215857180868582</v>
      </c>
      <c r="GK7" s="0" t="n">
        <v>10.0528666256699</v>
      </c>
      <c r="GL7" s="0" t="n">
        <v>1.82339403098329</v>
      </c>
      <c r="GM7" s="0" t="n">
        <v>18.6841397652913</v>
      </c>
      <c r="GN7" s="0" t="s">
        <v>242</v>
      </c>
      <c r="GO7" s="0" t="e">
        <f aca="false">VLOOKUP(GN7,,8,0)</f>
        <v>#NAME?</v>
      </c>
      <c r="GP7" s="0" t="n">
        <v>519</v>
      </c>
      <c r="GQ7" s="0" t="n">
        <v>878231</v>
      </c>
      <c r="GR7" s="0" t="n">
        <v>432</v>
      </c>
      <c r="GS7" s="0" t="n">
        <v>710091</v>
      </c>
      <c r="GT7" s="0" t="n">
        <v>300</v>
      </c>
      <c r="GU7" s="0" t="n">
        <v>168140</v>
      </c>
      <c r="GV7" s="0" t="n">
        <v>182056</v>
      </c>
      <c r="GW7" s="0" t="n">
        <v>0.694444444444444</v>
      </c>
      <c r="GX7" s="0" t="n">
        <v>4</v>
      </c>
      <c r="GY7" s="0" t="s">
        <v>242</v>
      </c>
      <c r="GZ7" s="0" t="n">
        <v>6.2</v>
      </c>
      <c r="HA7" s="0" t="n">
        <v>1</v>
      </c>
      <c r="HB7" s="0" t="e">
        <f aca="false">VLOOKUP(GN7,,42,0)</f>
        <v>#NAME?</v>
      </c>
      <c r="HC7" s="0" t="e">
        <f aca="false">VLOOKUP(GN7,,43,0)</f>
        <v>#NAME?</v>
      </c>
      <c r="HD7" s="0" t="e">
        <f aca="false">IF(HC7="Progressed",1,0)</f>
        <v>#NAME?</v>
      </c>
      <c r="HE7" s="0" t="n">
        <f aca="false">GU7/GX7</f>
        <v>42035</v>
      </c>
      <c r="HF7" s="0" t="e">
        <f aca="false">VLOOKUP(GN7,,3,0)</f>
        <v>#NAME?</v>
      </c>
      <c r="HG7" s="0" t="n">
        <f aca="false">IF(Q7&gt;20,1,0)</f>
        <v>0</v>
      </c>
      <c r="HH7" s="0" t="n">
        <f aca="false">IF(AF7&gt;4.2,1,0)</f>
        <v>1</v>
      </c>
      <c r="HI7" s="0" t="n">
        <f aca="false">IF(DQ7&gt;0.005,1,0)</f>
        <v>0</v>
      </c>
      <c r="HJ7" s="0" t="n">
        <f aca="false">IF(DR7&gt;0.004,1,0)</f>
        <v>0</v>
      </c>
      <c r="HK7" s="0" t="n">
        <f aca="false">IF(ED7&gt;0.001,1,0)</f>
        <v>0</v>
      </c>
      <c r="HL7" s="0" t="n">
        <f aca="false">IF((GT7/GP7)&gt;0.4,1,0)</f>
        <v>1</v>
      </c>
      <c r="HM7" s="0" t="n">
        <f aca="false">SUM(HG7:HH7)</f>
        <v>1</v>
      </c>
      <c r="HN7" s="0" t="n">
        <f aca="false">SUM(HG7,HH7,HL7)</f>
        <v>2</v>
      </c>
      <c r="HP7" s="1" t="n">
        <f aca="false">IF(B7&gt;AVERAGE($B$3:$B$115),1,0)</f>
        <v>0</v>
      </c>
      <c r="HQ7" s="1" t="n">
        <f aca="false">IF(E7&gt;AVERAGE($E$3:$E$115),1,0)</f>
        <v>0</v>
      </c>
      <c r="HR7" s="2" t="str">
        <f aca="false">IF(AND(HP7,HQ7),"high","low")</f>
        <v>low</v>
      </c>
      <c r="HS7" s="6" t="n">
        <v>5.3</v>
      </c>
      <c r="HT7" s="6" t="n">
        <v>1</v>
      </c>
      <c r="HU7" s="6" t="str">
        <f aca="false">HR7</f>
        <v>low</v>
      </c>
      <c r="HV7" s="0" t="str">
        <f aca="false">IF(HM7+HL7&lt;2,"low","high")</f>
        <v>high</v>
      </c>
      <c r="HW7" s="0" t="n">
        <v>6.2</v>
      </c>
      <c r="HX7" s="0" t="n">
        <v>1</v>
      </c>
      <c r="HY7" s="0" t="n">
        <f aca="false">SUM(HG7,HH7,HL7)</f>
        <v>2</v>
      </c>
      <c r="IA7" s="0" t="n">
        <v>6.2</v>
      </c>
      <c r="IB7" s="0" t="n">
        <v>1</v>
      </c>
      <c r="IC7" s="0" t="str">
        <f aca="false">IF(AND(SUM(HG7:HH7)=2,GW7&gt;0.4),"high relBp52 and cRel + high synergy",IF(SUM(HG7:HH7)=2,"high RelBp52 and cRel + low synergy","low nfkb"))</f>
        <v>low nfkb</v>
      </c>
      <c r="IE7" s="0" t="n">
        <v>6.2</v>
      </c>
      <c r="IF7" s="0" t="n">
        <v>1</v>
      </c>
      <c r="IG7" s="0" t="str">
        <f aca="false">IF(AND(SUM(HG7:HH7)=2,GW7&gt;0.4),"high relBp52 and cRel + high synergy",IF(AND(SUM(HG7:HH7)=1,GW7&gt;0.4),"high RelBp52 or cRel + high synergy",IF(SUM(HG7:HH7)=1,"high cRel OR RelBnp52n","low nfkb")))</f>
        <v>high RelBp52 or cRel + high synergy</v>
      </c>
      <c r="II7" s="0" t="n">
        <v>6.2</v>
      </c>
      <c r="IJ7" s="0" t="n">
        <v>1</v>
      </c>
      <c r="IK7" s="0" t="str">
        <f aca="false">IF(Q7&gt;20,"high cRel","low cRel")</f>
        <v>low cRel</v>
      </c>
      <c r="IM7" s="0" t="n">
        <v>6.2</v>
      </c>
      <c r="IN7" s="0" t="n">
        <v>1</v>
      </c>
      <c r="IO7" s="0" t="str">
        <f aca="false">IF(AND(Q7&gt;20,GW7&gt;0.4),"high cRel + syn","low cRel or syn")</f>
        <v>low cRel or syn</v>
      </c>
      <c r="IQ7" s="0" t="n">
        <v>6.2</v>
      </c>
      <c r="IR7" s="0" t="n">
        <v>1</v>
      </c>
      <c r="IS7" s="0" t="str">
        <f aca="false">IF(AF7&gt;4.2,"High RelBnp52n","low RelBnp52n")</f>
        <v>High RelBnp52n</v>
      </c>
      <c r="IU7" s="0" t="n">
        <v>6.2</v>
      </c>
      <c r="IV7" s="0" t="n">
        <v>1</v>
      </c>
      <c r="IW7" s="0" t="str">
        <f aca="false">IF(AND(AF7&gt;4.2,GW7&gt;0.4),"High RelBnp52n and syn","low RelBnp52n or syn")</f>
        <v>High RelBnp52n and syn</v>
      </c>
      <c r="IY7" s="0" t="n">
        <v>6.2</v>
      </c>
      <c r="IZ7" s="0" t="n">
        <v>1</v>
      </c>
      <c r="JA7" s="0" t="str">
        <f aca="false">IF(AND(AF7&gt;4.2,GW7&gt;0.4),"High RelBnp52n and syn",IF(AND(AF7&gt;4.2,GW7&lt;=0.4),"other",IF(AND(AF7&lt;=4.2,GW7&gt;0.4),"other","low RelBnp52n and syn")))</f>
        <v>High RelBnp52n and syn</v>
      </c>
      <c r="JC7" s="0" t="n">
        <v>6.2</v>
      </c>
      <c r="JD7" s="0" t="n">
        <v>1</v>
      </c>
      <c r="JE7" s="0" t="str">
        <f aca="false">IF(ED7&gt;0.001,"high pE2F","low pE2F")</f>
        <v>low pE2F</v>
      </c>
      <c r="JG7" s="0" t="n">
        <v>6.2</v>
      </c>
      <c r="JH7" s="0" t="n">
        <v>1</v>
      </c>
      <c r="JI7" s="0" t="str">
        <f aca="false">IF((Q7/R7)&gt;1.3,"high cRel/relA","low cRel/RelA")</f>
        <v>low cRel/RelA</v>
      </c>
      <c r="JK7" s="0" t="n">
        <v>6.2</v>
      </c>
      <c r="JL7" s="0" t="n">
        <v>1</v>
      </c>
      <c r="JM7" s="0" t="str">
        <f aca="false">IF(AND((Q7/R7)&gt;1.3,GW7&gt;0.4),"high cRel/relA and high syn",IF(OR((Q7/R7)&gt;1.3,GW7&gt;0.4),"high cRel/RelA or high syn","low both"))</f>
        <v>high cRel/RelA or high syn</v>
      </c>
      <c r="JO7" s="0" t="n">
        <v>6.2</v>
      </c>
      <c r="JP7" s="0" t="n">
        <v>1</v>
      </c>
      <c r="JQ7" s="0" t="str">
        <f aca="false">IF(BB7&gt;7.6,"high IkBd","low IkBd")</f>
        <v>low IkBd</v>
      </c>
      <c r="JS7" s="0" t="n">
        <v>6.2</v>
      </c>
      <c r="JT7" s="0" t="n">
        <v>1</v>
      </c>
      <c r="JU7" s="0" t="n">
        <v>5</v>
      </c>
      <c r="JW7" s="0" t="n">
        <v>6.2</v>
      </c>
      <c r="JX7" s="0" t="n">
        <v>1</v>
      </c>
      <c r="JY7" s="0" t="str">
        <f aca="false">IF(OR(JU7=3,JU7=5),IF(GW7&gt;0.4,"3/5 high syn","3/5 low syn"),"other")</f>
        <v>3/5 high syn</v>
      </c>
      <c r="KA7" s="0" t="n">
        <v>6.2</v>
      </c>
      <c r="KB7" s="0" t="n">
        <v>1</v>
      </c>
      <c r="KC7" s="0" t="str">
        <f aca="false">IF(KD7&gt;$KE$3,"high nfkb","low")</f>
        <v>low</v>
      </c>
      <c r="KD7" s="0" t="n">
        <f aca="false">D7+C7</f>
        <v>27.2666615198914</v>
      </c>
      <c r="KG7" s="0" t="n">
        <v>6.2</v>
      </c>
      <c r="KH7" s="0" t="n">
        <v>1</v>
      </c>
      <c r="KI7" s="0" t="str">
        <f aca="false">IF(AND(KM7,NOT(KN7),KO7),"high cRel+RelB, low RelA","other")</f>
        <v>other</v>
      </c>
      <c r="KJ7" s="0" t="n">
        <f aca="false">Q7</f>
        <v>17.2509536255416</v>
      </c>
      <c r="KK7" s="0" t="n">
        <f aca="false">R7</f>
        <v>15.9454100588525</v>
      </c>
      <c r="KL7" s="0" t="n">
        <f aca="false">AC7</f>
        <v>15.3942043012261</v>
      </c>
      <c r="KM7" s="0" t="n">
        <f aca="false">IF(KJ7&gt;AVERAGE($KJ$3:$KJ$115),1,0)</f>
        <v>0</v>
      </c>
      <c r="KN7" s="0" t="n">
        <f aca="false">IF(KK7&gt;AVERAGE($KK$3:$KK$115),1,0)</f>
        <v>0</v>
      </c>
      <c r="KO7" s="0" t="n">
        <f aca="false">IF(KL7&gt;AVERAGE($KL$3:$KL$115),1,0)</f>
        <v>0</v>
      </c>
      <c r="KP7" s="0" t="n">
        <v>1</v>
      </c>
      <c r="KQ7" s="0" t="n">
        <v>144</v>
      </c>
      <c r="KR7" s="0" t="n">
        <v>306896</v>
      </c>
      <c r="KS7" s="0" t="n">
        <v>199</v>
      </c>
      <c r="KT7" s="0" t="n">
        <v>328483</v>
      </c>
      <c r="KU7" s="0" t="n">
        <v>44</v>
      </c>
      <c r="KV7" s="0" t="n">
        <v>-21587</v>
      </c>
      <c r="KW7" s="0" t="n">
        <v>28423</v>
      </c>
      <c r="KX7" s="0" t="n">
        <v>0.221105527638191</v>
      </c>
      <c r="KY7" s="0" t="n">
        <f aca="false">KV7/KT7</f>
        <v>-0.0657172517299221</v>
      </c>
    </row>
    <row r="8" customFormat="false" ht="15" hidden="false" customHeight="false" outlineLevel="0" collapsed="false">
      <c r="A8" s="0" t="n">
        <v>361</v>
      </c>
      <c r="B8" s="0" t="n">
        <v>8.85351937745045</v>
      </c>
      <c r="C8" s="0" t="n">
        <v>19.3307912461767</v>
      </c>
      <c r="D8" s="0" t="n">
        <v>6.67663394696066</v>
      </c>
      <c r="E8" s="0" t="n">
        <v>163.198102961235</v>
      </c>
      <c r="F8" s="0" t="n">
        <v>0.142587640493083</v>
      </c>
      <c r="G8" s="0" t="n">
        <v>0.0379944445579242</v>
      </c>
      <c r="H8" s="0" t="n">
        <v>0.929893540284738</v>
      </c>
      <c r="I8" s="0" t="n">
        <v>0.35341295943673</v>
      </c>
      <c r="J8" s="0" t="n">
        <v>0.0437576982783543</v>
      </c>
      <c r="K8" s="0" t="n">
        <v>7.57051663974306</v>
      </c>
      <c r="L8" s="0" t="n">
        <v>0.536113132045156</v>
      </c>
      <c r="M8" s="0" t="n">
        <v>1</v>
      </c>
      <c r="N8" s="0" t="n">
        <v>1.13431604373907</v>
      </c>
      <c r="O8" s="0" t="n">
        <v>1</v>
      </c>
      <c r="P8" s="0" t="n">
        <v>0.0030475989619313</v>
      </c>
      <c r="Q8" s="0" t="n">
        <v>14.8127400935806</v>
      </c>
      <c r="R8" s="0" t="n">
        <v>14.2345160718322</v>
      </c>
      <c r="S8" s="0" t="n">
        <v>0.901006034837946</v>
      </c>
      <c r="T8" s="0" t="n">
        <v>0</v>
      </c>
      <c r="U8" s="0" t="n">
        <v>1</v>
      </c>
      <c r="V8" s="0" t="n">
        <v>4.24109578118901</v>
      </c>
      <c r="W8" s="0" t="n">
        <v>0.527247991281576</v>
      </c>
      <c r="X8" s="0" t="n">
        <v>1.2045564961457</v>
      </c>
      <c r="Y8" s="0" t="n">
        <v>3.7554896915788</v>
      </c>
      <c r="Z8" s="0" t="n">
        <v>2.10925847156421</v>
      </c>
      <c r="AA8" s="0" t="n">
        <v>0.0252344261308744</v>
      </c>
      <c r="AB8" s="0" t="n">
        <v>0.824525710942212</v>
      </c>
      <c r="AC8" s="0" t="n">
        <v>12.5559358768639</v>
      </c>
      <c r="AD8" s="0" t="n">
        <v>0.00733805468497579</v>
      </c>
      <c r="AE8" s="0" t="n">
        <v>0.278497765167587</v>
      </c>
      <c r="AF8" s="0" t="n">
        <v>2.98536194900668</v>
      </c>
      <c r="AG8" s="0" t="n">
        <v>0.229465149638153</v>
      </c>
      <c r="AH8" s="0" t="n">
        <v>8.75449216481102</v>
      </c>
      <c r="AI8" s="0" t="n">
        <v>0.179343012514097</v>
      </c>
      <c r="AJ8" s="0" t="n">
        <v>0.0327295868765074</v>
      </c>
      <c r="AK8" s="0" t="n">
        <v>0.0200810935372107</v>
      </c>
      <c r="AL8" s="0" t="n">
        <v>0.00683696026333661</v>
      </c>
      <c r="AM8" s="0" t="n">
        <v>1.02549040167303</v>
      </c>
      <c r="AN8" s="0" t="n">
        <v>0.00161424057032801</v>
      </c>
      <c r="AO8" s="0" t="n">
        <v>0.166030053735269</v>
      </c>
      <c r="AP8" s="0" t="n">
        <v>169.771160564548</v>
      </c>
      <c r="AQ8" s="0" t="n">
        <v>26.4410873592062</v>
      </c>
      <c r="AR8" s="0" t="n">
        <v>44.2251988815322</v>
      </c>
      <c r="AS8" s="0" t="n">
        <v>11.7042357641423</v>
      </c>
      <c r="AT8" s="0" t="n">
        <v>24.8515225324471</v>
      </c>
      <c r="AU8" s="0" t="n">
        <v>0.0770459720014634</v>
      </c>
      <c r="AV8" s="0" t="n">
        <v>1.75025751123483</v>
      </c>
      <c r="AW8" s="0" t="n">
        <v>0.0212868837006915</v>
      </c>
      <c r="AX8" s="0" t="n">
        <v>2.94623493769334</v>
      </c>
      <c r="AY8" s="0" t="n">
        <v>0.406047639625665</v>
      </c>
      <c r="AZ8" s="0" t="n">
        <v>1.90533273312764</v>
      </c>
      <c r="BA8" s="0" t="n">
        <v>0.242850960037478</v>
      </c>
      <c r="BB8" s="0" t="n">
        <v>7.68856175369712</v>
      </c>
      <c r="BC8" s="0" t="n">
        <v>19.3781386743017</v>
      </c>
      <c r="BD8" s="0" t="n">
        <v>8.41445700553172</v>
      </c>
      <c r="BE8" s="0" t="n">
        <v>1.50514456816082</v>
      </c>
      <c r="BF8" s="0" t="n">
        <v>11.9040893698203</v>
      </c>
      <c r="BG8" s="0" t="n">
        <v>5.27646941636878</v>
      </c>
      <c r="BH8" s="0" t="n">
        <v>0</v>
      </c>
      <c r="BI8" s="0" t="n">
        <v>0</v>
      </c>
      <c r="BJ8" s="0" t="n">
        <v>0.183204764547008</v>
      </c>
      <c r="BK8" s="0" t="n">
        <v>0.109718338681499</v>
      </c>
      <c r="BL8" s="0" t="n">
        <v>0.833099297812679</v>
      </c>
      <c r="BM8" s="0" t="n">
        <v>0.0652045119796287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0.00407490232102612</v>
      </c>
      <c r="BU8" s="0" t="n">
        <v>3.72708024640355</v>
      </c>
      <c r="BV8" s="0" t="n">
        <v>8.48032412776429</v>
      </c>
      <c r="BW8" s="0" t="n">
        <v>3.80381039473403</v>
      </c>
      <c r="BX8" s="0" t="n">
        <v>0.0261328907934713</v>
      </c>
      <c r="BY8" s="0" t="n">
        <v>0.00729932912514267</v>
      </c>
      <c r="BZ8" s="0" t="n">
        <v>0.149050669373531</v>
      </c>
      <c r="CA8" s="0" t="n">
        <v>0.0876547480545234</v>
      </c>
      <c r="CB8" s="0" t="n">
        <v>5.40084508788975</v>
      </c>
      <c r="CC8" s="0" t="n">
        <v>0.433761834628506</v>
      </c>
      <c r="CD8" s="0" t="n">
        <v>0.484115297516367</v>
      </c>
      <c r="CE8" s="0" t="n">
        <v>0.212311095288136</v>
      </c>
      <c r="CF8" s="0" t="n">
        <v>0.00163913478560262</v>
      </c>
      <c r="CG8" s="0" t="n">
        <v>0.00132228741361999</v>
      </c>
      <c r="CH8" s="0" t="n">
        <v>0.00801759255465568</v>
      </c>
      <c r="CI8" s="0" t="n">
        <v>0.00465894594790048</v>
      </c>
      <c r="CJ8" s="0" t="n">
        <v>6.06479122301692</v>
      </c>
      <c r="CK8" s="0" t="n">
        <v>0.532948323212426</v>
      </c>
      <c r="CL8" s="0" t="n">
        <v>1.27249684380137</v>
      </c>
      <c r="CM8" s="0" t="n">
        <v>0.563261348703739</v>
      </c>
      <c r="CN8" s="0" t="n">
        <v>0.00341602910517041</v>
      </c>
      <c r="CO8" s="0" t="n">
        <v>0.00294014431993151</v>
      </c>
      <c r="CP8" s="0" t="n">
        <v>0.0195472908883866</v>
      </c>
      <c r="CQ8" s="0" t="n">
        <v>0.0116892460735611</v>
      </c>
      <c r="CR8" s="0" t="n">
        <v>0.824252800069691</v>
      </c>
      <c r="CS8" s="0" t="n">
        <v>0.0652351019419433</v>
      </c>
      <c r="CT8" s="0" t="n">
        <v>0.464955452420385</v>
      </c>
      <c r="CU8" s="0" t="n">
        <v>3.87882035917285</v>
      </c>
      <c r="CV8" s="0" t="n">
        <v>0.0393062516299169</v>
      </c>
      <c r="CW8" s="0" t="n">
        <v>0.0369578502473737</v>
      </c>
      <c r="CX8" s="0" t="n">
        <v>0.0316850579184272</v>
      </c>
      <c r="CY8" s="0" t="n">
        <v>0.0313399272901851</v>
      </c>
      <c r="CZ8" s="0" t="n">
        <v>0.0885105792923356</v>
      </c>
      <c r="DA8" s="0" t="n">
        <v>6.36352676410665</v>
      </c>
      <c r="DB8" s="0" t="n">
        <v>2.47398962745021</v>
      </c>
      <c r="DC8" s="0" t="n">
        <v>4.02822938992275</v>
      </c>
      <c r="DD8" s="0" t="n">
        <v>0.25123660633699</v>
      </c>
      <c r="DE8" s="0" t="n">
        <v>0.015470820053967</v>
      </c>
      <c r="DF8" s="0" t="n">
        <v>0.0096802739105271</v>
      </c>
      <c r="DG8" s="0" t="n">
        <v>0.00041616106083188</v>
      </c>
      <c r="DH8" s="7" t="n">
        <v>2.03495914447737E-006</v>
      </c>
      <c r="DI8" s="0" t="n">
        <v>0.00269766477140695</v>
      </c>
      <c r="DJ8" s="0" t="n">
        <v>0.00302823148739594</v>
      </c>
      <c r="DK8" s="0" t="n">
        <v>0.000411726186433316</v>
      </c>
      <c r="DL8" s="0" t="n">
        <v>0.0117877755068645</v>
      </c>
      <c r="DM8" s="0" t="n">
        <v>0.04251530136427</v>
      </c>
      <c r="DN8" s="0" t="n">
        <v>1.80591666298994</v>
      </c>
      <c r="DO8" s="7" t="n">
        <v>1.23314721634181E-007</v>
      </c>
      <c r="DP8" s="0" t="n">
        <v>0.136774755831332</v>
      </c>
      <c r="DQ8" s="0" t="n">
        <v>0.00145844605047607</v>
      </c>
      <c r="DR8" s="0" t="n">
        <v>0.000449844314322383</v>
      </c>
      <c r="DS8" s="0" t="n">
        <v>0.00767931529694994</v>
      </c>
      <c r="DT8" s="0" t="n">
        <v>0.2266518332234</v>
      </c>
      <c r="DU8" s="0" t="n">
        <v>0.999551485827505</v>
      </c>
      <c r="DV8" s="0" t="n">
        <v>0.934645413320782</v>
      </c>
      <c r="DW8" s="0" t="n">
        <v>1.06035306439577</v>
      </c>
      <c r="DX8" s="7" t="n">
        <v>2.03977424032943E-005</v>
      </c>
      <c r="DY8" s="0" t="n">
        <v>0.00773389479268516</v>
      </c>
      <c r="DZ8" s="0" t="n">
        <v>4.88613764800158</v>
      </c>
      <c r="EA8" s="0" t="n">
        <v>0.0492480549716615</v>
      </c>
      <c r="EB8" s="0" t="n">
        <v>2.98572932550052</v>
      </c>
      <c r="EC8" s="0" t="n">
        <v>0.0639668773895427</v>
      </c>
      <c r="ED8" s="0" t="n">
        <v>0.000644731031065894</v>
      </c>
      <c r="EE8" s="0" t="n">
        <v>2.06416837170825</v>
      </c>
      <c r="EF8" s="0" t="n">
        <v>199.760141401495</v>
      </c>
      <c r="EG8" s="0" t="n">
        <v>0.00798961175255061</v>
      </c>
      <c r="EH8" s="0" t="n">
        <v>1.3608179839594</v>
      </c>
      <c r="EI8" s="0" t="n">
        <v>107.627027935883</v>
      </c>
      <c r="EJ8" s="0" t="n">
        <v>0.120007021943896</v>
      </c>
      <c r="EK8" s="0" t="n">
        <v>19413.5154886249</v>
      </c>
      <c r="EL8" s="0" t="n">
        <v>0.00263908634809254</v>
      </c>
      <c r="EM8" s="0" t="n">
        <v>63.241157000303</v>
      </c>
      <c r="EN8" s="0" t="n">
        <v>538.731474365071</v>
      </c>
      <c r="EO8" s="0" t="n">
        <v>11.5499885902391</v>
      </c>
      <c r="EP8" s="0" t="n">
        <v>822918.918704509</v>
      </c>
      <c r="EQ8" s="0" t="n">
        <v>5.19831695968423</v>
      </c>
      <c r="ER8" s="0" t="n">
        <v>0.528916343272795</v>
      </c>
      <c r="ES8" s="0" t="n">
        <v>590517.889866632</v>
      </c>
      <c r="ET8" s="0" t="n">
        <v>0.0311975727453686</v>
      </c>
      <c r="EU8" s="0" t="n">
        <v>15.6782567959412</v>
      </c>
      <c r="EV8" s="0" t="n">
        <v>0.0304020980002994</v>
      </c>
      <c r="EW8" s="7" t="n">
        <v>4963102.40418872</v>
      </c>
      <c r="EX8" s="0" t="n">
        <v>51.9042450587056</v>
      </c>
      <c r="EY8" s="0" t="n">
        <v>15465.8095515951</v>
      </c>
      <c r="EZ8" s="7" t="n">
        <v>1272956.44617401</v>
      </c>
      <c r="FA8" s="0" t="n">
        <v>0.033662467071775</v>
      </c>
      <c r="FB8" s="0" t="n">
        <v>546.58305964989</v>
      </c>
      <c r="FC8" s="0" t="n">
        <v>42087.4831984548</v>
      </c>
      <c r="FD8" s="0" t="n">
        <v>0.265863070525089</v>
      </c>
      <c r="FE8" s="0" t="n">
        <v>52.8045524619442</v>
      </c>
      <c r="FF8" s="0" t="n">
        <v>19179.2827093895</v>
      </c>
      <c r="FG8" s="0" t="n">
        <v>755.801788318578</v>
      </c>
      <c r="FH8" s="0" t="n">
        <v>127477.756354458</v>
      </c>
      <c r="FI8" s="0" t="n">
        <v>0.672365766582564</v>
      </c>
      <c r="FJ8" s="0" t="n">
        <v>948.646934742011</v>
      </c>
      <c r="FK8" s="0" t="n">
        <v>8.99925963725852</v>
      </c>
      <c r="FL8" s="0" t="n">
        <v>13805.912397457</v>
      </c>
      <c r="FM8" s="0" t="n">
        <v>1291.88520528762</v>
      </c>
      <c r="FN8" s="0" t="n">
        <v>0.015349554066905</v>
      </c>
      <c r="FO8" s="0" t="n">
        <v>1.8932453387844</v>
      </c>
      <c r="FP8" s="7" t="n">
        <v>4.66020311229471E-010</v>
      </c>
      <c r="FQ8" s="7" t="n">
        <v>4.42271974457702E-008</v>
      </c>
      <c r="FR8" s="0" t="n">
        <v>499999.99999666</v>
      </c>
      <c r="FS8" s="7" t="n">
        <v>3.3224183275887E-009</v>
      </c>
      <c r="FT8" s="7" t="n">
        <v>1.64324831839667E-007</v>
      </c>
      <c r="FU8" s="0" t="n">
        <v>768685.881448188</v>
      </c>
      <c r="FV8" s="7" t="n">
        <v>3.60828820396298E-007</v>
      </c>
      <c r="FW8" s="7" t="n">
        <v>3.98810615444352E-006</v>
      </c>
      <c r="FX8" s="7" t="n">
        <v>5989029.9463407</v>
      </c>
      <c r="FY8" s="7" t="n">
        <v>2.81131039748438E-006</v>
      </c>
      <c r="FZ8" s="7" t="n">
        <v>2.81031248445661E-005</v>
      </c>
      <c r="GA8" s="7" t="n">
        <v>3.83403971447928E-005</v>
      </c>
      <c r="GB8" s="0" t="n">
        <v>99999.9961679269</v>
      </c>
      <c r="GC8" s="0" t="n">
        <v>0.00383053637441837</v>
      </c>
      <c r="GD8" s="7" t="n">
        <v>2.44279798186345E-007</v>
      </c>
      <c r="GE8" s="0" t="n">
        <v>99999.9999987075</v>
      </c>
      <c r="GF8" s="7" t="n">
        <v>2.78240446283582E-010</v>
      </c>
      <c r="GG8" s="7" t="n">
        <v>1.14303497523318E-012</v>
      </c>
      <c r="GH8" s="7" t="n">
        <v>1.52462950779267E-006</v>
      </c>
      <c r="GI8" s="7" t="n">
        <v>1.29220853759248E-006</v>
      </c>
      <c r="GJ8" s="0" t="n">
        <v>0.0248820713297234</v>
      </c>
      <c r="GK8" s="0" t="n">
        <v>14.4917900758144</v>
      </c>
      <c r="GL8" s="0" t="n">
        <v>2.14158644864746</v>
      </c>
      <c r="GM8" s="0" t="n">
        <v>13.9313624026907</v>
      </c>
      <c r="GN8" s="0" t="s">
        <v>243</v>
      </c>
      <c r="GO8" s="0" t="e">
        <f aca="false">VLOOKUP(GN8,,8,0)</f>
        <v>#NAME?</v>
      </c>
      <c r="GP8" s="0" t="n">
        <v>203</v>
      </c>
      <c r="GQ8" s="0" t="n">
        <v>418241</v>
      </c>
      <c r="GR8" s="0" t="n">
        <v>241</v>
      </c>
      <c r="GS8" s="0" t="n">
        <v>438645</v>
      </c>
      <c r="GT8" s="0" t="n">
        <v>90</v>
      </c>
      <c r="GU8" s="0" t="n">
        <v>-20404</v>
      </c>
      <c r="GV8" s="0" t="n">
        <v>56054</v>
      </c>
      <c r="GW8" s="0" t="n">
        <v>0.37344398340249</v>
      </c>
      <c r="GX8" s="0" t="n">
        <v>5</v>
      </c>
      <c r="GY8" s="0" t="s">
        <v>243</v>
      </c>
      <c r="GZ8" s="0" t="n">
        <v>6.2752</v>
      </c>
      <c r="HA8" s="0" t="n">
        <v>1</v>
      </c>
      <c r="HB8" s="0" t="e">
        <f aca="false">VLOOKUP(GN8,,42,0)</f>
        <v>#NAME?</v>
      </c>
      <c r="HC8" s="0" t="e">
        <f aca="false">VLOOKUP(GN8,,43,0)</f>
        <v>#NAME?</v>
      </c>
      <c r="HD8" s="0" t="e">
        <f aca="false">IF(HC8="Progressed",1,0)</f>
        <v>#NAME?</v>
      </c>
      <c r="HE8" s="0" t="n">
        <f aca="false">GU8/GX8</f>
        <v>-4080.8</v>
      </c>
      <c r="HF8" s="0" t="e">
        <f aca="false">VLOOKUP(GN8,,3,0)</f>
        <v>#NAME?</v>
      </c>
      <c r="HG8" s="0" t="n">
        <f aca="false">IF(Q8&gt;20,1,0)</f>
        <v>0</v>
      </c>
      <c r="HH8" s="0" t="n">
        <f aca="false">IF(AF8&gt;4.2,1,0)</f>
        <v>0</v>
      </c>
      <c r="HI8" s="0" t="n">
        <f aca="false">IF(DQ8&gt;0.005,1,0)</f>
        <v>0</v>
      </c>
      <c r="HJ8" s="0" t="n">
        <f aca="false">IF(DR8&gt;0.004,1,0)</f>
        <v>0</v>
      </c>
      <c r="HK8" s="0" t="n">
        <f aca="false">IF(ED8&gt;0.001,1,0)</f>
        <v>0</v>
      </c>
      <c r="HL8" s="0" t="n">
        <f aca="false">IF((GT8/GP8)&gt;0.4,1,0)</f>
        <v>1</v>
      </c>
      <c r="HM8" s="0" t="n">
        <f aca="false">SUM(HG8:HH8)</f>
        <v>0</v>
      </c>
      <c r="HN8" s="0" t="n">
        <f aca="false">SUM(HG8,HH8,HL8)</f>
        <v>1</v>
      </c>
      <c r="HP8" s="1" t="n">
        <f aca="false">IF(B8&gt;AVERAGE($B$3:$B$115),1,0)</f>
        <v>0</v>
      </c>
      <c r="HQ8" s="1" t="n">
        <f aca="false">IF(E8&gt;AVERAGE($E$3:$E$115),1,0)</f>
        <v>1</v>
      </c>
      <c r="HR8" s="2" t="str">
        <f aca="false">IF(AND(HP8,HQ8),"high","low")</f>
        <v>low</v>
      </c>
      <c r="HS8" s="6" t="n">
        <v>6.2752</v>
      </c>
      <c r="HT8" s="6" t="n">
        <v>1</v>
      </c>
      <c r="HU8" s="6" t="str">
        <f aca="false">HR8</f>
        <v>low</v>
      </c>
      <c r="HV8" s="0" t="str">
        <f aca="false">IF(HM8+HL8&lt;2,"low","high")</f>
        <v>low</v>
      </c>
      <c r="HW8" s="0" t="n">
        <v>6.2752</v>
      </c>
      <c r="HX8" s="0" t="n">
        <v>1</v>
      </c>
      <c r="HY8" s="0" t="n">
        <f aca="false">SUM(HG8,HH8,HL8)</f>
        <v>1</v>
      </c>
      <c r="IA8" s="0" t="n">
        <v>6.2752</v>
      </c>
      <c r="IB8" s="0" t="n">
        <v>1</v>
      </c>
      <c r="IC8" s="0" t="str">
        <f aca="false">IF(AND(SUM(HG8:HH8)=2,GW8&gt;0.4),"high relBp52 and cRel + high synergy",IF(SUM(HG8:HH8)=2,"high RelBp52 and cRel + low synergy","low nfkb"))</f>
        <v>low nfkb</v>
      </c>
      <c r="IE8" s="0" t="n">
        <v>6.2752</v>
      </c>
      <c r="IF8" s="0" t="n">
        <v>1</v>
      </c>
      <c r="IG8" s="0" t="str">
        <f aca="false">IF(AND(SUM(HG8:HH8)=2,GW8&gt;0.4),"high relBp52 and cRel + high synergy",IF(AND(SUM(HG8:HH8)=1,GW8&gt;0.4),"high RelBp52 or cRel + high synergy",IF(SUM(HG8:HH8)=1,"high cRel OR RelBnp52n","low nfkb")))</f>
        <v>low nfkb</v>
      </c>
      <c r="II8" s="0" t="n">
        <v>6.2752</v>
      </c>
      <c r="IJ8" s="0" t="n">
        <v>1</v>
      </c>
      <c r="IK8" s="0" t="str">
        <f aca="false">IF(Q8&gt;20,"high cRel","low cRel")</f>
        <v>low cRel</v>
      </c>
      <c r="IM8" s="0" t="n">
        <v>6.2752</v>
      </c>
      <c r="IN8" s="0" t="n">
        <v>1</v>
      </c>
      <c r="IO8" s="0" t="str">
        <f aca="false">IF(AND(Q8&gt;20,GW8&gt;0.4),"high cRel + syn","low cRel or syn")</f>
        <v>low cRel or syn</v>
      </c>
      <c r="IQ8" s="0" t="n">
        <v>6.2752</v>
      </c>
      <c r="IR8" s="0" t="n">
        <v>1</v>
      </c>
      <c r="IS8" s="0" t="str">
        <f aca="false">IF(AF8&gt;4.2,"High RelBnp52n","low RelBnp52n")</f>
        <v>low RelBnp52n</v>
      </c>
      <c r="IU8" s="0" t="n">
        <v>6.2752</v>
      </c>
      <c r="IV8" s="0" t="n">
        <v>1</v>
      </c>
      <c r="IW8" s="0" t="str">
        <f aca="false">IF(AND(AF8&gt;4.2,GW8&gt;0.4),"High RelBnp52n and syn","low RelBnp52n or syn")</f>
        <v>low RelBnp52n or syn</v>
      </c>
      <c r="IY8" s="0" t="n">
        <v>6.2752</v>
      </c>
      <c r="IZ8" s="0" t="n">
        <v>1</v>
      </c>
      <c r="JA8" s="0" t="str">
        <f aca="false">IF(AND(AF8&gt;4.2,GW8&gt;0.4),"High RelBnp52n and syn",IF(AND(AF8&gt;4.2,GW8&lt;=0.4),"other",IF(AND(AF8&lt;=4.2,GW8&gt;0.4),"other","low RelBnp52n and syn")))</f>
        <v>low RelBnp52n and syn</v>
      </c>
      <c r="JC8" s="0" t="n">
        <v>6.2752</v>
      </c>
      <c r="JD8" s="0" t="n">
        <v>1</v>
      </c>
      <c r="JE8" s="0" t="str">
        <f aca="false">IF(ED8&gt;0.001,"high pE2F","low pE2F")</f>
        <v>low pE2F</v>
      </c>
      <c r="JG8" s="0" t="n">
        <v>6.2752</v>
      </c>
      <c r="JH8" s="0" t="n">
        <v>1</v>
      </c>
      <c r="JI8" s="0" t="str">
        <f aca="false">IF((Q8/R8)&gt;1.3,"high cRel/relA","low cRel/RelA")</f>
        <v>low cRel/RelA</v>
      </c>
      <c r="JK8" s="0" t="n">
        <v>6.2752</v>
      </c>
      <c r="JL8" s="0" t="n">
        <v>1</v>
      </c>
      <c r="JM8" s="0" t="str">
        <f aca="false">IF(AND((Q8/R8)&gt;1.3,GW8&gt;0.4),"high cRel/relA and high syn",IF(OR((Q8/R8)&gt;1.3,GW8&gt;0.4),"high cRel/RelA or high syn","low both"))</f>
        <v>low both</v>
      </c>
      <c r="JO8" s="0" t="n">
        <v>6.2752</v>
      </c>
      <c r="JP8" s="0" t="n">
        <v>1</v>
      </c>
      <c r="JQ8" s="0" t="str">
        <f aca="false">IF(BB8&gt;7.6,"high IkBd","low IkBd")</f>
        <v>high IkBd</v>
      </c>
      <c r="JS8" s="0" t="n">
        <v>6.2752</v>
      </c>
      <c r="JT8" s="0" t="n">
        <v>1</v>
      </c>
      <c r="JU8" s="0" t="n">
        <v>1</v>
      </c>
      <c r="JW8" s="0" t="n">
        <v>6.2752</v>
      </c>
      <c r="JX8" s="0" t="n">
        <v>1</v>
      </c>
      <c r="JY8" s="0" t="str">
        <f aca="false">IF(OR(JU8=3,JU8=5),IF(GW8&gt;0.4,"3/5 high syn","3/5 low syn"),"other")</f>
        <v>other</v>
      </c>
      <c r="KA8" s="0" t="n">
        <v>6.2752</v>
      </c>
      <c r="KB8" s="0" t="n">
        <v>1</v>
      </c>
      <c r="KC8" s="0" t="str">
        <f aca="false">IF(KD8&gt;$KE$3,"high nfkb","low")</f>
        <v>low</v>
      </c>
      <c r="KD8" s="0" t="n">
        <f aca="false">D8+C8</f>
        <v>26.0074251931374</v>
      </c>
      <c r="KG8" s="0" t="n">
        <v>6.2752</v>
      </c>
      <c r="KH8" s="0" t="n">
        <v>1</v>
      </c>
      <c r="KI8" s="0" t="str">
        <f aca="false">IF(AND(KM8,NOT(KN8),KO8),"high cRel+RelB, low RelA","other")</f>
        <v>other</v>
      </c>
      <c r="KJ8" s="0" t="n">
        <f aca="false">Q8</f>
        <v>14.8127400935806</v>
      </c>
      <c r="KK8" s="0" t="n">
        <f aca="false">R8</f>
        <v>14.2345160718322</v>
      </c>
      <c r="KL8" s="0" t="n">
        <f aca="false">AC8</f>
        <v>12.5559358768639</v>
      </c>
      <c r="KM8" s="0" t="n">
        <f aca="false">IF(KJ8&gt;AVERAGE($KJ$3:$KJ$115),1,0)</f>
        <v>0</v>
      </c>
      <c r="KN8" s="0" t="n">
        <f aca="false">IF(KK8&gt;AVERAGE($KK$3:$KK$115),1,0)</f>
        <v>0</v>
      </c>
      <c r="KO8" s="0" t="n">
        <f aca="false">IF(KL8&gt;AVERAGE($KL$3:$KL$115),1,0)</f>
        <v>0</v>
      </c>
      <c r="KP8" s="0" t="n">
        <v>1</v>
      </c>
      <c r="KQ8" s="0" t="n">
        <v>283</v>
      </c>
      <c r="KR8" s="0" t="n">
        <v>491128</v>
      </c>
      <c r="KS8" s="0" t="n">
        <v>258</v>
      </c>
      <c r="KT8" s="0" t="n">
        <v>450921</v>
      </c>
      <c r="KU8" s="0" t="n">
        <v>113</v>
      </c>
      <c r="KV8" s="0" t="n">
        <v>40207</v>
      </c>
      <c r="KW8" s="0" t="n">
        <v>44170</v>
      </c>
      <c r="KX8" s="0" t="n">
        <v>0.437984496124031</v>
      </c>
      <c r="KY8" s="0" t="n">
        <f aca="false">KV8/KT8</f>
        <v>0.0891663950004546</v>
      </c>
    </row>
    <row r="9" customFormat="false" ht="15" hidden="false" customHeight="false" outlineLevel="0" collapsed="false">
      <c r="A9" s="0" t="n">
        <v>361</v>
      </c>
      <c r="B9" s="0" t="n">
        <v>18.40733153989</v>
      </c>
      <c r="C9" s="0" t="n">
        <v>35.5207557503905</v>
      </c>
      <c r="D9" s="0" t="n">
        <v>23.846541437148</v>
      </c>
      <c r="E9" s="0" t="n">
        <v>194.559809408342</v>
      </c>
      <c r="F9" s="0" t="n">
        <v>0.248467387780766</v>
      </c>
      <c r="G9" s="0" t="n">
        <v>0.0533839660430297</v>
      </c>
      <c r="H9" s="0" t="n">
        <v>1.60241570522618</v>
      </c>
      <c r="I9" s="0" t="n">
        <v>1.19006599409561</v>
      </c>
      <c r="J9" s="0" t="n">
        <v>0.0530238529282326</v>
      </c>
      <c r="K9" s="0" t="n">
        <v>13.3707684791091</v>
      </c>
      <c r="L9" s="0" t="n">
        <v>0.604062075998973</v>
      </c>
      <c r="M9" s="0" t="n">
        <v>1</v>
      </c>
      <c r="N9" s="0" t="n">
        <v>1.18130860431112</v>
      </c>
      <c r="O9" s="0" t="n">
        <v>1</v>
      </c>
      <c r="P9" s="0" t="n">
        <v>0.00772380925432014</v>
      </c>
      <c r="Q9" s="0" t="n">
        <v>26.9828474632383</v>
      </c>
      <c r="R9" s="0" t="n">
        <v>15.5634787739097</v>
      </c>
      <c r="S9" s="0" t="n">
        <v>1.49570694306427</v>
      </c>
      <c r="T9" s="0" t="n">
        <v>0</v>
      </c>
      <c r="U9" s="0" t="n">
        <v>1</v>
      </c>
      <c r="V9" s="0" t="n">
        <v>3.98158822375705</v>
      </c>
      <c r="W9" s="0" t="n">
        <v>0.583386856336537</v>
      </c>
      <c r="X9" s="0" t="n">
        <v>2.14313727222971</v>
      </c>
      <c r="Y9" s="0" t="n">
        <v>4.77844103023931</v>
      </c>
      <c r="Z9" s="0" t="n">
        <v>1.96079150450748</v>
      </c>
      <c r="AA9" s="0" t="n">
        <v>0.0261150643005333</v>
      </c>
      <c r="AB9" s="0" t="n">
        <v>0.876509184558202</v>
      </c>
      <c r="AC9" s="0" t="n">
        <v>16.5892665841919</v>
      </c>
      <c r="AD9" s="0" t="n">
        <v>0.00999470105736562</v>
      </c>
      <c r="AE9" s="0" t="n">
        <v>0.592983548555015</v>
      </c>
      <c r="AF9" s="0" t="n">
        <v>4.77507098819302</v>
      </c>
      <c r="AG9" s="0" t="n">
        <v>0.362276204709975</v>
      </c>
      <c r="AH9" s="0" t="n">
        <v>22.9558082860866</v>
      </c>
      <c r="AI9" s="0" t="n">
        <v>0.388151224946235</v>
      </c>
      <c r="AJ9" s="0" t="n">
        <v>0.117113647829699</v>
      </c>
      <c r="AK9" s="0" t="n">
        <v>0.0379341166105535</v>
      </c>
      <c r="AL9" s="0" t="n">
        <v>0.00632339069618204</v>
      </c>
      <c r="AM9" s="0" t="n">
        <v>1.24161572556205</v>
      </c>
      <c r="AN9" s="0" t="n">
        <v>0.00139950846104247</v>
      </c>
      <c r="AO9" s="0" t="n">
        <v>0.14863384651417</v>
      </c>
      <c r="AP9" s="0" t="n">
        <v>169.461181626694</v>
      </c>
      <c r="AQ9" s="0" t="n">
        <v>11.6988313646062</v>
      </c>
      <c r="AR9" s="0" t="n">
        <v>25.9905776611238</v>
      </c>
      <c r="AS9" s="0" t="n">
        <v>7.11779885087459</v>
      </c>
      <c r="AT9" s="0" t="n">
        <v>15.3919858283661</v>
      </c>
      <c r="AU9" s="0" t="n">
        <v>0.0345022514050432</v>
      </c>
      <c r="AV9" s="0" t="n">
        <v>0.823235433186873</v>
      </c>
      <c r="AW9" s="0" t="n">
        <v>0.0163683689353163</v>
      </c>
      <c r="AX9" s="0" t="n">
        <v>1.61972195245119</v>
      </c>
      <c r="AY9" s="0" t="n">
        <v>0.0859093559811298</v>
      </c>
      <c r="AZ9" s="0" t="n">
        <v>0.544683429594477</v>
      </c>
      <c r="BA9" s="0" t="n">
        <v>0.0863430620273117</v>
      </c>
      <c r="BB9" s="0" t="n">
        <v>7.57791283951915</v>
      </c>
      <c r="BC9" s="0" t="n">
        <v>19.7709875181718</v>
      </c>
      <c r="BD9" s="0" t="n">
        <v>4.31021098647039</v>
      </c>
      <c r="BE9" s="0" t="n">
        <v>1.51861069504428</v>
      </c>
      <c r="BF9" s="0" t="n">
        <v>7.53257460087738</v>
      </c>
      <c r="BG9" s="0" t="n">
        <v>4.5909039201336</v>
      </c>
      <c r="BH9" s="0" t="n">
        <v>0</v>
      </c>
      <c r="BI9" s="0" t="n">
        <v>0</v>
      </c>
      <c r="BJ9" s="0" t="n">
        <v>0.05542399164257</v>
      </c>
      <c r="BK9" s="0" t="n">
        <v>0.0557717109249707</v>
      </c>
      <c r="BL9" s="0" t="n">
        <v>1.24545163223831</v>
      </c>
      <c r="BM9" s="0" t="n">
        <v>0.0959987823423563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0.00532585950942834</v>
      </c>
      <c r="BU9" s="0" t="n">
        <v>3.70523138657681</v>
      </c>
      <c r="BV9" s="0" t="n">
        <v>7.59268147365928</v>
      </c>
      <c r="BW9" s="0" t="n">
        <v>4.66286839556414</v>
      </c>
      <c r="BX9" s="0" t="n">
        <v>0.0229313691224781</v>
      </c>
      <c r="BY9" s="0" t="n">
        <v>0.0109433192870696</v>
      </c>
      <c r="BZ9" s="0" t="n">
        <v>0.0594943461950442</v>
      </c>
      <c r="CA9" s="0" t="n">
        <v>0.0592047719246512</v>
      </c>
      <c r="CB9" s="0" t="n">
        <v>10.6931095192002</v>
      </c>
      <c r="CC9" s="0" t="n">
        <v>0.847676137728315</v>
      </c>
      <c r="CD9" s="0" t="n">
        <v>0.408430953088157</v>
      </c>
      <c r="CE9" s="0" t="n">
        <v>0.241629607015456</v>
      </c>
      <c r="CF9" s="0" t="n">
        <v>0.00132074884884831</v>
      </c>
      <c r="CG9" s="0" t="n">
        <v>0.00129602884936387</v>
      </c>
      <c r="CH9" s="0" t="n">
        <v>0.00305255689513377</v>
      </c>
      <c r="CI9" s="0" t="n">
        <v>0.00296480219687664</v>
      </c>
      <c r="CJ9" s="0" t="n">
        <v>10.6908208093157</v>
      </c>
      <c r="CK9" s="0" t="n">
        <v>0.93455682227671</v>
      </c>
      <c r="CL9" s="0" t="n">
        <v>0.527636686080735</v>
      </c>
      <c r="CM9" s="0" t="n">
        <v>0.321091847842044</v>
      </c>
      <c r="CN9" s="0" t="n">
        <v>0.00148471898999187</v>
      </c>
      <c r="CO9" s="0" t="n">
        <v>0.00157426263089</v>
      </c>
      <c r="CP9" s="0" t="n">
        <v>0.00387618765689915</v>
      </c>
      <c r="CQ9" s="0" t="n">
        <v>0.00389608674378279</v>
      </c>
      <c r="CR9" s="0" t="n">
        <v>0.74719226669195</v>
      </c>
      <c r="CS9" s="0" t="n">
        <v>0.0588924438317185</v>
      </c>
      <c r="CT9" s="0" t="n">
        <v>0.462247876727955</v>
      </c>
      <c r="CU9" s="0" t="n">
        <v>6.29393728457323</v>
      </c>
      <c r="CV9" s="0" t="n">
        <v>0.0466878349055878</v>
      </c>
      <c r="CW9" s="0" t="n">
        <v>0.0314354625280939</v>
      </c>
      <c r="CX9" s="0" t="n">
        <v>0.0347651145811693</v>
      </c>
      <c r="CY9" s="0" t="n">
        <v>0.0388273477668668</v>
      </c>
      <c r="CZ9" s="0" t="n">
        <v>0.0977192569311077</v>
      </c>
      <c r="DA9" s="0" t="n">
        <v>6.65346774405503</v>
      </c>
      <c r="DB9" s="0" t="n">
        <v>1.69107464278618</v>
      </c>
      <c r="DC9" s="0" t="n">
        <v>4.40876290541268</v>
      </c>
      <c r="DD9" s="0" t="n">
        <v>0.287745317922231</v>
      </c>
      <c r="DE9" s="0" t="n">
        <v>0.0166895213568792</v>
      </c>
      <c r="DF9" s="0" t="n">
        <v>0.00987735171560325</v>
      </c>
      <c r="DG9" s="0" t="n">
        <v>0.000622205996897417</v>
      </c>
      <c r="DH9" s="7" t="n">
        <v>2.65974284519015E-006</v>
      </c>
      <c r="DI9" s="0" t="n">
        <v>0.00534158260531534</v>
      </c>
      <c r="DJ9" s="0" t="n">
        <v>0.00533841857740736</v>
      </c>
      <c r="DK9" s="0" t="n">
        <v>0.000373256027509512</v>
      </c>
      <c r="DL9" s="0" t="n">
        <v>0.0293058269557702</v>
      </c>
      <c r="DM9" s="0" t="n">
        <v>0.0508093235797744</v>
      </c>
      <c r="DN9" s="0" t="n">
        <v>1.39368783691757</v>
      </c>
      <c r="DO9" s="7" t="n">
        <v>-2.37588832309986E-005</v>
      </c>
      <c r="DP9" s="0" t="n">
        <v>0.189527801515104</v>
      </c>
      <c r="DQ9" s="0" t="n">
        <v>0.00274239303700978</v>
      </c>
      <c r="DR9" s="0" t="n">
        <v>0.000724194179433478</v>
      </c>
      <c r="DS9" s="0" t="n">
        <v>0.00507890160517526</v>
      </c>
      <c r="DT9" s="0" t="n">
        <v>0.431200998990276</v>
      </c>
      <c r="DU9" s="0" t="n">
        <v>0.999661434160219</v>
      </c>
      <c r="DV9" s="0" t="n">
        <v>0.783135957426627</v>
      </c>
      <c r="DW9" s="0" t="n">
        <v>0.940050903979998</v>
      </c>
      <c r="DX9" s="7" t="n">
        <v>1.5398693570258E-005</v>
      </c>
      <c r="DY9" s="0" t="n">
        <v>0.00488930132816407</v>
      </c>
      <c r="DZ9" s="0" t="n">
        <v>4.79440187179833</v>
      </c>
      <c r="EA9" s="0" t="n">
        <v>0.152813765925865</v>
      </c>
      <c r="EB9" s="0" t="n">
        <v>4.48027288762303</v>
      </c>
      <c r="EC9" s="0" t="n">
        <v>0.0511513017936255</v>
      </c>
      <c r="ED9" s="0" t="n">
        <v>0.00163036577444103</v>
      </c>
      <c r="EE9" s="0" t="n">
        <v>0.674176138126535</v>
      </c>
      <c r="EF9" s="0" t="n">
        <v>199.760141349942</v>
      </c>
      <c r="EG9" s="0" t="n">
        <v>0.00798961175044807</v>
      </c>
      <c r="EH9" s="0" t="n">
        <v>1.37325536421159</v>
      </c>
      <c r="EI9" s="0" t="n">
        <v>98.1604611499255</v>
      </c>
      <c r="EJ9" s="0" t="n">
        <v>0.108958849705662</v>
      </c>
      <c r="EK9" s="0" t="n">
        <v>22754.6505676069</v>
      </c>
      <c r="EL9" s="0" t="n">
        <v>0.00312155071069043</v>
      </c>
      <c r="EM9" s="0" t="n">
        <v>15.7141185688964</v>
      </c>
      <c r="EN9" s="0" t="n">
        <v>577.918881859151</v>
      </c>
      <c r="EO9" s="0" t="n">
        <v>3.16270543980405</v>
      </c>
      <c r="EP9" s="0" t="n">
        <v>694425.844019843</v>
      </c>
      <c r="EQ9" s="0" t="n">
        <v>1.09006807612048</v>
      </c>
      <c r="ER9" s="0" t="n">
        <v>0.0857842966972624</v>
      </c>
      <c r="ES9" s="0" t="n">
        <v>417075.79881358</v>
      </c>
      <c r="ET9" s="0" t="n">
        <v>0.0035740490020467</v>
      </c>
      <c r="EU9" s="0" t="n">
        <v>1.71710710684571</v>
      </c>
      <c r="EV9" s="0" t="n">
        <v>0.00390305296529699</v>
      </c>
      <c r="EW9" s="7" t="n">
        <v>6416999.14011504</v>
      </c>
      <c r="EX9" s="0" t="n">
        <v>10.8935336841013</v>
      </c>
      <c r="EY9" s="0" t="n">
        <v>3792.12344091458</v>
      </c>
      <c r="EZ9" s="7" t="n">
        <v>1020331.9795145</v>
      </c>
      <c r="FA9" s="0" t="n">
        <v>0.00437619003483769</v>
      </c>
      <c r="FB9" s="0" t="n">
        <v>70.0968303558678</v>
      </c>
      <c r="FC9" s="0" t="n">
        <v>43618.7644144342</v>
      </c>
      <c r="FD9" s="0" t="n">
        <v>0.0684701181544173</v>
      </c>
      <c r="FE9" s="0" t="n">
        <v>14.8965662312828</v>
      </c>
      <c r="FF9" s="0" t="n">
        <v>20535.1691113477</v>
      </c>
      <c r="FG9" s="0" t="n">
        <v>238.676371427204</v>
      </c>
      <c r="FH9" s="0" t="n">
        <v>98532.9386059575</v>
      </c>
      <c r="FI9" s="0" t="n">
        <v>0.146621579673502</v>
      </c>
      <c r="FJ9" s="0" t="n">
        <v>286.159440987706</v>
      </c>
      <c r="FK9" s="0" t="n">
        <v>2.74481074731801</v>
      </c>
      <c r="FL9" s="0" t="n">
        <v>12610.5927494944</v>
      </c>
      <c r="FM9" s="0" t="n">
        <v>378.19544285842</v>
      </c>
      <c r="FN9" s="0" t="n">
        <v>0.00183162718174012</v>
      </c>
      <c r="FO9" s="0" t="n">
        <v>0.22458610044289</v>
      </c>
      <c r="FP9" s="7" t="n">
        <v>6.64690508282356E-012</v>
      </c>
      <c r="FQ9" s="7" t="n">
        <v>7.13261214423505E-010</v>
      </c>
      <c r="FR9" s="0" t="n">
        <v>499999.999999922</v>
      </c>
      <c r="FS9" s="7" t="n">
        <v>4.74091095978078E-011</v>
      </c>
      <c r="FT9" s="7" t="n">
        <v>4.02887195030028E-009</v>
      </c>
      <c r="FU9" s="0" t="n">
        <v>597507.310941997</v>
      </c>
      <c r="FV9" s="7" t="n">
        <v>6.87689421144124E-009</v>
      </c>
      <c r="FW9" s="7" t="n">
        <v>8.01017142283707E-008</v>
      </c>
      <c r="FX9" s="7" t="n">
        <v>5797187.15590515</v>
      </c>
      <c r="FY9" s="7" t="n">
        <v>6.67215983219197E-008</v>
      </c>
      <c r="FZ9" s="7" t="n">
        <v>6.67223976127369E-007</v>
      </c>
      <c r="GA9" s="7" t="n">
        <v>1.13749422206311E-006</v>
      </c>
      <c r="GB9" s="0" t="n">
        <v>99999.9998862518</v>
      </c>
      <c r="GC9" s="0" t="n">
        <v>0.000113682858924553</v>
      </c>
      <c r="GD9" s="7" t="n">
        <v>7.5639058204114E-009</v>
      </c>
      <c r="GE9" s="0" t="n">
        <v>99999.9999999424</v>
      </c>
      <c r="GF9" s="7" t="n">
        <v>8.30130873987605E-012</v>
      </c>
      <c r="GG9" s="7" t="n">
        <v>2.87762760949115E-014</v>
      </c>
      <c r="GH9" s="7" t="n">
        <v>3.5280682541155E-008</v>
      </c>
      <c r="GI9" s="7" t="n">
        <v>5.76357807896128E-008</v>
      </c>
      <c r="GJ9" s="0" t="n">
        <v>0.000917929029227768</v>
      </c>
      <c r="GK9" s="0" t="n">
        <v>8.18446988353306</v>
      </c>
      <c r="GL9" s="0" t="n">
        <v>1.94633364553116</v>
      </c>
      <c r="GM9" s="0" t="n">
        <v>15.557256117641</v>
      </c>
      <c r="GN9" s="0" t="s">
        <v>244</v>
      </c>
      <c r="GO9" s="0" t="e">
        <f aca="false">VLOOKUP(GN9,,8,0)</f>
        <v>#NAME?</v>
      </c>
      <c r="GP9" s="0" t="n">
        <v>893</v>
      </c>
      <c r="GQ9" s="0" t="n">
        <v>1134233</v>
      </c>
      <c r="GR9" s="0" t="n">
        <v>533</v>
      </c>
      <c r="GS9" s="0" t="n">
        <v>816967</v>
      </c>
      <c r="GT9" s="0" t="n">
        <v>583</v>
      </c>
      <c r="GU9" s="0" t="n">
        <v>317266</v>
      </c>
      <c r="GV9" s="0" t="n">
        <v>322528</v>
      </c>
      <c r="GW9" s="0" t="n">
        <v>1.093808630394</v>
      </c>
      <c r="GX9" s="0" t="n">
        <v>4</v>
      </c>
      <c r="GY9" s="0" t="s">
        <v>244</v>
      </c>
      <c r="GZ9" s="0" t="n">
        <v>6.4</v>
      </c>
      <c r="HA9" s="0" t="n">
        <v>1</v>
      </c>
      <c r="HB9" s="0" t="e">
        <f aca="false">VLOOKUP(GN9,,42,0)</f>
        <v>#NAME?</v>
      </c>
      <c r="HC9" s="0" t="e">
        <f aca="false">VLOOKUP(GN9,,43,0)</f>
        <v>#NAME?</v>
      </c>
      <c r="HD9" s="0" t="e">
        <f aca="false">IF(HC9="Progressed",1,0)</f>
        <v>#NAME?</v>
      </c>
      <c r="HE9" s="0" t="n">
        <f aca="false">GU9/GX9</f>
        <v>79316.5</v>
      </c>
      <c r="HF9" s="0" t="e">
        <f aca="false">VLOOKUP(GN9,,3,0)</f>
        <v>#NAME?</v>
      </c>
      <c r="HG9" s="0" t="n">
        <f aca="false">IF(Q9&gt;20,1,0)</f>
        <v>1</v>
      </c>
      <c r="HH9" s="0" t="n">
        <f aca="false">IF(AF9&gt;4.2,1,0)</f>
        <v>1</v>
      </c>
      <c r="HI9" s="0" t="n">
        <f aca="false">IF(DQ9&gt;0.005,1,0)</f>
        <v>0</v>
      </c>
      <c r="HJ9" s="0" t="n">
        <f aca="false">IF(DR9&gt;0.004,1,0)</f>
        <v>0</v>
      </c>
      <c r="HK9" s="0" t="n">
        <f aca="false">IF(ED9&gt;0.001,1,0)</f>
        <v>1</v>
      </c>
      <c r="HL9" s="0" t="n">
        <f aca="false">IF((GT9/GP9)&gt;0.4,1,0)</f>
        <v>1</v>
      </c>
      <c r="HM9" s="0" t="n">
        <f aca="false">SUM(HG9:HH9)</f>
        <v>2</v>
      </c>
      <c r="HN9" s="0" t="n">
        <f aca="false">SUM(HG9,HH9,HL9)</f>
        <v>3</v>
      </c>
      <c r="HP9" s="1" t="n">
        <f aca="false">IF(B9&gt;AVERAGE($B$3:$B$115),1,0)</f>
        <v>1</v>
      </c>
      <c r="HQ9" s="1" t="n">
        <f aca="false">IF(E9&gt;AVERAGE($E$3:$E$115),1,0)</f>
        <v>1</v>
      </c>
      <c r="HR9" s="2" t="str">
        <f aca="false">IF(AND(HP9,HQ9),"high","low")</f>
        <v>high</v>
      </c>
      <c r="HS9" s="6" t="n">
        <v>6</v>
      </c>
      <c r="HT9" s="6" t="n">
        <v>1</v>
      </c>
      <c r="HU9" s="6" t="str">
        <f aca="false">HR9</f>
        <v>high</v>
      </c>
      <c r="HV9" s="0" t="str">
        <f aca="false">IF(HM9+HL9&lt;2,"low","high")</f>
        <v>high</v>
      </c>
      <c r="HW9" s="0" t="n">
        <v>6.4</v>
      </c>
      <c r="HX9" s="0" t="n">
        <v>1</v>
      </c>
      <c r="HY9" s="0" t="n">
        <f aca="false">SUM(HG9,HH9,HL9)</f>
        <v>3</v>
      </c>
      <c r="IA9" s="0" t="n">
        <v>6.4</v>
      </c>
      <c r="IB9" s="0" t="n">
        <v>1</v>
      </c>
      <c r="IC9" s="0" t="str">
        <f aca="false">IF(AND(SUM(HG9:HH9)=2,GW9&gt;0.4),"high relBp52 and cRel + high synergy",IF(SUM(HG9:HH9)=2,"high RelBp52 and cRel + low synergy","low nfkb"))</f>
        <v>high relBp52 and cRel + high synergy</v>
      </c>
      <c r="IE9" s="0" t="n">
        <v>6.4</v>
      </c>
      <c r="IF9" s="0" t="n">
        <v>1</v>
      </c>
      <c r="IG9" s="0" t="str">
        <f aca="false">IF(AND(SUM(HG9:HH9)=2,GW9&gt;0.4),"high relBp52 and cRel + high synergy",IF(AND(SUM(HG9:HH9)=1,GW9&gt;0.4),"high RelBp52 or cRel + high synergy",IF(SUM(HG9:HH9)=1,"high cRel OR RelBnp52n","low nfkb")))</f>
        <v>high relBp52 and cRel + high synergy</v>
      </c>
      <c r="II9" s="0" t="n">
        <v>6.4</v>
      </c>
      <c r="IJ9" s="0" t="n">
        <v>1</v>
      </c>
      <c r="IK9" s="0" t="str">
        <f aca="false">IF(Q9&gt;20,"high cRel","low cRel")</f>
        <v>high cRel</v>
      </c>
      <c r="IM9" s="0" t="n">
        <v>6.4</v>
      </c>
      <c r="IN9" s="0" t="n">
        <v>1</v>
      </c>
      <c r="IO9" s="0" t="str">
        <f aca="false">IF(AND(Q9&gt;20,GW9&gt;0.4),"high cRel + syn","low cRel or syn")</f>
        <v>high cRel + syn</v>
      </c>
      <c r="IQ9" s="0" t="n">
        <v>6.4</v>
      </c>
      <c r="IR9" s="0" t="n">
        <v>1</v>
      </c>
      <c r="IS9" s="0" t="str">
        <f aca="false">IF(AF9&gt;4.2,"High RelBnp52n","low RelBnp52n")</f>
        <v>High RelBnp52n</v>
      </c>
      <c r="IU9" s="0" t="n">
        <v>6.4</v>
      </c>
      <c r="IV9" s="0" t="n">
        <v>1</v>
      </c>
      <c r="IW9" s="0" t="str">
        <f aca="false">IF(AND(AF9&gt;4.2,GW9&gt;0.4),"High RelBnp52n and syn","low RelBnp52n or syn")</f>
        <v>High RelBnp52n and syn</v>
      </c>
      <c r="IY9" s="0" t="n">
        <v>6.4</v>
      </c>
      <c r="IZ9" s="0" t="n">
        <v>1</v>
      </c>
      <c r="JA9" s="0" t="str">
        <f aca="false">IF(AND(AF9&gt;4.2,GW9&gt;0.4),"High RelBnp52n and syn",IF(AND(AF9&gt;4.2,GW9&lt;=0.4),"other",IF(AND(AF9&lt;=4.2,GW9&gt;0.4),"other","low RelBnp52n and syn")))</f>
        <v>High RelBnp52n and syn</v>
      </c>
      <c r="JC9" s="0" t="n">
        <v>6.4</v>
      </c>
      <c r="JD9" s="0" t="n">
        <v>1</v>
      </c>
      <c r="JE9" s="0" t="str">
        <f aca="false">IF(ED9&gt;0.001,"high pE2F","low pE2F")</f>
        <v>high pE2F</v>
      </c>
      <c r="JG9" s="0" t="n">
        <v>6.4</v>
      </c>
      <c r="JH9" s="0" t="n">
        <v>1</v>
      </c>
      <c r="JI9" s="0" t="str">
        <f aca="false">IF((Q9/R9)&gt;1.3,"high cRel/relA","low cRel/RelA")</f>
        <v>high cRel/relA</v>
      </c>
      <c r="JK9" s="0" t="n">
        <v>6.4</v>
      </c>
      <c r="JL9" s="0" t="n">
        <v>1</v>
      </c>
      <c r="JM9" s="0" t="str">
        <f aca="false">IF(AND((Q9/R9)&gt;1.3,GW9&gt;0.4),"high cRel/relA and high syn",IF(OR((Q9/R9)&gt;1.3,GW9&gt;0.4),"high cRel/RelA or high syn","low both"))</f>
        <v>high cRel/relA and high syn</v>
      </c>
      <c r="JO9" s="0" t="n">
        <v>6.4</v>
      </c>
      <c r="JP9" s="0" t="n">
        <v>1</v>
      </c>
      <c r="JQ9" s="0" t="str">
        <f aca="false">IF(BB9&gt;7.6,"high IkBd","low IkBd")</f>
        <v>low IkBd</v>
      </c>
      <c r="JS9" s="0" t="n">
        <v>6.4</v>
      </c>
      <c r="JT9" s="0" t="n">
        <v>1</v>
      </c>
      <c r="JU9" s="0" t="n">
        <v>3</v>
      </c>
      <c r="JW9" s="0" t="n">
        <v>6.4</v>
      </c>
      <c r="JX9" s="0" t="n">
        <v>1</v>
      </c>
      <c r="JY9" s="0" t="str">
        <f aca="false">IF(OR(JU9=3,JU9=5),IF(GW9&gt;0.4,"3/5 high syn","3/5 low syn"),"other")</f>
        <v>3/5 high syn</v>
      </c>
      <c r="KA9" s="0" t="n">
        <v>6.4</v>
      </c>
      <c r="KB9" s="0" t="n">
        <v>1</v>
      </c>
      <c r="KC9" s="0" t="str">
        <f aca="false">IF(KD9&gt;$KE$3,"high nfkb","low")</f>
        <v>high nfkb</v>
      </c>
      <c r="KD9" s="0" t="n">
        <f aca="false">D9+C9</f>
        <v>59.3672971875385</v>
      </c>
      <c r="KG9" s="0" t="n">
        <v>6.4</v>
      </c>
      <c r="KH9" s="0" t="n">
        <v>1</v>
      </c>
      <c r="KI9" s="0" t="str">
        <f aca="false">IF(AND(KM9,NOT(KN9),KO9),"high cRel+RelB, low RelA","other")</f>
        <v>high cRel+RelB, low RelA</v>
      </c>
      <c r="KJ9" s="0" t="n">
        <f aca="false">Q9</f>
        <v>26.9828474632383</v>
      </c>
      <c r="KK9" s="0" t="n">
        <f aca="false">R9</f>
        <v>15.5634787739097</v>
      </c>
      <c r="KL9" s="0" t="n">
        <f aca="false">AC9</f>
        <v>16.5892665841919</v>
      </c>
      <c r="KM9" s="0" t="n">
        <f aca="false">IF(KJ9&gt;AVERAGE($KJ$3:$KJ$115),1,0)</f>
        <v>1</v>
      </c>
      <c r="KN9" s="0" t="n">
        <f aca="false">IF(KK9&gt;AVERAGE($KK$3:$KK$115),1,0)</f>
        <v>0</v>
      </c>
      <c r="KO9" s="0" t="n">
        <f aca="false">IF(KL9&gt;AVERAGE($KL$3:$KL$115),1,0)</f>
        <v>1</v>
      </c>
      <c r="KP9" s="0" t="n">
        <v>1</v>
      </c>
      <c r="KQ9" s="0" t="n">
        <v>152</v>
      </c>
      <c r="KR9" s="0" t="n">
        <v>343697</v>
      </c>
      <c r="KS9" s="0" t="n">
        <v>152</v>
      </c>
      <c r="KT9" s="0" t="n">
        <v>343697</v>
      </c>
      <c r="KU9" s="0" t="n">
        <v>0</v>
      </c>
      <c r="KV9" s="0" t="n">
        <v>0</v>
      </c>
      <c r="KW9" s="0" t="n">
        <v>0</v>
      </c>
      <c r="KX9" s="0" t="n">
        <v>0</v>
      </c>
      <c r="KY9" s="0" t="n">
        <f aca="false">KV9/KT9</f>
        <v>0</v>
      </c>
    </row>
    <row r="10" customFormat="false" ht="15" hidden="false" customHeight="false" outlineLevel="0" collapsed="false">
      <c r="A10" s="0" t="n">
        <v>361</v>
      </c>
      <c r="B10" s="0" t="n">
        <v>11.1257846092949</v>
      </c>
      <c r="C10" s="0" t="n">
        <v>22.7234973734525</v>
      </c>
      <c r="D10" s="0" t="n">
        <v>11.8152975965638</v>
      </c>
      <c r="E10" s="0" t="n">
        <v>175.206597923769</v>
      </c>
      <c r="F10" s="0" t="n">
        <v>0.15804544887316</v>
      </c>
      <c r="G10" s="0" t="n">
        <v>0.045697945353048</v>
      </c>
      <c r="H10" s="0" t="n">
        <v>1.2189005093982</v>
      </c>
      <c r="I10" s="0" t="n">
        <v>0.679276179829374</v>
      </c>
      <c r="J10" s="0" t="n">
        <v>0.0562632130455946</v>
      </c>
      <c r="K10" s="0" t="n">
        <v>8.59756898852755</v>
      </c>
      <c r="L10" s="0" t="n">
        <v>0.566437580397091</v>
      </c>
      <c r="M10" s="0" t="n">
        <v>1</v>
      </c>
      <c r="N10" s="0" t="n">
        <v>1.17134218915253</v>
      </c>
      <c r="O10" s="0" t="n">
        <v>1</v>
      </c>
      <c r="P10" s="0" t="n">
        <v>0.0134893423612455</v>
      </c>
      <c r="Q10" s="0" t="n">
        <v>23.0139332427601</v>
      </c>
      <c r="R10" s="0" t="n">
        <v>15.6709015124512</v>
      </c>
      <c r="S10" s="0" t="n">
        <v>1.28427107945173</v>
      </c>
      <c r="T10" s="0" t="n">
        <v>0</v>
      </c>
      <c r="U10" s="0" t="n">
        <v>1</v>
      </c>
      <c r="V10" s="0" t="n">
        <v>3.81534505000295</v>
      </c>
      <c r="W10" s="0" t="n">
        <v>0.504034751453421</v>
      </c>
      <c r="X10" s="0" t="n">
        <v>1.47277861172146</v>
      </c>
      <c r="Y10" s="0" t="n">
        <v>3.75594993900077</v>
      </c>
      <c r="Z10" s="0" t="n">
        <v>2.07028836028568</v>
      </c>
      <c r="AA10" s="0" t="n">
        <v>0.0268840773925208</v>
      </c>
      <c r="AB10" s="0" t="n">
        <v>0.901307853434303</v>
      </c>
      <c r="AC10" s="0" t="n">
        <v>15.6448079751982</v>
      </c>
      <c r="AD10" s="0" t="n">
        <v>0.00934326727100591</v>
      </c>
      <c r="AE10" s="0" t="n">
        <v>0.408549877593312</v>
      </c>
      <c r="AF10" s="0" t="n">
        <v>4.06745205056595</v>
      </c>
      <c r="AG10" s="0" t="n">
        <v>0.270692881407615</v>
      </c>
      <c r="AH10" s="0" t="n">
        <v>12.7359369454022</v>
      </c>
      <c r="AI10" s="0" t="n">
        <v>0.258211476959693</v>
      </c>
      <c r="AJ10" s="0" t="n">
        <v>0.0604971419381475</v>
      </c>
      <c r="AK10" s="0" t="n">
        <v>0.0310619546147706</v>
      </c>
      <c r="AL10" s="0" t="n">
        <v>0.00561211675812137</v>
      </c>
      <c r="AM10" s="0" t="n">
        <v>0.919426368679317</v>
      </c>
      <c r="AN10" s="0" t="n">
        <v>0.00155919132348724</v>
      </c>
      <c r="AO10" s="0" t="n">
        <v>0.164565237278423</v>
      </c>
      <c r="AP10" s="0" t="n">
        <v>168.620411277391</v>
      </c>
      <c r="AQ10" s="0" t="n">
        <v>22.6383341250689</v>
      </c>
      <c r="AR10" s="0" t="n">
        <v>35.6594733308115</v>
      </c>
      <c r="AS10" s="0" t="n">
        <v>10.2978144769628</v>
      </c>
      <c r="AT10" s="0" t="n">
        <v>34.0122725863993</v>
      </c>
      <c r="AU10" s="0" t="n">
        <v>0.109797664018833</v>
      </c>
      <c r="AV10" s="0" t="n">
        <v>1.8783553087473</v>
      </c>
      <c r="AW10" s="0" t="n">
        <v>0.0276376239084652</v>
      </c>
      <c r="AX10" s="0" t="n">
        <v>2.24619301487167</v>
      </c>
      <c r="AY10" s="0" t="n">
        <v>0.250835282539036</v>
      </c>
      <c r="AZ10" s="0" t="n">
        <v>1.16018567455194</v>
      </c>
      <c r="BA10" s="0" t="n">
        <v>0.160842865214872</v>
      </c>
      <c r="BB10" s="0" t="n">
        <v>7.87165211191094</v>
      </c>
      <c r="BC10" s="0" t="n">
        <v>18.9201883518298</v>
      </c>
      <c r="BD10" s="0" t="n">
        <v>6.67044996358993</v>
      </c>
      <c r="BE10" s="0" t="n">
        <v>1.46001119557365</v>
      </c>
      <c r="BF10" s="0" t="n">
        <v>12.6405866914485</v>
      </c>
      <c r="BG10" s="0" t="n">
        <v>5.75617690372852</v>
      </c>
      <c r="BH10" s="0" t="n">
        <v>0</v>
      </c>
      <c r="BI10" s="0" t="n">
        <v>0</v>
      </c>
      <c r="BJ10" s="0" t="n">
        <v>0.140371108659904</v>
      </c>
      <c r="BK10" s="0" t="n">
        <v>0.0900818862441582</v>
      </c>
      <c r="BL10" s="0" t="n">
        <v>1.03324607072504</v>
      </c>
      <c r="BM10" s="0" t="n">
        <v>0.0800243826504197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0.00527798965720629</v>
      </c>
      <c r="BU10" s="0" t="n">
        <v>4.35705962966315</v>
      </c>
      <c r="BV10" s="0" t="n">
        <v>11.0119167811403</v>
      </c>
      <c r="BW10" s="0" t="n">
        <v>5.07298194764983</v>
      </c>
      <c r="BX10" s="0" t="n">
        <v>0.056049728803191</v>
      </c>
      <c r="BY10" s="0" t="n">
        <v>0.014263492362532</v>
      </c>
      <c r="BZ10" s="0" t="n">
        <v>0.1377934845218</v>
      </c>
      <c r="CA10" s="0" t="n">
        <v>0.0869557153962805</v>
      </c>
      <c r="CB10" s="0" t="n">
        <v>8.00669965642335</v>
      </c>
      <c r="CC10" s="0" t="n">
        <v>0.637166905232393</v>
      </c>
      <c r="CD10" s="0" t="n">
        <v>0.680726890435611</v>
      </c>
      <c r="CE10" s="0" t="n">
        <v>0.306327643223293</v>
      </c>
      <c r="CF10" s="0" t="n">
        <v>0.0037672958903654</v>
      </c>
      <c r="CG10" s="0" t="n">
        <v>0.00296687966296217</v>
      </c>
      <c r="CH10" s="0" t="n">
        <v>0.00804695838018843</v>
      </c>
      <c r="CI10" s="0" t="n">
        <v>0.00501203022002589</v>
      </c>
      <c r="CJ10" s="0" t="n">
        <v>9.32499969620618</v>
      </c>
      <c r="CK10" s="0" t="n">
        <v>0.817636457800275</v>
      </c>
      <c r="CL10" s="0" t="n">
        <v>1.21367313496541</v>
      </c>
      <c r="CM10" s="0" t="n">
        <v>0.552169193586848</v>
      </c>
      <c r="CN10" s="0" t="n">
        <v>0.00536893073306669</v>
      </c>
      <c r="CO10" s="0" t="n">
        <v>0.00448824658344344</v>
      </c>
      <c r="CP10" s="0" t="n">
        <v>0.0134524700178901</v>
      </c>
      <c r="CQ10" s="0" t="n">
        <v>0.00862722031883368</v>
      </c>
      <c r="CR10" s="0" t="n">
        <v>0.87539076749479</v>
      </c>
      <c r="CS10" s="0" t="n">
        <v>0.0690465772268644</v>
      </c>
      <c r="CT10" s="0" t="n">
        <v>0.693371749235261</v>
      </c>
      <c r="CU10" s="0" t="n">
        <v>4.22515010989352</v>
      </c>
      <c r="CV10" s="0" t="n">
        <v>0.0339516300926574</v>
      </c>
      <c r="CW10" s="0" t="n">
        <v>0.0314354594805119</v>
      </c>
      <c r="CX10" s="0" t="n">
        <v>0.0318428011378908</v>
      </c>
      <c r="CY10" s="0" t="n">
        <v>0.0366999161914702</v>
      </c>
      <c r="CZ10" s="0" t="n">
        <v>0.0969707292770943</v>
      </c>
      <c r="DA10" s="0" t="n">
        <v>6.64803693277534</v>
      </c>
      <c r="DB10" s="0" t="n">
        <v>2.18547879419889</v>
      </c>
      <c r="DC10" s="0" t="n">
        <v>4.4107051550622</v>
      </c>
      <c r="DD10" s="0" t="n">
        <v>0.287639216814386</v>
      </c>
      <c r="DE10" s="0" t="n">
        <v>0.017344118052805</v>
      </c>
      <c r="DF10" s="0" t="n">
        <v>0.00945216885760611</v>
      </c>
      <c r="DG10" s="0" t="n">
        <v>0.000516184209841052</v>
      </c>
      <c r="DH10" s="7" t="n">
        <v>2.63588180773092E-006</v>
      </c>
      <c r="DI10" s="0" t="n">
        <v>0.00399958054820815</v>
      </c>
      <c r="DJ10" s="0" t="n">
        <v>0.00465635557040513</v>
      </c>
      <c r="DK10" s="0" t="n">
        <v>0.000437296491612492</v>
      </c>
      <c r="DL10" s="0" t="n">
        <v>0.0292532485474299</v>
      </c>
      <c r="DM10" s="0" t="n">
        <v>0.0481009434325648</v>
      </c>
      <c r="DN10" s="0" t="n">
        <v>0.499161654130905</v>
      </c>
      <c r="DO10" s="7" t="n">
        <v>8.5696426533314E-008</v>
      </c>
      <c r="DP10" s="0" t="n">
        <v>0.187870919894422</v>
      </c>
      <c r="DQ10" s="0" t="n">
        <v>0.00766452389595754</v>
      </c>
      <c r="DR10" s="0" t="n">
        <v>0.00193565344498316</v>
      </c>
      <c r="DS10" s="0" t="n">
        <v>0.00507902583252083</v>
      </c>
      <c r="DT10" s="0" t="n">
        <v>0.266680709157986</v>
      </c>
      <c r="DU10" s="0" t="n">
        <v>0.999637363959273</v>
      </c>
      <c r="DV10" s="0" t="n">
        <v>0.783133677280247</v>
      </c>
      <c r="DW10" s="0" t="n">
        <v>0.940050904718513</v>
      </c>
      <c r="DX10" s="7" t="n">
        <v>1.53990703608431E-005</v>
      </c>
      <c r="DY10" s="0" t="n">
        <v>0.00488940527715591</v>
      </c>
      <c r="DZ10" s="0" t="n">
        <v>4.86194881043036</v>
      </c>
      <c r="EA10" s="0" t="n">
        <v>0.0804140641206596</v>
      </c>
      <c r="EB10" s="0" t="n">
        <v>3.81095320665503</v>
      </c>
      <c r="EC10" s="0" t="n">
        <v>0.0566966277623247</v>
      </c>
      <c r="ED10" s="0" t="n">
        <v>0.000937807051069606</v>
      </c>
      <c r="EE10" s="0" t="n">
        <v>1.27040352583927</v>
      </c>
      <c r="EF10" s="0" t="n">
        <v>199.760141401159</v>
      </c>
      <c r="EG10" s="0" t="n">
        <v>0.00798961175253687</v>
      </c>
      <c r="EH10" s="0" t="n">
        <v>1.37325536465513</v>
      </c>
      <c r="EI10" s="0" t="n">
        <v>98.1604611886855</v>
      </c>
      <c r="EJ10" s="0" t="n">
        <v>0.108958847260865</v>
      </c>
      <c r="EK10" s="0" t="n">
        <v>22754.650565072</v>
      </c>
      <c r="EL10" s="0" t="n">
        <v>0.00312155070513874</v>
      </c>
      <c r="EM10" s="0" t="n">
        <v>15.7141212900901</v>
      </c>
      <c r="EN10" s="0" t="n">
        <v>577.918885023963</v>
      </c>
      <c r="EO10" s="0" t="n">
        <v>3.16270312643476</v>
      </c>
      <c r="EP10" s="0" t="n">
        <v>694425.843718612</v>
      </c>
      <c r="EQ10" s="0" t="n">
        <v>1.09006826929443</v>
      </c>
      <c r="ER10" s="0" t="n">
        <v>0.0857843119152922</v>
      </c>
      <c r="ES10" s="0" t="n">
        <v>417075.798814549</v>
      </c>
      <c r="ET10" s="0" t="n">
        <v>0.00357404962391427</v>
      </c>
      <c r="EU10" s="0" t="n">
        <v>1.71710663467094</v>
      </c>
      <c r="EV10" s="0" t="n">
        <v>0.00390305188428764</v>
      </c>
      <c r="EW10" s="7" t="n">
        <v>6416999.13468681</v>
      </c>
      <c r="EX10" s="0" t="n">
        <v>10.8935352466562</v>
      </c>
      <c r="EY10" s="0" t="n">
        <v>3792.12347343754</v>
      </c>
      <c r="EZ10" s="7" t="n">
        <v>1020331.97951273</v>
      </c>
      <c r="FA10" s="0" t="n">
        <v>0.00437619081125117</v>
      </c>
      <c r="FB10" s="0" t="n">
        <v>70.0968148678625</v>
      </c>
      <c r="FC10" s="0" t="n">
        <v>43618.764415231</v>
      </c>
      <c r="FD10" s="0" t="n">
        <v>0.0684701300799207</v>
      </c>
      <c r="FE10" s="0" t="n">
        <v>14.8950295113338</v>
      </c>
      <c r="FF10" s="0" t="n">
        <v>20535.1953041713</v>
      </c>
      <c r="FG10" s="0" t="n">
        <v>238.651062346048</v>
      </c>
      <c r="FH10" s="0" t="n">
        <v>147799.491492832</v>
      </c>
      <c r="FI10" s="0" t="n">
        <v>0.219909812264125</v>
      </c>
      <c r="FJ10" s="0" t="n">
        <v>453.003383849215</v>
      </c>
      <c r="FK10" s="0" t="n">
        <v>4.36055143094929</v>
      </c>
      <c r="FL10" s="0" t="n">
        <v>11571.6797286042</v>
      </c>
      <c r="FM10" s="0" t="n">
        <v>552.373409526902</v>
      </c>
      <c r="FN10" s="0" t="n">
        <v>0.00494266764784238</v>
      </c>
      <c r="FO10" s="0" t="n">
        <v>0.551599980375214</v>
      </c>
      <c r="FP10" s="7" t="n">
        <v>4.8419837499424E-011</v>
      </c>
      <c r="FQ10" s="7" t="n">
        <v>4.6635682062331E-009</v>
      </c>
      <c r="FR10" s="0" t="n">
        <v>499999.999999469</v>
      </c>
      <c r="FS10" s="7" t="n">
        <v>3.45337925239452E-010</v>
      </c>
      <c r="FT10" s="7" t="n">
        <v>2.75369620374814E-008</v>
      </c>
      <c r="FU10" s="0" t="n">
        <v>597507.310437722</v>
      </c>
      <c r="FV10" s="7" t="n">
        <v>4.70027384419391E-008</v>
      </c>
      <c r="FW10" s="7" t="n">
        <v>5.43582594747597E-007</v>
      </c>
      <c r="FX10" s="7" t="n">
        <v>5797187.15120848</v>
      </c>
      <c r="FY10" s="7" t="n">
        <v>4.56034037754526E-007</v>
      </c>
      <c r="FZ10" s="7" t="n">
        <v>4.56015126115107E-006</v>
      </c>
      <c r="GA10" s="7" t="n">
        <v>7.38623380496006E-006</v>
      </c>
      <c r="GB10" s="0" t="n">
        <v>99999.9992614237</v>
      </c>
      <c r="GC10" s="0" t="n">
        <v>0.00073816793685552</v>
      </c>
      <c r="GD10" s="7" t="n">
        <v>4.89122037185581E-008</v>
      </c>
      <c r="GE10" s="0" t="n">
        <v>99999.9999996407</v>
      </c>
      <c r="GF10" s="7" t="n">
        <v>5.24356547711238E-011</v>
      </c>
      <c r="GG10" s="7" t="n">
        <v>1.81769627433114E-013</v>
      </c>
      <c r="GH10" s="7" t="n">
        <v>2.35057778185214E-007</v>
      </c>
      <c r="GI10" s="7" t="n">
        <v>3.59304407645573E-007</v>
      </c>
      <c r="GJ10" s="0" t="n">
        <v>0.00600094933894651</v>
      </c>
      <c r="GK10" s="0" t="n">
        <v>9.63986781409907</v>
      </c>
      <c r="GL10" s="0" t="n">
        <v>1.9456649586934</v>
      </c>
      <c r="GM10" s="0" t="n">
        <v>15.4502329639524</v>
      </c>
      <c r="GN10" s="0" t="s">
        <v>245</v>
      </c>
      <c r="GO10" s="0" t="e">
        <f aca="false">VLOOKUP(GN10,,8,0)</f>
        <v>#NAME?</v>
      </c>
      <c r="GP10" s="0" t="n">
        <v>302</v>
      </c>
      <c r="GQ10" s="0" t="n">
        <v>557379</v>
      </c>
      <c r="GR10" s="0" t="n">
        <v>295</v>
      </c>
      <c r="GS10" s="0" t="n">
        <v>557433</v>
      </c>
      <c r="GT10" s="0" t="n">
        <v>88</v>
      </c>
      <c r="GU10" s="0" t="n">
        <v>-54</v>
      </c>
      <c r="GV10" s="0" t="n">
        <v>55109</v>
      </c>
      <c r="GW10" s="0" t="n">
        <v>0.298305084745763</v>
      </c>
      <c r="GX10" s="0" t="n">
        <v>6</v>
      </c>
      <c r="GY10" s="0" t="s">
        <v>245</v>
      </c>
      <c r="GZ10" s="0" t="n">
        <v>7.3</v>
      </c>
      <c r="HA10" s="0" t="n">
        <v>1</v>
      </c>
      <c r="HB10" s="0" t="e">
        <f aca="false">VLOOKUP(GN10,,42,0)</f>
        <v>#NAME?</v>
      </c>
      <c r="HC10" s="0" t="e">
        <f aca="false">VLOOKUP(GN10,,43,0)</f>
        <v>#NAME?</v>
      </c>
      <c r="HD10" s="0" t="e">
        <f aca="false">IF(HC10="Progressed",1,0)</f>
        <v>#NAME?</v>
      </c>
      <c r="HE10" s="0" t="n">
        <f aca="false">GU10/GX10</f>
        <v>-9</v>
      </c>
      <c r="HF10" s="0" t="e">
        <f aca="false">VLOOKUP(GN10,,3,0)</f>
        <v>#NAME?</v>
      </c>
      <c r="HG10" s="0" t="n">
        <f aca="false">IF(Q10&gt;20,1,0)</f>
        <v>1</v>
      </c>
      <c r="HH10" s="0" t="n">
        <f aca="false">IF(AF10&gt;4.2,1,0)</f>
        <v>0</v>
      </c>
      <c r="HI10" s="0" t="n">
        <f aca="false">IF(DQ10&gt;0.005,1,0)</f>
        <v>1</v>
      </c>
      <c r="HJ10" s="0" t="n">
        <f aca="false">IF(DR10&gt;0.004,1,0)</f>
        <v>0</v>
      </c>
      <c r="HK10" s="0" t="n">
        <f aca="false">IF(ED10&gt;0.001,1,0)</f>
        <v>0</v>
      </c>
      <c r="HL10" s="0" t="n">
        <f aca="false">IF((GT10/GP10)&gt;0.4,1,0)</f>
        <v>0</v>
      </c>
      <c r="HM10" s="0" t="n">
        <f aca="false">SUM(HG10:HH10)</f>
        <v>1</v>
      </c>
      <c r="HN10" s="0" t="n">
        <f aca="false">SUM(HG10,HH10,HL10)</f>
        <v>1</v>
      </c>
      <c r="HP10" s="1" t="n">
        <f aca="false">IF(B10&gt;AVERAGE($B$3:$B$115),1,0)</f>
        <v>0</v>
      </c>
      <c r="HQ10" s="1" t="n">
        <f aca="false">IF(E10&gt;AVERAGE($E$3:$E$115),1,0)</f>
        <v>1</v>
      </c>
      <c r="HR10" s="2" t="str">
        <f aca="false">IF(AND(HP10,HQ10),"high","low")</f>
        <v>low</v>
      </c>
      <c r="HS10" s="6" t="n">
        <v>7.3</v>
      </c>
      <c r="HT10" s="6" t="n">
        <v>1</v>
      </c>
      <c r="HU10" s="6" t="str">
        <f aca="false">HR10</f>
        <v>low</v>
      </c>
      <c r="HV10" s="0" t="str">
        <f aca="false">IF(HM10+HL10&lt;2,"low","high")</f>
        <v>low</v>
      </c>
      <c r="HW10" s="0" t="n">
        <v>7.3</v>
      </c>
      <c r="HX10" s="0" t="n">
        <v>1</v>
      </c>
      <c r="HY10" s="0" t="n">
        <f aca="false">SUM(HG10,HH10,HL10)</f>
        <v>1</v>
      </c>
      <c r="IA10" s="0" t="n">
        <v>7.3</v>
      </c>
      <c r="IB10" s="0" t="n">
        <v>1</v>
      </c>
      <c r="IC10" s="0" t="str">
        <f aca="false">IF(AND(SUM(HG10:HH10)=2,GW10&gt;0.4),"high relBp52 and cRel + high synergy",IF(SUM(HG10:HH10)=2,"high RelBp52 and cRel + low synergy","low nfkb"))</f>
        <v>low nfkb</v>
      </c>
      <c r="IE10" s="0" t="n">
        <v>7.3</v>
      </c>
      <c r="IF10" s="0" t="n">
        <v>1</v>
      </c>
      <c r="IG10" s="0" t="str">
        <f aca="false">IF(AND(SUM(HG10:HH10)=2,GW10&gt;0.4),"high relBp52 and cRel + high synergy",IF(AND(SUM(HG10:HH10)=1,GW10&gt;0.4),"high RelBp52 or cRel + high synergy",IF(SUM(HG10:HH10)=1,"high cRel OR RelBnp52n","low nfkb")))</f>
        <v>high cRel OR RelBnp52n</v>
      </c>
      <c r="II10" s="0" t="n">
        <v>7.3</v>
      </c>
      <c r="IJ10" s="0" t="n">
        <v>1</v>
      </c>
      <c r="IK10" s="0" t="str">
        <f aca="false">IF(Q10&gt;20,"high cRel","low cRel")</f>
        <v>high cRel</v>
      </c>
      <c r="IM10" s="0" t="n">
        <v>7.3</v>
      </c>
      <c r="IN10" s="0" t="n">
        <v>1</v>
      </c>
      <c r="IO10" s="0" t="str">
        <f aca="false">IF(AND(Q10&gt;20,GW10&gt;0.4),"high cRel + syn","low cRel or syn")</f>
        <v>low cRel or syn</v>
      </c>
      <c r="IQ10" s="0" t="n">
        <v>7.3</v>
      </c>
      <c r="IR10" s="0" t="n">
        <v>1</v>
      </c>
      <c r="IS10" s="0" t="str">
        <f aca="false">IF(AF10&gt;4.2,"High RelBnp52n","low RelBnp52n")</f>
        <v>low RelBnp52n</v>
      </c>
      <c r="IU10" s="0" t="n">
        <v>7.3</v>
      </c>
      <c r="IV10" s="0" t="n">
        <v>1</v>
      </c>
      <c r="IW10" s="0" t="str">
        <f aca="false">IF(AND(AF10&gt;4.2,GW10&gt;0.4),"High RelBnp52n and syn","low RelBnp52n or syn")</f>
        <v>low RelBnp52n or syn</v>
      </c>
      <c r="IY10" s="0" t="n">
        <v>7.3</v>
      </c>
      <c r="IZ10" s="0" t="n">
        <v>1</v>
      </c>
      <c r="JA10" s="0" t="str">
        <f aca="false">IF(AND(AF10&gt;4.2,GW10&gt;0.4),"High RelBnp52n and syn",IF(AND(AF10&gt;4.2,GW10&lt;=0.4),"other",IF(AND(AF10&lt;=4.2,GW10&gt;0.4),"other","low RelBnp52n and syn")))</f>
        <v>low RelBnp52n and syn</v>
      </c>
      <c r="JC10" s="0" t="n">
        <v>7.3</v>
      </c>
      <c r="JD10" s="0" t="n">
        <v>1</v>
      </c>
      <c r="JE10" s="0" t="str">
        <f aca="false">IF(ED10&gt;0.001,"high pE2F","low pE2F")</f>
        <v>low pE2F</v>
      </c>
      <c r="JG10" s="0" t="n">
        <v>7.3</v>
      </c>
      <c r="JH10" s="0" t="n">
        <v>1</v>
      </c>
      <c r="JI10" s="0" t="str">
        <f aca="false">IF((Q10/R10)&gt;1.3,"high cRel/relA","low cRel/RelA")</f>
        <v>high cRel/relA</v>
      </c>
      <c r="JK10" s="0" t="n">
        <v>7.3</v>
      </c>
      <c r="JL10" s="0" t="n">
        <v>1</v>
      </c>
      <c r="JM10" s="0" t="str">
        <f aca="false">IF(AND((Q10/R10)&gt;1.3,GW10&gt;0.4),"high cRel/relA and high syn",IF(OR((Q10/R10)&gt;1.3,GW10&gt;0.4),"high cRel/RelA or high syn","low both"))</f>
        <v>high cRel/RelA or high syn</v>
      </c>
      <c r="JO10" s="0" t="n">
        <v>7.3</v>
      </c>
      <c r="JP10" s="0" t="n">
        <v>1</v>
      </c>
      <c r="JQ10" s="0" t="str">
        <f aca="false">IF(BB10&gt;7.6,"high IkBd","low IkBd")</f>
        <v>high IkBd</v>
      </c>
      <c r="JS10" s="0" t="n">
        <v>7.3</v>
      </c>
      <c r="JT10" s="0" t="n">
        <v>1</v>
      </c>
      <c r="JU10" s="0" t="n">
        <v>2</v>
      </c>
      <c r="JW10" s="0" t="n">
        <v>7.3</v>
      </c>
      <c r="JX10" s="0" t="n">
        <v>1</v>
      </c>
      <c r="JY10" s="0" t="str">
        <f aca="false">IF(OR(JU10=3,JU10=5),IF(GW10&gt;0.4,"3/5 high syn","3/5 low syn"),"other")</f>
        <v>other</v>
      </c>
      <c r="KA10" s="0" t="n">
        <v>7.3</v>
      </c>
      <c r="KB10" s="0" t="n">
        <v>1</v>
      </c>
      <c r="KC10" s="0" t="str">
        <f aca="false">IF(KD10&gt;$KE$3,"high nfkb","low")</f>
        <v>low</v>
      </c>
      <c r="KD10" s="0" t="n">
        <f aca="false">D10+C10</f>
        <v>34.5387949700163</v>
      </c>
      <c r="KG10" s="0" t="n">
        <v>7.3</v>
      </c>
      <c r="KH10" s="0" t="n">
        <v>1</v>
      </c>
      <c r="KI10" s="0" t="str">
        <f aca="false">IF(AND(KM10,NOT(KN10),KO10),"high cRel+RelB, low RelA","other")</f>
        <v>other</v>
      </c>
      <c r="KJ10" s="0" t="n">
        <f aca="false">Q10</f>
        <v>23.0139332427601</v>
      </c>
      <c r="KK10" s="0" t="n">
        <f aca="false">R10</f>
        <v>15.6709015124512</v>
      </c>
      <c r="KL10" s="0" t="n">
        <f aca="false">AC10</f>
        <v>15.6448079751982</v>
      </c>
      <c r="KM10" s="0" t="n">
        <f aca="false">IF(KJ10&gt;AVERAGE($KJ$3:$KJ$115),1,0)</f>
        <v>1</v>
      </c>
      <c r="KN10" s="0" t="n">
        <f aca="false">IF(KK10&gt;AVERAGE($KK$3:$KK$115),1,0)</f>
        <v>0</v>
      </c>
      <c r="KO10" s="0" t="n">
        <f aca="false">IF(KL10&gt;AVERAGE($KL$3:$KL$115),1,0)</f>
        <v>0</v>
      </c>
      <c r="KP10" s="0" t="n">
        <v>1</v>
      </c>
      <c r="KQ10" s="0" t="n">
        <v>480</v>
      </c>
      <c r="KR10" s="0" t="n">
        <v>705089</v>
      </c>
      <c r="KS10" s="0" t="n">
        <v>337</v>
      </c>
      <c r="KT10" s="0" t="n">
        <v>551002</v>
      </c>
      <c r="KU10" s="0" t="n">
        <v>201</v>
      </c>
      <c r="KV10" s="0" t="n">
        <v>154087</v>
      </c>
      <c r="KW10" s="0" t="n">
        <v>155023</v>
      </c>
      <c r="KX10" s="0" t="n">
        <v>0.596439169139466</v>
      </c>
      <c r="KY10" s="0" t="n">
        <f aca="false">KV10/KT10</f>
        <v>0.279648712708847</v>
      </c>
    </row>
    <row r="11" customFormat="false" ht="15" hidden="false" customHeight="false" outlineLevel="0" collapsed="false">
      <c r="A11" s="0" t="n">
        <v>361</v>
      </c>
      <c r="B11" s="0" t="n">
        <v>14.313988594382</v>
      </c>
      <c r="C11" s="0" t="n">
        <v>28.7085725315776</v>
      </c>
      <c r="D11" s="0" t="n">
        <v>16.3929637825249</v>
      </c>
      <c r="E11" s="0" t="n">
        <v>152.34765860088</v>
      </c>
      <c r="F11" s="0" t="n">
        <v>0.197266198333075</v>
      </c>
      <c r="G11" s="0" t="n">
        <v>0.0483231210061282</v>
      </c>
      <c r="H11" s="0" t="n">
        <v>1.38778679741283</v>
      </c>
      <c r="I11" s="0" t="n">
        <v>0.875786948719819</v>
      </c>
      <c r="J11" s="0" t="n">
        <v>0.112327965420865</v>
      </c>
      <c r="K11" s="0" t="n">
        <v>10.6632194209712</v>
      </c>
      <c r="L11" s="0" t="n">
        <v>0.580642509903966</v>
      </c>
      <c r="M11" s="0" t="n">
        <v>1</v>
      </c>
      <c r="N11" s="0" t="n">
        <v>1.17493472818301</v>
      </c>
      <c r="O11" s="0" t="n">
        <v>1</v>
      </c>
      <c r="P11" s="0" t="n">
        <v>0.00558303297311905</v>
      </c>
      <c r="Q11" s="0" t="n">
        <v>24.3245139759235</v>
      </c>
      <c r="R11" s="0" t="n">
        <v>15.6223377474512</v>
      </c>
      <c r="S11" s="0" t="n">
        <v>1.43793169110029</v>
      </c>
      <c r="T11" s="0" t="n">
        <v>0</v>
      </c>
      <c r="U11" s="0" t="n">
        <v>1</v>
      </c>
      <c r="V11" s="0" t="n">
        <v>3.92215722180328</v>
      </c>
      <c r="W11" s="0" t="n">
        <v>0.567515460953032</v>
      </c>
      <c r="X11" s="0" t="n">
        <v>1.79177974575449</v>
      </c>
      <c r="Y11" s="0" t="n">
        <v>4.26259529689528</v>
      </c>
      <c r="Z11" s="0" t="n">
        <v>2.03726336770573</v>
      </c>
      <c r="AA11" s="0" t="n">
        <v>0.0272374879820028</v>
      </c>
      <c r="AB11" s="0" t="n">
        <v>0.900233313989551</v>
      </c>
      <c r="AC11" s="0" t="n">
        <v>16.0540950828617</v>
      </c>
      <c r="AD11" s="0" t="n">
        <v>0.00972503190004772</v>
      </c>
      <c r="AE11" s="0" t="n">
        <v>0.492349889369236</v>
      </c>
      <c r="AF11" s="0" t="n">
        <v>4.43498846073175</v>
      </c>
      <c r="AG11" s="0" t="n">
        <v>0.326958797739719</v>
      </c>
      <c r="AH11" s="0" t="n">
        <v>17.2085785907742</v>
      </c>
      <c r="AI11" s="0" t="n">
        <v>0.320387248683117</v>
      </c>
      <c r="AJ11" s="0" t="n">
        <v>0.0820650759532378</v>
      </c>
      <c r="AK11" s="0" t="n">
        <v>0.0342393499043368</v>
      </c>
      <c r="AL11" s="0" t="n">
        <v>0.00602284130132632</v>
      </c>
      <c r="AM11" s="0" t="n">
        <v>1.07626566778322</v>
      </c>
      <c r="AN11" s="0" t="n">
        <v>0.00151041508228202</v>
      </c>
      <c r="AO11" s="0" t="n">
        <v>0.160008879373557</v>
      </c>
      <c r="AP11" s="0" t="n">
        <v>174.276365970601</v>
      </c>
      <c r="AQ11" s="0" t="n">
        <v>17.1942009456948</v>
      </c>
      <c r="AR11" s="0" t="n">
        <v>31.7059967903638</v>
      </c>
      <c r="AS11" s="0" t="n">
        <v>8.87066606323585</v>
      </c>
      <c r="AT11" s="0" t="n">
        <v>19.0650704102071</v>
      </c>
      <c r="AU11" s="0" t="n">
        <v>0.0527762954293309</v>
      </c>
      <c r="AV11" s="0" t="n">
        <v>1.03849136182443</v>
      </c>
      <c r="AW11" s="0" t="n">
        <v>0.017796797751931</v>
      </c>
      <c r="AX11" s="0" t="n">
        <v>1.89275268964066</v>
      </c>
      <c r="AY11" s="0" t="n">
        <v>0.149090146622222</v>
      </c>
      <c r="AZ11" s="0" t="n">
        <v>0.794990252381427</v>
      </c>
      <c r="BA11" s="0" t="n">
        <v>0.117268300726752</v>
      </c>
      <c r="BB11" s="0" t="n">
        <v>7.7126302910619</v>
      </c>
      <c r="BC11" s="0" t="n">
        <v>19.7509760785167</v>
      </c>
      <c r="BD11" s="0" t="n">
        <v>5.43863358508485</v>
      </c>
      <c r="BE11" s="0" t="n">
        <v>1.5213049799184</v>
      </c>
      <c r="BF11" s="0" t="n">
        <v>10.2689090016133</v>
      </c>
      <c r="BG11" s="0" t="n">
        <v>5.30504871195707</v>
      </c>
      <c r="BH11" s="0" t="n">
        <v>0</v>
      </c>
      <c r="BI11" s="0" t="n">
        <v>0</v>
      </c>
      <c r="BJ11" s="0" t="n">
        <v>0.0892253871881213</v>
      </c>
      <c r="BK11" s="0" t="n">
        <v>0.0702503388571296</v>
      </c>
      <c r="BL11" s="0" t="n">
        <v>1.15268157087275</v>
      </c>
      <c r="BM11" s="0" t="n">
        <v>0.0891157976933887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0.00532347680297484</v>
      </c>
      <c r="BU11" s="0" t="n">
        <v>4.05766329266837</v>
      </c>
      <c r="BV11" s="0" t="n">
        <v>9.36400434808482</v>
      </c>
      <c r="BW11" s="0" t="n">
        <v>4.88487974825122</v>
      </c>
      <c r="BX11" s="0" t="n">
        <v>0.0297260598948712</v>
      </c>
      <c r="BY11" s="0" t="n">
        <v>0.0101070576582786</v>
      </c>
      <c r="BZ11" s="0" t="n">
        <v>0.0886668637326554</v>
      </c>
      <c r="CA11" s="0" t="n">
        <v>0.0688533866711897</v>
      </c>
      <c r="CB11" s="0" t="n">
        <v>9.10301388247694</v>
      </c>
      <c r="CC11" s="0" t="n">
        <v>0.723805547518456</v>
      </c>
      <c r="CD11" s="0" t="n">
        <v>0.539242835092735</v>
      </c>
      <c r="CE11" s="0" t="n">
        <v>0.272915478408434</v>
      </c>
      <c r="CF11" s="0" t="n">
        <v>0.00184937486816317</v>
      </c>
      <c r="CG11" s="0" t="n">
        <v>0.00159248029395119</v>
      </c>
      <c r="CH11" s="0" t="n">
        <v>0.00484878139264272</v>
      </c>
      <c r="CI11" s="0" t="n">
        <v>0.00369429798875342</v>
      </c>
      <c r="CJ11" s="0" t="n">
        <v>9.84314725844382</v>
      </c>
      <c r="CK11" s="0" t="n">
        <v>0.862202842255181</v>
      </c>
      <c r="CL11" s="0" t="n">
        <v>0.831380103258796</v>
      </c>
      <c r="CM11" s="0" t="n">
        <v>0.428937775418109</v>
      </c>
      <c r="CN11" s="0" t="n">
        <v>0.002387846669582</v>
      </c>
      <c r="CO11" s="0" t="n">
        <v>0.00220173146639081</v>
      </c>
      <c r="CP11" s="0" t="n">
        <v>0.00721156852774637</v>
      </c>
      <c r="CQ11" s="0" t="n">
        <v>0.00567179185712789</v>
      </c>
      <c r="CR11" s="0" t="n">
        <v>0.822505923656833</v>
      </c>
      <c r="CS11" s="0" t="n">
        <v>0.064754000599063</v>
      </c>
      <c r="CT11" s="0" t="n">
        <v>0.462247876222451</v>
      </c>
      <c r="CU11" s="0" t="n">
        <v>5.21396276390429</v>
      </c>
      <c r="CV11" s="0" t="n">
        <v>0.0390715679339206</v>
      </c>
      <c r="CW11" s="0" t="n">
        <v>0.0314354624936872</v>
      </c>
      <c r="CX11" s="0" t="n">
        <v>0.0332562318902857</v>
      </c>
      <c r="CY11" s="0" t="n">
        <v>0.0376864583331476</v>
      </c>
      <c r="CZ11" s="0" t="n">
        <v>0.0973097522997542</v>
      </c>
      <c r="DA11" s="0" t="n">
        <v>6.64876980162924</v>
      </c>
      <c r="DB11" s="0" t="n">
        <v>1.94032443512636</v>
      </c>
      <c r="DC11" s="0" t="n">
        <v>4.40983121262611</v>
      </c>
      <c r="DD11" s="0" t="n">
        <v>0.287612650083966</v>
      </c>
      <c r="DE11" s="0" t="n">
        <v>0.0169903593092183</v>
      </c>
      <c r="DF11" s="0" t="n">
        <v>0.00986726670689787</v>
      </c>
      <c r="DG11" s="0" t="n">
        <v>0.000575854131269297</v>
      </c>
      <c r="DH11" s="7" t="n">
        <v>2.65857385733844E-006</v>
      </c>
      <c r="DI11" s="0" t="n">
        <v>0.00454722943524454</v>
      </c>
      <c r="DJ11" s="0" t="n">
        <v>0.00491510016640197</v>
      </c>
      <c r="DK11" s="0" t="n">
        <v>0.000410880372269642</v>
      </c>
      <c r="DL11" s="0" t="n">
        <v>0.0292526152155961</v>
      </c>
      <c r="DM11" s="0" t="n">
        <v>0.0463796361870911</v>
      </c>
      <c r="DN11" s="0" t="n">
        <v>1.53228927422021</v>
      </c>
      <c r="DO11" s="7" t="n">
        <v>-5.16171849654833E-005</v>
      </c>
      <c r="DP11" s="0" t="n">
        <v>0.151854607192776</v>
      </c>
      <c r="DQ11" s="0" t="n">
        <v>0.00198006012362354</v>
      </c>
      <c r="DR11" s="0" t="n">
        <v>0.000597885989902337</v>
      </c>
      <c r="DS11" s="0" t="n">
        <v>0.00507888928217303</v>
      </c>
      <c r="DT11" s="0" t="n">
        <v>0.34338082356519</v>
      </c>
      <c r="DU11" s="0" t="n">
        <v>0.999663937355615</v>
      </c>
      <c r="DV11" s="0" t="n">
        <v>0.783133649829187</v>
      </c>
      <c r="DW11" s="0" t="n">
        <v>0.94005090398865</v>
      </c>
      <c r="DX11" s="7" t="n">
        <v>1.53986563749124E-005</v>
      </c>
      <c r="DY11" s="0" t="n">
        <v>0.00488929343015778</v>
      </c>
      <c r="DZ11" s="0" t="n">
        <v>4.86196849591544</v>
      </c>
      <c r="EA11" s="0" t="n">
        <v>0.0855906970106006</v>
      </c>
      <c r="EB11" s="0" t="n">
        <v>3.88293240134518</v>
      </c>
      <c r="EC11" s="0" t="n">
        <v>0.0515309599102379</v>
      </c>
      <c r="ED11" s="0" t="n">
        <v>0.000907158031593962</v>
      </c>
      <c r="EE11" s="0" t="n">
        <v>1.2035702992418</v>
      </c>
      <c r="EF11" s="0" t="n">
        <v>199.760141349919</v>
      </c>
      <c r="EG11" s="0" t="n">
        <v>0.00798961175044702</v>
      </c>
      <c r="EH11" s="0" t="n">
        <v>1.37325536394244</v>
      </c>
      <c r="EI11" s="0" t="n">
        <v>98.1604611503134</v>
      </c>
      <c r="EJ11" s="0" t="n">
        <v>0.108958849939599</v>
      </c>
      <c r="EK11" s="0" t="n">
        <v>22754.6505676187</v>
      </c>
      <c r="EL11" s="0" t="n">
        <v>0.00312155071409425</v>
      </c>
      <c r="EM11" s="0" t="n">
        <v>15.7141183533352</v>
      </c>
      <c r="EN11" s="0" t="n">
        <v>577.918881439745</v>
      </c>
      <c r="EO11" s="0" t="n">
        <v>3.16270592251236</v>
      </c>
      <c r="EP11" s="0" t="n">
        <v>694425.843994091</v>
      </c>
      <c r="EQ11" s="0" t="n">
        <v>1.09006800657442</v>
      </c>
      <c r="ER11" s="0" t="n">
        <v>0.0857842912651834</v>
      </c>
      <c r="ES11" s="0" t="n">
        <v>417075.798813647</v>
      </c>
      <c r="ET11" s="0" t="n">
        <v>0.003574048788025</v>
      </c>
      <c r="EU11" s="0" t="n">
        <v>1.71710720434269</v>
      </c>
      <c r="EV11" s="0" t="n">
        <v>0.00390305317481316</v>
      </c>
      <c r="EW11" s="7" t="n">
        <v>6416999.13897667</v>
      </c>
      <c r="EX11" s="0" t="n">
        <v>10.8935333589534</v>
      </c>
      <c r="EY11" s="0" t="n">
        <v>3792.12346289971</v>
      </c>
      <c r="EZ11" s="7" t="n">
        <v>1020331.97951341</v>
      </c>
      <c r="FA11" s="0" t="n">
        <v>0.00437618974976602</v>
      </c>
      <c r="FB11" s="0" t="n">
        <v>70.0968327070963</v>
      </c>
      <c r="FC11" s="0" t="n">
        <v>43618.7644129037</v>
      </c>
      <c r="FD11" s="0" t="n">
        <v>0.0684701144779457</v>
      </c>
      <c r="FE11" s="0" t="n">
        <v>14.896564663497</v>
      </c>
      <c r="FF11" s="0" t="n">
        <v>20535.1691082691</v>
      </c>
      <c r="FG11" s="0" t="n">
        <v>238.676374765468</v>
      </c>
      <c r="FH11" s="0" t="n">
        <v>98532.9386000559</v>
      </c>
      <c r="FI11" s="0" t="n">
        <v>0.14662154740213</v>
      </c>
      <c r="FJ11" s="0" t="n">
        <v>327.357138871428</v>
      </c>
      <c r="FK11" s="0" t="n">
        <v>3.16410339925366</v>
      </c>
      <c r="FL11" s="0" t="n">
        <v>10274.9962361671</v>
      </c>
      <c r="FM11" s="0" t="n">
        <v>355.623793186147</v>
      </c>
      <c r="FN11" s="0" t="n">
        <v>0.00289950408660835</v>
      </c>
      <c r="FO11" s="0" t="n">
        <v>0.286227426109376</v>
      </c>
      <c r="FP11" s="7" t="n">
        <v>1.66970784795567E-011</v>
      </c>
      <c r="FQ11" s="7" t="n">
        <v>1.42015352156007E-009</v>
      </c>
      <c r="FR11" s="0" t="n">
        <v>499999.99999982</v>
      </c>
      <c r="FS11" s="7" t="n">
        <v>1.19084523102581E-010</v>
      </c>
      <c r="FT11" s="7" t="n">
        <v>9.29442356332772E-009</v>
      </c>
      <c r="FU11" s="0" t="n">
        <v>597507.310837105</v>
      </c>
      <c r="FV11" s="7" t="n">
        <v>1.58645947833785E-008</v>
      </c>
      <c r="FW11" s="7" t="n">
        <v>1.82739318084915E-007</v>
      </c>
      <c r="FX11" s="7" t="n">
        <v>5797187.15492298</v>
      </c>
      <c r="FY11" s="7" t="n">
        <v>1.53922844839189E-007</v>
      </c>
      <c r="FZ11" s="7" t="n">
        <v>1.53913208192117E-006</v>
      </c>
      <c r="GA11" s="7" t="n">
        <v>2.41992770646761E-006</v>
      </c>
      <c r="GB11" s="0" t="n">
        <v>99999.9997580313</v>
      </c>
      <c r="GC11" s="0" t="n">
        <v>0.000241838955146728</v>
      </c>
      <c r="GD11" s="7" t="n">
        <v>1.59830275044885E-008</v>
      </c>
      <c r="GE11" s="0" t="n">
        <v>99999.9999998863</v>
      </c>
      <c r="GF11" s="7" t="n">
        <v>1.67800514426197E-011</v>
      </c>
      <c r="GG11" s="7" t="n">
        <v>5.81638236764985E-014</v>
      </c>
      <c r="GH11" s="7" t="n">
        <v>7.82523848762151E-008</v>
      </c>
      <c r="GI11" s="7" t="n">
        <v>1.13596312825997E-007</v>
      </c>
      <c r="GJ11" s="0" t="n">
        <v>0.00197673374889219</v>
      </c>
      <c r="GK11" s="0" t="n">
        <v>8.38384371599886</v>
      </c>
      <c r="GL11" s="0" t="n">
        <v>1.92753880711738</v>
      </c>
      <c r="GM11" s="0" t="n">
        <v>15.5124167406662</v>
      </c>
      <c r="GN11" s="0" t="s">
        <v>246</v>
      </c>
      <c r="GO11" s="0" t="e">
        <f aca="false">VLOOKUP(GN11,,8,0)</f>
        <v>#NAME?</v>
      </c>
      <c r="GP11" s="0" t="n">
        <v>331</v>
      </c>
      <c r="GQ11" s="0" t="n">
        <v>596705</v>
      </c>
      <c r="GR11" s="0" t="n">
        <v>358</v>
      </c>
      <c r="GS11" s="0" t="n">
        <v>568951</v>
      </c>
      <c r="GT11" s="0" t="n">
        <v>145</v>
      </c>
      <c r="GU11" s="0" t="n">
        <v>27754</v>
      </c>
      <c r="GV11" s="0" t="n">
        <v>49847</v>
      </c>
      <c r="GW11" s="0" t="n">
        <v>0.405027932960894</v>
      </c>
      <c r="GX11" s="0" t="n">
        <v>2</v>
      </c>
      <c r="GY11" s="0" t="s">
        <v>246</v>
      </c>
      <c r="GZ11" s="0" t="n">
        <v>8.4107</v>
      </c>
      <c r="HA11" s="0" t="n">
        <v>1</v>
      </c>
      <c r="HB11" s="0" t="e">
        <f aca="false">VLOOKUP(GN11,,42,0)</f>
        <v>#NAME?</v>
      </c>
      <c r="HC11" s="0" t="e">
        <f aca="false">VLOOKUP(GN11,,43,0)</f>
        <v>#NAME?</v>
      </c>
      <c r="HD11" s="0" t="e">
        <f aca="false">IF(HC11="Progressed",1,0)</f>
        <v>#NAME?</v>
      </c>
      <c r="HE11" s="0" t="n">
        <f aca="false">GU11/GX11</f>
        <v>13877</v>
      </c>
      <c r="HF11" s="0" t="e">
        <f aca="false">VLOOKUP(GN11,,3,0)</f>
        <v>#NAME?</v>
      </c>
      <c r="HG11" s="0" t="n">
        <f aca="false">IF(Q11&gt;20,1,0)</f>
        <v>1</v>
      </c>
      <c r="HH11" s="0" t="n">
        <f aca="false">IF(AF11&gt;4.2,1,0)</f>
        <v>1</v>
      </c>
      <c r="HI11" s="0" t="n">
        <f aca="false">IF(DQ11&gt;0.005,1,0)</f>
        <v>0</v>
      </c>
      <c r="HJ11" s="0" t="n">
        <f aca="false">IF(DR11&gt;0.004,1,0)</f>
        <v>0</v>
      </c>
      <c r="HK11" s="0" t="n">
        <f aca="false">IF(ED11&gt;0.001,1,0)</f>
        <v>0</v>
      </c>
      <c r="HL11" s="0" t="n">
        <f aca="false">IF((GT11/GP11)&gt;0.4,1,0)</f>
        <v>1</v>
      </c>
      <c r="HM11" s="0" t="n">
        <f aca="false">SUM(HG11:HH11)</f>
        <v>2</v>
      </c>
      <c r="HN11" s="0" t="n">
        <f aca="false">SUM(HG11,HH11,HL11)</f>
        <v>3</v>
      </c>
      <c r="HP11" s="1" t="n">
        <f aca="false">IF(B11&gt;AVERAGE($B$3:$B$115),1,0)</f>
        <v>1</v>
      </c>
      <c r="HQ11" s="1" t="n">
        <f aca="false">IF(E11&gt;AVERAGE($E$3:$E$115),1,0)</f>
        <v>1</v>
      </c>
      <c r="HR11" s="2" t="str">
        <f aca="false">IF(AND(HP11,HQ11),"high","low")</f>
        <v>high</v>
      </c>
      <c r="HS11" s="6" t="n">
        <v>8.4107</v>
      </c>
      <c r="HT11" s="6" t="n">
        <v>1</v>
      </c>
      <c r="HU11" s="6" t="str">
        <f aca="false">HR11</f>
        <v>high</v>
      </c>
      <c r="HV11" s="0" t="str">
        <f aca="false">IF(HM11+HL11&lt;2,"low","high")</f>
        <v>high</v>
      </c>
      <c r="HW11" s="0" t="n">
        <v>8.4107</v>
      </c>
      <c r="HX11" s="0" t="n">
        <v>1</v>
      </c>
      <c r="HY11" s="0" t="n">
        <f aca="false">SUM(HG11,HH11,HL11)</f>
        <v>3</v>
      </c>
      <c r="IA11" s="0" t="n">
        <v>8.4107</v>
      </c>
      <c r="IB11" s="0" t="n">
        <v>1</v>
      </c>
      <c r="IC11" s="0" t="str">
        <f aca="false">IF(AND(SUM(HG11:HH11)=2,GW11&gt;0.4),"high relBp52 and cRel + high synergy",IF(SUM(HG11:HH11)=2,"high RelBp52 and cRel + low synergy","low nfkb"))</f>
        <v>high relBp52 and cRel + high synergy</v>
      </c>
      <c r="IE11" s="0" t="n">
        <v>8.4107</v>
      </c>
      <c r="IF11" s="0" t="n">
        <v>1</v>
      </c>
      <c r="IG11" s="0" t="str">
        <f aca="false">IF(AND(SUM(HG11:HH11)=2,GW11&gt;0.4),"high relBp52 and cRel + high synergy",IF(AND(SUM(HG11:HH11)=1,GW11&gt;0.4),"high RelBp52 or cRel + high synergy",IF(SUM(HG11:HH11)=1,"high cRel OR RelBnp52n","low nfkb")))</f>
        <v>high relBp52 and cRel + high synergy</v>
      </c>
      <c r="II11" s="0" t="n">
        <v>8.4107</v>
      </c>
      <c r="IJ11" s="0" t="n">
        <v>1</v>
      </c>
      <c r="IK11" s="0" t="str">
        <f aca="false">IF(Q11&gt;20,"high cRel","low cRel")</f>
        <v>high cRel</v>
      </c>
      <c r="IM11" s="0" t="n">
        <v>8.4107</v>
      </c>
      <c r="IN11" s="0" t="n">
        <v>1</v>
      </c>
      <c r="IO11" s="0" t="str">
        <f aca="false">IF(AND(Q11&gt;20,GW11&gt;0.4),"high cRel + syn","low cRel or syn")</f>
        <v>high cRel + syn</v>
      </c>
      <c r="IQ11" s="0" t="n">
        <v>8.4107</v>
      </c>
      <c r="IR11" s="0" t="n">
        <v>1</v>
      </c>
      <c r="IS11" s="0" t="str">
        <f aca="false">IF(AF11&gt;4.2,"High RelBnp52n","low RelBnp52n")</f>
        <v>High RelBnp52n</v>
      </c>
      <c r="IU11" s="0" t="n">
        <v>8.4107</v>
      </c>
      <c r="IV11" s="0" t="n">
        <v>1</v>
      </c>
      <c r="IW11" s="0" t="str">
        <f aca="false">IF(AND(AF11&gt;4.2,GW11&gt;0.4),"High RelBnp52n and syn","low RelBnp52n or syn")</f>
        <v>High RelBnp52n and syn</v>
      </c>
      <c r="IY11" s="0" t="n">
        <v>8.4107</v>
      </c>
      <c r="IZ11" s="0" t="n">
        <v>1</v>
      </c>
      <c r="JA11" s="0" t="str">
        <f aca="false">IF(AND(AF11&gt;4.2,GW11&gt;0.4),"High RelBnp52n and syn",IF(AND(AF11&gt;4.2,GW11&lt;=0.4),"other",IF(AND(AF11&lt;=4.2,GW11&gt;0.4),"other","low RelBnp52n and syn")))</f>
        <v>High RelBnp52n and syn</v>
      </c>
      <c r="JC11" s="0" t="n">
        <v>8.4107</v>
      </c>
      <c r="JD11" s="0" t="n">
        <v>1</v>
      </c>
      <c r="JE11" s="0" t="str">
        <f aca="false">IF(ED11&gt;0.001,"high pE2F","low pE2F")</f>
        <v>low pE2F</v>
      </c>
      <c r="JG11" s="0" t="n">
        <v>8.4107</v>
      </c>
      <c r="JH11" s="0" t="n">
        <v>1</v>
      </c>
      <c r="JI11" s="0" t="str">
        <f aca="false">IF((Q11/R11)&gt;1.3,"high cRel/relA","low cRel/RelA")</f>
        <v>high cRel/relA</v>
      </c>
      <c r="JK11" s="0" t="n">
        <v>8.4107</v>
      </c>
      <c r="JL11" s="0" t="n">
        <v>1</v>
      </c>
      <c r="JM11" s="0" t="str">
        <f aca="false">IF(AND((Q11/R11)&gt;1.3,GW11&gt;0.4),"high cRel/relA and high syn",IF(OR((Q11/R11)&gt;1.3,GW11&gt;0.4),"high cRel/RelA or high syn","low both"))</f>
        <v>high cRel/relA and high syn</v>
      </c>
      <c r="JO11" s="0" t="n">
        <v>8.4107</v>
      </c>
      <c r="JP11" s="0" t="n">
        <v>1</v>
      </c>
      <c r="JQ11" s="0" t="str">
        <f aca="false">IF(BB11&gt;7.6,"high IkBd","low IkBd")</f>
        <v>high IkBd</v>
      </c>
      <c r="JS11" s="0" t="n">
        <v>8.4107</v>
      </c>
      <c r="JT11" s="0" t="n">
        <v>1</v>
      </c>
      <c r="JU11" s="0" t="n">
        <v>5</v>
      </c>
      <c r="JW11" s="0" t="n">
        <v>8.4107</v>
      </c>
      <c r="JX11" s="0" t="n">
        <v>1</v>
      </c>
      <c r="JY11" s="0" t="str">
        <f aca="false">IF(OR(JU11=3,JU11=5),IF(GW11&gt;0.4,"3/5 high syn","3/5 low syn"),"other")</f>
        <v>3/5 high syn</v>
      </c>
      <c r="KA11" s="0" t="n">
        <v>8.4107</v>
      </c>
      <c r="KB11" s="0" t="n">
        <v>1</v>
      </c>
      <c r="KC11" s="0" t="str">
        <f aca="false">IF(KD11&gt;$KE$3,"high nfkb","low")</f>
        <v>high nfkb</v>
      </c>
      <c r="KD11" s="0" t="n">
        <f aca="false">D11+C11</f>
        <v>45.1015363141025</v>
      </c>
      <c r="KG11" s="0" t="n">
        <v>8.4107</v>
      </c>
      <c r="KH11" s="0" t="n">
        <v>1</v>
      </c>
      <c r="KI11" s="0" t="str">
        <f aca="false">IF(AND(KM11,NOT(KN11),KO11),"high cRel+RelB, low RelA","other")</f>
        <v>other</v>
      </c>
      <c r="KJ11" s="0" t="n">
        <f aca="false">Q11</f>
        <v>24.3245139759235</v>
      </c>
      <c r="KK11" s="0" t="n">
        <f aca="false">R11</f>
        <v>15.6223377474512</v>
      </c>
      <c r="KL11" s="0" t="n">
        <f aca="false">AC11</f>
        <v>16.0540950828617</v>
      </c>
      <c r="KM11" s="0" t="n">
        <f aca="false">IF(KJ11&gt;AVERAGE($KJ$3:$KJ$115),1,0)</f>
        <v>1</v>
      </c>
      <c r="KN11" s="0" t="n">
        <f aca="false">IF(KK11&gt;AVERAGE($KK$3:$KK$115),1,0)</f>
        <v>0</v>
      </c>
      <c r="KO11" s="0" t="n">
        <f aca="false">IF(KL11&gt;AVERAGE($KL$3:$KL$115),1,0)</f>
        <v>0</v>
      </c>
      <c r="KP11" s="0" t="n">
        <v>1</v>
      </c>
      <c r="KQ11" s="0" t="n">
        <v>749</v>
      </c>
      <c r="KR11" s="0" t="n">
        <v>988328</v>
      </c>
      <c r="KS11" s="0" t="n">
        <v>654</v>
      </c>
      <c r="KT11" s="0" t="n">
        <v>909455</v>
      </c>
      <c r="KU11" s="0" t="n">
        <v>187</v>
      </c>
      <c r="KV11" s="0" t="n">
        <v>78873</v>
      </c>
      <c r="KW11" s="0" t="n">
        <v>100456</v>
      </c>
      <c r="KX11" s="0" t="n">
        <v>0.285932721712538</v>
      </c>
      <c r="KY11" s="0" t="n">
        <f aca="false">KV11/KT11</f>
        <v>0.0867255664106525</v>
      </c>
    </row>
    <row r="12" customFormat="false" ht="15" hidden="false" customHeight="false" outlineLevel="0" collapsed="false">
      <c r="A12" s="0" t="n">
        <v>361</v>
      </c>
      <c r="B12" s="0" t="n">
        <v>9.3393834083308</v>
      </c>
      <c r="C12" s="0" t="n">
        <v>19.4557619553577</v>
      </c>
      <c r="D12" s="0" t="n">
        <v>5.74023797967857</v>
      </c>
      <c r="E12" s="0" t="n">
        <v>98.9099962639126</v>
      </c>
      <c r="F12" s="0" t="n">
        <v>0.131684110164631</v>
      </c>
      <c r="G12" s="0" t="n">
        <v>0.0368734111915913</v>
      </c>
      <c r="H12" s="0" t="n">
        <v>1.18926704103743</v>
      </c>
      <c r="I12" s="0" t="n">
        <v>0.375444174496743</v>
      </c>
      <c r="J12" s="0" t="n">
        <v>0.091438286479407</v>
      </c>
      <c r="K12" s="0" t="n">
        <v>7.84426979548678</v>
      </c>
      <c r="L12" s="0" t="n">
        <v>0.4831452293713</v>
      </c>
      <c r="M12" s="0" t="n">
        <v>1</v>
      </c>
      <c r="N12" s="0" t="n">
        <v>1.06185908755806</v>
      </c>
      <c r="O12" s="0" t="n">
        <v>1</v>
      </c>
      <c r="P12" s="0" t="n">
        <v>0.00287576515796569</v>
      </c>
      <c r="Q12" s="0" t="n">
        <v>13.4489343664186</v>
      </c>
      <c r="R12" s="0" t="n">
        <v>15.1709332870912</v>
      </c>
      <c r="S12" s="0" t="n">
        <v>0.971337195264254</v>
      </c>
      <c r="T12" s="0" t="n">
        <v>0</v>
      </c>
      <c r="U12" s="0" t="n">
        <v>1</v>
      </c>
      <c r="V12" s="0" t="n">
        <v>3.77495650931679</v>
      </c>
      <c r="W12" s="0" t="n">
        <v>0.464367075760568</v>
      </c>
      <c r="X12" s="0" t="n">
        <v>1.23503241113434</v>
      </c>
      <c r="Y12" s="0" t="n">
        <v>3.30792561851985</v>
      </c>
      <c r="Z12" s="0" t="n">
        <v>2.32415508597718</v>
      </c>
      <c r="AA12" s="0" t="n">
        <v>0.0282794366708156</v>
      </c>
      <c r="AB12" s="0" t="n">
        <v>1.01619291675982</v>
      </c>
      <c r="AC12" s="0" t="n">
        <v>17.9925091760411</v>
      </c>
      <c r="AD12" s="0" t="n">
        <v>0.0116682235853461</v>
      </c>
      <c r="AE12" s="0" t="n">
        <v>0.418656921489754</v>
      </c>
      <c r="AF12" s="0" t="n">
        <v>4.80615794136833</v>
      </c>
      <c r="AG12" s="0" t="n">
        <v>0.285020589460808</v>
      </c>
      <c r="AH12" s="0" t="n">
        <v>12.4697113802058</v>
      </c>
      <c r="AI12" s="0" t="n">
        <v>0.134836775192345</v>
      </c>
      <c r="AJ12" s="0" t="n">
        <v>0.0282427863610581</v>
      </c>
      <c r="AK12" s="0" t="n">
        <v>0.0191538703381531</v>
      </c>
      <c r="AL12" s="0" t="n">
        <v>0.00541261012597983</v>
      </c>
      <c r="AM12" s="0" t="n">
        <v>0.807706889405626</v>
      </c>
      <c r="AN12" s="0" t="n">
        <v>0.00196379009470853</v>
      </c>
      <c r="AO12" s="0" t="n">
        <v>0.206143942303389</v>
      </c>
      <c r="AP12" s="0" t="n">
        <v>156.949063083494</v>
      </c>
      <c r="AQ12" s="0" t="n">
        <v>24.6663788674414</v>
      </c>
      <c r="AR12" s="0" t="n">
        <v>38.3055204793497</v>
      </c>
      <c r="AS12" s="0" t="n">
        <v>10.7318329771928</v>
      </c>
      <c r="AT12" s="0" t="n">
        <v>23.557564060662</v>
      </c>
      <c r="AU12" s="0" t="n">
        <v>0.0632351984326252</v>
      </c>
      <c r="AV12" s="0" t="n">
        <v>1.4256234005276</v>
      </c>
      <c r="AW12" s="0" t="n">
        <v>0.0174550209179353</v>
      </c>
      <c r="AX12" s="0" t="n">
        <v>2.74756792474994</v>
      </c>
      <c r="AY12" s="0" t="n">
        <v>0.430191534717411</v>
      </c>
      <c r="AZ12" s="0" t="n">
        <v>1.74137127801211</v>
      </c>
      <c r="BA12" s="0" t="n">
        <v>0.241662503924744</v>
      </c>
      <c r="BB12" s="0" t="n">
        <v>7.2109031673493</v>
      </c>
      <c r="BC12" s="0" t="n">
        <v>18.4508485277439</v>
      </c>
      <c r="BD12" s="0" t="n">
        <v>7.70043533190482</v>
      </c>
      <c r="BE12" s="0" t="n">
        <v>1.42651527230241</v>
      </c>
      <c r="BF12" s="0" t="n">
        <v>15.7408378932996</v>
      </c>
      <c r="BG12" s="0" t="n">
        <v>6.85554996554254</v>
      </c>
      <c r="BH12" s="0" t="n">
        <v>0</v>
      </c>
      <c r="BI12" s="0" t="n">
        <v>0</v>
      </c>
      <c r="BJ12" s="0" t="n">
        <v>0.275145376096963</v>
      </c>
      <c r="BK12" s="0" t="n">
        <v>0.154687583862371</v>
      </c>
      <c r="BL12" s="0" t="n">
        <v>1.13904014774821</v>
      </c>
      <c r="BM12" s="0" t="n">
        <v>0.08853592702051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0.00609289670603465</v>
      </c>
      <c r="BU12" s="0" t="n">
        <v>5.81310728833995</v>
      </c>
      <c r="BV12" s="0" t="n">
        <v>6.72325790472205</v>
      </c>
      <c r="BW12" s="0" t="n">
        <v>2.96516177468074</v>
      </c>
      <c r="BX12" s="0" t="n">
        <v>0.0183157905009364</v>
      </c>
      <c r="BY12" s="0" t="n">
        <v>0.00511231582710606</v>
      </c>
      <c r="BZ12" s="0" t="n">
        <v>0.13597901179124</v>
      </c>
      <c r="CA12" s="0" t="n">
        <v>0.0750184065481492</v>
      </c>
      <c r="CB12" s="0" t="n">
        <v>4.37065226106205</v>
      </c>
      <c r="CC12" s="0" t="n">
        <v>0.349384899087974</v>
      </c>
      <c r="CD12" s="0" t="n">
        <v>0.470552072183963</v>
      </c>
      <c r="CE12" s="0" t="n">
        <v>0.203395001188255</v>
      </c>
      <c r="CF12" s="0" t="n">
        <v>0.0014364741384069</v>
      </c>
      <c r="CG12" s="0" t="n">
        <v>0.00115461055647271</v>
      </c>
      <c r="CH12" s="0" t="n">
        <v>0.0089253263939701</v>
      </c>
      <c r="CI12" s="0" t="n">
        <v>0.00488860972724084</v>
      </c>
      <c r="CJ12" s="0" t="n">
        <v>5.82361448501991</v>
      </c>
      <c r="CK12" s="0" t="n">
        <v>0.513303230159507</v>
      </c>
      <c r="CL12" s="0" t="n">
        <v>1.50233033516561</v>
      </c>
      <c r="CM12" s="0" t="n">
        <v>0.654049434300844</v>
      </c>
      <c r="CN12" s="0" t="n">
        <v>0.00355164741651562</v>
      </c>
      <c r="CO12" s="0" t="n">
        <v>0.00305644357069165</v>
      </c>
      <c r="CP12" s="0" t="n">
        <v>0.0262038000753281</v>
      </c>
      <c r="CQ12" s="0" t="n">
        <v>0.0147349363688404</v>
      </c>
      <c r="CR12" s="0" t="n">
        <v>0.967130611790834</v>
      </c>
      <c r="CS12" s="0" t="n">
        <v>0.07651364246086</v>
      </c>
      <c r="CT12" s="0" t="n">
        <v>0.483254394143579</v>
      </c>
      <c r="CU12" s="0" t="n">
        <v>3.56360497888221</v>
      </c>
      <c r="CV12" s="0" t="n">
        <v>0.0322741068028614</v>
      </c>
      <c r="CW12" s="0" t="n">
        <v>0.0415437226041989</v>
      </c>
      <c r="CX12" s="0" t="n">
        <v>0.0295795593464317</v>
      </c>
      <c r="CY12" s="0" t="n">
        <v>0.0452375836668948</v>
      </c>
      <c r="CZ12" s="0" t="n">
        <v>0.0918807934633761</v>
      </c>
      <c r="DA12" s="0" t="n">
        <v>6.36099520448864</v>
      </c>
      <c r="DB12" s="0" t="n">
        <v>2.34446207523337</v>
      </c>
      <c r="DC12" s="0" t="n">
        <v>4.87092394101448</v>
      </c>
      <c r="DD12" s="0" t="n">
        <v>0.304863927798652</v>
      </c>
      <c r="DE12" s="0" t="n">
        <v>0.0175487716500769</v>
      </c>
      <c r="DF12" s="0" t="n">
        <v>0.00921922579202532</v>
      </c>
      <c r="DG12" s="0" t="n">
        <v>0.000569127557554075</v>
      </c>
      <c r="DH12" s="7" t="n">
        <v>3.04339626411405E-006</v>
      </c>
      <c r="DI12" s="0" t="n">
        <v>0.00218361196779775</v>
      </c>
      <c r="DJ12" s="0" t="n">
        <v>0.00290842399529829</v>
      </c>
      <c r="DK12" s="0" t="n">
        <v>0.000483203036650917</v>
      </c>
      <c r="DL12" s="0" t="n">
        <v>0.00846009890104308</v>
      </c>
      <c r="DM12" s="0" t="n">
        <v>0.0391517252659437</v>
      </c>
      <c r="DN12" s="0" t="n">
        <v>1.51776097934012</v>
      </c>
      <c r="DO12" s="7" t="n">
        <v>8.86522190430656E-008</v>
      </c>
      <c r="DP12" s="0" t="n">
        <v>0.128284822708923</v>
      </c>
      <c r="DQ12" s="0" t="n">
        <v>0.00177406750076166</v>
      </c>
      <c r="DR12" s="0" t="n">
        <v>0.000538224965184622</v>
      </c>
      <c r="DS12" s="0" t="n">
        <v>0.00507874197511236</v>
      </c>
      <c r="DT12" s="0" t="n">
        <v>0.164318507493765</v>
      </c>
      <c r="DU12" s="0" t="n">
        <v>0.999692185423062</v>
      </c>
      <c r="DV12" s="0" t="n">
        <v>1.07115146385804</v>
      </c>
      <c r="DW12" s="0" t="n">
        <v>1.0782990838676</v>
      </c>
      <c r="DX12" s="7" t="n">
        <v>1.79888490255163E-005</v>
      </c>
      <c r="DY12" s="0" t="n">
        <v>0.004808271897277</v>
      </c>
      <c r="DZ12" s="0" t="n">
        <v>4.90966725000774</v>
      </c>
      <c r="EA12" s="0" t="n">
        <v>0.0379858026978647</v>
      </c>
      <c r="EB12" s="0" t="n">
        <v>2.37744710943909</v>
      </c>
      <c r="EC12" s="0" t="n">
        <v>0.0519423824059053</v>
      </c>
      <c r="ED12" s="0" t="n">
        <v>0.000401875121946618</v>
      </c>
      <c r="EE12" s="0" t="n">
        <v>2.66094542514678</v>
      </c>
      <c r="EF12" s="0" t="n">
        <v>199.760141455897</v>
      </c>
      <c r="EG12" s="0" t="n">
        <v>0.00798961175476913</v>
      </c>
      <c r="EH12" s="0" t="n">
        <v>1.3933677340094</v>
      </c>
      <c r="EI12" s="0" t="n">
        <v>91.6872109581029</v>
      </c>
      <c r="EJ12" s="0" t="n">
        <v>0.103340749761234</v>
      </c>
      <c r="EK12" s="0" t="n">
        <v>21437.652211795</v>
      </c>
      <c r="EL12" s="0" t="n">
        <v>0.00298395143913607</v>
      </c>
      <c r="EM12" s="0" t="n">
        <v>25.8429352208186</v>
      </c>
      <c r="EN12" s="0" t="n">
        <v>505.495610727015</v>
      </c>
      <c r="EO12" s="0" t="n">
        <v>4.24976169870644</v>
      </c>
      <c r="EP12" s="0" t="n">
        <v>726984.401181566</v>
      </c>
      <c r="EQ12" s="0" t="n">
        <v>1.8766979947986</v>
      </c>
      <c r="ER12" s="0" t="n">
        <v>0.138698611265224</v>
      </c>
      <c r="ES12" s="0" t="n">
        <v>468218.635628418</v>
      </c>
      <c r="ET12" s="0" t="n">
        <v>0.00648705795748083</v>
      </c>
      <c r="EU12" s="0" t="n">
        <v>3.90195990046452</v>
      </c>
      <c r="EV12" s="0" t="n">
        <v>0.00835576119536681</v>
      </c>
      <c r="EW12" s="7" t="n">
        <v>6832924.77254317</v>
      </c>
      <c r="EX12" s="0" t="n">
        <v>18.7500001777123</v>
      </c>
      <c r="EY12" s="0" t="n">
        <v>5891.94677670249</v>
      </c>
      <c r="EZ12" s="0" t="n">
        <v>972551.856850354</v>
      </c>
      <c r="FA12" s="0" t="n">
        <v>0.00674421246353748</v>
      </c>
      <c r="FB12" s="0" t="n">
        <v>124.769026824227</v>
      </c>
      <c r="FC12" s="0" t="n">
        <v>44804.3917732139</v>
      </c>
      <c r="FD12" s="0" t="n">
        <v>0.115661768198333</v>
      </c>
      <c r="FE12" s="0" t="n">
        <v>23.6476817230286</v>
      </c>
      <c r="FF12" s="0" t="n">
        <v>20877.55676075</v>
      </c>
      <c r="FG12" s="0" t="n">
        <v>380.610797088592</v>
      </c>
      <c r="FH12" s="0" t="n">
        <v>88153.0834427115</v>
      </c>
      <c r="FI12" s="0" t="n">
        <v>0.208231482536696</v>
      </c>
      <c r="FJ12" s="0" t="n">
        <v>512.231642628076</v>
      </c>
      <c r="FK12" s="0" t="n">
        <v>4.99298054047105</v>
      </c>
      <c r="FL12" s="0" t="n">
        <v>7830.11011343251</v>
      </c>
      <c r="FM12" s="0" t="n">
        <v>430.637007459936</v>
      </c>
      <c r="FN12" s="0" t="n">
        <v>0.00899485560128665</v>
      </c>
      <c r="FO12" s="0" t="n">
        <v>0.662293424357862</v>
      </c>
      <c r="FP12" s="7" t="n">
        <v>1.60808323894072E-010</v>
      </c>
      <c r="FQ12" s="7" t="n">
        <v>9.40215021922293E-009</v>
      </c>
      <c r="FR12" s="0" t="n">
        <v>499999.999998687</v>
      </c>
      <c r="FS12" s="7" t="n">
        <v>1.1466414219979E-009</v>
      </c>
      <c r="FT12" s="7" t="n">
        <v>7.02244500369315E-008</v>
      </c>
      <c r="FU12" s="0" t="n">
        <v>536829.193436113</v>
      </c>
      <c r="FV12" s="7" t="n">
        <v>1.07690906597683E-007</v>
      </c>
      <c r="FW12" s="7" t="n">
        <v>1.20330184157341E-006</v>
      </c>
      <c r="FX12" s="7" t="n">
        <v>5649336.71474718</v>
      </c>
      <c r="FY12" s="7" t="n">
        <v>1.13328820401036E-006</v>
      </c>
      <c r="FZ12" s="7" t="n">
        <v>1.13289346549073E-005</v>
      </c>
      <c r="GA12" s="7" t="n">
        <v>1.27327857877805E-005</v>
      </c>
      <c r="GB12" s="0" t="n">
        <v>99999.9987272097</v>
      </c>
      <c r="GC12" s="0" t="n">
        <v>0.0012722372832012</v>
      </c>
      <c r="GD12" s="7" t="n">
        <v>8.21059452889245E-008</v>
      </c>
      <c r="GE12" s="0" t="n">
        <v>99999.9999995292</v>
      </c>
      <c r="GF12" s="7" t="n">
        <v>7.11083537743974E-011</v>
      </c>
      <c r="GG12" s="7" t="n">
        <v>2.58014784946721E-013</v>
      </c>
      <c r="GH12" s="7" t="n">
        <v>4.80165439112834E-007</v>
      </c>
      <c r="GI12" s="7" t="n">
        <v>4.70724488992409E-007</v>
      </c>
      <c r="GJ12" s="0" t="n">
        <v>0.0116428908216358</v>
      </c>
      <c r="GK12" s="0" t="n">
        <v>9.88199296519262</v>
      </c>
      <c r="GL12" s="0" t="n">
        <v>1.90352589482229</v>
      </c>
      <c r="GM12" s="0" t="n">
        <v>14.8454959137461</v>
      </c>
      <c r="GN12" s="0" t="s">
        <v>247</v>
      </c>
      <c r="GO12" s="0" t="e">
        <f aca="false">VLOOKUP(GN12,,8,0)</f>
        <v>#NAME?</v>
      </c>
      <c r="GP12" s="0" t="n">
        <v>172</v>
      </c>
      <c r="GQ12" s="0" t="n">
        <v>400355</v>
      </c>
      <c r="GR12" s="0" t="n">
        <v>172</v>
      </c>
      <c r="GS12" s="0" t="n">
        <v>400355</v>
      </c>
      <c r="GT12" s="0" t="n">
        <v>0</v>
      </c>
      <c r="GU12" s="0" t="n">
        <v>0</v>
      </c>
      <c r="GV12" s="0" t="n">
        <v>0</v>
      </c>
      <c r="GW12" s="0" t="n">
        <v>0</v>
      </c>
      <c r="GX12" s="0" t="n">
        <v>1</v>
      </c>
      <c r="GY12" s="0" t="s">
        <v>247</v>
      </c>
      <c r="GZ12" s="0" t="n">
        <v>9.866666667</v>
      </c>
      <c r="HA12" s="0" t="n">
        <v>1</v>
      </c>
      <c r="HB12" s="0" t="e">
        <f aca="false">VLOOKUP(GN12,,42,0)</f>
        <v>#NAME?</v>
      </c>
      <c r="HC12" s="0" t="e">
        <f aca="false">VLOOKUP(GN12,,43,0)</f>
        <v>#NAME?</v>
      </c>
      <c r="HD12" s="0" t="e">
        <f aca="false">IF(HC12="Progressed",1,0)</f>
        <v>#NAME?</v>
      </c>
      <c r="HE12" s="0" t="n">
        <f aca="false">GU12/GX12</f>
        <v>0</v>
      </c>
      <c r="HF12" s="0" t="e">
        <f aca="false">VLOOKUP(GN12,,3,0)</f>
        <v>#NAME?</v>
      </c>
      <c r="HG12" s="0" t="n">
        <f aca="false">IF(Q12&gt;20,1,0)</f>
        <v>0</v>
      </c>
      <c r="HH12" s="0" t="n">
        <f aca="false">IF(AF12&gt;4.2,1,0)</f>
        <v>1</v>
      </c>
      <c r="HI12" s="0" t="n">
        <f aca="false">IF(DQ12&gt;0.005,1,0)</f>
        <v>0</v>
      </c>
      <c r="HJ12" s="0" t="n">
        <f aca="false">IF(DR12&gt;0.004,1,0)</f>
        <v>0</v>
      </c>
      <c r="HK12" s="0" t="n">
        <f aca="false">IF(ED12&gt;0.001,1,0)</f>
        <v>0</v>
      </c>
      <c r="HL12" s="0" t="n">
        <f aca="false">IF((GT12/GP12)&gt;0.4,1,0)</f>
        <v>0</v>
      </c>
      <c r="HM12" s="0" t="n">
        <f aca="false">SUM(HG12:HH12)</f>
        <v>1</v>
      </c>
      <c r="HN12" s="0" t="n">
        <f aca="false">SUM(HG12,HH12,HL12)</f>
        <v>1</v>
      </c>
      <c r="HP12" s="1" t="n">
        <f aca="false">IF(B12&gt;AVERAGE($B$3:$B$115),1,0)</f>
        <v>0</v>
      </c>
      <c r="HQ12" s="1" t="n">
        <f aca="false">IF(E12&gt;AVERAGE($E$3:$E$115),1,0)</f>
        <v>0</v>
      </c>
      <c r="HR12" s="2" t="str">
        <f aca="false">IF(AND(HP12,HQ12),"high","low")</f>
        <v>low</v>
      </c>
      <c r="HS12" s="6" t="n">
        <v>5.633333333</v>
      </c>
      <c r="HT12" s="6" t="n">
        <v>1</v>
      </c>
      <c r="HU12" s="6" t="str">
        <f aca="false">HR12</f>
        <v>low</v>
      </c>
      <c r="HV12" s="0" t="str">
        <f aca="false">IF(HM12+HL12&lt;2,"low","high")</f>
        <v>low</v>
      </c>
      <c r="HW12" s="0" t="n">
        <v>9.866666667</v>
      </c>
      <c r="HX12" s="0" t="n">
        <v>1</v>
      </c>
      <c r="HY12" s="0" t="n">
        <f aca="false">SUM(HG12,HH12,HL12)</f>
        <v>1</v>
      </c>
      <c r="IA12" s="0" t="n">
        <v>9.866666667</v>
      </c>
      <c r="IB12" s="0" t="n">
        <v>1</v>
      </c>
      <c r="IC12" s="0" t="str">
        <f aca="false">IF(AND(SUM(HG12:HH12)=2,GW12&gt;0.4),"high relBp52 and cRel + high synergy",IF(SUM(HG12:HH12)=2,"high RelBp52 and cRel + low synergy","low nfkb"))</f>
        <v>low nfkb</v>
      </c>
      <c r="IE12" s="0" t="n">
        <v>9.866666667</v>
      </c>
      <c r="IF12" s="0" t="n">
        <v>1</v>
      </c>
      <c r="IG12" s="0" t="str">
        <f aca="false">IF(AND(SUM(HG12:HH12)=2,GW12&gt;0.4),"high relBp52 and cRel + high synergy",IF(AND(SUM(HG12:HH12)=1,GW12&gt;0.4),"high RelBp52 or cRel + high synergy",IF(SUM(HG12:HH12)=1,"high cRel OR RelBnp52n","low nfkb")))</f>
        <v>high cRel OR RelBnp52n</v>
      </c>
      <c r="II12" s="0" t="n">
        <v>9.866666667</v>
      </c>
      <c r="IJ12" s="0" t="n">
        <v>1</v>
      </c>
      <c r="IK12" s="0" t="str">
        <f aca="false">IF(Q12&gt;20,"high cRel","low cRel")</f>
        <v>low cRel</v>
      </c>
      <c r="IM12" s="0" t="n">
        <v>9.866666667</v>
      </c>
      <c r="IN12" s="0" t="n">
        <v>1</v>
      </c>
      <c r="IO12" s="0" t="str">
        <f aca="false">IF(AND(Q12&gt;20,GW12&gt;0.4),"high cRel + syn","low cRel or syn")</f>
        <v>low cRel or syn</v>
      </c>
      <c r="IQ12" s="0" t="n">
        <v>9.866666667</v>
      </c>
      <c r="IR12" s="0" t="n">
        <v>1</v>
      </c>
      <c r="IS12" s="0" t="str">
        <f aca="false">IF(AF12&gt;4.2,"High RelBnp52n","low RelBnp52n")</f>
        <v>High RelBnp52n</v>
      </c>
      <c r="IU12" s="0" t="n">
        <v>9.866666667</v>
      </c>
      <c r="IV12" s="0" t="n">
        <v>1</v>
      </c>
      <c r="IW12" s="0" t="str">
        <f aca="false">IF(AND(AF12&gt;4.2,GW12&gt;0.4),"High RelBnp52n and syn","low RelBnp52n or syn")</f>
        <v>low RelBnp52n or syn</v>
      </c>
      <c r="IY12" s="0" t="n">
        <v>9.866666667</v>
      </c>
      <c r="IZ12" s="0" t="n">
        <v>1</v>
      </c>
      <c r="JA12" s="0" t="str">
        <f aca="false">IF(AND(AF12&gt;4.2,GW12&gt;0.4),"High RelBnp52n and syn",IF(AND(AF12&gt;4.2,GW12&lt;=0.4),"other",IF(AND(AF12&lt;=4.2,GW12&gt;0.4),"other","low RelBnp52n and syn")))</f>
        <v>other</v>
      </c>
      <c r="JC12" s="0" t="n">
        <v>9.866666667</v>
      </c>
      <c r="JD12" s="0" t="n">
        <v>1</v>
      </c>
      <c r="JE12" s="0" t="str">
        <f aca="false">IF(ED12&gt;0.001,"high pE2F","low pE2F")</f>
        <v>low pE2F</v>
      </c>
      <c r="JG12" s="0" t="n">
        <v>9.866666667</v>
      </c>
      <c r="JH12" s="0" t="n">
        <v>1</v>
      </c>
      <c r="JI12" s="0" t="str">
        <f aca="false">IF((Q12/R12)&gt;1.3,"high cRel/relA","low cRel/RelA")</f>
        <v>low cRel/RelA</v>
      </c>
      <c r="JK12" s="0" t="n">
        <v>9.866666667</v>
      </c>
      <c r="JL12" s="0" t="n">
        <v>1</v>
      </c>
      <c r="JM12" s="0" t="str">
        <f aca="false">IF(AND((Q12/R12)&gt;1.3,GW12&gt;0.4),"high cRel/relA and high syn",IF(OR((Q12/R12)&gt;1.3,GW12&gt;0.4),"high cRel/RelA or high syn","low both"))</f>
        <v>low both</v>
      </c>
      <c r="JO12" s="0" t="n">
        <v>9.866666667</v>
      </c>
      <c r="JP12" s="0" t="n">
        <v>1</v>
      </c>
      <c r="JQ12" s="0" t="str">
        <f aca="false">IF(BB12&gt;7.6,"high IkBd","low IkBd")</f>
        <v>low IkBd</v>
      </c>
      <c r="JS12" s="0" t="n">
        <v>9.866666667</v>
      </c>
      <c r="JT12" s="0" t="n">
        <v>1</v>
      </c>
      <c r="JU12" s="0" t="n">
        <v>3</v>
      </c>
      <c r="JW12" s="0" t="n">
        <v>9.866666667</v>
      </c>
      <c r="JX12" s="0" t="n">
        <v>1</v>
      </c>
      <c r="JY12" s="0" t="str">
        <f aca="false">IF(OR(JU12=3,JU12=5),IF(GW12&gt;0.4,"3/5 high syn","3/5 low syn"),"other")</f>
        <v>3/5 low syn</v>
      </c>
      <c r="KA12" s="0" t="n">
        <v>9.866666667</v>
      </c>
      <c r="KB12" s="0" t="n">
        <v>1</v>
      </c>
      <c r="KC12" s="0" t="str">
        <f aca="false">IF(KD12&gt;$KE$3,"high nfkb","low")</f>
        <v>low</v>
      </c>
      <c r="KD12" s="0" t="n">
        <f aca="false">D12+C12</f>
        <v>25.1959999350363</v>
      </c>
      <c r="KG12" s="0" t="n">
        <v>9.866666667</v>
      </c>
      <c r="KH12" s="0" t="n">
        <v>1</v>
      </c>
      <c r="KI12" s="0" t="str">
        <f aca="false">IF(AND(KM12,NOT(KN12),KO12),"high cRel+RelB, low RelA","other")</f>
        <v>other</v>
      </c>
      <c r="KJ12" s="0" t="n">
        <f aca="false">Q12</f>
        <v>13.4489343664186</v>
      </c>
      <c r="KK12" s="0" t="n">
        <f aca="false">R12</f>
        <v>15.1709332870912</v>
      </c>
      <c r="KL12" s="0" t="n">
        <f aca="false">AC12</f>
        <v>17.9925091760411</v>
      </c>
      <c r="KM12" s="0" t="n">
        <f aca="false">IF(KJ12&gt;AVERAGE($KJ$3:$KJ$115),1,0)</f>
        <v>0</v>
      </c>
      <c r="KN12" s="0" t="n">
        <f aca="false">IF(KK12&gt;AVERAGE($KK$3:$KK$115),1,0)</f>
        <v>0</v>
      </c>
      <c r="KO12" s="0" t="n">
        <f aca="false">IF(KL12&gt;AVERAGE($KL$3:$KL$115),1,0)</f>
        <v>1</v>
      </c>
      <c r="KP12" s="0" t="n">
        <v>1</v>
      </c>
      <c r="KQ12" s="0" t="n">
        <v>139</v>
      </c>
      <c r="KR12" s="0" t="n">
        <v>315715</v>
      </c>
      <c r="KS12" s="0" t="n">
        <v>139</v>
      </c>
      <c r="KT12" s="0" t="n">
        <v>315715</v>
      </c>
      <c r="KU12" s="0" t="n">
        <v>0</v>
      </c>
      <c r="KV12" s="0" t="n">
        <v>0</v>
      </c>
      <c r="KW12" s="0" t="n">
        <v>0</v>
      </c>
      <c r="KX12" s="0" t="n">
        <v>0</v>
      </c>
      <c r="KY12" s="0" t="n">
        <f aca="false">KV12/KT12</f>
        <v>0</v>
      </c>
    </row>
    <row r="13" customFormat="false" ht="15" hidden="false" customHeight="false" outlineLevel="0" collapsed="false">
      <c r="A13" s="0" t="n">
        <v>361</v>
      </c>
      <c r="B13" s="0" t="n">
        <v>11.1548038798489</v>
      </c>
      <c r="C13" s="0" t="n">
        <v>24.1595240634713</v>
      </c>
      <c r="D13" s="0" t="n">
        <v>7.50046869849334</v>
      </c>
      <c r="E13" s="0" t="n">
        <v>127.159905698673</v>
      </c>
      <c r="F13" s="0" t="n">
        <v>0.170733285402901</v>
      </c>
      <c r="G13" s="0" t="n">
        <v>0.0379173353905707</v>
      </c>
      <c r="H13" s="0" t="n">
        <v>1.25182052324192</v>
      </c>
      <c r="I13" s="0" t="n">
        <v>0.357091335071905</v>
      </c>
      <c r="J13" s="0" t="n">
        <v>0.0277908126869832</v>
      </c>
      <c r="K13" s="0" t="n">
        <v>9.70318799815685</v>
      </c>
      <c r="L13" s="0" t="n">
        <v>0.565664994280681</v>
      </c>
      <c r="M13" s="0" t="n">
        <v>1</v>
      </c>
      <c r="N13" s="0" t="n">
        <v>1.16771986602064</v>
      </c>
      <c r="O13" s="0" t="n">
        <v>1</v>
      </c>
      <c r="P13" s="0" t="n">
        <v>0.00697490249964328</v>
      </c>
      <c r="Q13" s="0" t="n">
        <v>16.1570267598853</v>
      </c>
      <c r="R13" s="0" t="n">
        <v>18.5716897103764</v>
      </c>
      <c r="S13" s="0" t="n">
        <v>1.09516329361174</v>
      </c>
      <c r="T13" s="0" t="n">
        <v>0</v>
      </c>
      <c r="U13" s="0" t="n">
        <v>1</v>
      </c>
      <c r="V13" s="0" t="n">
        <v>3.08479118079524</v>
      </c>
      <c r="W13" s="0" t="n">
        <v>0.485943573891982</v>
      </c>
      <c r="X13" s="0" t="n">
        <v>1.43571636821133</v>
      </c>
      <c r="Y13" s="0" t="n">
        <v>2.71233686639223</v>
      </c>
      <c r="Z13" s="0" t="n">
        <v>1.65643338814812</v>
      </c>
      <c r="AA13" s="0" t="n">
        <v>0.0251042411437827</v>
      </c>
      <c r="AB13" s="0" t="n">
        <v>0.540287840838874</v>
      </c>
      <c r="AC13" s="0" t="n">
        <v>16.1771099376534</v>
      </c>
      <c r="AD13" s="0" t="n">
        <v>0.00756732816845769</v>
      </c>
      <c r="AE13" s="0" t="n">
        <v>0.319108723627015</v>
      </c>
      <c r="AF13" s="0" t="n">
        <v>3.18184873372495</v>
      </c>
      <c r="AG13" s="0" t="n">
        <v>0.237948046447621</v>
      </c>
      <c r="AH13" s="0" t="n">
        <v>12.4270291398052</v>
      </c>
      <c r="AI13" s="0" t="n">
        <v>0.149056772638666</v>
      </c>
      <c r="AJ13" s="0" t="n">
        <v>0.0336545694139975</v>
      </c>
      <c r="AK13" s="0" t="n">
        <v>0.0164744909345218</v>
      </c>
      <c r="AL13" s="0" t="n">
        <v>0.00361583282216496</v>
      </c>
      <c r="AM13" s="0" t="n">
        <v>0.54100017301705</v>
      </c>
      <c r="AN13" s="0" t="n">
        <v>0.000991502780361834</v>
      </c>
      <c r="AO13" s="0" t="n">
        <v>0.0978576535688334</v>
      </c>
      <c r="AP13" s="0" t="n">
        <v>134.829825597413</v>
      </c>
      <c r="AQ13" s="0" t="n">
        <v>15.747351033614</v>
      </c>
      <c r="AR13" s="0" t="n">
        <v>31.5996753218623</v>
      </c>
      <c r="AS13" s="0" t="n">
        <v>7.87535596453881</v>
      </c>
      <c r="AT13" s="0" t="n">
        <v>17.5740948325851</v>
      </c>
      <c r="AU13" s="0" t="n">
        <v>0.0540140142490215</v>
      </c>
      <c r="AV13" s="0" t="n">
        <v>1.15870827699347</v>
      </c>
      <c r="AW13" s="0" t="n">
        <v>0.0169972964412223</v>
      </c>
      <c r="AX13" s="0" t="n">
        <v>2.76090586101495</v>
      </c>
      <c r="AY13" s="0" t="n">
        <v>0.313840678946917</v>
      </c>
      <c r="AZ13" s="0" t="n">
        <v>1.50371191323673</v>
      </c>
      <c r="BA13" s="0" t="n">
        <v>0.211540243394504</v>
      </c>
      <c r="BB13" s="0" t="n">
        <v>7.54582995473808</v>
      </c>
      <c r="BC13" s="0" t="n">
        <v>20.1677282461544</v>
      </c>
      <c r="BD13" s="0" t="n">
        <v>7.35963548316642</v>
      </c>
      <c r="BE13" s="0" t="n">
        <v>1.5778487249874</v>
      </c>
      <c r="BF13" s="0" t="n">
        <v>8.06074961226237</v>
      </c>
      <c r="BG13" s="0" t="n">
        <v>4.03747927902398</v>
      </c>
      <c r="BH13" s="0" t="n">
        <v>0</v>
      </c>
      <c r="BI13" s="0" t="n">
        <v>0</v>
      </c>
      <c r="BJ13" s="0" t="n">
        <v>0.160965716695172</v>
      </c>
      <c r="BK13" s="0" t="n">
        <v>0.108632858379381</v>
      </c>
      <c r="BL13" s="0" t="n">
        <v>0.983454260004032</v>
      </c>
      <c r="BM13" s="0" t="n">
        <v>0.0775746216749197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0.00402170975800501</v>
      </c>
      <c r="BU13" s="0" t="n">
        <v>3.47865881343441</v>
      </c>
      <c r="BV13" s="0" t="n">
        <v>4.63635563146771</v>
      </c>
      <c r="BW13" s="0" t="n">
        <v>2.34667842257514</v>
      </c>
      <c r="BX13" s="0" t="n">
        <v>0.0165037322464137</v>
      </c>
      <c r="BY13" s="0" t="n">
        <v>0.00524346964045212</v>
      </c>
      <c r="BZ13" s="0" t="n">
        <v>0.102412713728201</v>
      </c>
      <c r="CA13" s="0" t="n">
        <v>0.0680029259815683</v>
      </c>
      <c r="CB13" s="0" t="n">
        <v>5.02476427988327</v>
      </c>
      <c r="CC13" s="0" t="n">
        <v>0.407456230263594</v>
      </c>
      <c r="CD13" s="0" t="n">
        <v>0.239480977155454</v>
      </c>
      <c r="CE13" s="0" t="n">
        <v>0.117546647358194</v>
      </c>
      <c r="CF13" s="0" t="n">
        <v>0.000938572327622381</v>
      </c>
      <c r="CG13" s="0" t="n">
        <v>0.000785681829472208</v>
      </c>
      <c r="CH13" s="0" t="n">
        <v>0.00499022419956989</v>
      </c>
      <c r="CI13" s="0" t="n">
        <v>0.00325910675356315</v>
      </c>
      <c r="CJ13" s="0" t="n">
        <v>5.24847548411357</v>
      </c>
      <c r="CK13" s="0" t="n">
        <v>0.463589123725046</v>
      </c>
      <c r="CL13" s="0" t="n">
        <v>0.815566709808787</v>
      </c>
      <c r="CM13" s="0" t="n">
        <v>0.407927737269536</v>
      </c>
      <c r="CN13" s="0" t="n">
        <v>0.00259714208409779</v>
      </c>
      <c r="CO13" s="0" t="n">
        <v>0.00233799997040342</v>
      </c>
      <c r="CP13" s="0" t="n">
        <v>0.0162543676142907</v>
      </c>
      <c r="CQ13" s="0" t="n">
        <v>0.0109580900058841</v>
      </c>
      <c r="CR13" s="0" t="n">
        <v>0.894021705596556</v>
      </c>
      <c r="CS13" s="0" t="n">
        <v>0.0717237348888835</v>
      </c>
      <c r="CT13" s="0" t="n">
        <v>0.359652662215997</v>
      </c>
      <c r="CU13" s="0" t="n">
        <v>3.61404832146233</v>
      </c>
      <c r="CV13" s="0" t="n">
        <v>0.0447593838023447</v>
      </c>
      <c r="CW13" s="0" t="n">
        <v>0.0434781841880989</v>
      </c>
      <c r="CX13" s="0" t="n">
        <v>0.0260875241083659</v>
      </c>
      <c r="CY13" s="0" t="n">
        <v>0.0433604328517898</v>
      </c>
      <c r="CZ13" s="0" t="n">
        <v>0.0876742291462002</v>
      </c>
      <c r="DA13" s="0" t="n">
        <v>6.2914024894735</v>
      </c>
      <c r="DB13" s="0" t="n">
        <v>2.22451327498906</v>
      </c>
      <c r="DC13" s="0" t="n">
        <v>3.63000200756284</v>
      </c>
      <c r="DD13" s="0" t="n">
        <v>0.224285175129554</v>
      </c>
      <c r="DE13" s="0" t="n">
        <v>0.0136839437786523</v>
      </c>
      <c r="DF13" s="0" t="n">
        <v>0.010075617477225</v>
      </c>
      <c r="DG13" s="0" t="n">
        <v>0.000491311700209911</v>
      </c>
      <c r="DH13" s="7" t="n">
        <v>2.00857792271667E-006</v>
      </c>
      <c r="DI13" s="0" t="n">
        <v>0.00251002065598459</v>
      </c>
      <c r="DJ13" s="0" t="n">
        <v>0.0026208871123196</v>
      </c>
      <c r="DK13" s="0" t="n">
        <v>0.000446607167334581</v>
      </c>
      <c r="DL13" s="0" t="n">
        <v>0.0107651572784656</v>
      </c>
      <c r="DM13" s="0" t="n">
        <v>0.046236566836838</v>
      </c>
      <c r="DN13" s="0" t="n">
        <v>1.2942751003214</v>
      </c>
      <c r="DO13" s="7" t="n">
        <v>1.55534099100227E-007</v>
      </c>
      <c r="DP13" s="0" t="n">
        <v>0.169640532445937</v>
      </c>
      <c r="DQ13" s="0" t="n">
        <v>0.00276662147316617</v>
      </c>
      <c r="DR13" s="0" t="n">
        <v>0.000746841842401049</v>
      </c>
      <c r="DS13" s="0" t="n">
        <v>0.00507856050518128</v>
      </c>
      <c r="DT13" s="0" t="n">
        <v>0.343207594566294</v>
      </c>
      <c r="DU13" s="0" t="n">
        <v>0.999726832257818</v>
      </c>
      <c r="DV13" s="0" t="n">
        <v>0.994419370394315</v>
      </c>
      <c r="DW13" s="0" t="n">
        <v>1.00667036648088</v>
      </c>
      <c r="DX13" s="7" t="n">
        <v>2.20431932756303E-005</v>
      </c>
      <c r="DY13" s="0" t="n">
        <v>0.00524485765007497</v>
      </c>
      <c r="DZ13" s="0" t="n">
        <v>4.8566300213485</v>
      </c>
      <c r="EA13" s="0" t="n">
        <v>0.0903305676118585</v>
      </c>
      <c r="EB13" s="0" t="n">
        <v>3.95165115904845</v>
      </c>
      <c r="EC13" s="0" t="n">
        <v>0.052068280473904</v>
      </c>
      <c r="ED13" s="0" t="n">
        <v>0.000968440426805244</v>
      </c>
      <c r="EE13" s="0" t="n">
        <v>1.13965274511425</v>
      </c>
      <c r="EF13" s="0" t="n">
        <v>199.760141439479</v>
      </c>
      <c r="EG13" s="0" t="n">
        <v>0.0079896117540996</v>
      </c>
      <c r="EH13" s="0" t="n">
        <v>1.28192030446574</v>
      </c>
      <c r="EI13" s="0" t="n">
        <v>116.217498177482</v>
      </c>
      <c r="EJ13" s="0" t="n">
        <v>0.116084600491765</v>
      </c>
      <c r="EK13" s="0" t="n">
        <v>24298.1342758694</v>
      </c>
      <c r="EL13" s="0" t="n">
        <v>0.00311160191107818</v>
      </c>
      <c r="EM13" s="0" t="n">
        <v>11.1484984062304</v>
      </c>
      <c r="EN13" s="0" t="n">
        <v>635.360149135365</v>
      </c>
      <c r="EO13" s="0" t="n">
        <v>2.32803704208182</v>
      </c>
      <c r="EP13" s="0" t="n">
        <v>512434.564064657</v>
      </c>
      <c r="EQ13" s="0" t="n">
        <v>0.570687098216519</v>
      </c>
      <c r="ER13" s="0" t="n">
        <v>0.0396858717207957</v>
      </c>
      <c r="ES13" s="0" t="n">
        <v>501977.748682278</v>
      </c>
      <c r="ET13" s="0" t="n">
        <v>0.00199004848367359</v>
      </c>
      <c r="EU13" s="0" t="n">
        <v>0.932092378620045</v>
      </c>
      <c r="EV13" s="0" t="n">
        <v>0.00226242621741058</v>
      </c>
      <c r="EW13" s="7" t="n">
        <v>7261887.62026244</v>
      </c>
      <c r="EX13" s="0" t="n">
        <v>5.70386769974457</v>
      </c>
      <c r="EY13" s="0" t="n">
        <v>2210.93872793226</v>
      </c>
      <c r="EZ13" s="7" t="n">
        <v>1048036.78787035</v>
      </c>
      <c r="FA13" s="0" t="n">
        <v>0.00207950327177867</v>
      </c>
      <c r="FB13" s="0" t="n">
        <v>35.2744491329543</v>
      </c>
      <c r="FC13" s="0" t="n">
        <v>65084.4335541739</v>
      </c>
      <c r="FD13" s="0" t="n">
        <v>0.0724831028153373</v>
      </c>
      <c r="FE13" s="0" t="n">
        <v>17.4195898006869</v>
      </c>
      <c r="FF13" s="0" t="n">
        <v>17595.2836551923</v>
      </c>
      <c r="FG13" s="0" t="n">
        <v>235.20656224552</v>
      </c>
      <c r="FH13" s="0" t="n">
        <v>149564.03677458</v>
      </c>
      <c r="FI13" s="0" t="n">
        <v>0.260256887531297</v>
      </c>
      <c r="FJ13" s="0" t="n">
        <v>621.196052792669</v>
      </c>
      <c r="FK13" s="0" t="n">
        <v>6.01809824274804</v>
      </c>
      <c r="FL13" s="0" t="n">
        <v>9047.7666925371</v>
      </c>
      <c r="FM13" s="0" t="n">
        <v>585.648187074518</v>
      </c>
      <c r="FN13" s="0" t="n">
        <v>0.0121598614738795</v>
      </c>
      <c r="FO13" s="0" t="n">
        <v>1.06958899564388</v>
      </c>
      <c r="FP13" s="7" t="n">
        <v>2.93691089627099E-010</v>
      </c>
      <c r="FQ13" s="7" t="n">
        <v>2.22592878589061E-008</v>
      </c>
      <c r="FR13" s="0" t="n">
        <v>499999.999996844</v>
      </c>
      <c r="FS13" s="7" t="n">
        <v>2.0946141108762E-009</v>
      </c>
      <c r="FT13" s="7" t="n">
        <v>1.3171283213342E-007</v>
      </c>
      <c r="FU13" s="0" t="n">
        <v>565655.738474075</v>
      </c>
      <c r="FV13" s="7" t="n">
        <v>2.12835244500407E-007</v>
      </c>
      <c r="FW13" s="7" t="n">
        <v>2.44925771115742E-006</v>
      </c>
      <c r="FX13" s="7" t="n">
        <v>7465947.47398494</v>
      </c>
      <c r="FY13" s="7" t="n">
        <v>2.80915873049634E-006</v>
      </c>
      <c r="FZ13" s="7" t="n">
        <v>2.80878662495596E-005</v>
      </c>
      <c r="GA13" s="7" t="n">
        <v>3.22325277447899E-005</v>
      </c>
      <c r="GB13" s="0" t="n">
        <v>99999.9967770407</v>
      </c>
      <c r="GC13" s="0" t="n">
        <v>0.00322121623792689</v>
      </c>
      <c r="GD13" s="7" t="n">
        <v>2.13003985813183E-007</v>
      </c>
      <c r="GE13" s="0" t="n">
        <v>99999.9999984699</v>
      </c>
      <c r="GF13" s="7" t="n">
        <v>1.98920497794648E-010</v>
      </c>
      <c r="GG13" s="7" t="n">
        <v>5.08820025876977E-013</v>
      </c>
      <c r="GH13" s="7" t="n">
        <v>1.23429894195825E-006</v>
      </c>
      <c r="GI13" s="7" t="n">
        <v>1.52983438291184E-006</v>
      </c>
      <c r="GJ13" s="0" t="n">
        <v>0.0346687825780553</v>
      </c>
      <c r="GK13" s="0" t="n">
        <v>18.2386744673232</v>
      </c>
      <c r="GL13" s="0" t="n">
        <v>2.07276190678397</v>
      </c>
      <c r="GM13" s="0" t="n">
        <v>15.0184369337068</v>
      </c>
      <c r="GN13" s="0" t="s">
        <v>248</v>
      </c>
      <c r="GO13" s="0" t="e">
        <f aca="false">VLOOKUP(GN13,,8,0)</f>
        <v>#NAME?</v>
      </c>
      <c r="GP13" s="0" t="n">
        <v>469</v>
      </c>
      <c r="GQ13" s="0" t="n">
        <v>716267</v>
      </c>
      <c r="GR13" s="0" t="n">
        <v>470</v>
      </c>
      <c r="GS13" s="0" t="n">
        <v>628529</v>
      </c>
      <c r="GT13" s="0" t="n">
        <v>151</v>
      </c>
      <c r="GU13" s="0" t="n">
        <v>87738</v>
      </c>
      <c r="GV13" s="0" t="n">
        <v>111109</v>
      </c>
      <c r="GW13" s="0" t="n">
        <v>0.321276595744681</v>
      </c>
      <c r="GX13" s="0" t="n">
        <v>6</v>
      </c>
      <c r="GY13" s="0" t="s">
        <v>248</v>
      </c>
      <c r="GZ13" s="0" t="n">
        <v>10.2</v>
      </c>
      <c r="HA13" s="0" t="n">
        <v>1</v>
      </c>
      <c r="HB13" s="0" t="e">
        <f aca="false">VLOOKUP(GN13,,42,0)</f>
        <v>#NAME?</v>
      </c>
      <c r="HC13" s="0" t="e">
        <f aca="false">VLOOKUP(GN13,,43,0)</f>
        <v>#NAME?</v>
      </c>
      <c r="HD13" s="0" t="e">
        <f aca="false">IF(HC13="Progressed",1,0)</f>
        <v>#NAME?</v>
      </c>
      <c r="HE13" s="0" t="n">
        <f aca="false">GU13/GX13</f>
        <v>14623</v>
      </c>
      <c r="HF13" s="0" t="e">
        <f aca="false">VLOOKUP(GN13,,3,0)</f>
        <v>#NAME?</v>
      </c>
      <c r="HG13" s="0" t="n">
        <f aca="false">IF(Q13&gt;20,1,0)</f>
        <v>0</v>
      </c>
      <c r="HH13" s="0" t="n">
        <f aca="false">IF(AF13&gt;4.2,1,0)</f>
        <v>0</v>
      </c>
      <c r="HI13" s="0" t="n">
        <f aca="false">IF(DQ13&gt;0.005,1,0)</f>
        <v>0</v>
      </c>
      <c r="HJ13" s="0" t="n">
        <f aca="false">IF(DR13&gt;0.004,1,0)</f>
        <v>0</v>
      </c>
      <c r="HK13" s="0" t="n">
        <f aca="false">IF(ED13&gt;0.001,1,0)</f>
        <v>0</v>
      </c>
      <c r="HL13" s="0" t="n">
        <f aca="false">IF((GT13/GP13)&gt;0.4,1,0)</f>
        <v>0</v>
      </c>
      <c r="HM13" s="0" t="n">
        <f aca="false">SUM(HG13:HH13)</f>
        <v>0</v>
      </c>
      <c r="HN13" s="0" t="n">
        <f aca="false">SUM(HG13,HH13,HL13)</f>
        <v>0</v>
      </c>
      <c r="HP13" s="1" t="n">
        <f aca="false">IF(B13&gt;AVERAGE($B$3:$B$115),1,0)</f>
        <v>0</v>
      </c>
      <c r="HQ13" s="1" t="n">
        <f aca="false">IF(E13&gt;AVERAGE($E$3:$E$115),1,0)</f>
        <v>0</v>
      </c>
      <c r="HR13" s="2" t="str">
        <f aca="false">IF(AND(HP13,HQ13),"high","low")</f>
        <v>low</v>
      </c>
      <c r="HS13" s="6" t="n">
        <v>9.9</v>
      </c>
      <c r="HT13" s="6" t="n">
        <v>1</v>
      </c>
      <c r="HU13" s="6" t="str">
        <f aca="false">HR13</f>
        <v>low</v>
      </c>
      <c r="HV13" s="0" t="str">
        <f aca="false">IF(HM13+HL13&lt;2,"low","high")</f>
        <v>low</v>
      </c>
      <c r="HW13" s="0" t="n">
        <v>10.2</v>
      </c>
      <c r="HX13" s="0" t="n">
        <v>1</v>
      </c>
      <c r="HY13" s="0" t="n">
        <f aca="false">SUM(HG13,HH13,HL13)</f>
        <v>0</v>
      </c>
      <c r="IA13" s="0" t="n">
        <v>10.2</v>
      </c>
      <c r="IB13" s="0" t="n">
        <v>1</v>
      </c>
      <c r="IC13" s="0" t="str">
        <f aca="false">IF(AND(SUM(HG13:HH13)=2,GW13&gt;0.4),"high relBp52 and cRel + high synergy",IF(SUM(HG13:HH13)=2,"high RelBp52 and cRel + low synergy","low nfkb"))</f>
        <v>low nfkb</v>
      </c>
      <c r="IE13" s="0" t="n">
        <v>10.2</v>
      </c>
      <c r="IF13" s="0" t="n">
        <v>1</v>
      </c>
      <c r="IG13" s="0" t="str">
        <f aca="false">IF(AND(SUM(HG13:HH13)=2,GW13&gt;0.4),"high relBp52 and cRel + high synergy",IF(AND(SUM(HG13:HH13)=1,GW13&gt;0.4),"high RelBp52 or cRel + high synergy",IF(SUM(HG13:HH13)=1,"high cRel OR RelBnp52n","low nfkb")))</f>
        <v>low nfkb</v>
      </c>
      <c r="II13" s="0" t="n">
        <v>10.2</v>
      </c>
      <c r="IJ13" s="0" t="n">
        <v>1</v>
      </c>
      <c r="IK13" s="0" t="str">
        <f aca="false">IF(Q13&gt;20,"high cRel","low cRel")</f>
        <v>low cRel</v>
      </c>
      <c r="IM13" s="0" t="n">
        <v>10.2</v>
      </c>
      <c r="IN13" s="0" t="n">
        <v>1</v>
      </c>
      <c r="IO13" s="0" t="str">
        <f aca="false">IF(AND(Q13&gt;20,GW13&gt;0.4),"high cRel + syn","low cRel or syn")</f>
        <v>low cRel or syn</v>
      </c>
      <c r="IQ13" s="0" t="n">
        <v>10.2</v>
      </c>
      <c r="IR13" s="0" t="n">
        <v>1</v>
      </c>
      <c r="IS13" s="0" t="str">
        <f aca="false">IF(AF13&gt;4.2,"High RelBnp52n","low RelBnp52n")</f>
        <v>low RelBnp52n</v>
      </c>
      <c r="IU13" s="0" t="n">
        <v>10.2</v>
      </c>
      <c r="IV13" s="0" t="n">
        <v>1</v>
      </c>
      <c r="IW13" s="0" t="str">
        <f aca="false">IF(AND(AF13&gt;4.2,GW13&gt;0.4),"High RelBnp52n and syn","low RelBnp52n or syn")</f>
        <v>low RelBnp52n or syn</v>
      </c>
      <c r="IY13" s="0" t="n">
        <v>10.2</v>
      </c>
      <c r="IZ13" s="0" t="n">
        <v>1</v>
      </c>
      <c r="JA13" s="0" t="str">
        <f aca="false">IF(AND(AF13&gt;4.2,GW13&gt;0.4),"High RelBnp52n and syn",IF(AND(AF13&gt;4.2,GW13&lt;=0.4),"other",IF(AND(AF13&lt;=4.2,GW13&gt;0.4),"other","low RelBnp52n and syn")))</f>
        <v>low RelBnp52n and syn</v>
      </c>
      <c r="JC13" s="0" t="n">
        <v>10.2</v>
      </c>
      <c r="JD13" s="0" t="n">
        <v>1</v>
      </c>
      <c r="JE13" s="0" t="str">
        <f aca="false">IF(ED13&gt;0.001,"high pE2F","low pE2F")</f>
        <v>low pE2F</v>
      </c>
      <c r="JG13" s="0" t="n">
        <v>10.2</v>
      </c>
      <c r="JH13" s="0" t="n">
        <v>1</v>
      </c>
      <c r="JI13" s="0" t="str">
        <f aca="false">IF((Q13/R13)&gt;1.3,"high cRel/relA","low cRel/RelA")</f>
        <v>low cRel/RelA</v>
      </c>
      <c r="JK13" s="0" t="n">
        <v>10.2</v>
      </c>
      <c r="JL13" s="0" t="n">
        <v>1</v>
      </c>
      <c r="JM13" s="0" t="str">
        <f aca="false">IF(AND((Q13/R13)&gt;1.3,GW13&gt;0.4),"high cRel/relA and high syn",IF(OR((Q13/R13)&gt;1.3,GW13&gt;0.4),"high cRel/RelA or high syn","low both"))</f>
        <v>low both</v>
      </c>
      <c r="JO13" s="0" t="n">
        <v>10.2</v>
      </c>
      <c r="JP13" s="0" t="n">
        <v>1</v>
      </c>
      <c r="JQ13" s="0" t="str">
        <f aca="false">IF(BB13&gt;7.6,"high IkBd","low IkBd")</f>
        <v>low IkBd</v>
      </c>
      <c r="JS13" s="0" t="n">
        <v>10.2</v>
      </c>
      <c r="JT13" s="0" t="n">
        <v>1</v>
      </c>
      <c r="JU13" s="0" t="n">
        <v>1</v>
      </c>
      <c r="JW13" s="0" t="n">
        <v>10.2</v>
      </c>
      <c r="JX13" s="0" t="n">
        <v>1</v>
      </c>
      <c r="JY13" s="0" t="str">
        <f aca="false">IF(OR(JU13=3,JU13=5),IF(GW13&gt;0.4,"3/5 high syn","3/5 low syn"),"other")</f>
        <v>other</v>
      </c>
      <c r="KA13" s="0" t="n">
        <v>10.2</v>
      </c>
      <c r="KB13" s="0" t="n">
        <v>1</v>
      </c>
      <c r="KC13" s="0" t="str">
        <f aca="false">IF(KD13&gt;$KE$3,"high nfkb","low")</f>
        <v>low</v>
      </c>
      <c r="KD13" s="0" t="n">
        <f aca="false">D13+C13</f>
        <v>31.6599927619646</v>
      </c>
      <c r="KG13" s="0" t="n">
        <v>10.2</v>
      </c>
      <c r="KH13" s="0" t="n">
        <v>1</v>
      </c>
      <c r="KI13" s="0" t="str">
        <f aca="false">IF(AND(KM13,NOT(KN13),KO13),"high cRel+RelB, low RelA","other")</f>
        <v>other</v>
      </c>
      <c r="KJ13" s="0" t="n">
        <f aca="false">Q13</f>
        <v>16.1570267598853</v>
      </c>
      <c r="KK13" s="0" t="n">
        <f aca="false">R13</f>
        <v>18.5716897103764</v>
      </c>
      <c r="KL13" s="0" t="n">
        <f aca="false">AC13</f>
        <v>16.1771099376534</v>
      </c>
      <c r="KM13" s="0" t="n">
        <f aca="false">IF(KJ13&gt;AVERAGE($KJ$3:$KJ$115),1,0)</f>
        <v>0</v>
      </c>
      <c r="KN13" s="0" t="n">
        <f aca="false">IF(KK13&gt;AVERAGE($KK$3:$KK$115),1,0)</f>
        <v>1</v>
      </c>
      <c r="KO13" s="0" t="n">
        <f aca="false">IF(KL13&gt;AVERAGE($KL$3:$KL$115),1,0)</f>
        <v>1</v>
      </c>
      <c r="KP13" s="0" t="n">
        <v>1</v>
      </c>
      <c r="KQ13" s="0" t="n">
        <v>804</v>
      </c>
      <c r="KR13" s="0" t="n">
        <v>1259631</v>
      </c>
      <c r="KS13" s="0" t="n">
        <v>655</v>
      </c>
      <c r="KT13" s="0" t="n">
        <v>1005036</v>
      </c>
      <c r="KU13" s="0" t="n">
        <v>541</v>
      </c>
      <c r="KV13" s="0" t="n">
        <v>254595</v>
      </c>
      <c r="KW13" s="0" t="n">
        <v>258841</v>
      </c>
      <c r="KX13" s="0" t="n">
        <v>0.825954198473282</v>
      </c>
      <c r="KY13" s="0" t="n">
        <f aca="false">KV13/KT13</f>
        <v>0.253319284085346</v>
      </c>
    </row>
    <row r="14" customFormat="false" ht="15" hidden="false" customHeight="false" outlineLevel="0" collapsed="false">
      <c r="A14" s="0" t="n">
        <v>361</v>
      </c>
      <c r="B14" s="0" t="n">
        <v>11.1374628466539</v>
      </c>
      <c r="C14" s="0" t="n">
        <v>22.7442154393686</v>
      </c>
      <c r="D14" s="0" t="n">
        <v>11.8339751866739</v>
      </c>
      <c r="E14" s="0" t="n">
        <v>175.374996105739</v>
      </c>
      <c r="F14" s="0" t="n">
        <v>0.158191306606083</v>
      </c>
      <c r="G14" s="0" t="n">
        <v>0.0457160557799202</v>
      </c>
      <c r="H14" s="0" t="n">
        <v>1.21973390884212</v>
      </c>
      <c r="I14" s="0" t="n">
        <v>0.680115182787783</v>
      </c>
      <c r="J14" s="0" t="n">
        <v>0.0563418502694113</v>
      </c>
      <c r="K14" s="0" t="n">
        <v>8.60527611463104</v>
      </c>
      <c r="L14" s="0" t="n">
        <v>0.566051681415001</v>
      </c>
      <c r="M14" s="0" t="n">
        <v>1</v>
      </c>
      <c r="N14" s="0" t="n">
        <v>1.17108996664576</v>
      </c>
      <c r="O14" s="0" t="n">
        <v>1</v>
      </c>
      <c r="P14" s="0" t="n">
        <v>0.00443115382375619</v>
      </c>
      <c r="Q14" s="0" t="n">
        <v>23.0233571789213</v>
      </c>
      <c r="R14" s="0" t="n">
        <v>15.6704133106916</v>
      </c>
      <c r="S14" s="0" t="n">
        <v>1.28505049630358</v>
      </c>
      <c r="T14" s="0" t="n">
        <v>0</v>
      </c>
      <c r="U14" s="0" t="n">
        <v>1</v>
      </c>
      <c r="V14" s="0" t="n">
        <v>3.81581779725446</v>
      </c>
      <c r="W14" s="0" t="n">
        <v>0.504078759909072</v>
      </c>
      <c r="X14" s="0" t="n">
        <v>1.47384450376844</v>
      </c>
      <c r="Y14" s="0" t="n">
        <v>3.7576727237852</v>
      </c>
      <c r="Z14" s="0" t="n">
        <v>2.07001807057126</v>
      </c>
      <c r="AA14" s="0" t="n">
        <v>0.0268832590926132</v>
      </c>
      <c r="AB14" s="0" t="n">
        <v>0.901243764483854</v>
      </c>
      <c r="AC14" s="0" t="n">
        <v>15.648028761222</v>
      </c>
      <c r="AD14" s="0" t="n">
        <v>0.00934522539406304</v>
      </c>
      <c r="AE14" s="0" t="n">
        <v>0.408707984336289</v>
      </c>
      <c r="AF14" s="0" t="n">
        <v>4.0691661649991</v>
      </c>
      <c r="AG14" s="0" t="n">
        <v>0.270905248509476</v>
      </c>
      <c r="AH14" s="0" t="n">
        <v>12.7425432050459</v>
      </c>
      <c r="AI14" s="0" t="n">
        <v>0.258404118263379</v>
      </c>
      <c r="AJ14" s="0" t="n">
        <v>0.0605849126473869</v>
      </c>
      <c r="AK14" s="0" t="n">
        <v>0.0310772832315343</v>
      </c>
      <c r="AL14" s="0" t="n">
        <v>0.00561378122515464</v>
      </c>
      <c r="AM14" s="0" t="n">
        <v>0.919959718298085</v>
      </c>
      <c r="AN14" s="0" t="n">
        <v>0.00155878699987299</v>
      </c>
      <c r="AO14" s="0" t="n">
        <v>0.164523737192294</v>
      </c>
      <c r="AP14" s="0" t="n">
        <v>168.736101341744</v>
      </c>
      <c r="AQ14" s="0" t="n">
        <v>22.6599656428462</v>
      </c>
      <c r="AR14" s="0" t="n">
        <v>35.6670770861646</v>
      </c>
      <c r="AS14" s="0" t="n">
        <v>10.3082261100121</v>
      </c>
      <c r="AT14" s="0" t="n">
        <v>22.673198989447</v>
      </c>
      <c r="AU14" s="0" t="n">
        <v>0.0732308454681146</v>
      </c>
      <c r="AV14" s="0" t="n">
        <v>1.25211659383117</v>
      </c>
      <c r="AW14" s="0" t="n">
        <v>0.018438429615239</v>
      </c>
      <c r="AX14" s="0" t="n">
        <v>2.24729047297497</v>
      </c>
      <c r="AY14" s="0" t="n">
        <v>0.250994367082417</v>
      </c>
      <c r="AZ14" s="0" t="n">
        <v>1.1600301737767</v>
      </c>
      <c r="BA14" s="0" t="n">
        <v>0.160958651670031</v>
      </c>
      <c r="BB14" s="0" t="n">
        <v>7.87122812639447</v>
      </c>
      <c r="BC14" s="0" t="n">
        <v>18.9225800319845</v>
      </c>
      <c r="BD14" s="0" t="n">
        <v>6.66509848596508</v>
      </c>
      <c r="BE14" s="0" t="n">
        <v>1.46019450560532</v>
      </c>
      <c r="BF14" s="0" t="n">
        <v>12.6489711457904</v>
      </c>
      <c r="BG14" s="0" t="n">
        <v>5.76015073381829</v>
      </c>
      <c r="BH14" s="0" t="n">
        <v>0</v>
      </c>
      <c r="BI14" s="0" t="n">
        <v>0</v>
      </c>
      <c r="BJ14" s="0" t="n">
        <v>0.14041109773808</v>
      </c>
      <c r="BK14" s="0" t="n">
        <v>0.0901132147231116</v>
      </c>
      <c r="BL14" s="0" t="n">
        <v>1.03298098662869</v>
      </c>
      <c r="BM14" s="0" t="n">
        <v>0.0800037358654945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0.0052786971289839</v>
      </c>
      <c r="BU14" s="0" t="n">
        <v>4.35627059711324</v>
      </c>
      <c r="BV14" s="0" t="n">
        <v>11.0300114241164</v>
      </c>
      <c r="BW14" s="0" t="n">
        <v>5.08160159967643</v>
      </c>
      <c r="BX14" s="0" t="n">
        <v>0.0374085294655409</v>
      </c>
      <c r="BY14" s="0" t="n">
        <v>0.00952238462501359</v>
      </c>
      <c r="BZ14" s="0" t="n">
        <v>0.137975739678177</v>
      </c>
      <c r="CA14" s="0" t="n">
        <v>0.0870783897644972</v>
      </c>
      <c r="CB14" s="0" t="n">
        <v>8.01349888018093</v>
      </c>
      <c r="CC14" s="0" t="n">
        <v>0.637701506893882</v>
      </c>
      <c r="CD14" s="0" t="n">
        <v>0.681614949143948</v>
      </c>
      <c r="CE14" s="0" t="n">
        <v>0.306745245742367</v>
      </c>
      <c r="CF14" s="0" t="n">
        <v>0.00251335152108394</v>
      </c>
      <c r="CG14" s="0" t="n">
        <v>0.00197955297290446</v>
      </c>
      <c r="CH14" s="0" t="n">
        <v>0.00805510508100765</v>
      </c>
      <c r="CI14" s="0" t="n">
        <v>0.00501758661757185</v>
      </c>
      <c r="CJ14" s="0" t="n">
        <v>9.32896716478718</v>
      </c>
      <c r="CK14" s="0" t="n">
        <v>0.817983894697715</v>
      </c>
      <c r="CL14" s="0" t="n">
        <v>1.21458041587534</v>
      </c>
      <c r="CM14" s="0" t="n">
        <v>0.55261026499425</v>
      </c>
      <c r="CN14" s="0" t="n">
        <v>0.00358027164855567</v>
      </c>
      <c r="CO14" s="0" t="n">
        <v>0.00299324318609521</v>
      </c>
      <c r="CP14" s="0" t="n">
        <v>0.0134581372790459</v>
      </c>
      <c r="CQ14" s="0" t="n">
        <v>0.00863156362458639</v>
      </c>
      <c r="CR14" s="0" t="n">
        <v>0.875304085658536</v>
      </c>
      <c r="CS14" s="0" t="n">
        <v>0.0690394695731595</v>
      </c>
      <c r="CT14" s="0" t="n">
        <v>0.462247824634829</v>
      </c>
      <c r="CU14" s="0" t="n">
        <v>4.228427885133</v>
      </c>
      <c r="CV14" s="0" t="n">
        <v>0.0339733806684362</v>
      </c>
      <c r="CW14" s="0" t="n">
        <v>0.0314354589205315</v>
      </c>
      <c r="CX14" s="0" t="n">
        <v>0.0318507681253943</v>
      </c>
      <c r="CY14" s="0" t="n">
        <v>0.0367070835757307</v>
      </c>
      <c r="CZ14" s="0" t="n">
        <v>0.0969748650572018</v>
      </c>
      <c r="DA14" s="0" t="n">
        <v>6.64814690286631</v>
      </c>
      <c r="DB14" s="0" t="n">
        <v>2.1844653344987</v>
      </c>
      <c r="DC14" s="0" t="n">
        <v>4.41069408311714</v>
      </c>
      <c r="DD14" s="0" t="n">
        <v>0.287643322367085</v>
      </c>
      <c r="DE14" s="0" t="n">
        <v>0.0173431063102901</v>
      </c>
      <c r="DF14" s="0" t="n">
        <v>0.00945336373971445</v>
      </c>
      <c r="DG14" s="0" t="n">
        <v>0.000516051776810201</v>
      </c>
      <c r="DH14" s="7" t="n">
        <v>2.63623508936321E-006</v>
      </c>
      <c r="DI14" s="0" t="n">
        <v>0.00400297710814227</v>
      </c>
      <c r="DJ14" s="0" t="n">
        <v>0.00465833670118997</v>
      </c>
      <c r="DK14" s="0" t="n">
        <v>0.000437253196066645</v>
      </c>
      <c r="DL14" s="0" t="n">
        <v>0.0292646722086858</v>
      </c>
      <c r="DM14" s="0" t="n">
        <v>0.0448439582417149</v>
      </c>
      <c r="DN14" s="0" t="n">
        <v>1.56641352728926</v>
      </c>
      <c r="DO14" s="7" t="n">
        <v>1.56474287638425E-007</v>
      </c>
      <c r="DP14" s="0" t="n">
        <v>0.134717920450585</v>
      </c>
      <c r="DQ14" s="0" t="n">
        <v>0.00173434292560163</v>
      </c>
      <c r="DR14" s="0" t="n">
        <v>0.000571785848151049</v>
      </c>
      <c r="DS14" s="0" t="n">
        <v>0.0076798106881488</v>
      </c>
      <c r="DT14" s="0" t="n">
        <v>0.275994183266059</v>
      </c>
      <c r="DU14" s="0" t="n">
        <v>0.999489752853032</v>
      </c>
      <c r="DV14" s="0" t="n">
        <v>0.783134172667848</v>
      </c>
      <c r="DW14" s="0" t="n">
        <v>0.940050904862332</v>
      </c>
      <c r="DX14" s="7" t="n">
        <v>2.3302749592193E-005</v>
      </c>
      <c r="DY14" s="0" t="n">
        <v>0.00739312376181899</v>
      </c>
      <c r="DZ14" s="0" t="n">
        <v>4.87271498613209</v>
      </c>
      <c r="EA14" s="0" t="n">
        <v>0.0621789224127569</v>
      </c>
      <c r="EB14" s="0" t="n">
        <v>3.41925235380041</v>
      </c>
      <c r="EC14" s="0" t="n">
        <v>0.064283105078984</v>
      </c>
      <c r="ED14" s="0" t="n">
        <v>0.000820294405136271</v>
      </c>
      <c r="EE14" s="0" t="n">
        <v>1.64375183698661</v>
      </c>
      <c r="EF14" s="0" t="n">
        <v>199.760141560941</v>
      </c>
      <c r="EG14" s="0" t="n">
        <v>0.00798961175905316</v>
      </c>
      <c r="EH14" s="0" t="n">
        <v>1.37325536200521</v>
      </c>
      <c r="EI14" s="0" t="n">
        <v>98.1604611943978</v>
      </c>
      <c r="EJ14" s="0" t="n">
        <v>0.108958845003483</v>
      </c>
      <c r="EK14" s="0" t="n">
        <v>22754.6505637322</v>
      </c>
      <c r="EL14" s="0" t="n">
        <v>0.00312155069157185</v>
      </c>
      <c r="EM14" s="0" t="n">
        <v>15.7141222221266</v>
      </c>
      <c r="EN14" s="0" t="n">
        <v>577.918886527267</v>
      </c>
      <c r="EO14" s="0" t="n">
        <v>3.16270201340386</v>
      </c>
      <c r="EP14" s="0" t="n">
        <v>694425.84356071</v>
      </c>
      <c r="EQ14" s="0" t="n">
        <v>1.0900685972956</v>
      </c>
      <c r="ER14" s="0" t="n">
        <v>0.0857843264638441</v>
      </c>
      <c r="ES14" s="0" t="n">
        <v>417075.798813237</v>
      </c>
      <c r="ET14" s="0" t="n">
        <v>0.00357405023131929</v>
      </c>
      <c r="EU14" s="0" t="n">
        <v>1.71710627023958</v>
      </c>
      <c r="EV14" s="0" t="n">
        <v>0.00390305113451173</v>
      </c>
      <c r="EW14" s="7" t="n">
        <v>6416999.13922016</v>
      </c>
      <c r="EX14" s="0" t="n">
        <v>10.8935370548338</v>
      </c>
      <c r="EY14" s="0" t="n">
        <v>3792.1231555444</v>
      </c>
      <c r="EZ14" s="7" t="n">
        <v>1530497.96900616</v>
      </c>
      <c r="FA14" s="0" t="n">
        <v>0.0065642873899206</v>
      </c>
      <c r="FB14" s="0" t="n">
        <v>105.145200227506</v>
      </c>
      <c r="FC14" s="0" t="n">
        <v>43618.7644004087</v>
      </c>
      <c r="FD14" s="0" t="n">
        <v>0.0684701474762333</v>
      </c>
      <c r="FE14" s="0" t="n">
        <v>14.8965639761445</v>
      </c>
      <c r="FF14" s="0" t="n">
        <v>20535.169095075</v>
      </c>
      <c r="FG14" s="0" t="n">
        <v>238.67638866566</v>
      </c>
      <c r="FH14" s="0" t="n">
        <v>98532.9386719019</v>
      </c>
      <c r="FI14" s="0" t="n">
        <v>0.146621631899544</v>
      </c>
      <c r="FJ14" s="0" t="n">
        <v>299.324665433274</v>
      </c>
      <c r="FK14" s="0" t="n">
        <v>2.87961628526461</v>
      </c>
      <c r="FL14" s="0" t="n">
        <v>11748.4038729335</v>
      </c>
      <c r="FM14" s="0" t="n">
        <v>370.194159778286</v>
      </c>
      <c r="FN14" s="0" t="n">
        <v>0.00212940592255763</v>
      </c>
      <c r="FO14" s="0" t="n">
        <v>0.241572205366242</v>
      </c>
      <c r="FP14" s="7" t="n">
        <v>8.96902766353861E-012</v>
      </c>
      <c r="FQ14" s="7" t="n">
        <v>8.80089136464003E-010</v>
      </c>
      <c r="FR14" s="0" t="n">
        <v>499999.9999999</v>
      </c>
      <c r="FS14" s="7" t="n">
        <v>6.39689446144794E-011</v>
      </c>
      <c r="FT14" s="7" t="n">
        <v>4.96295561048445E-009</v>
      </c>
      <c r="FU14" s="0" t="n">
        <v>896260.966046063</v>
      </c>
      <c r="FV14" s="7" t="n">
        <v>1.27068838228476E-008</v>
      </c>
      <c r="FW14" s="7" t="n">
        <v>1.47129346137123E-007</v>
      </c>
      <c r="FX14" s="7" t="n">
        <v>5797187.15573337</v>
      </c>
      <c r="FY14" s="7" t="n">
        <v>8.21905521692371E-008</v>
      </c>
      <c r="FZ14" s="7" t="n">
        <v>8.21878398847172E-007</v>
      </c>
      <c r="GA14" s="7" t="n">
        <v>2.01427351862455E-006</v>
      </c>
      <c r="GB14" s="0" t="n">
        <v>99999.9997985836</v>
      </c>
      <c r="GC14" s="0" t="n">
        <v>0.000201304248614618</v>
      </c>
      <c r="GD14" s="7" t="n">
        <v>1.33483665654306E-008</v>
      </c>
      <c r="GE14" s="0" t="n">
        <v>99999.9999999011</v>
      </c>
      <c r="GF14" s="7" t="n">
        <v>1.43806141253487E-011</v>
      </c>
      <c r="GG14" s="7" t="n">
        <v>4.98529871172613E-014</v>
      </c>
      <c r="GH14" s="7" t="n">
        <v>4.25424990643156E-008</v>
      </c>
      <c r="GI14" s="7" t="n">
        <v>9.88165365193712E-008</v>
      </c>
      <c r="GJ14" s="0" t="n">
        <v>0.00108954762708438</v>
      </c>
      <c r="GK14" s="0" t="n">
        <v>9.63343974461591</v>
      </c>
      <c r="GL14" s="0" t="n">
        <v>1.94564828495617</v>
      </c>
      <c r="GM14" s="0" t="n">
        <v>15.4506218217205</v>
      </c>
      <c r="GN14" s="0" t="s">
        <v>249</v>
      </c>
      <c r="GO14" s="0" t="e">
        <f aca="false">VLOOKUP(GN14,,8,0)</f>
        <v>#NAME?</v>
      </c>
      <c r="GP14" s="0" t="n">
        <v>387</v>
      </c>
      <c r="GQ14" s="0" t="n">
        <v>634923</v>
      </c>
      <c r="GR14" s="0" t="n">
        <v>321</v>
      </c>
      <c r="GS14" s="0" t="n">
        <v>564065</v>
      </c>
      <c r="GT14" s="0" t="n">
        <v>163</v>
      </c>
      <c r="GU14" s="0" t="n">
        <v>70858</v>
      </c>
      <c r="GV14" s="0" t="n">
        <v>73783</v>
      </c>
      <c r="GW14" s="0" t="n">
        <v>0.507788161993769</v>
      </c>
      <c r="GX14" s="0" t="n">
        <v>5</v>
      </c>
      <c r="GY14" s="0" t="s">
        <v>249</v>
      </c>
      <c r="GZ14" s="0" t="n">
        <v>12.7</v>
      </c>
      <c r="HA14" s="0" t="n">
        <v>1</v>
      </c>
      <c r="HB14" s="0" t="e">
        <f aca="false">VLOOKUP(GN14,,42,0)</f>
        <v>#NAME?</v>
      </c>
      <c r="HC14" s="0" t="e">
        <f aca="false">VLOOKUP(GN14,,43,0)</f>
        <v>#NAME?</v>
      </c>
      <c r="HD14" s="0" t="e">
        <f aca="false">IF(HC14="Progressed",1,0)</f>
        <v>#NAME?</v>
      </c>
      <c r="HE14" s="0" t="n">
        <f aca="false">GU14/GX14</f>
        <v>14171.6</v>
      </c>
      <c r="HF14" s="0" t="e">
        <f aca="false">VLOOKUP(GN14,,3,0)</f>
        <v>#NAME?</v>
      </c>
      <c r="HG14" s="0" t="n">
        <f aca="false">IF(Q14&gt;20,1,0)</f>
        <v>1</v>
      </c>
      <c r="HH14" s="0" t="n">
        <f aca="false">IF(AF14&gt;4.2,1,0)</f>
        <v>0</v>
      </c>
      <c r="HI14" s="0" t="n">
        <f aca="false">IF(DQ14&gt;0.005,1,0)</f>
        <v>0</v>
      </c>
      <c r="HJ14" s="0" t="n">
        <f aca="false">IF(DR14&gt;0.004,1,0)</f>
        <v>0</v>
      </c>
      <c r="HK14" s="0" t="n">
        <f aca="false">IF(ED14&gt;0.001,1,0)</f>
        <v>0</v>
      </c>
      <c r="HL14" s="0" t="n">
        <f aca="false">IF((GT14/GP14)&gt;0.4,1,0)</f>
        <v>1</v>
      </c>
      <c r="HM14" s="0" t="n">
        <f aca="false">SUM(HG14:HH14)</f>
        <v>1</v>
      </c>
      <c r="HN14" s="0" t="n">
        <f aca="false">SUM(HG14,HH14,HL14)</f>
        <v>2</v>
      </c>
      <c r="HP14" s="1" t="n">
        <f aca="false">IF(B14&gt;AVERAGE($B$3:$B$115),1,0)</f>
        <v>0</v>
      </c>
      <c r="HQ14" s="1" t="n">
        <f aca="false">IF(E14&gt;AVERAGE($E$3:$E$115),1,0)</f>
        <v>1</v>
      </c>
      <c r="HR14" s="2" t="str">
        <f aca="false">IF(AND(HP14,HQ14),"high","low")</f>
        <v>low</v>
      </c>
      <c r="HS14" s="6" t="n">
        <v>4.9</v>
      </c>
      <c r="HT14" s="6" t="n">
        <v>1</v>
      </c>
      <c r="HU14" s="6" t="str">
        <f aca="false">HR14</f>
        <v>low</v>
      </c>
      <c r="HV14" s="0" t="str">
        <f aca="false">IF(HM14+HL14&lt;2,"low","high")</f>
        <v>high</v>
      </c>
      <c r="HW14" s="0" t="n">
        <v>12.7</v>
      </c>
      <c r="HX14" s="0" t="n">
        <v>1</v>
      </c>
      <c r="HY14" s="0" t="n">
        <f aca="false">SUM(HG14,HH14,HL14)</f>
        <v>2</v>
      </c>
      <c r="IA14" s="0" t="n">
        <v>12.7</v>
      </c>
      <c r="IB14" s="0" t="n">
        <v>1</v>
      </c>
      <c r="IC14" s="0" t="str">
        <f aca="false">IF(AND(SUM(HG14:HH14)=2,GW14&gt;0.4),"high relBp52 and cRel + high synergy",IF(SUM(HG14:HH14)=2,"high RelBp52 and cRel + low synergy","low nfkb"))</f>
        <v>low nfkb</v>
      </c>
      <c r="IE14" s="0" t="n">
        <v>12.7</v>
      </c>
      <c r="IF14" s="0" t="n">
        <v>1</v>
      </c>
      <c r="IG14" s="0" t="str">
        <f aca="false">IF(AND(SUM(HG14:HH14)=2,GW14&gt;0.4),"high relBp52 and cRel + high synergy",IF(AND(SUM(HG14:HH14)=1,GW14&gt;0.4),"high RelBp52 or cRel + high synergy",IF(SUM(HG14:HH14)=1,"high cRel OR RelBnp52n","low nfkb")))</f>
        <v>high RelBp52 or cRel + high synergy</v>
      </c>
      <c r="II14" s="0" t="n">
        <v>12.7</v>
      </c>
      <c r="IJ14" s="0" t="n">
        <v>1</v>
      </c>
      <c r="IK14" s="0" t="str">
        <f aca="false">IF(Q14&gt;20,"high cRel","low cRel")</f>
        <v>high cRel</v>
      </c>
      <c r="IM14" s="0" t="n">
        <v>12.7</v>
      </c>
      <c r="IN14" s="0" t="n">
        <v>1</v>
      </c>
      <c r="IO14" s="0" t="str">
        <f aca="false">IF(AND(Q14&gt;20,GW14&gt;0.4),"high cRel + syn","low cRel or syn")</f>
        <v>high cRel + syn</v>
      </c>
      <c r="IQ14" s="0" t="n">
        <v>12.7</v>
      </c>
      <c r="IR14" s="0" t="n">
        <v>1</v>
      </c>
      <c r="IS14" s="0" t="str">
        <f aca="false">IF(AF14&gt;4.2,"High RelBnp52n","low RelBnp52n")</f>
        <v>low RelBnp52n</v>
      </c>
      <c r="IU14" s="0" t="n">
        <v>12.7</v>
      </c>
      <c r="IV14" s="0" t="n">
        <v>1</v>
      </c>
      <c r="IW14" s="0" t="str">
        <f aca="false">IF(AND(AF14&gt;4.2,GW14&gt;0.4),"High RelBnp52n and syn","low RelBnp52n or syn")</f>
        <v>low RelBnp52n or syn</v>
      </c>
      <c r="IY14" s="0" t="n">
        <v>12.7</v>
      </c>
      <c r="IZ14" s="0" t="n">
        <v>1</v>
      </c>
      <c r="JA14" s="0" t="str">
        <f aca="false">IF(AND(AF14&gt;4.2,GW14&gt;0.4),"High RelBnp52n and syn",IF(AND(AF14&gt;4.2,GW14&lt;=0.4),"other",IF(AND(AF14&lt;=4.2,GW14&gt;0.4),"other","low RelBnp52n and syn")))</f>
        <v>other</v>
      </c>
      <c r="JC14" s="0" t="n">
        <v>12.7</v>
      </c>
      <c r="JD14" s="0" t="n">
        <v>1</v>
      </c>
      <c r="JE14" s="0" t="str">
        <f aca="false">IF(ED14&gt;0.001,"high pE2F","low pE2F")</f>
        <v>low pE2F</v>
      </c>
      <c r="JG14" s="0" t="n">
        <v>12.7</v>
      </c>
      <c r="JH14" s="0" t="n">
        <v>1</v>
      </c>
      <c r="JI14" s="0" t="str">
        <f aca="false">IF((Q14/R14)&gt;1.3,"high cRel/relA","low cRel/RelA")</f>
        <v>high cRel/relA</v>
      </c>
      <c r="JK14" s="0" t="n">
        <v>12.7</v>
      </c>
      <c r="JL14" s="0" t="n">
        <v>1</v>
      </c>
      <c r="JM14" s="0" t="str">
        <f aca="false">IF(AND((Q14/R14)&gt;1.3,GW14&gt;0.4),"high cRel/relA and high syn",IF(OR((Q14/R14)&gt;1.3,GW14&gt;0.4),"high cRel/RelA or high syn","low both"))</f>
        <v>high cRel/relA and high syn</v>
      </c>
      <c r="JO14" s="0" t="n">
        <v>12.7</v>
      </c>
      <c r="JP14" s="0" t="n">
        <v>1</v>
      </c>
      <c r="JQ14" s="0" t="str">
        <f aca="false">IF(BB14&gt;7.6,"high IkBd","low IkBd")</f>
        <v>high IkBd</v>
      </c>
      <c r="JS14" s="0" t="n">
        <v>12.7</v>
      </c>
      <c r="JT14" s="0" t="n">
        <v>1</v>
      </c>
      <c r="JU14" s="0" t="n">
        <v>3</v>
      </c>
      <c r="JW14" s="0" t="n">
        <v>12.7</v>
      </c>
      <c r="JX14" s="0" t="n">
        <v>1</v>
      </c>
      <c r="JY14" s="0" t="str">
        <f aca="false">IF(OR(JU14=3,JU14=5),IF(GW14&gt;0.4,"3/5 high syn","3/5 low syn"),"other")</f>
        <v>3/5 high syn</v>
      </c>
      <c r="KA14" s="0" t="n">
        <v>12.7</v>
      </c>
      <c r="KB14" s="0" t="n">
        <v>1</v>
      </c>
      <c r="KC14" s="0" t="str">
        <f aca="false">IF(KD14&gt;$KE$3,"high nfkb","low")</f>
        <v>low</v>
      </c>
      <c r="KD14" s="0" t="n">
        <f aca="false">D14+C14</f>
        <v>34.5781906260425</v>
      </c>
      <c r="KG14" s="0" t="n">
        <v>12.7</v>
      </c>
      <c r="KH14" s="0" t="n">
        <v>1</v>
      </c>
      <c r="KI14" s="0" t="str">
        <f aca="false">IF(AND(KM14,NOT(KN14),KO14),"high cRel+RelB, low RelA","other")</f>
        <v>other</v>
      </c>
      <c r="KJ14" s="0" t="n">
        <f aca="false">Q14</f>
        <v>23.0233571789213</v>
      </c>
      <c r="KK14" s="0" t="n">
        <f aca="false">R14</f>
        <v>15.6704133106916</v>
      </c>
      <c r="KL14" s="0" t="n">
        <f aca="false">AC14</f>
        <v>15.648028761222</v>
      </c>
      <c r="KM14" s="0" t="n">
        <f aca="false">IF(KJ14&gt;AVERAGE($KJ$3:$KJ$115),1,0)</f>
        <v>1</v>
      </c>
      <c r="KN14" s="0" t="n">
        <f aca="false">IF(KK14&gt;AVERAGE($KK$3:$KK$115),1,0)</f>
        <v>0</v>
      </c>
      <c r="KO14" s="0" t="n">
        <f aca="false">IF(KL14&gt;AVERAGE($KL$3:$KL$115),1,0)</f>
        <v>0</v>
      </c>
      <c r="KP14" s="0" t="n">
        <v>1</v>
      </c>
      <c r="KQ14" s="0" t="n">
        <v>653</v>
      </c>
      <c r="KR14" s="0" t="n">
        <v>859712</v>
      </c>
      <c r="KS14" s="0" t="n">
        <v>425</v>
      </c>
      <c r="KT14" s="0" t="n">
        <v>692274</v>
      </c>
      <c r="KU14" s="0" t="n">
        <v>281</v>
      </c>
      <c r="KV14" s="0" t="n">
        <v>167438</v>
      </c>
      <c r="KW14" s="0" t="n">
        <v>167652</v>
      </c>
      <c r="KX14" s="0" t="n">
        <v>0.661176470588235</v>
      </c>
      <c r="KY14" s="0" t="n">
        <f aca="false">KV14/KT14</f>
        <v>0.241866659732996</v>
      </c>
    </row>
    <row r="15" customFormat="false" ht="15" hidden="false" customHeight="false" outlineLevel="0" collapsed="false">
      <c r="A15" s="0" t="n">
        <v>361</v>
      </c>
      <c r="B15" s="0" t="n">
        <v>10.8842898480431</v>
      </c>
      <c r="C15" s="0" t="n">
        <v>22.4157795141315</v>
      </c>
      <c r="D15" s="0" t="n">
        <v>11.3484206238389</v>
      </c>
      <c r="E15" s="0" t="n">
        <v>119.673983383749</v>
      </c>
      <c r="F15" s="0" t="n">
        <v>0.154781488858959</v>
      </c>
      <c r="G15" s="0" t="n">
        <v>0.0449229347322653</v>
      </c>
      <c r="H15" s="0" t="n">
        <v>1.22079016524483</v>
      </c>
      <c r="I15" s="0" t="n">
        <v>0.659728731199383</v>
      </c>
      <c r="J15" s="0" t="n">
        <v>0.0824655953445325</v>
      </c>
      <c r="K15" s="0" t="n">
        <v>8.42185847103553</v>
      </c>
      <c r="L15" s="0" t="n">
        <v>0.564666745894477</v>
      </c>
      <c r="M15" s="0" t="n">
        <v>1</v>
      </c>
      <c r="N15" s="0" t="n">
        <v>1.17067189417034</v>
      </c>
      <c r="O15" s="0" t="n">
        <v>1</v>
      </c>
      <c r="P15" s="0" t="n">
        <v>0.00433080721599628</v>
      </c>
      <c r="Q15" s="0" t="n">
        <v>22.6031708959074</v>
      </c>
      <c r="R15" s="0" t="n">
        <v>15.6859641309892</v>
      </c>
      <c r="S15" s="0" t="n">
        <v>1.27612205630229</v>
      </c>
      <c r="T15" s="0" t="n">
        <v>0</v>
      </c>
      <c r="U15" s="0" t="n">
        <v>1</v>
      </c>
      <c r="V15" s="0" t="n">
        <v>3.8015229817773</v>
      </c>
      <c r="W15" s="0" t="n">
        <v>0.500691547527536</v>
      </c>
      <c r="X15" s="0" t="n">
        <v>1.45728515499977</v>
      </c>
      <c r="Y15" s="0" t="n">
        <v>3.71284899962862</v>
      </c>
      <c r="Z15" s="0" t="n">
        <v>2.08383598660236</v>
      </c>
      <c r="AA15" s="0" t="n">
        <v>0.027111173508925</v>
      </c>
      <c r="AB15" s="0" t="n">
        <v>0.907511776340322</v>
      </c>
      <c r="AC15" s="0" t="n">
        <v>15.4949062878948</v>
      </c>
      <c r="AD15" s="0" t="n">
        <v>0.00927733642239467</v>
      </c>
      <c r="AE15" s="0" t="n">
        <v>0.399611029204269</v>
      </c>
      <c r="AF15" s="0" t="n">
        <v>4.01315682227504</v>
      </c>
      <c r="AG15" s="0" t="n">
        <v>0.264198838464234</v>
      </c>
      <c r="AH15" s="0" t="n">
        <v>12.3461496200824</v>
      </c>
      <c r="AI15" s="0" t="n">
        <v>0.249845812215853</v>
      </c>
      <c r="AJ15" s="0" t="n">
        <v>0.0581666137404756</v>
      </c>
      <c r="AK15" s="0" t="n">
        <v>0.0305480292023734</v>
      </c>
      <c r="AL15" s="0" t="n">
        <v>0.0055648253499295</v>
      </c>
      <c r="AM15" s="0" t="n">
        <v>0.905186145422615</v>
      </c>
      <c r="AN15" s="0" t="n">
        <v>0.00157971950438917</v>
      </c>
      <c r="AO15" s="0" t="n">
        <v>0.166783843352702</v>
      </c>
      <c r="AP15" s="0" t="n">
        <v>166.561412557574</v>
      </c>
      <c r="AQ15" s="0" t="n">
        <v>22.3173312036706</v>
      </c>
      <c r="AR15" s="0" t="n">
        <v>35.6649240624372</v>
      </c>
      <c r="AS15" s="0" t="n">
        <v>10.1539043489915</v>
      </c>
      <c r="AT15" s="0" t="n">
        <v>34.0110475107365</v>
      </c>
      <c r="AU15" s="0" t="n">
        <v>0.108586325697061</v>
      </c>
      <c r="AV15" s="0" t="n">
        <v>1.88017314466429</v>
      </c>
      <c r="AW15" s="0" t="n">
        <v>0.0272997832121426</v>
      </c>
      <c r="AX15" s="0" t="n">
        <v>3.31191254642397</v>
      </c>
      <c r="AY15" s="0" t="n">
        <v>0.371182593723646</v>
      </c>
      <c r="AZ15" s="0" t="n">
        <v>1.74122532985298</v>
      </c>
      <c r="BA15" s="0" t="n">
        <v>0.23807381574734</v>
      </c>
      <c r="BB15" s="0" t="n">
        <v>7.87540379541806</v>
      </c>
      <c r="BC15" s="0" t="n">
        <v>18.9415797945201</v>
      </c>
      <c r="BD15" s="0" t="n">
        <v>6.78886271728933</v>
      </c>
      <c r="BE15" s="0" t="n">
        <v>1.46223166629021</v>
      </c>
      <c r="BF15" s="0" t="n">
        <v>12.2442518073776</v>
      </c>
      <c r="BG15" s="0" t="n">
        <v>5.57698539303249</v>
      </c>
      <c r="BH15" s="0" t="n">
        <v>0</v>
      </c>
      <c r="BI15" s="0" t="n">
        <v>0</v>
      </c>
      <c r="BJ15" s="0" t="n">
        <v>0.204103243795808</v>
      </c>
      <c r="BK15" s="0" t="n">
        <v>0.131018842864596</v>
      </c>
      <c r="BL15" s="0" t="n">
        <v>1.0145961760091</v>
      </c>
      <c r="BM15" s="0" t="n">
        <v>0.078632272206416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0.00523640217180746</v>
      </c>
      <c r="BU15" s="0" t="n">
        <v>4.35031128085676</v>
      </c>
      <c r="BV15" s="0" t="n">
        <v>10.5685917233516</v>
      </c>
      <c r="BW15" s="0" t="n">
        <v>4.869899620635</v>
      </c>
      <c r="BX15" s="0" t="n">
        <v>0.0539683847486561</v>
      </c>
      <c r="BY15" s="0" t="n">
        <v>0.0137174124005572</v>
      </c>
      <c r="BZ15" s="0" t="n">
        <v>0.198505418572521</v>
      </c>
      <c r="CA15" s="0" t="n">
        <v>0.125304859148626</v>
      </c>
      <c r="CB15" s="0" t="n">
        <v>7.76635297198816</v>
      </c>
      <c r="CC15" s="0" t="n">
        <v>0.618827699411771</v>
      </c>
      <c r="CD15" s="0" t="n">
        <v>0.661057898650906</v>
      </c>
      <c r="CE15" s="0" t="n">
        <v>0.297492409420401</v>
      </c>
      <c r="CF15" s="0" t="n">
        <v>0.00368153452901852</v>
      </c>
      <c r="CG15" s="0" t="n">
        <v>0.00289617242507747</v>
      </c>
      <c r="CH15" s="0" t="n">
        <v>0.0117239408349071</v>
      </c>
      <c r="CI15" s="0" t="n">
        <v>0.00730403949287542</v>
      </c>
      <c r="CJ15" s="0" t="n">
        <v>9.19841010560661</v>
      </c>
      <c r="CK15" s="0" t="n">
        <v>0.806932809411918</v>
      </c>
      <c r="CL15" s="0" t="n">
        <v>1.21505893390277</v>
      </c>
      <c r="CM15" s="0" t="n">
        <v>0.552890922608497</v>
      </c>
      <c r="CN15" s="0" t="n">
        <v>0.00539210897570591</v>
      </c>
      <c r="CO15" s="0" t="n">
        <v>0.00450573232014338</v>
      </c>
      <c r="CP15" s="0" t="n">
        <v>0.0202160630039402</v>
      </c>
      <c r="CQ15" s="0" t="n">
        <v>0.0129672243988321</v>
      </c>
      <c r="CR15" s="0" t="n">
        <v>0.891086650626016</v>
      </c>
      <c r="CS15" s="0" t="n">
        <v>0.0702999124478176</v>
      </c>
      <c r="CT15" s="0" t="n">
        <v>0.693371761991906</v>
      </c>
      <c r="CU15" s="0" t="n">
        <v>4.17280720906244</v>
      </c>
      <c r="CV15" s="0" t="n">
        <v>0.0500231274802077</v>
      </c>
      <c r="CW15" s="0" t="n">
        <v>0.0314354600835879</v>
      </c>
      <c r="CX15" s="0" t="n">
        <v>0.0315599575485823</v>
      </c>
      <c r="CY15" s="0" t="n">
        <v>0.0363842805563821</v>
      </c>
      <c r="CZ15" s="0" t="n">
        <v>0.096800299406503</v>
      </c>
      <c r="DA15" s="0" t="n">
        <v>6.64260399284815</v>
      </c>
      <c r="DB15" s="0" t="n">
        <v>2.20792313930903</v>
      </c>
      <c r="DC15" s="0" t="n">
        <v>4.41107936584521</v>
      </c>
      <c r="DD15" s="0" t="n">
        <v>0.287428231490798</v>
      </c>
      <c r="DE15" s="0" t="n">
        <v>0.017353834037029</v>
      </c>
      <c r="DF15" s="0" t="n">
        <v>0.00946284454334698</v>
      </c>
      <c r="DG15" s="0" t="n">
        <v>0.000506866121602322</v>
      </c>
      <c r="DH15" s="7" t="n">
        <v>2.61510974816324E-006</v>
      </c>
      <c r="DI15" s="0" t="n">
        <v>0.00387950396418131</v>
      </c>
      <c r="DJ15" s="0" t="n">
        <v>0.00459313649549517</v>
      </c>
      <c r="DK15" s="0" t="n">
        <v>0.000445137016698096</v>
      </c>
      <c r="DL15" s="0" t="n">
        <v>0.0292088659567553</v>
      </c>
      <c r="DM15" s="0" t="n">
        <v>0.0445257613293852</v>
      </c>
      <c r="DN15" s="0" t="n">
        <v>1.55459970951499</v>
      </c>
      <c r="DO15" s="7" t="n">
        <v>8.56930643672506E-008</v>
      </c>
      <c r="DP15" s="0" t="n">
        <v>0.198846947930103</v>
      </c>
      <c r="DQ15" s="0" t="n">
        <v>0.00255117087107969</v>
      </c>
      <c r="DR15" s="0" t="n">
        <v>0.000565723557523552</v>
      </c>
      <c r="DS15" s="0" t="n">
        <v>0.0050788860829017</v>
      </c>
      <c r="DT15" s="0" t="n">
        <v>0.270072814972307</v>
      </c>
      <c r="DU15" s="0" t="n">
        <v>0.999664574571133</v>
      </c>
      <c r="DV15" s="0" t="n">
        <v>0.783131752563483</v>
      </c>
      <c r="DW15" s="0" t="n">
        <v>0.940050904579056</v>
      </c>
      <c r="DX15" s="7" t="n">
        <v>1.53986466949454E-005</v>
      </c>
      <c r="DY15" s="0" t="n">
        <v>0.00488929165808869</v>
      </c>
      <c r="DZ15" s="0" t="n">
        <v>4.88667185282811</v>
      </c>
      <c r="EA15" s="0" t="n">
        <v>0.0609576963119493</v>
      </c>
      <c r="EB15" s="0" t="n">
        <v>3.38250966694022</v>
      </c>
      <c r="EC15" s="0" t="n">
        <v>0.0517225566607915</v>
      </c>
      <c r="ED15" s="0" t="n">
        <v>0.000645201670002351</v>
      </c>
      <c r="EE15" s="0" t="n">
        <v>1.67909811425505</v>
      </c>
      <c r="EF15" s="0" t="n">
        <v>199.760141529267</v>
      </c>
      <c r="EG15" s="0" t="n">
        <v>0.00798961175776123</v>
      </c>
      <c r="EH15" s="0" t="n">
        <v>1.37325424678716</v>
      </c>
      <c r="EI15" s="0" t="n">
        <v>98.1604612612076</v>
      </c>
      <c r="EJ15" s="0" t="n">
        <v>0.108958765735062</v>
      </c>
      <c r="EK15" s="0" t="n">
        <v>22763.9934906768</v>
      </c>
      <c r="EL15" s="0" t="n">
        <v>0.00312282972164327</v>
      </c>
      <c r="EM15" s="0" t="n">
        <v>10.1751764711992</v>
      </c>
      <c r="EN15" s="0" t="n">
        <v>580.855982648545</v>
      </c>
      <c r="EO15" s="0" t="n">
        <v>2.0675375393294</v>
      </c>
      <c r="EP15" s="0" t="n">
        <v>347914.579533082</v>
      </c>
      <c r="EQ15" s="0" t="n">
        <v>0.353637137053247</v>
      </c>
      <c r="ER15" s="0" t="n">
        <v>0.0278299804710356</v>
      </c>
      <c r="ES15" s="0" t="n">
        <v>417082.939779075</v>
      </c>
      <c r="ET15" s="0" t="n">
        <v>0.00115952099458756</v>
      </c>
      <c r="EU15" s="0" t="n">
        <v>0.560624320226929</v>
      </c>
      <c r="EV15" s="0" t="n">
        <v>0.00127486135398188</v>
      </c>
      <c r="EW15" s="7" t="n">
        <v>6417001.65054602</v>
      </c>
      <c r="EX15" s="0" t="n">
        <v>3.53451051410269</v>
      </c>
      <c r="EY15" s="0" t="n">
        <v>1292.86505681642</v>
      </c>
      <c r="EZ15" s="7" t="n">
        <v>1020536.58022332</v>
      </c>
      <c r="FA15" s="0" t="n">
        <v>0.00142000095094093</v>
      </c>
      <c r="FB15" s="0" t="n">
        <v>22.990363020973</v>
      </c>
      <c r="FC15" s="0" t="n">
        <v>43700.2273325083</v>
      </c>
      <c r="FD15" s="0" t="n">
        <v>0.0444190139890793</v>
      </c>
      <c r="FE15" s="0" t="n">
        <v>10.0405007164034</v>
      </c>
      <c r="FF15" s="0" t="n">
        <v>20612.6080706689</v>
      </c>
      <c r="FG15" s="0" t="n">
        <v>163.242010621215</v>
      </c>
      <c r="FH15" s="0" t="n">
        <v>148004.414318823</v>
      </c>
      <c r="FI15" s="0" t="n">
        <v>0.148445248984848</v>
      </c>
      <c r="FJ15" s="0" t="n">
        <v>395.151617961821</v>
      </c>
      <c r="FK15" s="0" t="n">
        <v>3.84635142610448</v>
      </c>
      <c r="FL15" s="0" t="n">
        <v>8456.41167758173</v>
      </c>
      <c r="FM15" s="0" t="n">
        <v>360.316097683622</v>
      </c>
      <c r="FN15" s="0" t="n">
        <v>0.00523908124585587</v>
      </c>
      <c r="FO15" s="0" t="n">
        <v>0.428135476118197</v>
      </c>
      <c r="FP15" s="7" t="n">
        <v>5.45218009293865E-011</v>
      </c>
      <c r="FQ15" s="7" t="n">
        <v>3.82552474890603E-009</v>
      </c>
      <c r="FR15" s="0" t="n">
        <v>499999.99999942</v>
      </c>
      <c r="FS15" s="7" t="n">
        <v>3.8884999550412E-010</v>
      </c>
      <c r="FT15" s="7" t="n">
        <v>3.00620407660675E-008</v>
      </c>
      <c r="FU15" s="0" t="n">
        <v>597507.310402348</v>
      </c>
      <c r="FV15" s="7" t="n">
        <v>5.13126810361304E-008</v>
      </c>
      <c r="FW15" s="7" t="n">
        <v>5.90540028356756E-007</v>
      </c>
      <c r="FX15" s="7" t="n">
        <v>5797187.15086893</v>
      </c>
      <c r="FY15" s="7" t="n">
        <v>4.97850335887464E-007</v>
      </c>
      <c r="FZ15" s="7" t="n">
        <v>4.97815172800925E-006</v>
      </c>
      <c r="GA15" s="7" t="n">
        <v>7.77590285970139E-006</v>
      </c>
      <c r="GB15" s="0" t="n">
        <v>99999.9992224924</v>
      </c>
      <c r="GC15" s="0" t="n">
        <v>0.000777092715460052</v>
      </c>
      <c r="GD15" s="7" t="n">
        <v>5.13298204826492E-008</v>
      </c>
      <c r="GE15" s="0" t="n">
        <v>99999.9999996365</v>
      </c>
      <c r="GF15" s="7" t="n">
        <v>5.37642756754513E-011</v>
      </c>
      <c r="GG15" s="7" t="n">
        <v>9.33712723056178E-014</v>
      </c>
      <c r="GH15" s="7" t="n">
        <v>2.52267787798822E-007</v>
      </c>
      <c r="GI15" s="7" t="n">
        <v>3.63469597786364E-007</v>
      </c>
      <c r="GJ15" s="0" t="n">
        <v>0.00635620118659476</v>
      </c>
      <c r="GK15" s="0" t="n">
        <v>9.64874340606616</v>
      </c>
      <c r="GL15" s="0" t="n">
        <v>1.93867097737147</v>
      </c>
      <c r="GM15" s="0" t="n">
        <v>15.4395905216587</v>
      </c>
      <c r="GN15" s="0" t="s">
        <v>250</v>
      </c>
      <c r="GO15" s="0" t="e">
        <f aca="false">VLOOKUP(GN15,,8,0)</f>
        <v>#NAME?</v>
      </c>
      <c r="GP15" s="0" t="n">
        <v>472</v>
      </c>
      <c r="GQ15" s="0" t="n">
        <v>798483</v>
      </c>
      <c r="GR15" s="0" t="n">
        <v>532</v>
      </c>
      <c r="GS15" s="0" t="n">
        <v>824360</v>
      </c>
      <c r="GT15" s="0" t="n">
        <v>130</v>
      </c>
      <c r="GU15" s="0" t="n">
        <v>-25877</v>
      </c>
      <c r="GV15" s="0" t="n">
        <v>63756</v>
      </c>
      <c r="GW15" s="0" t="n">
        <v>0.244360902255639</v>
      </c>
      <c r="GX15" s="0" t="n">
        <v>6</v>
      </c>
      <c r="GY15" s="0" t="s">
        <v>250</v>
      </c>
      <c r="GZ15" s="0" t="n">
        <v>12.7</v>
      </c>
      <c r="HA15" s="0" t="n">
        <v>1</v>
      </c>
      <c r="HB15" s="0" t="e">
        <f aca="false">VLOOKUP(GN15,,42,0)</f>
        <v>#NAME?</v>
      </c>
      <c r="HC15" s="0" t="e">
        <f aca="false">VLOOKUP(GN15,,43,0)</f>
        <v>#NAME?</v>
      </c>
      <c r="HD15" s="0" t="e">
        <f aca="false">IF(HC15="Progressed",1,0)</f>
        <v>#NAME?</v>
      </c>
      <c r="HE15" s="0" t="n">
        <f aca="false">GU15/GX15</f>
        <v>-4312.83333333333</v>
      </c>
      <c r="HF15" s="0" t="e">
        <f aca="false">VLOOKUP(GN15,,3,0)</f>
        <v>#NAME?</v>
      </c>
      <c r="HG15" s="0" t="n">
        <f aca="false">IF(Q15&gt;20,1,0)</f>
        <v>1</v>
      </c>
      <c r="HH15" s="0" t="n">
        <f aca="false">IF(AF15&gt;4.2,1,0)</f>
        <v>0</v>
      </c>
      <c r="HI15" s="0" t="n">
        <f aca="false">IF(DQ15&gt;0.005,1,0)</f>
        <v>0</v>
      </c>
      <c r="HJ15" s="0" t="n">
        <f aca="false">IF(DR15&gt;0.004,1,0)</f>
        <v>0</v>
      </c>
      <c r="HK15" s="0" t="n">
        <f aca="false">IF(ED15&gt;0.001,1,0)</f>
        <v>0</v>
      </c>
      <c r="HL15" s="0" t="n">
        <f aca="false">IF((GT15/GP15)&gt;0.4,1,0)</f>
        <v>0</v>
      </c>
      <c r="HM15" s="0" t="n">
        <f aca="false">SUM(HG15:HH15)</f>
        <v>1</v>
      </c>
      <c r="HN15" s="0" t="n">
        <f aca="false">SUM(HG15,HH15,HL15)</f>
        <v>1</v>
      </c>
      <c r="HP15" s="1" t="n">
        <f aca="false">IF(B15&gt;AVERAGE($B$3:$B$115),1,0)</f>
        <v>0</v>
      </c>
      <c r="HQ15" s="1" t="n">
        <f aca="false">IF(E15&gt;AVERAGE($E$3:$E$115),1,0)</f>
        <v>0</v>
      </c>
      <c r="HR15" s="2" t="str">
        <f aca="false">IF(AND(HP15,HQ15),"high","low")</f>
        <v>low</v>
      </c>
      <c r="HS15" s="6" t="n">
        <v>12.7</v>
      </c>
      <c r="HT15" s="6" t="n">
        <v>1</v>
      </c>
      <c r="HU15" s="6" t="str">
        <f aca="false">HR15</f>
        <v>low</v>
      </c>
      <c r="HV15" s="0" t="str">
        <f aca="false">IF(HM15+HL15&lt;2,"low","high")</f>
        <v>low</v>
      </c>
      <c r="HW15" s="0" t="n">
        <v>12.7</v>
      </c>
      <c r="HX15" s="0" t="n">
        <v>1</v>
      </c>
      <c r="HY15" s="0" t="n">
        <f aca="false">SUM(HG15,HH15,HL15)</f>
        <v>1</v>
      </c>
      <c r="IA15" s="0" t="n">
        <v>12.7</v>
      </c>
      <c r="IB15" s="0" t="n">
        <v>1</v>
      </c>
      <c r="IC15" s="0" t="str">
        <f aca="false">IF(AND(SUM(HG15:HH15)=2,GW15&gt;0.4),"high relBp52 and cRel + high synergy",IF(SUM(HG15:HH15)=2,"high RelBp52 and cRel + low synergy","low nfkb"))</f>
        <v>low nfkb</v>
      </c>
      <c r="IE15" s="0" t="n">
        <v>12.7</v>
      </c>
      <c r="IF15" s="0" t="n">
        <v>1</v>
      </c>
      <c r="IG15" s="0" t="str">
        <f aca="false">IF(AND(SUM(HG15:HH15)=2,GW15&gt;0.4),"high relBp52 and cRel + high synergy",IF(AND(SUM(HG15:HH15)=1,GW15&gt;0.4),"high RelBp52 or cRel + high synergy",IF(SUM(HG15:HH15)=1,"high cRel OR RelBnp52n","low nfkb")))</f>
        <v>high cRel OR RelBnp52n</v>
      </c>
      <c r="II15" s="0" t="n">
        <v>12.7</v>
      </c>
      <c r="IJ15" s="0" t="n">
        <v>1</v>
      </c>
      <c r="IK15" s="0" t="str">
        <f aca="false">IF(Q15&gt;20,"high cRel","low cRel")</f>
        <v>high cRel</v>
      </c>
      <c r="IM15" s="0" t="n">
        <v>12.7</v>
      </c>
      <c r="IN15" s="0" t="n">
        <v>1</v>
      </c>
      <c r="IO15" s="0" t="str">
        <f aca="false">IF(AND(Q15&gt;20,GW15&gt;0.4),"high cRel + syn","low cRel or syn")</f>
        <v>low cRel or syn</v>
      </c>
      <c r="IQ15" s="0" t="n">
        <v>12.7</v>
      </c>
      <c r="IR15" s="0" t="n">
        <v>1</v>
      </c>
      <c r="IS15" s="0" t="str">
        <f aca="false">IF(AF15&gt;4.2,"High RelBnp52n","low RelBnp52n")</f>
        <v>low RelBnp52n</v>
      </c>
      <c r="IU15" s="0" t="n">
        <v>12.7</v>
      </c>
      <c r="IV15" s="0" t="n">
        <v>1</v>
      </c>
      <c r="IW15" s="0" t="str">
        <f aca="false">IF(AND(AF15&gt;4.2,GW15&gt;0.4),"High RelBnp52n and syn","low RelBnp52n or syn")</f>
        <v>low RelBnp52n or syn</v>
      </c>
      <c r="IY15" s="0" t="n">
        <v>12.7</v>
      </c>
      <c r="IZ15" s="0" t="n">
        <v>1</v>
      </c>
      <c r="JA15" s="0" t="str">
        <f aca="false">IF(AND(AF15&gt;4.2,GW15&gt;0.4),"High RelBnp52n and syn",IF(AND(AF15&gt;4.2,GW15&lt;=0.4),"other",IF(AND(AF15&lt;=4.2,GW15&gt;0.4),"other","low RelBnp52n and syn")))</f>
        <v>low RelBnp52n and syn</v>
      </c>
      <c r="JC15" s="0" t="n">
        <v>12.7</v>
      </c>
      <c r="JD15" s="0" t="n">
        <v>1</v>
      </c>
      <c r="JE15" s="0" t="str">
        <f aca="false">IF(ED15&gt;0.001,"high pE2F","low pE2F")</f>
        <v>low pE2F</v>
      </c>
      <c r="JG15" s="0" t="n">
        <v>12.7</v>
      </c>
      <c r="JH15" s="0" t="n">
        <v>1</v>
      </c>
      <c r="JI15" s="0" t="str">
        <f aca="false">IF((Q15/R15)&gt;1.3,"high cRel/relA","low cRel/RelA")</f>
        <v>high cRel/relA</v>
      </c>
      <c r="JK15" s="0" t="n">
        <v>12.7</v>
      </c>
      <c r="JL15" s="0" t="n">
        <v>1</v>
      </c>
      <c r="JM15" s="0" t="str">
        <f aca="false">IF(AND((Q15/R15)&gt;1.3,GW15&gt;0.4),"high cRel/relA and high syn",IF(OR((Q15/R15)&gt;1.3,GW15&gt;0.4),"high cRel/RelA or high syn","low both"))</f>
        <v>high cRel/RelA or high syn</v>
      </c>
      <c r="JO15" s="0" t="n">
        <v>12.7</v>
      </c>
      <c r="JP15" s="0" t="n">
        <v>1</v>
      </c>
      <c r="JQ15" s="0" t="str">
        <f aca="false">IF(BB15&gt;7.6,"high IkBd","low IkBd")</f>
        <v>high IkBd</v>
      </c>
      <c r="JS15" s="0" t="n">
        <v>12.7</v>
      </c>
      <c r="JT15" s="0" t="n">
        <v>1</v>
      </c>
      <c r="JU15" s="0" t="n">
        <v>2</v>
      </c>
      <c r="JW15" s="0" t="n">
        <v>12.7</v>
      </c>
      <c r="JX15" s="0" t="n">
        <v>1</v>
      </c>
      <c r="JY15" s="0" t="str">
        <f aca="false">IF(OR(JU15=3,JU15=5),IF(GW15&gt;0.4,"3/5 high syn","3/5 low syn"),"other")</f>
        <v>other</v>
      </c>
      <c r="KA15" s="0" t="n">
        <v>12.7</v>
      </c>
      <c r="KB15" s="0" t="n">
        <v>1</v>
      </c>
      <c r="KC15" s="0" t="str">
        <f aca="false">IF(KD15&gt;$KE$3,"high nfkb","low")</f>
        <v>low</v>
      </c>
      <c r="KD15" s="0" t="n">
        <f aca="false">D15+C15</f>
        <v>33.7642001379704</v>
      </c>
      <c r="KG15" s="0" t="n">
        <v>12.7</v>
      </c>
      <c r="KH15" s="0" t="n">
        <v>1</v>
      </c>
      <c r="KI15" s="0" t="str">
        <f aca="false">IF(AND(KM15,NOT(KN15),KO15),"high cRel+RelB, low RelA","other")</f>
        <v>other</v>
      </c>
      <c r="KJ15" s="0" t="n">
        <f aca="false">Q15</f>
        <v>22.6031708959074</v>
      </c>
      <c r="KK15" s="0" t="n">
        <f aca="false">R15</f>
        <v>15.6859641309892</v>
      </c>
      <c r="KL15" s="0" t="n">
        <f aca="false">AC15</f>
        <v>15.4949062878948</v>
      </c>
      <c r="KM15" s="0" t="n">
        <f aca="false">IF(KJ15&gt;AVERAGE($KJ$3:$KJ$115),1,0)</f>
        <v>1</v>
      </c>
      <c r="KN15" s="0" t="n">
        <f aca="false">IF(KK15&gt;AVERAGE($KK$3:$KK$115),1,0)</f>
        <v>0</v>
      </c>
      <c r="KO15" s="0" t="n">
        <f aca="false">IF(KL15&gt;AVERAGE($KL$3:$KL$115),1,0)</f>
        <v>0</v>
      </c>
      <c r="KP15" s="0" t="n">
        <v>2</v>
      </c>
      <c r="KQ15" s="0" t="n">
        <v>730</v>
      </c>
      <c r="KR15" s="0" t="n">
        <v>1577488</v>
      </c>
      <c r="KS15" s="0" t="n">
        <v>568</v>
      </c>
      <c r="KT15" s="0" t="n">
        <v>981483</v>
      </c>
      <c r="KU15" s="0" t="n">
        <v>572</v>
      </c>
      <c r="KV15" s="0" t="n">
        <v>596005</v>
      </c>
      <c r="KW15" s="0" t="n">
        <v>597398</v>
      </c>
      <c r="KX15" s="0" t="n">
        <v>1.00704225352113</v>
      </c>
      <c r="KY15" s="0" t="n">
        <f aca="false">KV15/KT15</f>
        <v>0.607249437840492</v>
      </c>
    </row>
    <row r="16" customFormat="false" ht="15" hidden="false" customHeight="false" outlineLevel="0" collapsed="false">
      <c r="A16" s="0" t="n">
        <v>361</v>
      </c>
      <c r="B16" s="0" t="n">
        <v>11.4278995643178</v>
      </c>
      <c r="C16" s="0" t="n">
        <v>22.8426760736259</v>
      </c>
      <c r="D16" s="0" t="n">
        <v>12.6796903826491</v>
      </c>
      <c r="E16" s="0" t="n">
        <v>126.12382640817</v>
      </c>
      <c r="F16" s="0" t="n">
        <v>0.161907565689317</v>
      </c>
      <c r="G16" s="0" t="n">
        <v>0.0476666510068131</v>
      </c>
      <c r="H16" s="0" t="n">
        <v>1.21202598567459</v>
      </c>
      <c r="I16" s="0" t="n">
        <v>0.724150853283713</v>
      </c>
      <c r="J16" s="0" t="n">
        <v>0.089396225582594</v>
      </c>
      <c r="K16" s="0" t="n">
        <v>8.80295615000659</v>
      </c>
      <c r="L16" s="0" t="n">
        <v>0.567141965997879</v>
      </c>
      <c r="M16" s="0" t="n">
        <v>1</v>
      </c>
      <c r="N16" s="0" t="n">
        <v>1.17130442806813</v>
      </c>
      <c r="O16" s="0" t="n">
        <v>1</v>
      </c>
      <c r="P16" s="0" t="n">
        <v>0.00435465934822041</v>
      </c>
      <c r="Q16" s="0" t="n">
        <v>24.1073514473388</v>
      </c>
      <c r="R16" s="0" t="n">
        <v>15.7006773692824</v>
      </c>
      <c r="S16" s="0" t="n">
        <v>1.32830770350315</v>
      </c>
      <c r="T16" s="0" t="n">
        <v>0</v>
      </c>
      <c r="U16" s="0" t="n">
        <v>1</v>
      </c>
      <c r="V16" s="0" t="n">
        <v>3.79210424295264</v>
      </c>
      <c r="W16" s="0" t="n">
        <v>0.501895283255542</v>
      </c>
      <c r="X16" s="0" t="n">
        <v>1.48122965742155</v>
      </c>
      <c r="Y16" s="0" t="n">
        <v>3.74679924813256</v>
      </c>
      <c r="Z16" s="0" t="n">
        <v>2.03755431078253</v>
      </c>
      <c r="AA16" s="0" t="n">
        <v>0.0264859475490646</v>
      </c>
      <c r="AB16" s="0" t="n">
        <v>0.883143259691028</v>
      </c>
      <c r="AC16" s="0" t="n">
        <v>15.8239364512591</v>
      </c>
      <c r="AD16" s="0" t="n">
        <v>0.00934786976004056</v>
      </c>
      <c r="AE16" s="0" t="n">
        <v>0.414340191287756</v>
      </c>
      <c r="AF16" s="0" t="n">
        <v>4.10205768734401</v>
      </c>
      <c r="AG16" s="0" t="n">
        <v>0.273221349539302</v>
      </c>
      <c r="AH16" s="0" t="n">
        <v>12.9567854810127</v>
      </c>
      <c r="AI16" s="0" t="n">
        <v>0.27436993484332</v>
      </c>
      <c r="AJ16" s="0" t="n">
        <v>0.0650583661371315</v>
      </c>
      <c r="AK16" s="0" t="n">
        <v>0.0324500033621706</v>
      </c>
      <c r="AL16" s="0" t="n">
        <v>0.00554687827488875</v>
      </c>
      <c r="AM16" s="0" t="n">
        <v>0.911582102533303</v>
      </c>
      <c r="AN16" s="0" t="n">
        <v>0.00151003744706415</v>
      </c>
      <c r="AO16" s="0" t="n">
        <v>0.159134993579294</v>
      </c>
      <c r="AP16" s="0" t="n">
        <v>169.33660547338</v>
      </c>
      <c r="AQ16" s="0" t="n">
        <v>22.5738348996235</v>
      </c>
      <c r="AR16" s="0" t="n">
        <v>35.3563576616246</v>
      </c>
      <c r="AS16" s="0" t="n">
        <v>10.2673512180018</v>
      </c>
      <c r="AT16" s="0" t="n">
        <v>22.6743651312928</v>
      </c>
      <c r="AU16" s="0" t="n">
        <v>0.0733135179381109</v>
      </c>
      <c r="AV16" s="0" t="n">
        <v>1.25067340164644</v>
      </c>
      <c r="AW16" s="0" t="n">
        <v>0.018487448616304</v>
      </c>
      <c r="AX16" s="0" t="n">
        <v>2.30933091233577</v>
      </c>
      <c r="AY16" s="0" t="n">
        <v>0.254532375422407</v>
      </c>
      <c r="AZ16" s="0" t="n">
        <v>1.17105665861539</v>
      </c>
      <c r="BA16" s="0" t="n">
        <v>0.163198876076192</v>
      </c>
      <c r="BB16" s="0" t="n">
        <v>7.84685404431372</v>
      </c>
      <c r="BC16" s="0" t="n">
        <v>18.5713447170373</v>
      </c>
      <c r="BD16" s="0" t="n">
        <v>6.46895286900586</v>
      </c>
      <c r="BE16" s="0" t="n">
        <v>1.43173810435658</v>
      </c>
      <c r="BF16" s="0" t="n">
        <v>12.7587946946347</v>
      </c>
      <c r="BG16" s="0" t="n">
        <v>5.80907821981625</v>
      </c>
      <c r="BH16" s="0" t="n">
        <v>0</v>
      </c>
      <c r="BI16" s="0" t="n">
        <v>0</v>
      </c>
      <c r="BJ16" s="0" t="n">
        <v>0.144170159322962</v>
      </c>
      <c r="BK16" s="0" t="n">
        <v>0.0925075673101353</v>
      </c>
      <c r="BL16" s="0" t="n">
        <v>1.02751178890304</v>
      </c>
      <c r="BM16" s="0" t="n">
        <v>0.0794913553264493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0.00526363473760241</v>
      </c>
      <c r="BU16" s="0" t="n">
        <v>4.30344041634229</v>
      </c>
      <c r="BV16" s="0" t="n">
        <v>11.7278403701214</v>
      </c>
      <c r="BW16" s="0" t="n">
        <v>5.40169915349225</v>
      </c>
      <c r="BX16" s="0" t="n">
        <v>0.0399690574907186</v>
      </c>
      <c r="BY16" s="0" t="n">
        <v>0.0101878352261088</v>
      </c>
      <c r="BZ16" s="0" t="n">
        <v>0.149346472845275</v>
      </c>
      <c r="CA16" s="0" t="n">
        <v>0.0942244839740304</v>
      </c>
      <c r="CB16" s="0" t="n">
        <v>8.44577325144048</v>
      </c>
      <c r="CC16" s="0" t="n">
        <v>0.670638221510559</v>
      </c>
      <c r="CD16" s="0" t="n">
        <v>0.718777307999996</v>
      </c>
      <c r="CE16" s="0" t="n">
        <v>0.323553568715861</v>
      </c>
      <c r="CF16" s="0" t="n">
        <v>0.00265117943999598</v>
      </c>
      <c r="CG16" s="0" t="n">
        <v>0.00209172017648195</v>
      </c>
      <c r="CH16" s="0" t="n">
        <v>0.00865662948135775</v>
      </c>
      <c r="CI16" s="0" t="n">
        <v>0.00539231673132696</v>
      </c>
      <c r="CJ16" s="0" t="n">
        <v>9.69702629322352</v>
      </c>
      <c r="CK16" s="0" t="n">
        <v>0.849071121604655</v>
      </c>
      <c r="CL16" s="0" t="n">
        <v>1.19698875710235</v>
      </c>
      <c r="CM16" s="0" t="n">
        <v>0.544528186068527</v>
      </c>
      <c r="CN16" s="0" t="n">
        <v>0.00354592675092329</v>
      </c>
      <c r="CO16" s="0" t="n">
        <v>0.00296605105991504</v>
      </c>
      <c r="CP16" s="0" t="n">
        <v>0.0135014783069856</v>
      </c>
      <c r="CQ16" s="0" t="n">
        <v>0.00865814186357191</v>
      </c>
      <c r="CR16" s="0" t="n">
        <v>0.848458896454122</v>
      </c>
      <c r="CS16" s="0" t="n">
        <v>0.0668687189525847</v>
      </c>
      <c r="CT16" s="0" t="n">
        <v>0.46224787593907</v>
      </c>
      <c r="CU16" s="0" t="n">
        <v>4.24406576689139</v>
      </c>
      <c r="CV16" s="0" t="n">
        <v>0.034940545535507</v>
      </c>
      <c r="CW16" s="0" t="n">
        <v>0.0314354624757891</v>
      </c>
      <c r="CX16" s="0" t="n">
        <v>0.0320215361852069</v>
      </c>
      <c r="CY16" s="0" t="n">
        <v>0.0370224867279235</v>
      </c>
      <c r="CZ16" s="0" t="n">
        <v>0.0970540482228415</v>
      </c>
      <c r="DA16" s="0" t="n">
        <v>6.649169250647</v>
      </c>
      <c r="DB16" s="0" t="n">
        <v>2.1470946582154</v>
      </c>
      <c r="DC16" s="0" t="n">
        <v>4.41050983194521</v>
      </c>
      <c r="DD16" s="0" t="n">
        <v>0.287675452758376</v>
      </c>
      <c r="DE16" s="0" t="n">
        <v>0.0172887041514438</v>
      </c>
      <c r="DF16" s="0" t="n">
        <v>0.00927792023524392</v>
      </c>
      <c r="DG16" s="0" t="n">
        <v>0.000513321293610809</v>
      </c>
      <c r="DH16" s="7" t="n">
        <v>2.62871268569021E-006</v>
      </c>
      <c r="DI16" s="0" t="n">
        <v>0.00421894118407737</v>
      </c>
      <c r="DJ16" s="0" t="n">
        <v>0.00484214820992362</v>
      </c>
      <c r="DK16" s="0" t="n">
        <v>0.000423843870610918</v>
      </c>
      <c r="DL16" s="0" t="n">
        <v>0.029310614344381</v>
      </c>
      <c r="DM16" s="0" t="n">
        <v>0.044422902042543</v>
      </c>
      <c r="DN16" s="0" t="n">
        <v>1.61502232896252</v>
      </c>
      <c r="DO16" s="7" t="n">
        <v>-6.12505149989323E-005</v>
      </c>
      <c r="DP16" s="0" t="n">
        <v>0.135528283973045</v>
      </c>
      <c r="DQ16" s="0" t="n">
        <v>0.00167003028009153</v>
      </c>
      <c r="DR16" s="0" t="n">
        <v>0.000542120915901464</v>
      </c>
      <c r="DS16" s="0" t="n">
        <v>0.00507888369406651</v>
      </c>
      <c r="DT16" s="0" t="n">
        <v>0.282610743552015</v>
      </c>
      <c r="DU16" s="0" t="n">
        <v>0.999665041579042</v>
      </c>
      <c r="DV16" s="0" t="n">
        <v>0.783136165028583</v>
      </c>
      <c r="DW16" s="0" t="n">
        <v>0.940050903995898</v>
      </c>
      <c r="DX16" s="7" t="n">
        <v>1.53986394572806E-005</v>
      </c>
      <c r="DY16" s="0" t="n">
        <v>0.00488928960008496</v>
      </c>
      <c r="DZ16" s="0" t="n">
        <v>4.88526627763478</v>
      </c>
      <c r="EA16" s="0" t="n">
        <v>0.0624611230729508</v>
      </c>
      <c r="EB16" s="0" t="n">
        <v>3.42203048804925</v>
      </c>
      <c r="EC16" s="0" t="n">
        <v>0.0516100437593019</v>
      </c>
      <c r="ED16" s="0" t="n">
        <v>0.000659866185823479</v>
      </c>
      <c r="EE16" s="0" t="n">
        <v>1.6410953423209</v>
      </c>
      <c r="EF16" s="0" t="n">
        <v>199.760141390657</v>
      </c>
      <c r="EG16" s="0" t="n">
        <v>0.00798961175210859</v>
      </c>
      <c r="EH16" s="0" t="n">
        <v>1.373255364175</v>
      </c>
      <c r="EI16" s="0" t="n">
        <v>98.1604611532528</v>
      </c>
      <c r="EJ16" s="0" t="n">
        <v>0.108958848769094</v>
      </c>
      <c r="EK16" s="0" t="n">
        <v>22754.650565061</v>
      </c>
      <c r="EL16" s="0" t="n">
        <v>0.00312155070788761</v>
      </c>
      <c r="EM16" s="0" t="n">
        <v>15.7141199163241</v>
      </c>
      <c r="EN16" s="0" t="n">
        <v>577.918882439906</v>
      </c>
      <c r="EO16" s="0" t="n">
        <v>3.16270469115387</v>
      </c>
      <c r="EP16" s="0" t="n">
        <v>694425.843730805</v>
      </c>
      <c r="EQ16" s="0" t="n">
        <v>1.09006825228097</v>
      </c>
      <c r="ER16" s="0" t="n">
        <v>0.0857843105837435</v>
      </c>
      <c r="ES16" s="0" t="n">
        <v>417075.798812379</v>
      </c>
      <c r="ET16" s="0" t="n">
        <v>0.00357404958189637</v>
      </c>
      <c r="EU16" s="0" t="n">
        <v>1.71710702001488</v>
      </c>
      <c r="EV16" s="0" t="n">
        <v>0.00390305279263287</v>
      </c>
      <c r="EW16" s="7" t="n">
        <v>6416999.13773552</v>
      </c>
      <c r="EX16" s="0" t="n">
        <v>10.8935354365268</v>
      </c>
      <c r="EY16" s="0" t="n">
        <v>3792.12372236088</v>
      </c>
      <c r="EZ16" s="7" t="n">
        <v>1020331.97949029</v>
      </c>
      <c r="FA16" s="0" t="n">
        <v>0.00437619075594705</v>
      </c>
      <c r="FB16" s="0" t="n">
        <v>70.0968286565195</v>
      </c>
      <c r="FC16" s="0" t="n">
        <v>43618.7643966647</v>
      </c>
      <c r="FD16" s="0" t="n">
        <v>0.068470128183589</v>
      </c>
      <c r="FE16" s="0" t="n">
        <v>14.896565445542</v>
      </c>
      <c r="FF16" s="0" t="n">
        <v>20535.1690929929</v>
      </c>
      <c r="FG16" s="0" t="n">
        <v>238.676389650765</v>
      </c>
      <c r="FH16" s="0" t="n">
        <v>98532.9385867603</v>
      </c>
      <c r="FI16" s="0" t="n">
        <v>0.146621594037054</v>
      </c>
      <c r="FJ16" s="0" t="n">
        <v>358.794489092767</v>
      </c>
      <c r="FK16" s="0" t="n">
        <v>3.48465676199013</v>
      </c>
      <c r="FL16" s="0" t="n">
        <v>8845.29540415557</v>
      </c>
      <c r="FM16" s="0" t="n">
        <v>337.791877439115</v>
      </c>
      <c r="FN16" s="0" t="n">
        <v>0.00399522695342669</v>
      </c>
      <c r="FO16" s="0" t="n">
        <v>0.336477203002853</v>
      </c>
      <c r="FP16" s="7" t="n">
        <v>3.16869065938858E-011</v>
      </c>
      <c r="FQ16" s="7" t="n">
        <v>2.27198539069822E-009</v>
      </c>
      <c r="FR16" s="0" t="n">
        <v>499999.99999968</v>
      </c>
      <c r="FS16" s="7" t="n">
        <v>2.25982826110964E-010</v>
      </c>
      <c r="FT16" s="7" t="n">
        <v>1.65617764860365E-008</v>
      </c>
      <c r="FU16" s="0" t="n">
        <v>597507.310700966</v>
      </c>
      <c r="FV16" s="7" t="n">
        <v>2.82690729597359E-008</v>
      </c>
      <c r="FW16" s="7" t="n">
        <v>3.23135346714411E-007</v>
      </c>
      <c r="FX16" s="7" t="n">
        <v>5797187.15364571</v>
      </c>
      <c r="FY16" s="7" t="n">
        <v>2.74274646807833E-007</v>
      </c>
      <c r="FZ16" s="7" t="n">
        <v>2.74241753839192E-006</v>
      </c>
      <c r="GA16" s="7" t="n">
        <v>4.06455635181083E-006</v>
      </c>
      <c r="GB16" s="0" t="n">
        <v>99999.9995936115</v>
      </c>
      <c r="GC16" s="0" t="n">
        <v>0.000406181240871899</v>
      </c>
      <c r="GD16" s="7" t="n">
        <v>2.6704888538987E-008</v>
      </c>
      <c r="GE16" s="0" t="n">
        <v>99999.9999998195</v>
      </c>
      <c r="GF16" s="7" t="n">
        <v>2.71688945576096E-011</v>
      </c>
      <c r="GG16" s="7" t="n">
        <v>9.41740087191369E-014</v>
      </c>
      <c r="GH16" s="7" t="n">
        <v>1.35555360766112E-007</v>
      </c>
      <c r="GI16" s="7" t="n">
        <v>1.80461587530942E-007</v>
      </c>
      <c r="GJ16" s="0" t="n">
        <v>0.00334806643931839</v>
      </c>
      <c r="GK16" s="0" t="n">
        <v>9.31163589015307</v>
      </c>
      <c r="GL16" s="0" t="n">
        <v>1.93637947522127</v>
      </c>
      <c r="GM16" s="0" t="n">
        <v>15.4710317060629</v>
      </c>
      <c r="GN16" s="0" t="s">
        <v>251</v>
      </c>
      <c r="GO16" s="0" t="e">
        <f aca="false">VLOOKUP(GN16,,8,0)</f>
        <v>#NAME?</v>
      </c>
      <c r="GP16" s="0" t="n">
        <v>186</v>
      </c>
      <c r="GQ16" s="0" t="n">
        <v>417447</v>
      </c>
      <c r="GR16" s="0" t="n">
        <v>200</v>
      </c>
      <c r="GS16" s="0" t="n">
        <v>411808</v>
      </c>
      <c r="GT16" s="0" t="n">
        <v>51</v>
      </c>
      <c r="GU16" s="0" t="n">
        <v>5639</v>
      </c>
      <c r="GV16" s="0" t="n">
        <v>9722</v>
      </c>
      <c r="GW16" s="0" t="n">
        <v>0.255</v>
      </c>
      <c r="GX16" s="0" t="n">
        <v>2</v>
      </c>
      <c r="GY16" s="0" t="s">
        <v>251</v>
      </c>
      <c r="GZ16" s="0" t="n">
        <v>13.7</v>
      </c>
      <c r="HA16" s="0" t="n">
        <v>1</v>
      </c>
      <c r="HB16" s="0" t="e">
        <f aca="false">VLOOKUP(GN16,,42,0)</f>
        <v>#NAME?</v>
      </c>
      <c r="HC16" s="0" t="e">
        <f aca="false">VLOOKUP(GN16,,43,0)</f>
        <v>#NAME?</v>
      </c>
      <c r="HD16" s="0" t="e">
        <f aca="false">IF(HC16="Progressed",1,0)</f>
        <v>#NAME?</v>
      </c>
      <c r="HE16" s="0" t="n">
        <f aca="false">GU16/GX16</f>
        <v>2819.5</v>
      </c>
      <c r="HF16" s="0" t="e">
        <f aca="false">VLOOKUP(GN16,,3,0)</f>
        <v>#NAME?</v>
      </c>
      <c r="HG16" s="0" t="n">
        <f aca="false">IF(Q16&gt;20,1,0)</f>
        <v>1</v>
      </c>
      <c r="HH16" s="0" t="n">
        <f aca="false">IF(AF16&gt;4.2,1,0)</f>
        <v>0</v>
      </c>
      <c r="HI16" s="0" t="n">
        <f aca="false">IF(DQ16&gt;0.005,1,0)</f>
        <v>0</v>
      </c>
      <c r="HJ16" s="0" t="n">
        <f aca="false">IF(DR16&gt;0.004,1,0)</f>
        <v>0</v>
      </c>
      <c r="HK16" s="0" t="n">
        <f aca="false">IF(ED16&gt;0.001,1,0)</f>
        <v>0</v>
      </c>
      <c r="HL16" s="0" t="n">
        <f aca="false">IF((GT16/GP16)&gt;0.4,1,0)</f>
        <v>0</v>
      </c>
      <c r="HM16" s="0" t="n">
        <f aca="false">SUM(HG16:HH16)</f>
        <v>1</v>
      </c>
      <c r="HN16" s="0" t="n">
        <f aca="false">SUM(HG16,HH16,HL16)</f>
        <v>1</v>
      </c>
      <c r="HP16" s="1" t="n">
        <f aca="false">IF(B16&gt;AVERAGE($B$3:$B$115),1,0)</f>
        <v>0</v>
      </c>
      <c r="HQ16" s="1" t="n">
        <f aca="false">IF(E16&gt;AVERAGE($E$3:$E$115),1,0)</f>
        <v>0</v>
      </c>
      <c r="HR16" s="2" t="str">
        <f aca="false">IF(AND(HP16,HQ16),"high","low")</f>
        <v>low</v>
      </c>
      <c r="HS16" s="6" t="n">
        <v>6.5</v>
      </c>
      <c r="HT16" s="6" t="n">
        <v>1</v>
      </c>
      <c r="HU16" s="6" t="str">
        <f aca="false">HR16</f>
        <v>low</v>
      </c>
      <c r="HV16" s="0" t="str">
        <f aca="false">IF(HM16+HL16&lt;2,"low","high")</f>
        <v>low</v>
      </c>
      <c r="HW16" s="0" t="n">
        <v>13.7</v>
      </c>
      <c r="HX16" s="0" t="n">
        <v>1</v>
      </c>
      <c r="HY16" s="0" t="n">
        <f aca="false">SUM(HG16,HH16,HL16)</f>
        <v>1</v>
      </c>
      <c r="IA16" s="0" t="n">
        <v>13.7</v>
      </c>
      <c r="IB16" s="0" t="n">
        <v>1</v>
      </c>
      <c r="IC16" s="0" t="str">
        <f aca="false">IF(AND(SUM(HG16:HH16)=2,GW16&gt;0.4),"high relBp52 and cRel + high synergy",IF(SUM(HG16:HH16)=2,"high RelBp52 and cRel + low synergy","low nfkb"))</f>
        <v>low nfkb</v>
      </c>
      <c r="IE16" s="0" t="n">
        <v>13.7</v>
      </c>
      <c r="IF16" s="0" t="n">
        <v>1</v>
      </c>
      <c r="IG16" s="0" t="str">
        <f aca="false">IF(AND(SUM(HG16:HH16)=2,GW16&gt;0.4),"high relBp52 and cRel + high synergy",IF(AND(SUM(HG16:HH16)=1,GW16&gt;0.4),"high RelBp52 or cRel + high synergy",IF(SUM(HG16:HH16)=1,"high cRel OR RelBnp52n","low nfkb")))</f>
        <v>high cRel OR RelBnp52n</v>
      </c>
      <c r="II16" s="0" t="n">
        <v>13.7</v>
      </c>
      <c r="IJ16" s="0" t="n">
        <v>1</v>
      </c>
      <c r="IK16" s="0" t="str">
        <f aca="false">IF(Q16&gt;20,"high cRel","low cRel")</f>
        <v>high cRel</v>
      </c>
      <c r="IM16" s="0" t="n">
        <v>13.7</v>
      </c>
      <c r="IN16" s="0" t="n">
        <v>1</v>
      </c>
      <c r="IO16" s="0" t="str">
        <f aca="false">IF(AND(Q16&gt;20,GW16&gt;0.4),"high cRel + syn","low cRel or syn")</f>
        <v>low cRel or syn</v>
      </c>
      <c r="IQ16" s="0" t="n">
        <v>13.7</v>
      </c>
      <c r="IR16" s="0" t="n">
        <v>1</v>
      </c>
      <c r="IS16" s="0" t="str">
        <f aca="false">IF(AF16&gt;4.2,"High RelBnp52n","low RelBnp52n")</f>
        <v>low RelBnp52n</v>
      </c>
      <c r="IU16" s="0" t="n">
        <v>13.7</v>
      </c>
      <c r="IV16" s="0" t="n">
        <v>1</v>
      </c>
      <c r="IW16" s="0" t="str">
        <f aca="false">IF(AND(AF16&gt;4.2,GW16&gt;0.4),"High RelBnp52n and syn","low RelBnp52n or syn")</f>
        <v>low RelBnp52n or syn</v>
      </c>
      <c r="IY16" s="0" t="n">
        <v>13.7</v>
      </c>
      <c r="IZ16" s="0" t="n">
        <v>1</v>
      </c>
      <c r="JA16" s="0" t="str">
        <f aca="false">IF(AND(AF16&gt;4.2,GW16&gt;0.4),"High RelBnp52n and syn",IF(AND(AF16&gt;4.2,GW16&lt;=0.4),"other",IF(AND(AF16&lt;=4.2,GW16&gt;0.4),"other","low RelBnp52n and syn")))</f>
        <v>low RelBnp52n and syn</v>
      </c>
      <c r="JC16" s="0" t="n">
        <v>13.7</v>
      </c>
      <c r="JD16" s="0" t="n">
        <v>1</v>
      </c>
      <c r="JE16" s="0" t="str">
        <f aca="false">IF(ED16&gt;0.001,"high pE2F","low pE2F")</f>
        <v>low pE2F</v>
      </c>
      <c r="JG16" s="0" t="n">
        <v>13.7</v>
      </c>
      <c r="JH16" s="0" t="n">
        <v>1</v>
      </c>
      <c r="JI16" s="0" t="str">
        <f aca="false">IF((Q16/R16)&gt;1.3,"high cRel/relA","low cRel/RelA")</f>
        <v>high cRel/relA</v>
      </c>
      <c r="JK16" s="0" t="n">
        <v>13.7</v>
      </c>
      <c r="JL16" s="0" t="n">
        <v>1</v>
      </c>
      <c r="JM16" s="0" t="str">
        <f aca="false">IF(AND((Q16/R16)&gt;1.3,GW16&gt;0.4),"high cRel/relA and high syn",IF(OR((Q16/R16)&gt;1.3,GW16&gt;0.4),"high cRel/RelA or high syn","low both"))</f>
        <v>high cRel/RelA or high syn</v>
      </c>
      <c r="JO16" s="0" t="n">
        <v>13.7</v>
      </c>
      <c r="JP16" s="0" t="n">
        <v>1</v>
      </c>
      <c r="JQ16" s="0" t="str">
        <f aca="false">IF(BB16&gt;7.6,"high IkBd","low IkBd")</f>
        <v>high IkBd</v>
      </c>
      <c r="JS16" s="0" t="n">
        <v>13.7</v>
      </c>
      <c r="JT16" s="0" t="n">
        <v>1</v>
      </c>
      <c r="JU16" s="0" t="n">
        <v>3</v>
      </c>
      <c r="JW16" s="0" t="n">
        <v>13.7</v>
      </c>
      <c r="JX16" s="0" t="n">
        <v>1</v>
      </c>
      <c r="JY16" s="0" t="str">
        <f aca="false">IF(OR(JU16=3,JU16=5),IF(GW16&gt;0.4,"3/5 high syn","3/5 low syn"),"other")</f>
        <v>3/5 low syn</v>
      </c>
      <c r="KA16" s="0" t="n">
        <v>13.7</v>
      </c>
      <c r="KB16" s="0" t="n">
        <v>1</v>
      </c>
      <c r="KC16" s="0" t="str">
        <f aca="false">IF(KD16&gt;$KE$3,"high nfkb","low")</f>
        <v>high nfkb</v>
      </c>
      <c r="KD16" s="0" t="n">
        <f aca="false">D16+C16</f>
        <v>35.522366456275</v>
      </c>
      <c r="KG16" s="0" t="n">
        <v>13.7</v>
      </c>
      <c r="KH16" s="0" t="n">
        <v>1</v>
      </c>
      <c r="KI16" s="0" t="str">
        <f aca="false">IF(AND(KM16,NOT(KN16),KO16),"high cRel+RelB, low RelA","other")</f>
        <v>other</v>
      </c>
      <c r="KJ16" s="0" t="n">
        <f aca="false">Q16</f>
        <v>24.1073514473388</v>
      </c>
      <c r="KK16" s="0" t="n">
        <f aca="false">R16</f>
        <v>15.7006773692824</v>
      </c>
      <c r="KL16" s="0" t="n">
        <f aca="false">AC16</f>
        <v>15.8239364512591</v>
      </c>
      <c r="KM16" s="0" t="n">
        <f aca="false">IF(KJ16&gt;AVERAGE($KJ$3:$KJ$115),1,0)</f>
        <v>1</v>
      </c>
      <c r="KN16" s="0" t="n">
        <f aca="false">IF(KK16&gt;AVERAGE($KK$3:$KK$115),1,0)</f>
        <v>0</v>
      </c>
      <c r="KO16" s="0" t="n">
        <f aca="false">IF(KL16&gt;AVERAGE($KL$3:$KL$115),1,0)</f>
        <v>0</v>
      </c>
      <c r="KP16" s="0" t="n">
        <v>2</v>
      </c>
      <c r="KQ16" s="0" t="n">
        <v>302</v>
      </c>
      <c r="KR16" s="0" t="n">
        <v>557379</v>
      </c>
      <c r="KS16" s="0" t="n">
        <v>295</v>
      </c>
      <c r="KT16" s="0" t="n">
        <v>557433</v>
      </c>
      <c r="KU16" s="0" t="n">
        <v>88</v>
      </c>
      <c r="KV16" s="0" t="n">
        <v>-54</v>
      </c>
      <c r="KW16" s="0" t="n">
        <v>55109</v>
      </c>
      <c r="KX16" s="0" t="n">
        <v>0.298305084745763</v>
      </c>
      <c r="KY16" s="0" t="n">
        <f aca="false">KV16/KT16</f>
        <v>-9.68726286387781E-005</v>
      </c>
    </row>
    <row r="17" customFormat="false" ht="15" hidden="false" customHeight="false" outlineLevel="0" collapsed="false">
      <c r="A17" s="0" t="n">
        <v>361</v>
      </c>
      <c r="B17" s="0" t="n">
        <v>14.0337379948514</v>
      </c>
      <c r="C17" s="0" t="n">
        <v>28.3595545932271</v>
      </c>
      <c r="D17" s="0" t="n">
        <v>15.8286764532067</v>
      </c>
      <c r="E17" s="0" t="n">
        <v>104.944855626611</v>
      </c>
      <c r="F17" s="0" t="n">
        <v>0.19343193642333</v>
      </c>
      <c r="G17" s="0" t="n">
        <v>0.0476814730628718</v>
      </c>
      <c r="H17" s="0" t="n">
        <v>1.38867327609823</v>
      </c>
      <c r="I17" s="0" t="n">
        <v>0.853476512713009</v>
      </c>
      <c r="J17" s="0" t="n">
        <v>0.110285378537053</v>
      </c>
      <c r="K17" s="0" t="n">
        <v>15.684332435973</v>
      </c>
      <c r="L17" s="0" t="n">
        <v>0.626575067377282</v>
      </c>
      <c r="M17" s="0" t="n">
        <v>1</v>
      </c>
      <c r="N17" s="0" t="n">
        <v>1.18648515245845</v>
      </c>
      <c r="O17" s="0" t="n">
        <v>1</v>
      </c>
      <c r="P17" s="0" t="n">
        <v>0.00544047526230812</v>
      </c>
      <c r="Q17" s="0" t="n">
        <v>23.9796310160503</v>
      </c>
      <c r="R17" s="0" t="n">
        <v>15.6358383719052</v>
      </c>
      <c r="S17" s="0" t="n">
        <v>1.42596843137241</v>
      </c>
      <c r="T17" s="0" t="n">
        <v>0</v>
      </c>
      <c r="U17" s="0" t="n">
        <v>1</v>
      </c>
      <c r="V17" s="0" t="n">
        <v>3.90993180264737</v>
      </c>
      <c r="W17" s="0" t="n">
        <v>0.564464882149077</v>
      </c>
      <c r="X17" s="0" t="n">
        <v>1.77507936664546</v>
      </c>
      <c r="Y17" s="0" t="n">
        <v>4.21918601998602</v>
      </c>
      <c r="Z17" s="0" t="n">
        <v>2.04829908774961</v>
      </c>
      <c r="AA17" s="0" t="n">
        <v>0.0274380693974774</v>
      </c>
      <c r="AB17" s="0" t="n">
        <v>0.905171476682373</v>
      </c>
      <c r="AC17" s="0" t="n">
        <v>15.9350775126652</v>
      </c>
      <c r="AD17" s="0" t="n">
        <v>0.00967124494741545</v>
      </c>
      <c r="AE17" s="0" t="n">
        <v>0.483037925499647</v>
      </c>
      <c r="AF17" s="0" t="n">
        <v>4.38763118586377</v>
      </c>
      <c r="AG17" s="0" t="n">
        <v>0.320537254149531</v>
      </c>
      <c r="AH17" s="0" t="n">
        <v>16.7581563860239</v>
      </c>
      <c r="AI17" s="0" t="n">
        <v>0.311578658731579</v>
      </c>
      <c r="AJ17" s="0" t="n">
        <v>0.079312530408589</v>
      </c>
      <c r="AK17" s="0" t="n">
        <v>0.0337614708867524</v>
      </c>
      <c r="AL17" s="0" t="n">
        <v>0.00597767059068251</v>
      </c>
      <c r="AM17" s="0" t="n">
        <v>1.06085987174494</v>
      </c>
      <c r="AN17" s="0" t="n">
        <v>0.00152686749095437</v>
      </c>
      <c r="AO17" s="0" t="n">
        <v>0.161793514510629</v>
      </c>
      <c r="AP17" s="0" t="n">
        <v>172.40051769519</v>
      </c>
      <c r="AQ17" s="0" t="n">
        <v>17.0017825999428</v>
      </c>
      <c r="AR17" s="0" t="n">
        <v>31.7603583813396</v>
      </c>
      <c r="AS17" s="0" t="n">
        <v>8.77353279137244</v>
      </c>
      <c r="AT17" s="0" t="n">
        <v>19.0653233640633</v>
      </c>
      <c r="AU17" s="0" t="n">
        <v>0.0522713273894096</v>
      </c>
      <c r="AV17" s="0" t="n">
        <v>1.03968267937969</v>
      </c>
      <c r="AW17" s="0" t="n">
        <v>0.0176049905727004</v>
      </c>
      <c r="AX17" s="0" t="n">
        <v>2.79097971330821</v>
      </c>
      <c r="AY17" s="0" t="n">
        <v>0.220753345837706</v>
      </c>
      <c r="AZ17" s="0" t="n">
        <v>1.19211308248389</v>
      </c>
      <c r="BA17" s="0" t="n">
        <v>0.173680252562944</v>
      </c>
      <c r="BB17" s="0" t="n">
        <v>7.71523906544849</v>
      </c>
      <c r="BC17" s="0" t="n">
        <v>19.7945581758224</v>
      </c>
      <c r="BD17" s="0" t="n">
        <v>5.53062795122189</v>
      </c>
      <c r="BE17" s="0" t="n">
        <v>1.52514986952441</v>
      </c>
      <c r="BF17" s="0" t="n">
        <v>10.0092932598821</v>
      </c>
      <c r="BG17" s="0" t="n">
        <v>5.1722603129155</v>
      </c>
      <c r="BH17" s="0" t="n">
        <v>0</v>
      </c>
      <c r="BI17" s="0" t="n">
        <v>0</v>
      </c>
      <c r="BJ17" s="0" t="n">
        <v>0.130231372952282</v>
      </c>
      <c r="BK17" s="0" t="n">
        <v>0.10256372380049</v>
      </c>
      <c r="BL17" s="0" t="n">
        <v>1.13709666803634</v>
      </c>
      <c r="BM17" s="0" t="n">
        <v>0.0879583726870715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0.00529190425083026</v>
      </c>
      <c r="BU17" s="0" t="n">
        <v>4.06119185364121</v>
      </c>
      <c r="BV17" s="0" t="n">
        <v>9.04959090802703</v>
      </c>
      <c r="BW17" s="0" t="n">
        <v>4.72213767303525</v>
      </c>
      <c r="BX17" s="0" t="n">
        <v>0.0287761581541614</v>
      </c>
      <c r="BY17" s="0" t="n">
        <v>0.00977224501738475</v>
      </c>
      <c r="BZ17" s="0" t="n">
        <v>0.12831072691431</v>
      </c>
      <c r="CA17" s="0" t="n">
        <v>0.0996669834739428</v>
      </c>
      <c r="CB17" s="0" t="n">
        <v>8.8818973742095</v>
      </c>
      <c r="CC17" s="0" t="n">
        <v>0.706955250800362</v>
      </c>
      <c r="CD17" s="0" t="n">
        <v>0.526215791517251</v>
      </c>
      <c r="CE17" s="0" t="n">
        <v>0.266348263456059</v>
      </c>
      <c r="CF17" s="0" t="n">
        <v>0.00181235242658481</v>
      </c>
      <c r="CG17" s="0" t="n">
        <v>0.0015586479333807</v>
      </c>
      <c r="CH17" s="0" t="n">
        <v>0.00708229450143739</v>
      </c>
      <c r="CI17" s="0" t="n">
        <v>0.00539741521944317</v>
      </c>
      <c r="CJ17" s="0" t="n">
        <v>9.73600535498581</v>
      </c>
      <c r="CK17" s="0" t="n">
        <v>0.853205297902042</v>
      </c>
      <c r="CL17" s="0" t="n">
        <v>0.832871143431118</v>
      </c>
      <c r="CM17" s="0" t="n">
        <v>0.429795198690874</v>
      </c>
      <c r="CN17" s="0" t="n">
        <v>0.00239599860243095</v>
      </c>
      <c r="CO17" s="0" t="n">
        <v>0.00220815304530596</v>
      </c>
      <c r="CP17" s="0" t="n">
        <v>0.0108182604128659</v>
      </c>
      <c r="CQ17" s="0" t="n">
        <v>0.00851009207758513</v>
      </c>
      <c r="CR17" s="0" t="n">
        <v>0.836424128932525</v>
      </c>
      <c r="CS17" s="0" t="n">
        <v>0.0658566528362673</v>
      </c>
      <c r="CT17" s="0" t="n">
        <v>0.462247876331223</v>
      </c>
      <c r="CU17" s="0" t="n">
        <v>5.15684962220403</v>
      </c>
      <c r="CV17" s="0" t="n">
        <v>0.0575856303065821</v>
      </c>
      <c r="CW17" s="0" t="n">
        <v>0.0314354624990842</v>
      </c>
      <c r="CX17" s="0" t="n">
        <v>0.0330101251136505</v>
      </c>
      <c r="CY17" s="0" t="n">
        <v>0.0374360211204065</v>
      </c>
      <c r="CZ17" s="0" t="n">
        <v>0.0971716025604282</v>
      </c>
      <c r="DA17" s="0" t="n">
        <v>6.64433778475571</v>
      </c>
      <c r="DB17" s="0" t="n">
        <v>1.95959820037284</v>
      </c>
      <c r="DC17" s="0" t="n">
        <v>4.41013920881658</v>
      </c>
      <c r="DD17" s="0" t="n">
        <v>0.287440774481137</v>
      </c>
      <c r="DE17" s="0" t="n">
        <v>0.0169972891160456</v>
      </c>
      <c r="DF17" s="0" t="n">
        <v>0.00988903033297886</v>
      </c>
      <c r="DG17" s="0" t="n">
        <v>0.000568067308192349</v>
      </c>
      <c r="DH17" s="7" t="n">
        <v>2.64280469921985E-006</v>
      </c>
      <c r="DI17" s="0" t="n">
        <v>0.00443675996729106</v>
      </c>
      <c r="DJ17" s="0" t="n">
        <v>0.00486159227629841</v>
      </c>
      <c r="DK17" s="0" t="n">
        <v>0.000417833082972098</v>
      </c>
      <c r="DL17" s="0" t="n">
        <v>0.0292884965636374</v>
      </c>
      <c r="DM17" s="0" t="n">
        <v>0.0461379610907227</v>
      </c>
      <c r="DN17" s="0" t="n">
        <v>1.54188151831946</v>
      </c>
      <c r="DO17" s="7" t="n">
        <v>-1.2311800831001E-005</v>
      </c>
      <c r="DP17" s="0" t="n">
        <v>0.149635632051177</v>
      </c>
      <c r="DQ17" s="0" t="n">
        <v>0.00193801912492807</v>
      </c>
      <c r="DR17" s="0" t="n">
        <v>0.000590925136768079</v>
      </c>
      <c r="DS17" s="0" t="n">
        <v>0.00507888835153543</v>
      </c>
      <c r="DT17" s="0" t="n">
        <v>0.336741284103687</v>
      </c>
      <c r="DU17" s="0" t="n">
        <v>0.999664096820637</v>
      </c>
      <c r="DV17" s="0" t="n">
        <v>0.783135205871629</v>
      </c>
      <c r="DW17" s="0" t="n">
        <v>0.940050903987421</v>
      </c>
      <c r="DX17" s="7" t="n">
        <v>1.53986537286177E-005</v>
      </c>
      <c r="DY17" s="0" t="n">
        <v>0.00488929295493065</v>
      </c>
      <c r="DZ17" s="0" t="n">
        <v>4.86511457333004</v>
      </c>
      <c r="EA17" s="0" t="n">
        <v>0.0824664149138377</v>
      </c>
      <c r="EB17" s="0" t="n">
        <v>3.83468636399453</v>
      </c>
      <c r="EC17" s="0" t="n">
        <v>0.0515426437531987</v>
      </c>
      <c r="ED17" s="0" t="n">
        <v>0.000873676690801446</v>
      </c>
      <c r="EE17" s="0" t="n">
        <v>1.24865857455231</v>
      </c>
      <c r="EF17" s="0" t="n">
        <v>199.760141351176</v>
      </c>
      <c r="EG17" s="0" t="n">
        <v>0.0079896117504984</v>
      </c>
      <c r="EH17" s="0" t="n">
        <v>1.37325536425283</v>
      </c>
      <c r="EI17" s="0" t="n">
        <v>98.160461150125</v>
      </c>
      <c r="EJ17" s="0" t="n">
        <v>0.108958849778284</v>
      </c>
      <c r="EK17" s="0" t="n">
        <v>22754.6505673914</v>
      </c>
      <c r="EL17" s="0" t="n">
        <v>0.00312155071172103</v>
      </c>
      <c r="EM17" s="0" t="n">
        <v>15.714118460066</v>
      </c>
      <c r="EN17" s="0" t="n">
        <v>577.918881643709</v>
      </c>
      <c r="EO17" s="0" t="n">
        <v>3.16270563768094</v>
      </c>
      <c r="EP17" s="0" t="n">
        <v>694425.843979126</v>
      </c>
      <c r="EQ17" s="0" t="n">
        <v>1.09006806238641</v>
      </c>
      <c r="ER17" s="0" t="n">
        <v>0.0857842956882763</v>
      </c>
      <c r="ES17" s="0" t="n">
        <v>417075.79881357</v>
      </c>
      <c r="ET17" s="0" t="n">
        <v>0.00357404896497194</v>
      </c>
      <c r="EU17" s="0" t="n">
        <v>1.71710715734025</v>
      </c>
      <c r="EV17" s="0" t="n">
        <v>0.00390305307898486</v>
      </c>
      <c r="EW17" s="7" t="n">
        <v>6416999.13507386</v>
      </c>
      <c r="EX17" s="0" t="n">
        <v>10.8935336920178</v>
      </c>
      <c r="EY17" s="0" t="n">
        <v>3792.12347257537</v>
      </c>
      <c r="EZ17" s="7" t="n">
        <v>1020331.97951235</v>
      </c>
      <c r="FA17" s="0" t="n">
        <v>0.00437618998254137</v>
      </c>
      <c r="FB17" s="0" t="n">
        <v>70.0968319133608</v>
      </c>
      <c r="FC17" s="0" t="n">
        <v>43618.7644127274</v>
      </c>
      <c r="FD17" s="0" t="n">
        <v>0.068470117357019</v>
      </c>
      <c r="FE17" s="0" t="n">
        <v>14.8965650198333</v>
      </c>
      <c r="FF17" s="0" t="n">
        <v>20535.169107992</v>
      </c>
      <c r="FG17" s="0" t="n">
        <v>238.676374696257</v>
      </c>
      <c r="FH17" s="0" t="n">
        <v>98532.9386011386</v>
      </c>
      <c r="FI17" s="0" t="n">
        <v>0.14662156549409</v>
      </c>
      <c r="FJ17" s="0" t="n">
        <v>394.376838621885</v>
      </c>
      <c r="FK17" s="0" t="n">
        <v>3.84679679428143</v>
      </c>
      <c r="FL17" s="0" t="n">
        <v>7537.68875254343</v>
      </c>
      <c r="FM17" s="0" t="n">
        <v>318.155252288042</v>
      </c>
      <c r="FN17" s="0" t="n">
        <v>0.00560782646448211</v>
      </c>
      <c r="FO17" s="0" t="n">
        <v>0.399715269227614</v>
      </c>
      <c r="FP17" s="7" t="n">
        <v>6.25327970016158E-011</v>
      </c>
      <c r="FQ17" s="7" t="n">
        <v>3.76457360991271E-009</v>
      </c>
      <c r="FR17" s="0" t="n">
        <v>499999.999999398</v>
      </c>
      <c r="FS17" s="7" t="n">
        <v>4.4595421055598E-010</v>
      </c>
      <c r="FT17" s="7" t="n">
        <v>3.12171334862239E-008</v>
      </c>
      <c r="FU17" s="0" t="n">
        <v>597507.310432188</v>
      </c>
      <c r="FV17" s="7" t="n">
        <v>5.32839270107635E-008</v>
      </c>
      <c r="FW17" s="7" t="n">
        <v>6.0539332251224E-007</v>
      </c>
      <c r="FX17" s="7" t="n">
        <v>5797187.15112188</v>
      </c>
      <c r="FY17" s="7" t="n">
        <v>5.1697592922286E-007</v>
      </c>
      <c r="FZ17" s="7" t="n">
        <v>5.16891016719595E-006</v>
      </c>
      <c r="GA17" s="7" t="n">
        <v>7.29505605801329E-006</v>
      </c>
      <c r="GB17" s="0" t="n">
        <v>99999.9992706567</v>
      </c>
      <c r="GC17" s="0" t="n">
        <v>0.000728987942478794</v>
      </c>
      <c r="GD17" s="7" t="n">
        <v>4.7708827352281E-008</v>
      </c>
      <c r="GE17" s="0" t="n">
        <v>99999.9999996924</v>
      </c>
      <c r="GF17" s="7" t="n">
        <v>4.71577655416178E-011</v>
      </c>
      <c r="GG17" s="7" t="n">
        <v>1.63451448686637E-013</v>
      </c>
      <c r="GH17" s="7" t="n">
        <v>2.49770528671866E-007</v>
      </c>
      <c r="GI17" s="7" t="n">
        <v>3.07546083654211E-007</v>
      </c>
      <c r="GJ17" s="0" t="n">
        <v>0.0060532541913439</v>
      </c>
      <c r="GK17" s="0" t="n">
        <v>8.45236607050534</v>
      </c>
      <c r="GL17" s="0" t="n">
        <v>1.92840657605467</v>
      </c>
      <c r="GM17" s="0" t="n">
        <v>15.5063773544601</v>
      </c>
      <c r="GN17" s="0" t="s">
        <v>252</v>
      </c>
      <c r="GO17" s="0" t="e">
        <f aca="false">VLOOKUP(GN17,,8,0)</f>
        <v>#NAME?</v>
      </c>
      <c r="GP17" s="0" t="n">
        <v>279</v>
      </c>
      <c r="GQ17" s="0" t="n">
        <v>486489</v>
      </c>
      <c r="GR17" s="0" t="n">
        <v>248</v>
      </c>
      <c r="GS17" s="0" t="n">
        <v>468635</v>
      </c>
      <c r="GT17" s="0" t="n">
        <v>76</v>
      </c>
      <c r="GU17" s="0" t="n">
        <v>17854</v>
      </c>
      <c r="GV17" s="0" t="n">
        <v>29516</v>
      </c>
      <c r="GW17" s="0" t="n">
        <v>0.306451612903226</v>
      </c>
      <c r="GX17" s="0" t="n">
        <v>3</v>
      </c>
      <c r="GY17" s="0" t="s">
        <v>252</v>
      </c>
      <c r="GZ17" s="0" t="n">
        <v>13.7</v>
      </c>
      <c r="HA17" s="0" t="n">
        <v>1</v>
      </c>
      <c r="HB17" s="0" t="e">
        <f aca="false">VLOOKUP(GN17,,42,0)</f>
        <v>#NAME?</v>
      </c>
      <c r="HC17" s="0" t="e">
        <f aca="false">VLOOKUP(GN17,,43,0)</f>
        <v>#NAME?</v>
      </c>
      <c r="HD17" s="0" t="e">
        <f aca="false">IF(HC17="Progressed",1,0)</f>
        <v>#NAME?</v>
      </c>
      <c r="HE17" s="0" t="n">
        <f aca="false">GU17/GX17</f>
        <v>5951.33333333333</v>
      </c>
      <c r="HF17" s="0" t="e">
        <f aca="false">VLOOKUP(GN17,,3,0)</f>
        <v>#NAME?</v>
      </c>
      <c r="HG17" s="0" t="n">
        <f aca="false">IF(Q17&gt;20,1,0)</f>
        <v>1</v>
      </c>
      <c r="HH17" s="0" t="n">
        <f aca="false">IF(AF17&gt;4.2,1,0)</f>
        <v>1</v>
      </c>
      <c r="HI17" s="0" t="n">
        <f aca="false">IF(DQ17&gt;0.005,1,0)</f>
        <v>0</v>
      </c>
      <c r="HJ17" s="0" t="n">
        <f aca="false">IF(DR17&gt;0.004,1,0)</f>
        <v>0</v>
      </c>
      <c r="HK17" s="0" t="n">
        <f aca="false">IF(ED17&gt;0.001,1,0)</f>
        <v>0</v>
      </c>
      <c r="HL17" s="0" t="n">
        <f aca="false">IF((GT17/GP17)&gt;0.4,1,0)</f>
        <v>0</v>
      </c>
      <c r="HM17" s="0" t="n">
        <f aca="false">SUM(HG17:HH17)</f>
        <v>2</v>
      </c>
      <c r="HN17" s="0" t="n">
        <f aca="false">SUM(HG17,HH17,HL17)</f>
        <v>2</v>
      </c>
      <c r="HP17" s="1" t="n">
        <f aca="false">IF(B17&gt;AVERAGE($B$3:$B$115),1,0)</f>
        <v>1</v>
      </c>
      <c r="HQ17" s="1" t="n">
        <f aca="false">IF(E17&gt;AVERAGE($E$3:$E$115),1,0)</f>
        <v>0</v>
      </c>
      <c r="HR17" s="2" t="str">
        <f aca="false">IF(AND(HP17,HQ17),"high","low")</f>
        <v>low</v>
      </c>
      <c r="HS17" s="6" t="n">
        <v>7</v>
      </c>
      <c r="HT17" s="6" t="n">
        <v>1</v>
      </c>
      <c r="HU17" s="6" t="str">
        <f aca="false">HR17</f>
        <v>low</v>
      </c>
      <c r="HV17" s="0" t="str">
        <f aca="false">IF(HM17+HL17&lt;2,"low","high")</f>
        <v>high</v>
      </c>
      <c r="HW17" s="0" t="n">
        <v>13.7</v>
      </c>
      <c r="HX17" s="0" t="n">
        <v>1</v>
      </c>
      <c r="HY17" s="0" t="n">
        <f aca="false">SUM(HG17,HH17,HL17)</f>
        <v>2</v>
      </c>
      <c r="IA17" s="0" t="n">
        <v>13.7</v>
      </c>
      <c r="IB17" s="0" t="n">
        <v>1</v>
      </c>
      <c r="IC17" s="0" t="str">
        <f aca="false">IF(AND(SUM(HG17:HH17)=2,GW17&gt;0.4),"high relBp52 and cRel + high synergy",IF(SUM(HG17:HH17)=2,"high RelBp52 and cRel + low synergy","low nfkb"))</f>
        <v>high RelBp52 and cRel + low synergy</v>
      </c>
      <c r="IE17" s="0" t="n">
        <v>13.7</v>
      </c>
      <c r="IF17" s="0" t="n">
        <v>1</v>
      </c>
      <c r="IG17" s="0" t="str">
        <f aca="false">IF(AND(SUM(HG17:HH17)=2,GW17&gt;0.4),"high relBp52 and cRel + high synergy",IF(AND(SUM(HG17:HH17)=1,GW17&gt;0.4),"high RelBp52 or cRel + high synergy",IF(SUM(HG17:HH17)=1,"high cRel OR RelBnp52n","low nfkb")))</f>
        <v>low nfkb</v>
      </c>
      <c r="II17" s="0" t="n">
        <v>13.7</v>
      </c>
      <c r="IJ17" s="0" t="n">
        <v>1</v>
      </c>
      <c r="IK17" s="0" t="str">
        <f aca="false">IF(Q17&gt;20,"high cRel","low cRel")</f>
        <v>high cRel</v>
      </c>
      <c r="IM17" s="0" t="n">
        <v>13.7</v>
      </c>
      <c r="IN17" s="0" t="n">
        <v>1</v>
      </c>
      <c r="IO17" s="0" t="str">
        <f aca="false">IF(AND(Q17&gt;20,GW17&gt;0.4),"high cRel + syn","low cRel or syn")</f>
        <v>low cRel or syn</v>
      </c>
      <c r="IQ17" s="0" t="n">
        <v>13.7</v>
      </c>
      <c r="IR17" s="0" t="n">
        <v>1</v>
      </c>
      <c r="IS17" s="0" t="str">
        <f aca="false">IF(AF17&gt;4.2,"High RelBnp52n","low RelBnp52n")</f>
        <v>High RelBnp52n</v>
      </c>
      <c r="IU17" s="0" t="n">
        <v>13.7</v>
      </c>
      <c r="IV17" s="0" t="n">
        <v>1</v>
      </c>
      <c r="IW17" s="0" t="str">
        <f aca="false">IF(AND(AF17&gt;4.2,GW17&gt;0.4),"High RelBnp52n and syn","low RelBnp52n or syn")</f>
        <v>low RelBnp52n or syn</v>
      </c>
      <c r="IY17" s="0" t="n">
        <v>13.7</v>
      </c>
      <c r="IZ17" s="0" t="n">
        <v>1</v>
      </c>
      <c r="JA17" s="0" t="str">
        <f aca="false">IF(AND(AF17&gt;4.2,GW17&gt;0.4),"High RelBnp52n and syn",IF(AND(AF17&gt;4.2,GW17&lt;=0.4),"other",IF(AND(AF17&lt;=4.2,GW17&gt;0.4),"other","low RelBnp52n and syn")))</f>
        <v>other</v>
      </c>
      <c r="JC17" s="0" t="n">
        <v>13.7</v>
      </c>
      <c r="JD17" s="0" t="n">
        <v>1</v>
      </c>
      <c r="JE17" s="0" t="str">
        <f aca="false">IF(ED17&gt;0.001,"high pE2F","low pE2F")</f>
        <v>low pE2F</v>
      </c>
      <c r="JG17" s="0" t="n">
        <v>13.7</v>
      </c>
      <c r="JH17" s="0" t="n">
        <v>1</v>
      </c>
      <c r="JI17" s="0" t="str">
        <f aca="false">IF((Q17/R17)&gt;1.3,"high cRel/relA","low cRel/RelA")</f>
        <v>high cRel/relA</v>
      </c>
      <c r="JK17" s="0" t="n">
        <v>13.7</v>
      </c>
      <c r="JL17" s="0" t="n">
        <v>1</v>
      </c>
      <c r="JM17" s="0" t="str">
        <f aca="false">IF(AND((Q17/R17)&gt;1.3,GW17&gt;0.4),"high cRel/relA and high syn",IF(OR((Q17/R17)&gt;1.3,GW17&gt;0.4),"high cRel/RelA or high syn","low both"))</f>
        <v>high cRel/RelA or high syn</v>
      </c>
      <c r="JO17" s="0" t="n">
        <v>13.7</v>
      </c>
      <c r="JP17" s="0" t="n">
        <v>1</v>
      </c>
      <c r="JQ17" s="0" t="str">
        <f aca="false">IF(BB17&gt;7.6,"high IkBd","low IkBd")</f>
        <v>high IkBd</v>
      </c>
      <c r="JS17" s="0" t="n">
        <v>13.7</v>
      </c>
      <c r="JT17" s="0" t="n">
        <v>1</v>
      </c>
      <c r="JU17" s="0" t="n">
        <v>5</v>
      </c>
      <c r="JW17" s="0" t="n">
        <v>13.7</v>
      </c>
      <c r="JX17" s="0" t="n">
        <v>1</v>
      </c>
      <c r="JY17" s="0" t="str">
        <f aca="false">IF(OR(JU17=3,JU17=5),IF(GW17&gt;0.4,"3/5 high syn","3/5 low syn"),"other")</f>
        <v>3/5 low syn</v>
      </c>
      <c r="KA17" s="0" t="n">
        <v>13.7</v>
      </c>
      <c r="KB17" s="0" t="n">
        <v>1</v>
      </c>
      <c r="KC17" s="0" t="str">
        <f aca="false">IF(KD17&gt;$KE$3,"high nfkb","low")</f>
        <v>high nfkb</v>
      </c>
      <c r="KD17" s="0" t="n">
        <f aca="false">D17+C17</f>
        <v>44.1882310464338</v>
      </c>
      <c r="KG17" s="0" t="n">
        <v>13.7</v>
      </c>
      <c r="KH17" s="0" t="n">
        <v>1</v>
      </c>
      <c r="KI17" s="0" t="str">
        <f aca="false">IF(AND(KM17,NOT(KN17),KO17),"high cRel+RelB, low RelA","other")</f>
        <v>other</v>
      </c>
      <c r="KJ17" s="0" t="n">
        <f aca="false">Q17</f>
        <v>23.9796310160503</v>
      </c>
      <c r="KK17" s="0" t="n">
        <f aca="false">R17</f>
        <v>15.6358383719052</v>
      </c>
      <c r="KL17" s="0" t="n">
        <f aca="false">AC17</f>
        <v>15.9350775126652</v>
      </c>
      <c r="KM17" s="0" t="n">
        <f aca="false">IF(KJ17&gt;AVERAGE($KJ$3:$KJ$115),1,0)</f>
        <v>1</v>
      </c>
      <c r="KN17" s="0" t="n">
        <f aca="false">IF(KK17&gt;AVERAGE($KK$3:$KK$115),1,0)</f>
        <v>0</v>
      </c>
      <c r="KO17" s="0" t="n">
        <f aca="false">IF(KL17&gt;AVERAGE($KL$3:$KL$115),1,0)</f>
        <v>0</v>
      </c>
      <c r="KP17" s="0" t="n">
        <v>2</v>
      </c>
      <c r="KQ17" s="0" t="n">
        <v>472</v>
      </c>
      <c r="KR17" s="0" t="n">
        <v>798483</v>
      </c>
      <c r="KS17" s="0" t="n">
        <v>532</v>
      </c>
      <c r="KT17" s="0" t="n">
        <v>824360</v>
      </c>
      <c r="KU17" s="0" t="n">
        <v>130</v>
      </c>
      <c r="KV17" s="0" t="n">
        <v>-25877</v>
      </c>
      <c r="KW17" s="0" t="n">
        <v>63756</v>
      </c>
      <c r="KX17" s="0" t="n">
        <v>0.244360902255639</v>
      </c>
      <c r="KY17" s="0" t="n">
        <f aca="false">KV17/KT17</f>
        <v>-0.0313904119559416</v>
      </c>
    </row>
    <row r="18" customFormat="false" ht="15" hidden="false" customHeight="false" outlineLevel="0" collapsed="false">
      <c r="A18" s="0" t="n">
        <v>361</v>
      </c>
      <c r="B18" s="0" t="n">
        <v>8.34985614628858</v>
      </c>
      <c r="C18" s="0" t="n">
        <v>21.1628307829603</v>
      </c>
      <c r="D18" s="0" t="n">
        <v>8.52555164826185</v>
      </c>
      <c r="E18" s="0" t="n">
        <v>86.2004060354373</v>
      </c>
      <c r="F18" s="0" t="n">
        <v>0.156501764261978</v>
      </c>
      <c r="G18" s="0" t="n">
        <v>0.0382074980967576</v>
      </c>
      <c r="H18" s="0" t="n">
        <v>1.75978571935557</v>
      </c>
      <c r="I18" s="0" t="n">
        <v>0.542387954776086</v>
      </c>
      <c r="J18" s="0" t="n">
        <v>0.0566084393610663</v>
      </c>
      <c r="K18" s="0" t="n">
        <v>6.59776100972985</v>
      </c>
      <c r="L18" s="0" t="n">
        <v>0.560751235931561</v>
      </c>
      <c r="M18" s="0" t="n">
        <v>1</v>
      </c>
      <c r="N18" s="0" t="n">
        <v>1.17925023988367</v>
      </c>
      <c r="O18" s="0" t="n">
        <v>1</v>
      </c>
      <c r="P18" s="0" t="n">
        <v>0.00572412578602521</v>
      </c>
      <c r="Q18" s="0" t="n">
        <v>14.0617444026489</v>
      </c>
      <c r="R18" s="0" t="n">
        <v>12.6421497101684</v>
      </c>
      <c r="S18" s="0" t="n">
        <v>1.22225661343121</v>
      </c>
      <c r="T18" s="0" t="n">
        <v>0</v>
      </c>
      <c r="U18" s="0" t="n">
        <v>1</v>
      </c>
      <c r="V18" s="0" t="n">
        <v>3.55692964881642</v>
      </c>
      <c r="W18" s="0" t="n">
        <v>0.331065906215718</v>
      </c>
      <c r="X18" s="0" t="n">
        <v>1.41663072702904</v>
      </c>
      <c r="Y18" s="0" t="n">
        <v>3.39678042368443</v>
      </c>
      <c r="Z18" s="0" t="n">
        <v>2.67943341496381</v>
      </c>
      <c r="AA18" s="0" t="n">
        <v>0.0272907264660832</v>
      </c>
      <c r="AB18" s="0" t="n">
        <v>1.33921306334858</v>
      </c>
      <c r="AC18" s="0" t="n">
        <v>13.3076006094515</v>
      </c>
      <c r="AD18" s="0" t="n">
        <v>0.0100476169704028</v>
      </c>
      <c r="AE18" s="0" t="n">
        <v>0.421983031611782</v>
      </c>
      <c r="AF18" s="0" t="n">
        <v>4.209444460076</v>
      </c>
      <c r="AG18" s="0" t="n">
        <v>0.19495415055259</v>
      </c>
      <c r="AH18" s="0" t="n">
        <v>13.2554608671756</v>
      </c>
      <c r="AI18" s="0" t="n">
        <v>0.132042314304717</v>
      </c>
      <c r="AJ18" s="0" t="n">
        <v>0.043473719904543</v>
      </c>
      <c r="AK18" s="0" t="n">
        <v>0.0218673691939828</v>
      </c>
      <c r="AL18" s="0" t="n">
        <v>0.00485432884434907</v>
      </c>
      <c r="AM18" s="0" t="n">
        <v>0.772711735507424</v>
      </c>
      <c r="AN18" s="0" t="n">
        <v>0.00262246182314482</v>
      </c>
      <c r="AO18" s="0" t="n">
        <v>0.288005025437414</v>
      </c>
      <c r="AP18" s="0" t="n">
        <v>105.618845221827</v>
      </c>
      <c r="AQ18" s="0" t="n">
        <v>9.05155029531122</v>
      </c>
      <c r="AR18" s="0" t="n">
        <v>23.5866333678765</v>
      </c>
      <c r="AS18" s="0" t="n">
        <v>4.73849102189028</v>
      </c>
      <c r="AT18" s="0" t="n">
        <v>15.3443466532829</v>
      </c>
      <c r="AU18" s="0" t="n">
        <v>0.0283856809214464</v>
      </c>
      <c r="AV18" s="0" t="n">
        <v>0.895510820534852</v>
      </c>
      <c r="AW18" s="0" t="n">
        <v>0.0109846506108981</v>
      </c>
      <c r="AX18" s="0" t="n">
        <v>2.62322530879405</v>
      </c>
      <c r="AY18" s="0" t="n">
        <v>0.19761150524025</v>
      </c>
      <c r="AZ18" s="0" t="n">
        <v>1.45152721999684</v>
      </c>
      <c r="BA18" s="0" t="n">
        <v>0.156929753631725</v>
      </c>
      <c r="BB18" s="0" t="n">
        <v>7.38604782284776</v>
      </c>
      <c r="BC18" s="0" t="n">
        <v>18.0181111739845</v>
      </c>
      <c r="BD18" s="0" t="n">
        <v>6.93243414641964</v>
      </c>
      <c r="BE18" s="0" t="n">
        <v>1.39367314076152</v>
      </c>
      <c r="BF18" s="0" t="n">
        <v>5.65224324789332</v>
      </c>
      <c r="BG18" s="0" t="n">
        <v>2.96268979693307</v>
      </c>
      <c r="BH18" s="0" t="n">
        <v>0</v>
      </c>
      <c r="BI18" s="0" t="n">
        <v>0</v>
      </c>
      <c r="BJ18" s="0" t="n">
        <v>0.123682180993141</v>
      </c>
      <c r="BK18" s="0" t="n">
        <v>0.0982871579460317</v>
      </c>
      <c r="BL18" s="0" t="n">
        <v>1.09971931169672</v>
      </c>
      <c r="BM18" s="0" t="n">
        <v>0.0853791256153817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0.00531441478877565</v>
      </c>
      <c r="BU18" s="0" t="n">
        <v>4.74223785753753</v>
      </c>
      <c r="BV18" s="0" t="n">
        <v>3.47727544401485</v>
      </c>
      <c r="BW18" s="0" t="n">
        <v>1.84145401222312</v>
      </c>
      <c r="BX18" s="0" t="n">
        <v>0.0112904594786111</v>
      </c>
      <c r="BY18" s="0" t="n">
        <v>0.00440258438818817</v>
      </c>
      <c r="BZ18" s="0" t="n">
        <v>0.0829023933690324</v>
      </c>
      <c r="CA18" s="0" t="n">
        <v>0.0649812548459046</v>
      </c>
      <c r="CB18" s="0" t="n">
        <v>5.78391972101585</v>
      </c>
      <c r="CC18" s="0" t="n">
        <v>0.463205394852809</v>
      </c>
      <c r="CD18" s="0" t="n">
        <v>0.240016795184957</v>
      </c>
      <c r="CE18" s="0" t="n">
        <v>0.122931728950359</v>
      </c>
      <c r="CF18" s="0" t="n">
        <v>0.000892908318340838</v>
      </c>
      <c r="CG18" s="0" t="n">
        <v>0.000791059120098317</v>
      </c>
      <c r="CH18" s="0" t="n">
        <v>0.00539313880219116</v>
      </c>
      <c r="CI18" s="0" t="n">
        <v>0.00414961004804739</v>
      </c>
      <c r="CJ18" s="0" t="n">
        <v>7.63624273836753</v>
      </c>
      <c r="CK18" s="0" t="n">
        <v>0.671817419725791</v>
      </c>
      <c r="CL18" s="0" t="n">
        <v>0.75282727698616</v>
      </c>
      <c r="CM18" s="0" t="n">
        <v>0.394120392188918</v>
      </c>
      <c r="CN18" s="0" t="n">
        <v>0.00222014620358568</v>
      </c>
      <c r="CO18" s="0" t="n">
        <v>0.00216083242333254</v>
      </c>
      <c r="CP18" s="0" t="n">
        <v>0.0164410379752749</v>
      </c>
      <c r="CQ18" s="0" t="n">
        <v>0.013055185589672</v>
      </c>
      <c r="CR18" s="0" t="n">
        <v>1.25897307985104</v>
      </c>
      <c r="CS18" s="0" t="n">
        <v>0.0999909238428806</v>
      </c>
      <c r="CT18" s="0" t="n">
        <v>0.381170180719306</v>
      </c>
      <c r="CU18" s="0" t="n">
        <v>3.11137135459966</v>
      </c>
      <c r="CV18" s="0" t="n">
        <v>0.0533544358572171</v>
      </c>
      <c r="CW18" s="0" t="n">
        <v>0.0340008145890622</v>
      </c>
      <c r="CX18" s="0" t="n">
        <v>0.0247128202708326</v>
      </c>
      <c r="CY18" s="0" t="n">
        <v>0.0316413519332249</v>
      </c>
      <c r="CZ18" s="0" t="n">
        <v>0.0965657183731919</v>
      </c>
      <c r="DA18" s="0" t="n">
        <v>6.54859125265599</v>
      </c>
      <c r="DB18" s="0" t="n">
        <v>2.2399126568143</v>
      </c>
      <c r="DC18" s="0" t="n">
        <v>5.04088588033708</v>
      </c>
      <c r="DD18" s="0" t="n">
        <v>0.324237658645732</v>
      </c>
      <c r="DE18" s="0" t="n">
        <v>0.0186005613987102</v>
      </c>
      <c r="DF18" s="0" t="n">
        <v>0.00900212785480586</v>
      </c>
      <c r="DG18" s="0" t="n">
        <v>0.000549430322084372</v>
      </c>
      <c r="DH18" s="7" t="n">
        <v>2.6542592976025E-006</v>
      </c>
      <c r="DI18" s="0" t="n">
        <v>0.00288939851243538</v>
      </c>
      <c r="DJ18" s="0" t="n">
        <v>0.00381335537192016</v>
      </c>
      <c r="DK18" s="0" t="n">
        <v>0.00062894677899916</v>
      </c>
      <c r="DL18" s="0" t="n">
        <v>0.0134228972943879</v>
      </c>
      <c r="DM18" s="0" t="n">
        <v>0.0889307056014915</v>
      </c>
      <c r="DN18" s="0" t="n">
        <v>1.19835756952766</v>
      </c>
      <c r="DO18" s="7" t="n">
        <v>1.92466801853027E-007</v>
      </c>
      <c r="DP18" s="0" t="n">
        <v>0.298433733404303</v>
      </c>
      <c r="DQ18" s="0" t="n">
        <v>0.0052428043135773</v>
      </c>
      <c r="DR18" s="0" t="n">
        <v>0.00154898616067088</v>
      </c>
      <c r="DS18" s="0" t="n">
        <v>0.00767927172236065</v>
      </c>
      <c r="DT18" s="0" t="n">
        <v>0.269676548816527</v>
      </c>
      <c r="DU18" s="0" t="n">
        <v>0.999556708376284</v>
      </c>
      <c r="DV18" s="0" t="n">
        <v>0.917560156531011</v>
      </c>
      <c r="DW18" s="0" t="n">
        <v>0.958837679277226</v>
      </c>
      <c r="DX18" s="7" t="n">
        <v>3.15134674084994E-005</v>
      </c>
      <c r="DY18" s="0" t="n">
        <v>0.00854485476847758</v>
      </c>
      <c r="DZ18" s="0" t="n">
        <v>4.79534320384003</v>
      </c>
      <c r="EA18" s="0" t="n">
        <v>0.135492615354095</v>
      </c>
      <c r="EB18" s="0" t="n">
        <v>3.65247999861865</v>
      </c>
      <c r="EC18" s="0" t="n">
        <v>0.0672610130288534</v>
      </c>
      <c r="ED18" s="0" t="n">
        <v>0.00190047451135914</v>
      </c>
      <c r="EE18" s="0" t="n">
        <v>1.48491795679765</v>
      </c>
      <c r="EF18" s="0" t="n">
        <v>199.760141351254</v>
      </c>
      <c r="EG18" s="0" t="n">
        <v>0.00798961175050169</v>
      </c>
      <c r="EH18" s="0" t="n">
        <v>1.29891387641407</v>
      </c>
      <c r="EI18" s="0" t="n">
        <v>117.522349100469</v>
      </c>
      <c r="EJ18" s="0" t="n">
        <v>0.121264564638503</v>
      </c>
      <c r="EK18" s="0" t="n">
        <v>21349.5896532169</v>
      </c>
      <c r="EL18" s="0" t="n">
        <v>0.00277025457898606</v>
      </c>
      <c r="EM18" s="0" t="n">
        <v>14.7885139526238</v>
      </c>
      <c r="EN18" s="0" t="n">
        <v>561.286896502709</v>
      </c>
      <c r="EO18" s="0" t="n">
        <v>2.43095976632901</v>
      </c>
      <c r="EP18" s="0" t="n">
        <v>606589.284694791</v>
      </c>
      <c r="EQ18" s="0" t="n">
        <v>0.896101327471344</v>
      </c>
      <c r="ER18" s="0" t="n">
        <v>0.0628822691950039</v>
      </c>
      <c r="ES18" s="0" t="n">
        <v>676512.993707331</v>
      </c>
      <c r="ET18" s="0" t="n">
        <v>0.00424954301678648</v>
      </c>
      <c r="EU18" s="0" t="n">
        <v>1.93382040991563</v>
      </c>
      <c r="EV18" s="0" t="n">
        <v>0.00412422898038586</v>
      </c>
      <c r="EW18" s="7" t="n">
        <v>7196400.17283091</v>
      </c>
      <c r="EX18" s="0" t="n">
        <v>8.95517645761415</v>
      </c>
      <c r="EY18" s="0" t="n">
        <v>3384.98349889282</v>
      </c>
      <c r="EZ18" s="7" t="n">
        <v>1079884.42529002</v>
      </c>
      <c r="FA18" s="0" t="n">
        <v>0.00339509842221387</v>
      </c>
      <c r="FB18" s="0" t="n">
        <v>61.0637434366423</v>
      </c>
      <c r="FC18" s="0" t="n">
        <v>48741.5334348946</v>
      </c>
      <c r="FD18" s="0" t="n">
        <v>0.0720048204987515</v>
      </c>
      <c r="FE18" s="0" t="n">
        <v>17.7074922592731</v>
      </c>
      <c r="FF18" s="0" t="n">
        <v>17470.1590721967</v>
      </c>
      <c r="FG18" s="0" t="n">
        <v>238.811120076798</v>
      </c>
      <c r="FH18" s="0" t="n">
        <v>142758.379153602</v>
      </c>
      <c r="FI18" s="0" t="n">
        <v>0.252516289190622</v>
      </c>
      <c r="FJ18" s="0" t="n">
        <v>602.755204370784</v>
      </c>
      <c r="FK18" s="0" t="n">
        <v>5.85682929790886</v>
      </c>
      <c r="FL18" s="0" t="n">
        <v>8866.50004529189</v>
      </c>
      <c r="FM18" s="0" t="n">
        <v>572.915289235254</v>
      </c>
      <c r="FN18" s="0" t="n">
        <v>0.0113437397410409</v>
      </c>
      <c r="FO18" s="0" t="n">
        <v>0.961779114144223</v>
      </c>
      <c r="FP18" s="7" t="n">
        <v>2.56620562625993E-010</v>
      </c>
      <c r="FQ18" s="7" t="n">
        <v>1.74980976206644E-008</v>
      </c>
      <c r="FR18" s="0" t="n">
        <v>499999.999997774</v>
      </c>
      <c r="FS18" s="7" t="n">
        <v>1.82991243470403E-009</v>
      </c>
      <c r="FT18" s="7" t="n">
        <v>1.20284093181669E-007</v>
      </c>
      <c r="FU18" s="0" t="n">
        <v>518370.16908903</v>
      </c>
      <c r="FV18" s="7" t="n">
        <v>1.78116701434834E-007</v>
      </c>
      <c r="FW18" s="7" t="n">
        <v>2.00114459323781E-006</v>
      </c>
      <c r="FX18" s="7" t="n">
        <v>5602209.57274275</v>
      </c>
      <c r="FY18" s="7" t="n">
        <v>1.92497012628159E-006</v>
      </c>
      <c r="FZ18" s="7" t="n">
        <v>1.9243497062647E-005</v>
      </c>
      <c r="GA18" s="7" t="n">
        <v>2.21447091841203E-005</v>
      </c>
      <c r="GB18" s="0" t="n">
        <v>99999.9977862487</v>
      </c>
      <c r="GC18" s="0" t="n">
        <v>0.00221274794732832</v>
      </c>
      <c r="GD18" s="7" t="n">
        <v>1.43537790046641E-007</v>
      </c>
      <c r="GE18" s="0" t="n">
        <v>99999.9999991402</v>
      </c>
      <c r="GF18" s="7" t="n">
        <v>1.21080544200414E-010</v>
      </c>
      <c r="GG18" s="7" t="n">
        <v>3.66560303198955E-013</v>
      </c>
      <c r="GH18" s="7" t="n">
        <v>7.82238259955279E-007</v>
      </c>
      <c r="GI18" s="7" t="n">
        <v>8.59692976537562E-007</v>
      </c>
      <c r="GJ18" s="0" t="n">
        <v>0.0201701596491547</v>
      </c>
      <c r="GK18" s="0" t="n">
        <v>11.6962970678275</v>
      </c>
      <c r="GL18" s="0" t="n">
        <v>2.25434674978737</v>
      </c>
      <c r="GM18" s="0" t="n">
        <v>15.2003351891917</v>
      </c>
      <c r="GN18" s="0" t="s">
        <v>253</v>
      </c>
      <c r="GO18" s="0" t="e">
        <f aca="false">VLOOKUP(GN18,,8,0)</f>
        <v>#NAME?</v>
      </c>
      <c r="GP18" s="0" t="n">
        <v>179</v>
      </c>
      <c r="GQ18" s="0" t="n">
        <v>359831</v>
      </c>
      <c r="GR18" s="0" t="n">
        <v>249</v>
      </c>
      <c r="GS18" s="0" t="n">
        <v>415730</v>
      </c>
      <c r="GT18" s="0" t="n">
        <v>89</v>
      </c>
      <c r="GU18" s="0" t="n">
        <v>-55899</v>
      </c>
      <c r="GV18" s="0" t="n">
        <v>21805</v>
      </c>
      <c r="GW18" s="0" t="n">
        <v>0.357429718875502</v>
      </c>
      <c r="GX18" s="0" t="n">
        <v>6</v>
      </c>
      <c r="GY18" s="0" t="s">
        <v>253</v>
      </c>
      <c r="GZ18" s="0" t="n">
        <v>16.4271</v>
      </c>
      <c r="HA18" s="0" t="n">
        <v>1</v>
      </c>
      <c r="HB18" s="0" t="e">
        <f aca="false">VLOOKUP(GN18,,42,0)</f>
        <v>#NAME?</v>
      </c>
      <c r="HC18" s="0" t="e">
        <f aca="false">VLOOKUP(GN18,,43,0)</f>
        <v>#NAME?</v>
      </c>
      <c r="HD18" s="0" t="e">
        <f aca="false">IF(HC18="Progressed",1,0)</f>
        <v>#NAME?</v>
      </c>
      <c r="HE18" s="0" t="n">
        <f aca="false">GU18/GX18</f>
        <v>-9316.5</v>
      </c>
      <c r="HF18" s="0" t="e">
        <f aca="false">VLOOKUP(GN18,,3,0)</f>
        <v>#NAME?</v>
      </c>
      <c r="HG18" s="0" t="n">
        <f aca="false">IF(Q18&gt;20,1,0)</f>
        <v>0</v>
      </c>
      <c r="HH18" s="0" t="n">
        <f aca="false">IF(AF18&gt;4.2,1,0)</f>
        <v>1</v>
      </c>
      <c r="HI18" s="0" t="n">
        <f aca="false">IF(DQ18&gt;0.005,1,0)</f>
        <v>1</v>
      </c>
      <c r="HJ18" s="0" t="n">
        <f aca="false">IF(DR18&gt;0.004,1,0)</f>
        <v>0</v>
      </c>
      <c r="HK18" s="0" t="n">
        <f aca="false">IF(ED18&gt;0.001,1,0)</f>
        <v>1</v>
      </c>
      <c r="HL18" s="0" t="n">
        <f aca="false">IF((GT18/GP18)&gt;0.4,1,0)</f>
        <v>1</v>
      </c>
      <c r="HM18" s="0" t="n">
        <f aca="false">SUM(HG18:HH18)</f>
        <v>1</v>
      </c>
      <c r="HN18" s="0" t="n">
        <f aca="false">SUM(HG18,HH18,HL18)</f>
        <v>2</v>
      </c>
      <c r="HP18" s="1" t="n">
        <f aca="false">IF(B18&gt;AVERAGE($B$3:$B$115),1,0)</f>
        <v>0</v>
      </c>
      <c r="HQ18" s="1" t="n">
        <f aca="false">IF(E18&gt;AVERAGE($E$3:$E$115),1,0)</f>
        <v>0</v>
      </c>
      <c r="HR18" s="2" t="str">
        <f aca="false">IF(AND(HP18,HQ18),"high","low")</f>
        <v>low</v>
      </c>
      <c r="HS18" s="6" t="n">
        <v>10.3819</v>
      </c>
      <c r="HT18" s="6" t="n">
        <v>1</v>
      </c>
      <c r="HU18" s="6" t="str">
        <f aca="false">HR18</f>
        <v>low</v>
      </c>
      <c r="HV18" s="0" t="str">
        <f aca="false">IF(HM18+HL18&lt;2,"low","high")</f>
        <v>high</v>
      </c>
      <c r="HW18" s="0" t="n">
        <v>16.4271</v>
      </c>
      <c r="HX18" s="0" t="n">
        <v>1</v>
      </c>
      <c r="HY18" s="0" t="n">
        <f aca="false">SUM(HG18,HH18,HL18)</f>
        <v>2</v>
      </c>
      <c r="IA18" s="0" t="n">
        <v>16.4271</v>
      </c>
      <c r="IB18" s="0" t="n">
        <v>1</v>
      </c>
      <c r="IC18" s="0" t="str">
        <f aca="false">IF(AND(SUM(HG18:HH18)=2,GW18&gt;0.4),"high relBp52 and cRel + high synergy",IF(SUM(HG18:HH18)=2,"high RelBp52 and cRel + low synergy","low nfkb"))</f>
        <v>low nfkb</v>
      </c>
      <c r="IE18" s="0" t="n">
        <v>16.4271</v>
      </c>
      <c r="IF18" s="0" t="n">
        <v>1</v>
      </c>
      <c r="IG18" s="0" t="str">
        <f aca="false">IF(AND(SUM(HG18:HH18)=2,GW18&gt;0.4),"high relBp52 and cRel + high synergy",IF(AND(SUM(HG18:HH18)=1,GW18&gt;0.4),"high RelBp52 or cRel + high synergy",IF(SUM(HG18:HH18)=1,"high cRel OR RelBnp52n","low nfkb")))</f>
        <v>high cRel OR RelBnp52n</v>
      </c>
      <c r="II18" s="0" t="n">
        <v>16.4271</v>
      </c>
      <c r="IJ18" s="0" t="n">
        <v>1</v>
      </c>
      <c r="IK18" s="0" t="str">
        <f aca="false">IF(Q18&gt;20,"high cRel","low cRel")</f>
        <v>low cRel</v>
      </c>
      <c r="IM18" s="0" t="n">
        <v>16.4271</v>
      </c>
      <c r="IN18" s="0" t="n">
        <v>1</v>
      </c>
      <c r="IO18" s="0" t="str">
        <f aca="false">IF(AND(Q18&gt;20,GW18&gt;0.4),"high cRel + syn","low cRel or syn")</f>
        <v>low cRel or syn</v>
      </c>
      <c r="IQ18" s="0" t="n">
        <v>16.4271</v>
      </c>
      <c r="IR18" s="0" t="n">
        <v>1</v>
      </c>
      <c r="IS18" s="0" t="str">
        <f aca="false">IF(AF18&gt;4.2,"High RelBnp52n","low RelBnp52n")</f>
        <v>High RelBnp52n</v>
      </c>
      <c r="IU18" s="0" t="n">
        <v>16.4271</v>
      </c>
      <c r="IV18" s="0" t="n">
        <v>1</v>
      </c>
      <c r="IW18" s="0" t="str">
        <f aca="false">IF(AND(AF18&gt;4.2,GW18&gt;0.4),"High RelBnp52n and syn","low RelBnp52n or syn")</f>
        <v>low RelBnp52n or syn</v>
      </c>
      <c r="IY18" s="0" t="n">
        <v>16.4271</v>
      </c>
      <c r="IZ18" s="0" t="n">
        <v>1</v>
      </c>
      <c r="JA18" s="0" t="str">
        <f aca="false">IF(AND(AF18&gt;4.2,GW18&gt;0.4),"High RelBnp52n and syn",IF(AND(AF18&gt;4.2,GW18&lt;=0.4),"other",IF(AND(AF18&lt;=4.2,GW18&gt;0.4),"other","low RelBnp52n and syn")))</f>
        <v>other</v>
      </c>
      <c r="JC18" s="0" t="n">
        <v>16.4271</v>
      </c>
      <c r="JD18" s="0" t="n">
        <v>1</v>
      </c>
      <c r="JE18" s="0" t="str">
        <f aca="false">IF(ED18&gt;0.001,"high pE2F","low pE2F")</f>
        <v>high pE2F</v>
      </c>
      <c r="JG18" s="0" t="n">
        <v>16.4271</v>
      </c>
      <c r="JH18" s="0" t="n">
        <v>1</v>
      </c>
      <c r="JI18" s="0" t="str">
        <f aca="false">IF((Q18/R18)&gt;1.3,"high cRel/relA","low cRel/RelA")</f>
        <v>low cRel/RelA</v>
      </c>
      <c r="JK18" s="0" t="n">
        <v>16.4271</v>
      </c>
      <c r="JL18" s="0" t="n">
        <v>1</v>
      </c>
      <c r="JM18" s="0" t="str">
        <f aca="false">IF(AND((Q18/R18)&gt;1.3,GW18&gt;0.4),"high cRel/relA and high syn",IF(OR((Q18/R18)&gt;1.3,GW18&gt;0.4),"high cRel/RelA or high syn","low both"))</f>
        <v>low both</v>
      </c>
      <c r="JO18" s="0" t="n">
        <v>16.4271</v>
      </c>
      <c r="JP18" s="0" t="n">
        <v>1</v>
      </c>
      <c r="JQ18" s="0" t="str">
        <f aca="false">IF(BB18&gt;7.6,"high IkBd","low IkBd")</f>
        <v>low IkBd</v>
      </c>
      <c r="JS18" s="0" t="n">
        <v>16.4271</v>
      </c>
      <c r="JT18" s="0" t="n">
        <v>1</v>
      </c>
      <c r="JU18" s="0" t="n">
        <v>2</v>
      </c>
      <c r="JW18" s="0" t="n">
        <v>16.4271</v>
      </c>
      <c r="JX18" s="0" t="n">
        <v>1</v>
      </c>
      <c r="JY18" s="0" t="str">
        <f aca="false">IF(OR(JU18=3,JU18=5),IF(GW18&gt;0.4,"3/5 high syn","3/5 low syn"),"other")</f>
        <v>other</v>
      </c>
      <c r="KA18" s="0" t="n">
        <v>16.4271</v>
      </c>
      <c r="KB18" s="0" t="n">
        <v>1</v>
      </c>
      <c r="KC18" s="0" t="str">
        <f aca="false">IF(KD18&gt;$KE$3,"high nfkb","low")</f>
        <v>low</v>
      </c>
      <c r="KD18" s="0" t="n">
        <f aca="false">D18+C18</f>
        <v>29.6883824312221</v>
      </c>
      <c r="KG18" s="0" t="n">
        <v>16.4271</v>
      </c>
      <c r="KH18" s="0" t="n">
        <v>1</v>
      </c>
      <c r="KI18" s="0" t="str">
        <f aca="false">IF(AND(KM18,NOT(KN18),KO18),"high cRel+RelB, low RelA","other")</f>
        <v>other</v>
      </c>
      <c r="KJ18" s="0" t="n">
        <f aca="false">Q18</f>
        <v>14.0617444026489</v>
      </c>
      <c r="KK18" s="0" t="n">
        <f aca="false">R18</f>
        <v>12.6421497101684</v>
      </c>
      <c r="KL18" s="0" t="n">
        <f aca="false">AC18</f>
        <v>13.3076006094515</v>
      </c>
      <c r="KM18" s="0" t="n">
        <f aca="false">IF(KJ18&gt;AVERAGE($KJ$3:$KJ$115),1,0)</f>
        <v>0</v>
      </c>
      <c r="KN18" s="0" t="n">
        <f aca="false">IF(KK18&gt;AVERAGE($KK$3:$KK$115),1,0)</f>
        <v>0</v>
      </c>
      <c r="KO18" s="0" t="n">
        <f aca="false">IF(KL18&gt;AVERAGE($KL$3:$KL$115),1,0)</f>
        <v>0</v>
      </c>
      <c r="KP18" s="0" t="n">
        <v>2</v>
      </c>
      <c r="KQ18" s="0" t="n">
        <v>179</v>
      </c>
      <c r="KR18" s="0" t="n">
        <v>359831</v>
      </c>
      <c r="KS18" s="0" t="n">
        <v>249</v>
      </c>
      <c r="KT18" s="0" t="n">
        <v>415730</v>
      </c>
      <c r="KU18" s="0" t="n">
        <v>89</v>
      </c>
      <c r="KV18" s="0" t="n">
        <v>-55899</v>
      </c>
      <c r="KW18" s="0" t="n">
        <v>21805</v>
      </c>
      <c r="KX18" s="0" t="n">
        <v>0.357429718875502</v>
      </c>
      <c r="KY18" s="0" t="n">
        <f aca="false">KV18/KT18</f>
        <v>-0.13445986577827</v>
      </c>
    </row>
    <row r="19" customFormat="false" ht="15" hidden="false" customHeight="false" outlineLevel="0" collapsed="false">
      <c r="A19" s="0" t="n">
        <v>361</v>
      </c>
      <c r="B19" s="0" t="n">
        <v>14.3140513432165</v>
      </c>
      <c r="C19" s="0" t="n">
        <v>28.7077461021537</v>
      </c>
      <c r="D19" s="0" t="n">
        <v>16.392476888776</v>
      </c>
      <c r="E19" s="0" t="n">
        <v>152.347952906926</v>
      </c>
      <c r="F19" s="0" t="n">
        <v>0.197266225384958</v>
      </c>
      <c r="G19" s="0" t="n">
        <v>0.0483231245117373</v>
      </c>
      <c r="H19" s="0" t="n">
        <v>1.38775262102358</v>
      </c>
      <c r="I19" s="0" t="n">
        <v>0.875760351386206</v>
      </c>
      <c r="J19" s="0" t="n">
        <v>0.112329039794229</v>
      </c>
      <c r="K19" s="0" t="n">
        <v>10.6632107442154</v>
      </c>
      <c r="L19" s="0" t="n">
        <v>0.580642135203873</v>
      </c>
      <c r="M19" s="0" t="n">
        <v>1</v>
      </c>
      <c r="N19" s="0" t="n">
        <v>1.17493455332228</v>
      </c>
      <c r="O19" s="0" t="n">
        <v>1</v>
      </c>
      <c r="P19" s="0" t="n">
        <v>0.00558307494203886</v>
      </c>
      <c r="Q19" s="0" t="n">
        <v>24.3245131328854</v>
      </c>
      <c r="R19" s="0" t="n">
        <v>15.6223278011306</v>
      </c>
      <c r="S19" s="0" t="n">
        <v>1.43793033889551</v>
      </c>
      <c r="T19" s="0" t="n">
        <v>0</v>
      </c>
      <c r="U19" s="0" t="n">
        <v>1</v>
      </c>
      <c r="V19" s="0" t="n">
        <v>3.92215311226147</v>
      </c>
      <c r="W19" s="0" t="n">
        <v>0.567482544056524</v>
      </c>
      <c r="X19" s="0" t="n">
        <v>1.79179044354147</v>
      </c>
      <c r="Y19" s="0" t="n">
        <v>4.26260319339755</v>
      </c>
      <c r="Z19" s="0" t="n">
        <v>2.03725594755147</v>
      </c>
      <c r="AA19" s="0" t="n">
        <v>0.0272361342518515</v>
      </c>
      <c r="AB19" s="0" t="n">
        <v>0.900234017818849</v>
      </c>
      <c r="AC19" s="0" t="n">
        <v>16.0540952406347</v>
      </c>
      <c r="AD19" s="0" t="n">
        <v>0.00972501329498501</v>
      </c>
      <c r="AE19" s="0" t="n">
        <v>0.492351677254186</v>
      </c>
      <c r="AF19" s="0" t="n">
        <v>4.43499532081375</v>
      </c>
      <c r="AG19" s="0" t="n">
        <v>0.326939228383922</v>
      </c>
      <c r="AH19" s="0" t="n">
        <v>17.2080906731734</v>
      </c>
      <c r="AI19" s="0" t="n">
        <v>0.320368811417218</v>
      </c>
      <c r="AJ19" s="0" t="n">
        <v>0.0820655272687293</v>
      </c>
      <c r="AK19" s="0" t="n">
        <v>0.034238120438438</v>
      </c>
      <c r="AL19" s="0" t="n">
        <v>0.00602283096989657</v>
      </c>
      <c r="AM19" s="0" t="n">
        <v>1.07626828359256</v>
      </c>
      <c r="AN19" s="0" t="n">
        <v>0.00151040435740359</v>
      </c>
      <c r="AO19" s="0" t="n">
        <v>0.160008897041295</v>
      </c>
      <c r="AP19" s="0" t="n">
        <v>174.284646420309</v>
      </c>
      <c r="AQ19" s="0" t="n">
        <v>17.1948624972906</v>
      </c>
      <c r="AR19" s="0" t="n">
        <v>31.7070413303817</v>
      </c>
      <c r="AS19" s="0" t="n">
        <v>8.87082974015734</v>
      </c>
      <c r="AT19" s="0" t="n">
        <v>19.0657382925383</v>
      </c>
      <c r="AU19" s="0" t="n">
        <v>0.052777947774691</v>
      </c>
      <c r="AV19" s="0" t="n">
        <v>1.03849940828897</v>
      </c>
      <c r="AW19" s="0" t="n">
        <v>0.0177966367574497</v>
      </c>
      <c r="AX19" s="0" t="n">
        <v>1.89285447118468</v>
      </c>
      <c r="AY19" s="0" t="n">
        <v>0.14909444410078</v>
      </c>
      <c r="AZ19" s="0" t="n">
        <v>0.794988040870265</v>
      </c>
      <c r="BA19" s="0" t="n">
        <v>0.117266693146903</v>
      </c>
      <c r="BB19" s="0" t="n">
        <v>7.71263024812158</v>
      </c>
      <c r="BC19" s="0" t="n">
        <v>19.7510012766368</v>
      </c>
      <c r="BD19" s="0" t="n">
        <v>5.43862278755029</v>
      </c>
      <c r="BE19" s="0" t="n">
        <v>1.52130394819408</v>
      </c>
      <c r="BF19" s="0" t="n">
        <v>10.2693103782539</v>
      </c>
      <c r="BG19" s="0" t="n">
        <v>5.30515028106099</v>
      </c>
      <c r="BH19" s="0" t="n">
        <v>0</v>
      </c>
      <c r="BI19" s="0" t="n">
        <v>0</v>
      </c>
      <c r="BJ19" s="0" t="n">
        <v>0.0892279997368354</v>
      </c>
      <c r="BK19" s="0" t="n">
        <v>0.0702494413383267</v>
      </c>
      <c r="BL19" s="0" t="n">
        <v>1.15268298825418</v>
      </c>
      <c r="BM19" s="0" t="n">
        <v>0.0891157106743718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0.00532347560687022</v>
      </c>
      <c r="BU19" s="0" t="n">
        <v>4.05765643466459</v>
      </c>
      <c r="BV19" s="0" t="n">
        <v>9.36439610871817</v>
      </c>
      <c r="BW19" s="0" t="n">
        <v>4.8849828106742</v>
      </c>
      <c r="BX19" s="0" t="n">
        <v>0.0297270465157349</v>
      </c>
      <c r="BY19" s="0" t="n">
        <v>0.010106959413549</v>
      </c>
      <c r="BZ19" s="0" t="n">
        <v>0.0886698217948143</v>
      </c>
      <c r="CA19" s="0" t="n">
        <v>0.0688526061515037</v>
      </c>
      <c r="CB19" s="0" t="n">
        <v>9.10302104439373</v>
      </c>
      <c r="CC19" s="0" t="n">
        <v>0.72380393868295</v>
      </c>
      <c r="CD19" s="0" t="n">
        <v>0.539268317948447</v>
      </c>
      <c r="CE19" s="0" t="n">
        <v>0.272922581472692</v>
      </c>
      <c r="CF19" s="0" t="n">
        <v>0.00184942152077254</v>
      </c>
      <c r="CG19" s="0" t="n">
        <v>0.00159248591487125</v>
      </c>
      <c r="CH19" s="0" t="n">
        <v>0.00484897515457331</v>
      </c>
      <c r="CI19" s="0" t="n">
        <v>0.00369426577486661</v>
      </c>
      <c r="CJ19" s="0" t="n">
        <v>9.84314739080816</v>
      </c>
      <c r="CK19" s="0" t="n">
        <v>0.862198647939274</v>
      </c>
      <c r="CL19" s="0" t="n">
        <v>0.831412104139506</v>
      </c>
      <c r="CM19" s="0" t="n">
        <v>0.428945939162646</v>
      </c>
      <c r="CN19" s="0" t="n">
        <v>0.00238790098358289</v>
      </c>
      <c r="CO19" s="0" t="n">
        <v>0.00220173937677265</v>
      </c>
      <c r="CP19" s="0" t="n">
        <v>0.00721177565552458</v>
      </c>
      <c r="CQ19" s="0" t="n">
        <v>0.00567171562496597</v>
      </c>
      <c r="CR19" s="0" t="n">
        <v>0.822506314848683</v>
      </c>
      <c r="CS19" s="0" t="n">
        <v>0.0647539670469433</v>
      </c>
      <c r="CT19" s="0" t="n">
        <v>0.46224787622277</v>
      </c>
      <c r="CU19" s="0" t="n">
        <v>5.21399422871176</v>
      </c>
      <c r="CV19" s="0" t="n">
        <v>0.0390716041488046</v>
      </c>
      <c r="CW19" s="0" t="n">
        <v>0.0314354624928595</v>
      </c>
      <c r="CX19" s="0" t="n">
        <v>0.0332562346575508</v>
      </c>
      <c r="CY19" s="0" t="n">
        <v>0.0376864612806546</v>
      </c>
      <c r="CZ19" s="0" t="n">
        <v>0.0973097519876254</v>
      </c>
      <c r="DA19" s="0" t="n">
        <v>6.64876972118092</v>
      </c>
      <c r="DB19" s="0" t="n">
        <v>1.94031832730111</v>
      </c>
      <c r="DC19" s="0" t="n">
        <v>4.40983106581555</v>
      </c>
      <c r="DD19" s="0" t="n">
        <v>0.287612628248184</v>
      </c>
      <c r="DE19" s="0" t="n">
        <v>0.016990370838451</v>
      </c>
      <c r="DF19" s="0" t="n">
        <v>0.0098672793633193</v>
      </c>
      <c r="DG19" s="0" t="n">
        <v>0.000575854843749246</v>
      </c>
      <c r="DH19" s="7" t="n">
        <v>2.65857325885059E-006</v>
      </c>
      <c r="DI19" s="0" t="n">
        <v>0.00454723306216161</v>
      </c>
      <c r="DJ19" s="0" t="n">
        <v>0.00491510032994959</v>
      </c>
      <c r="DK19" s="0" t="n">
        <v>0.000410880569264115</v>
      </c>
      <c r="DL19" s="0" t="n">
        <v>0.0292560695584057</v>
      </c>
      <c r="DM19" s="0" t="n">
        <v>0.0463795069761734</v>
      </c>
      <c r="DN19" s="0" t="n">
        <v>1.53229106349152</v>
      </c>
      <c r="DO19" s="7" t="n">
        <v>8.56931333437799E-008</v>
      </c>
      <c r="DP19" s="0" t="n">
        <v>0.151853019899008</v>
      </c>
      <c r="DQ19" s="0" t="n">
        <v>0.0019800793733635</v>
      </c>
      <c r="DR19" s="0" t="n">
        <v>0.000597890414464465</v>
      </c>
      <c r="DS19" s="0" t="n">
        <v>0.00507888925485499</v>
      </c>
      <c r="DT19" s="0" t="n">
        <v>0.343380881106731</v>
      </c>
      <c r="DU19" s="0" t="n">
        <v>0.999663937917319</v>
      </c>
      <c r="DV19" s="0" t="n">
        <v>0.783133799629645</v>
      </c>
      <c r="DW19" s="0" t="n">
        <v>0.940050903988337</v>
      </c>
      <c r="DX19" s="7" t="n">
        <v>1.53986562932659E-005</v>
      </c>
      <c r="DY19" s="0" t="n">
        <v>0.00488929342247892</v>
      </c>
      <c r="DZ19" s="0" t="n">
        <v>4.86195900067434</v>
      </c>
      <c r="EA19" s="0" t="n">
        <v>0.0856002029209423</v>
      </c>
      <c r="EB19" s="0" t="n">
        <v>3.88291816107784</v>
      </c>
      <c r="EC19" s="0" t="n">
        <v>0.0515308430636277</v>
      </c>
      <c r="ED19" s="0" t="n">
        <v>0.000907264268907397</v>
      </c>
      <c r="EE19" s="0" t="n">
        <v>1.20359416491302</v>
      </c>
      <c r="EF19" s="0" t="n">
        <v>199.760141372106</v>
      </c>
      <c r="EG19" s="0" t="n">
        <v>0.00798961175135197</v>
      </c>
      <c r="EH19" s="0" t="n">
        <v>1.37325536313232</v>
      </c>
      <c r="EI19" s="0" t="n">
        <v>98.1604611515883</v>
      </c>
      <c r="EJ19" s="0" t="n">
        <v>0.108958849161369</v>
      </c>
      <c r="EK19" s="0" t="n">
        <v>22754.6647669785</v>
      </c>
      <c r="EL19" s="0" t="n">
        <v>0.00312155266117481</v>
      </c>
      <c r="EM19" s="0" t="n">
        <v>15.7000922544908</v>
      </c>
      <c r="EN19" s="0" t="n">
        <v>577.926826782475</v>
      </c>
      <c r="EO19" s="0" t="n">
        <v>3.15989619681858</v>
      </c>
      <c r="EP19" s="0" t="n">
        <v>694430.310192158</v>
      </c>
      <c r="EQ19" s="0" t="n">
        <v>1.08910189103425</v>
      </c>
      <c r="ER19" s="0" t="n">
        <v>0.0857082611697708</v>
      </c>
      <c r="ES19" s="0" t="n">
        <v>417075.809263348</v>
      </c>
      <c r="ET19" s="0" t="n">
        <v>0.00357088111115907</v>
      </c>
      <c r="EU19" s="0" t="n">
        <v>1.71556346746716</v>
      </c>
      <c r="EV19" s="0" t="n">
        <v>0.00389954648820699</v>
      </c>
      <c r="EW19" s="7" t="n">
        <v>6416999.13320843</v>
      </c>
      <c r="EX19" s="0" t="n">
        <v>10.8838752586774</v>
      </c>
      <c r="EY19" s="0" t="n">
        <v>3788.40885863596</v>
      </c>
      <c r="EZ19" s="7" t="n">
        <v>1020332.28410284</v>
      </c>
      <c r="FA19" s="0" t="n">
        <v>0.00437231244030234</v>
      </c>
      <c r="FB19" s="0" t="n">
        <v>70.0332338888897</v>
      </c>
      <c r="FC19" s="0" t="n">
        <v>65428.5284430103</v>
      </c>
      <c r="FD19" s="0" t="n">
        <v>0.102614086150356</v>
      </c>
      <c r="FE19" s="0" t="n">
        <v>22.4528591981526</v>
      </c>
      <c r="FF19" s="0" t="n">
        <v>20412.7128964679</v>
      </c>
      <c r="FG19" s="0" t="n">
        <v>357.595005128176</v>
      </c>
      <c r="FH19" s="0" t="n">
        <v>98298.9231194943</v>
      </c>
      <c r="FI19" s="0" t="n">
        <v>0.22047043775028</v>
      </c>
      <c r="FJ19" s="0" t="n">
        <v>496.143001975021</v>
      </c>
      <c r="FK19" s="0" t="n">
        <v>4.79794986889939</v>
      </c>
      <c r="FL19" s="0" t="n">
        <v>10113.8822595063</v>
      </c>
      <c r="FM19" s="0" t="n">
        <v>530.968358360456</v>
      </c>
      <c r="FN19" s="0" t="n">
        <v>0.0067484780833798</v>
      </c>
      <c r="FO19" s="0" t="n">
        <v>0.654701991527727</v>
      </c>
      <c r="FP19" s="7" t="n">
        <v>9.05601458172148E-011</v>
      </c>
      <c r="FQ19" s="7" t="n">
        <v>7.53973111934891E-009</v>
      </c>
      <c r="FR19" s="0" t="n">
        <v>499999.999999041</v>
      </c>
      <c r="FS19" s="7" t="n">
        <v>6.45875034394622E-010</v>
      </c>
      <c r="FT19" s="7" t="n">
        <v>4.97329739710198E-008</v>
      </c>
      <c r="FU19" s="0" t="n">
        <v>597507.309996079</v>
      </c>
      <c r="FV19" s="7" t="n">
        <v>8.48888324120413E-008</v>
      </c>
      <c r="FW19" s="7" t="n">
        <v>9.76509849108404E-007</v>
      </c>
      <c r="FX19" s="7" t="n">
        <v>5797187.14705978</v>
      </c>
      <c r="FY19" s="7" t="n">
        <v>8.23615778344367E-007</v>
      </c>
      <c r="FZ19" s="7" t="n">
        <v>8.23554716229292E-006</v>
      </c>
      <c r="GA19" s="7" t="n">
        <v>1.28195907329112E-005</v>
      </c>
      <c r="GB19" s="0" t="n">
        <v>99999.9987181826</v>
      </c>
      <c r="GC19" s="0" t="n">
        <v>0.00128113585761472</v>
      </c>
      <c r="GD19" s="7" t="n">
        <v>8.4598505791714E-008</v>
      </c>
      <c r="GE19" s="0" t="n">
        <v>99999.9999994031</v>
      </c>
      <c r="GF19" s="7" t="n">
        <v>8.84034521830996E-011</v>
      </c>
      <c r="GG19" s="7" t="n">
        <v>3.06429035362646E-013</v>
      </c>
      <c r="GH19" s="7" t="n">
        <v>4.16666795249707E-007</v>
      </c>
      <c r="GI19" s="7" t="n">
        <v>5.96815144805316E-007</v>
      </c>
      <c r="GJ19" s="0" t="n">
        <v>0.0104852215349725</v>
      </c>
      <c r="GK19" s="0" t="n">
        <v>8.38386204267578</v>
      </c>
      <c r="GL19" s="0" t="n">
        <v>1.92753807585003</v>
      </c>
      <c r="GM19" s="0" t="n">
        <v>15.5124173039892</v>
      </c>
      <c r="GN19" s="0" t="s">
        <v>254</v>
      </c>
      <c r="GO19" s="0" t="e">
        <f aca="false">VLOOKUP(GN19,,8,0)</f>
        <v>#NAME?</v>
      </c>
      <c r="GP19" s="0" t="n">
        <v>227</v>
      </c>
      <c r="GQ19" s="0" t="n">
        <v>441640</v>
      </c>
      <c r="GR19" s="0" t="n">
        <v>346</v>
      </c>
      <c r="GS19" s="0" t="n">
        <v>469551</v>
      </c>
      <c r="GT19" s="0" t="n">
        <v>41</v>
      </c>
      <c r="GU19" s="0" t="n">
        <v>-27911</v>
      </c>
      <c r="GV19" s="0" t="n">
        <v>28803</v>
      </c>
      <c r="GW19" s="0" t="n">
        <v>0.11849710982659</v>
      </c>
      <c r="GX19" s="0" t="n">
        <v>3</v>
      </c>
      <c r="GY19" s="0" t="s">
        <v>254</v>
      </c>
      <c r="GZ19" s="0" t="n">
        <v>17.6427</v>
      </c>
      <c r="HA19" s="0" t="n">
        <v>1</v>
      </c>
      <c r="HB19" s="0" t="e">
        <f aca="false">VLOOKUP(GN19,,42,0)</f>
        <v>#NAME?</v>
      </c>
      <c r="HC19" s="0" t="e">
        <f aca="false">VLOOKUP(GN19,,43,0)</f>
        <v>#NAME?</v>
      </c>
      <c r="HD19" s="0" t="e">
        <f aca="false">IF(HC19="Progressed",1,0)</f>
        <v>#NAME?</v>
      </c>
      <c r="HE19" s="0" t="n">
        <f aca="false">GU19/GX19</f>
        <v>-9303.66666666667</v>
      </c>
      <c r="HF19" s="0" t="e">
        <f aca="false">VLOOKUP(GN19,,3,0)</f>
        <v>#NAME?</v>
      </c>
      <c r="HG19" s="0" t="n">
        <f aca="false">IF(Q19&gt;20,1,0)</f>
        <v>1</v>
      </c>
      <c r="HH19" s="0" t="n">
        <f aca="false">IF(AF19&gt;4.2,1,0)</f>
        <v>1</v>
      </c>
      <c r="HI19" s="0" t="n">
        <f aca="false">IF(DQ19&gt;0.005,1,0)</f>
        <v>0</v>
      </c>
      <c r="HJ19" s="0" t="n">
        <f aca="false">IF(DR19&gt;0.004,1,0)</f>
        <v>0</v>
      </c>
      <c r="HK19" s="0" t="n">
        <f aca="false">IF(ED19&gt;0.001,1,0)</f>
        <v>0</v>
      </c>
      <c r="HL19" s="0" t="n">
        <f aca="false">IF((GT19/GP19)&gt;0.4,1,0)</f>
        <v>0</v>
      </c>
      <c r="HM19" s="0" t="n">
        <f aca="false">SUM(HG19:HH19)</f>
        <v>2</v>
      </c>
      <c r="HN19" s="0" t="n">
        <f aca="false">SUM(HG19,HH19,HL19)</f>
        <v>2</v>
      </c>
      <c r="HP19" s="1" t="n">
        <f aca="false">IF(B19&gt;AVERAGE($B$3:$B$115),1,0)</f>
        <v>1</v>
      </c>
      <c r="HQ19" s="1" t="n">
        <f aca="false">IF(E19&gt;AVERAGE($E$3:$E$115),1,0)</f>
        <v>1</v>
      </c>
      <c r="HR19" s="2" t="str">
        <f aca="false">IF(AND(HP19,HQ19),"high","low")</f>
        <v>high</v>
      </c>
      <c r="HS19" s="6" t="n">
        <v>10.1848</v>
      </c>
      <c r="HT19" s="6" t="n">
        <v>1</v>
      </c>
      <c r="HU19" s="6" t="str">
        <f aca="false">HR19</f>
        <v>high</v>
      </c>
      <c r="HV19" s="0" t="str">
        <f aca="false">IF(HM19+HL19&lt;2,"low","high")</f>
        <v>high</v>
      </c>
      <c r="HW19" s="0" t="n">
        <v>17.6427</v>
      </c>
      <c r="HX19" s="0" t="n">
        <v>1</v>
      </c>
      <c r="HY19" s="0" t="n">
        <f aca="false">SUM(HG19,HH19,HL19)</f>
        <v>2</v>
      </c>
      <c r="IA19" s="0" t="n">
        <v>17.6427</v>
      </c>
      <c r="IB19" s="0" t="n">
        <v>1</v>
      </c>
      <c r="IC19" s="0" t="str">
        <f aca="false">IF(AND(SUM(HG19:HH19)=2,GW19&gt;0.4),"high relBp52 and cRel + high synergy",IF(SUM(HG19:HH19)=2,"high RelBp52 and cRel + low synergy","low nfkb"))</f>
        <v>high RelBp52 and cRel + low synergy</v>
      </c>
      <c r="IE19" s="0" t="n">
        <v>17.6427</v>
      </c>
      <c r="IF19" s="0" t="n">
        <v>1</v>
      </c>
      <c r="IG19" s="0" t="str">
        <f aca="false">IF(AND(SUM(HG19:HH19)=2,GW19&gt;0.4),"high relBp52 and cRel + high synergy",IF(AND(SUM(HG19:HH19)=1,GW19&gt;0.4),"high RelBp52 or cRel + high synergy",IF(SUM(HG19:HH19)=1,"high cRel OR RelBnp52n","low nfkb")))</f>
        <v>low nfkb</v>
      </c>
      <c r="II19" s="0" t="n">
        <v>17.6427</v>
      </c>
      <c r="IJ19" s="0" t="n">
        <v>1</v>
      </c>
      <c r="IK19" s="0" t="str">
        <f aca="false">IF(Q19&gt;20,"high cRel","low cRel")</f>
        <v>high cRel</v>
      </c>
      <c r="IM19" s="0" t="n">
        <v>17.6427</v>
      </c>
      <c r="IN19" s="0" t="n">
        <v>1</v>
      </c>
      <c r="IO19" s="0" t="str">
        <f aca="false">IF(AND(Q19&gt;20,GW19&gt;0.4),"high cRel + syn","low cRel or syn")</f>
        <v>low cRel or syn</v>
      </c>
      <c r="IQ19" s="0" t="n">
        <v>17.6427</v>
      </c>
      <c r="IR19" s="0" t="n">
        <v>1</v>
      </c>
      <c r="IS19" s="0" t="str">
        <f aca="false">IF(AF19&gt;4.2,"High RelBnp52n","low RelBnp52n")</f>
        <v>High RelBnp52n</v>
      </c>
      <c r="IU19" s="0" t="n">
        <v>17.6427</v>
      </c>
      <c r="IV19" s="0" t="n">
        <v>1</v>
      </c>
      <c r="IW19" s="0" t="str">
        <f aca="false">IF(AND(AF19&gt;4.2,GW19&gt;0.4),"High RelBnp52n and syn","low RelBnp52n or syn")</f>
        <v>low RelBnp52n or syn</v>
      </c>
      <c r="IY19" s="0" t="n">
        <v>17.6427</v>
      </c>
      <c r="IZ19" s="0" t="n">
        <v>1</v>
      </c>
      <c r="JA19" s="0" t="str">
        <f aca="false">IF(AND(AF19&gt;4.2,GW19&gt;0.4),"High RelBnp52n and syn",IF(AND(AF19&gt;4.2,GW19&lt;=0.4),"other",IF(AND(AF19&lt;=4.2,GW19&gt;0.4),"other","low RelBnp52n and syn")))</f>
        <v>other</v>
      </c>
      <c r="JC19" s="0" t="n">
        <v>17.6427</v>
      </c>
      <c r="JD19" s="0" t="n">
        <v>1</v>
      </c>
      <c r="JE19" s="0" t="str">
        <f aca="false">IF(ED19&gt;0.001,"high pE2F","low pE2F")</f>
        <v>low pE2F</v>
      </c>
      <c r="JG19" s="0" t="n">
        <v>17.6427</v>
      </c>
      <c r="JH19" s="0" t="n">
        <v>1</v>
      </c>
      <c r="JI19" s="0" t="str">
        <f aca="false">IF((Q19/R19)&gt;1.3,"high cRel/relA","low cRel/RelA")</f>
        <v>high cRel/relA</v>
      </c>
      <c r="JK19" s="0" t="n">
        <v>17.6427</v>
      </c>
      <c r="JL19" s="0" t="n">
        <v>1</v>
      </c>
      <c r="JM19" s="0" t="str">
        <f aca="false">IF(AND((Q19/R19)&gt;1.3,GW19&gt;0.4),"high cRel/relA and high syn",IF(OR((Q19/R19)&gt;1.3,GW19&gt;0.4),"high cRel/RelA or high syn","low both"))</f>
        <v>high cRel/RelA or high syn</v>
      </c>
      <c r="JO19" s="0" t="n">
        <v>17.6427</v>
      </c>
      <c r="JP19" s="0" t="n">
        <v>1</v>
      </c>
      <c r="JQ19" s="0" t="str">
        <f aca="false">IF(BB19&gt;7.6,"high IkBd","low IkBd")</f>
        <v>high IkBd</v>
      </c>
      <c r="JS19" s="0" t="n">
        <v>17.6427</v>
      </c>
      <c r="JT19" s="0" t="n">
        <v>1</v>
      </c>
      <c r="JU19" s="0" t="n">
        <v>5</v>
      </c>
      <c r="JW19" s="0" t="n">
        <v>17.6427</v>
      </c>
      <c r="JX19" s="0" t="n">
        <v>1</v>
      </c>
      <c r="JY19" s="0" t="str">
        <f aca="false">IF(OR(JU19=3,JU19=5),IF(GW19&gt;0.4,"3/5 high syn","3/5 low syn"),"other")</f>
        <v>3/5 low syn</v>
      </c>
      <c r="KA19" s="0" t="n">
        <v>17.6427</v>
      </c>
      <c r="KB19" s="0" t="n">
        <v>1</v>
      </c>
      <c r="KC19" s="0" t="str">
        <f aca="false">IF(KD19&gt;$KE$3,"high nfkb","low")</f>
        <v>high nfkb</v>
      </c>
      <c r="KD19" s="0" t="n">
        <f aca="false">D19+C19</f>
        <v>45.1002229909297</v>
      </c>
      <c r="KG19" s="0" t="n">
        <v>17.6427</v>
      </c>
      <c r="KH19" s="0" t="n">
        <v>1</v>
      </c>
      <c r="KI19" s="0" t="str">
        <f aca="false">IF(AND(KM19,NOT(KN19),KO19),"high cRel+RelB, low RelA","other")</f>
        <v>other</v>
      </c>
      <c r="KJ19" s="0" t="n">
        <f aca="false">Q19</f>
        <v>24.3245131328854</v>
      </c>
      <c r="KK19" s="0" t="n">
        <f aca="false">R19</f>
        <v>15.6223278011306</v>
      </c>
      <c r="KL19" s="0" t="n">
        <f aca="false">AC19</f>
        <v>16.0540952406347</v>
      </c>
      <c r="KM19" s="0" t="n">
        <f aca="false">IF(KJ19&gt;AVERAGE($KJ$3:$KJ$115),1,0)</f>
        <v>1</v>
      </c>
      <c r="KN19" s="0" t="n">
        <f aca="false">IF(KK19&gt;AVERAGE($KK$3:$KK$115),1,0)</f>
        <v>0</v>
      </c>
      <c r="KO19" s="0" t="n">
        <f aca="false">IF(KL19&gt;AVERAGE($KL$3:$KL$115),1,0)</f>
        <v>0</v>
      </c>
      <c r="KP19" s="0" t="n">
        <v>2</v>
      </c>
      <c r="KQ19" s="0" t="n">
        <v>413</v>
      </c>
      <c r="KR19" s="0" t="n">
        <v>679508</v>
      </c>
      <c r="KS19" s="0" t="n">
        <v>435</v>
      </c>
      <c r="KT19" s="0" t="n">
        <v>654615</v>
      </c>
      <c r="KU19" s="0" t="n">
        <v>136</v>
      </c>
      <c r="KV19" s="0" t="n">
        <v>24893</v>
      </c>
      <c r="KW19" s="0" t="n">
        <v>87904</v>
      </c>
      <c r="KX19" s="0" t="n">
        <v>0.31264367816092</v>
      </c>
      <c r="KY19" s="0" t="n">
        <f aca="false">KV19/KT19</f>
        <v>0.038026931860712</v>
      </c>
    </row>
    <row r="20" customFormat="false" ht="15" hidden="false" customHeight="false" outlineLevel="0" collapsed="false">
      <c r="A20" s="0" t="n">
        <v>361</v>
      </c>
      <c r="B20" s="0" t="n">
        <v>14.3146620441556</v>
      </c>
      <c r="C20" s="0" t="n">
        <v>28.7101741418028</v>
      </c>
      <c r="D20" s="0" t="n">
        <v>16.3938289671627</v>
      </c>
      <c r="E20" s="0" t="n">
        <v>220.320706652889</v>
      </c>
      <c r="F20" s="0" t="n">
        <v>0.197268207382733</v>
      </c>
      <c r="G20" s="0" t="n">
        <v>0.048323133323319</v>
      </c>
      <c r="H20" s="0" t="n">
        <v>1.38785816689044</v>
      </c>
      <c r="I20" s="0" t="n">
        <v>0.875830592353324</v>
      </c>
      <c r="J20" s="0" t="n">
        <v>0.112330104147463</v>
      </c>
      <c r="K20" s="0" t="n">
        <v>10.6632385578552</v>
      </c>
      <c r="L20" s="0" t="n">
        <v>0.580642259944212</v>
      </c>
      <c r="M20" s="0" t="n">
        <v>1</v>
      </c>
      <c r="N20" s="0" t="n">
        <v>1.17493457579207</v>
      </c>
      <c r="O20" s="0" t="n">
        <v>1</v>
      </c>
      <c r="P20" s="0" t="n">
        <v>0.00558303083423444</v>
      </c>
      <c r="Q20" s="0" t="n">
        <v>24.3245082964131</v>
      </c>
      <c r="R20" s="0" t="n">
        <v>15.6223486326206</v>
      </c>
      <c r="S20" s="0" t="n">
        <v>1.4379532542514</v>
      </c>
      <c r="T20" s="0" t="n">
        <v>0</v>
      </c>
      <c r="U20" s="0" t="n">
        <v>1</v>
      </c>
      <c r="V20" s="0" t="n">
        <v>3.9221563001195</v>
      </c>
      <c r="W20" s="0" t="n">
        <v>0.567536572394462</v>
      </c>
      <c r="X20" s="0" t="n">
        <v>1.79183896246405</v>
      </c>
      <c r="Y20" s="0" t="n">
        <v>4.26264694589866</v>
      </c>
      <c r="Z20" s="0" t="n">
        <v>2.03726397723226</v>
      </c>
      <c r="AA20" s="0" t="n">
        <v>0.0272382711244836</v>
      </c>
      <c r="AB20" s="0" t="n">
        <v>0.900235256763792</v>
      </c>
      <c r="AC20" s="0" t="n">
        <v>16.05409500705</v>
      </c>
      <c r="AD20" s="0" t="n">
        <v>0.00972505642135348</v>
      </c>
      <c r="AE20" s="0" t="n">
        <v>0.492358839701635</v>
      </c>
      <c r="AF20" s="0" t="n">
        <v>4.43500803525155</v>
      </c>
      <c r="AG20" s="0" t="n">
        <v>0.326972012700763</v>
      </c>
      <c r="AH20" s="0" t="n">
        <v>17.209591055462</v>
      </c>
      <c r="AI20" s="0" t="n">
        <v>0.320401028898761</v>
      </c>
      <c r="AJ20" s="0" t="n">
        <v>0.0820676189453925</v>
      </c>
      <c r="AK20" s="0" t="n">
        <v>0.0342402201911889</v>
      </c>
      <c r="AL20" s="0" t="n">
        <v>0.00602285253990105</v>
      </c>
      <c r="AM20" s="0" t="n">
        <v>1.07627649087351</v>
      </c>
      <c r="AN20" s="0" t="n">
        <v>0.00151041777700677</v>
      </c>
      <c r="AO20" s="0" t="n">
        <v>0.160009765966542</v>
      </c>
      <c r="AP20" s="0" t="n">
        <v>174.273441635306</v>
      </c>
      <c r="AQ20" s="0" t="n">
        <v>17.1928327558208</v>
      </c>
      <c r="AR20" s="0" t="n">
        <v>31.7044247036107</v>
      </c>
      <c r="AS20" s="0" t="n">
        <v>8.87028345316024</v>
      </c>
      <c r="AT20" s="0" t="n">
        <v>19.0642579921217</v>
      </c>
      <c r="AU20" s="0" t="n">
        <v>0.0527727457720661</v>
      </c>
      <c r="AV20" s="0" t="n">
        <v>1.03844990122663</v>
      </c>
      <c r="AW20" s="0" t="n">
        <v>0.0177968797356794</v>
      </c>
      <c r="AX20" s="0" t="n">
        <v>1.89262045246671</v>
      </c>
      <c r="AY20" s="0" t="n">
        <v>0.14907227869049</v>
      </c>
      <c r="AZ20" s="0" t="n">
        <v>0.794904588790923</v>
      </c>
      <c r="BA20" s="0" t="n">
        <v>0.11726012582229</v>
      </c>
      <c r="BB20" s="0" t="n">
        <v>7.71262017914001</v>
      </c>
      <c r="BC20" s="0" t="n">
        <v>19.751050004543</v>
      </c>
      <c r="BD20" s="0" t="n">
        <v>5.43854072571023</v>
      </c>
      <c r="BE20" s="0" t="n">
        <v>1.52131788895927</v>
      </c>
      <c r="BF20" s="0" t="n">
        <v>10.2681043307975</v>
      </c>
      <c r="BG20" s="0" t="n">
        <v>5.30482819185089</v>
      </c>
      <c r="BH20" s="0" t="n">
        <v>0</v>
      </c>
      <c r="BI20" s="0" t="n">
        <v>0</v>
      </c>
      <c r="BJ20" s="0" t="n">
        <v>0.0892147580198118</v>
      </c>
      <c r="BK20" s="0" t="n">
        <v>0.0702455085803792</v>
      </c>
      <c r="BL20" s="0" t="n">
        <v>1.15268618743899</v>
      </c>
      <c r="BM20" s="0" t="n">
        <v>0.0891166821580412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0.0053234738117035</v>
      </c>
      <c r="BU20" s="0" t="n">
        <v>4.05764613963009</v>
      </c>
      <c r="BV20" s="0" t="n">
        <v>9.36328439809911</v>
      </c>
      <c r="BW20" s="0" t="n">
        <v>4.88469802196346</v>
      </c>
      <c r="BX20" s="0" t="n">
        <v>0.0297240361399381</v>
      </c>
      <c r="BY20" s="0" t="n">
        <v>0.0101071381430354</v>
      </c>
      <c r="BZ20" s="0" t="n">
        <v>0.0886560852625705</v>
      </c>
      <c r="CA20" s="0" t="n">
        <v>0.0688489000129435</v>
      </c>
      <c r="CB20" s="0" t="n">
        <v>9.10304745964377</v>
      </c>
      <c r="CC20" s="0" t="n">
        <v>0.723810608002568</v>
      </c>
      <c r="CD20" s="0" t="n">
        <v>0.539197824652722</v>
      </c>
      <c r="CE20" s="0" t="n">
        <v>0.272905548669317</v>
      </c>
      <c r="CF20" s="0" t="n">
        <v>0.00184923155659388</v>
      </c>
      <c r="CG20" s="0" t="n">
        <v>0.00159240683232385</v>
      </c>
      <c r="CH20" s="0" t="n">
        <v>0.00484815649013506</v>
      </c>
      <c r="CI20" s="0" t="n">
        <v>0.00369408731215335</v>
      </c>
      <c r="CJ20" s="0" t="n">
        <v>9.84316325553016</v>
      </c>
      <c r="CK20" s="0" t="n">
        <v>0.862202985555762</v>
      </c>
      <c r="CL20" s="0" t="n">
        <v>0.831312406313237</v>
      </c>
      <c r="CM20" s="0" t="n">
        <v>0.428918186200995</v>
      </c>
      <c r="CN20" s="0" t="n">
        <v>0.0023876947121898</v>
      </c>
      <c r="CO20" s="0" t="n">
        <v>0.00220165321644321</v>
      </c>
      <c r="CP20" s="0" t="n">
        <v>0.00721069740361547</v>
      </c>
      <c r="CQ20" s="0" t="n">
        <v>0.0056713872595123</v>
      </c>
      <c r="CR20" s="0" t="n">
        <v>0.822508076581755</v>
      </c>
      <c r="CS20" s="0" t="n">
        <v>0.0647543964084662</v>
      </c>
      <c r="CT20" s="0" t="n">
        <v>0.462247875838257</v>
      </c>
      <c r="CU20" s="0" t="n">
        <v>5.214128077038</v>
      </c>
      <c r="CV20" s="0" t="n">
        <v>0.0390717419459929</v>
      </c>
      <c r="CW20" s="0" t="n">
        <v>0.031435462468933</v>
      </c>
      <c r="CX20" s="0" t="n">
        <v>0.0332562477853752</v>
      </c>
      <c r="CY20" s="0" t="n">
        <v>0.0376864703935553</v>
      </c>
      <c r="CZ20" s="0" t="n">
        <v>0.097309755849686</v>
      </c>
      <c r="DA20" s="0" t="n">
        <v>6.64876915513939</v>
      </c>
      <c r="DB20" s="0" t="n">
        <v>1.94029436974248</v>
      </c>
      <c r="DC20" s="0" t="n">
        <v>4.40983055139182</v>
      </c>
      <c r="DD20" s="0" t="n">
        <v>0.287612657807312</v>
      </c>
      <c r="DE20" s="0" t="n">
        <v>0.0169903133626402</v>
      </c>
      <c r="DF20" s="0" t="n">
        <v>0.00986730348903737</v>
      </c>
      <c r="DG20" s="0" t="n">
        <v>0.000575856426584071</v>
      </c>
      <c r="DH20" s="7" t="n">
        <v>2.65857236779225E-006</v>
      </c>
      <c r="DI20" s="0" t="n">
        <v>0.00454724616001893</v>
      </c>
      <c r="DJ20" s="0" t="n">
        <v>0.00491510818502321</v>
      </c>
      <c r="DK20" s="0" t="n">
        <v>0.00041088144307533</v>
      </c>
      <c r="DL20" s="0" t="n">
        <v>0.029300039732713</v>
      </c>
      <c r="DM20" s="0" t="n">
        <v>0.0463793192481616</v>
      </c>
      <c r="DN20" s="0" t="n">
        <v>1.53229133395521</v>
      </c>
      <c r="DO20" s="7" t="n">
        <v>-3.74457545538187E-005</v>
      </c>
      <c r="DP20" s="0" t="n">
        <v>0.151851484217959</v>
      </c>
      <c r="DQ20" s="0" t="n">
        <v>0.00197998730001215</v>
      </c>
      <c r="DR20" s="0" t="n">
        <v>0.000597875410479225</v>
      </c>
      <c r="DS20" s="0" t="n">
        <v>0.00507888928151573</v>
      </c>
      <c r="DT20" s="0" t="n">
        <v>0.343382947403944</v>
      </c>
      <c r="DU20" s="0" t="n">
        <v>0.999663937557384</v>
      </c>
      <c r="DV20" s="0" t="n">
        <v>0.783135706440984</v>
      </c>
      <c r="DW20" s="0" t="n">
        <v>0.940050903999459</v>
      </c>
      <c r="DX20" s="7" t="n">
        <v>1.53986563750315E-005</v>
      </c>
      <c r="DY20" s="0" t="n">
        <v>0.00488929344401997</v>
      </c>
      <c r="DZ20" s="0" t="n">
        <v>4.8619553583374</v>
      </c>
      <c r="EA20" s="0" t="n">
        <v>0.0856038614467303</v>
      </c>
      <c r="EB20" s="0" t="n">
        <v>3.88290922645648</v>
      </c>
      <c r="EC20" s="0" t="n">
        <v>0.0515307887891576</v>
      </c>
      <c r="ED20" s="0" t="n">
        <v>0.000907300504892104</v>
      </c>
      <c r="EE20" s="0" t="n">
        <v>1.20360675599417</v>
      </c>
      <c r="EF20" s="0" t="n">
        <v>199.760141410356</v>
      </c>
      <c r="EG20" s="0" t="n">
        <v>0.00798961175291174</v>
      </c>
      <c r="EH20" s="0" t="n">
        <v>1.37325536520578</v>
      </c>
      <c r="EI20" s="0" t="n">
        <v>98.1604611513385</v>
      </c>
      <c r="EJ20" s="0" t="n">
        <v>0.108958847319039</v>
      </c>
      <c r="EK20" s="0" t="n">
        <v>22754.650570292</v>
      </c>
      <c r="EL20" s="0" t="n">
        <v>0.00312155070535937</v>
      </c>
      <c r="EM20" s="0" t="n">
        <v>15.714118149085</v>
      </c>
      <c r="EN20" s="0" t="n">
        <v>577.918886073888</v>
      </c>
      <c r="EO20" s="0" t="n">
        <v>3.16270263420021</v>
      </c>
      <c r="EP20" s="0" t="n">
        <v>694425.844589034</v>
      </c>
      <c r="EQ20" s="0" t="n">
        <v>1.09006817922995</v>
      </c>
      <c r="ER20" s="0" t="n">
        <v>0.0857842935816744</v>
      </c>
      <c r="ES20" s="0" t="n">
        <v>417075.798818244</v>
      </c>
      <c r="ET20" s="0" t="n">
        <v>0.00357404886227863</v>
      </c>
      <c r="EU20" s="0" t="n">
        <v>1.71710615678353</v>
      </c>
      <c r="EV20" s="0" t="n">
        <v>0.00390305083991965</v>
      </c>
      <c r="EW20" s="7" t="n">
        <v>6416999.14065486</v>
      </c>
      <c r="EX20" s="0" t="n">
        <v>10.8935329424639</v>
      </c>
      <c r="EY20" s="0" t="n">
        <v>3792.12234835622</v>
      </c>
      <c r="EZ20" s="7" t="n">
        <v>1530497.96912195</v>
      </c>
      <c r="FA20" s="0" t="n">
        <v>0.00656428484283152</v>
      </c>
      <c r="FB20" s="0" t="n">
        <v>105.145193505427</v>
      </c>
      <c r="FC20" s="0" t="n">
        <v>43618.7644475174</v>
      </c>
      <c r="FD20" s="0" t="n">
        <v>0.0684701229375711</v>
      </c>
      <c r="FE20" s="0" t="n">
        <v>14.8965646957893</v>
      </c>
      <c r="FF20" s="0" t="n">
        <v>20535.1691435304</v>
      </c>
      <c r="FG20" s="0" t="n">
        <v>238.676340247288</v>
      </c>
      <c r="FH20" s="0" t="n">
        <v>98532.9386732092</v>
      </c>
      <c r="FI20" s="0" t="n">
        <v>0.146621602149785</v>
      </c>
      <c r="FJ20" s="0" t="n">
        <v>262.796894119195</v>
      </c>
      <c r="FK20" s="0" t="n">
        <v>2.50800974603976</v>
      </c>
      <c r="FL20" s="0" t="n">
        <v>14220.6559563044</v>
      </c>
      <c r="FM20" s="0" t="n">
        <v>389.96753439428</v>
      </c>
      <c r="FN20" s="0" t="n">
        <v>0.00137295528485191</v>
      </c>
      <c r="FO20" s="0" t="n">
        <v>0.190721206290323</v>
      </c>
      <c r="FP20" s="7" t="n">
        <v>3.72547489608643E-012</v>
      </c>
      <c r="FQ20" s="7" t="n">
        <v>4.54996267983594E-010</v>
      </c>
      <c r="FR20" s="0" t="n">
        <v>499999.999999955</v>
      </c>
      <c r="FS20" s="7" t="n">
        <v>2.65724313911566E-011</v>
      </c>
      <c r="FT20" s="7" t="n">
        <v>2.32971770464483E-009</v>
      </c>
      <c r="FU20" s="0" t="n">
        <v>597507.310978609</v>
      </c>
      <c r="FV20" s="7" t="n">
        <v>3.97660994201534E-009</v>
      </c>
      <c r="FW20" s="7" t="n">
        <v>4.65625745021899E-008</v>
      </c>
      <c r="FX20" s="7" t="n">
        <v>5797187.15624736</v>
      </c>
      <c r="FY20" s="7" t="n">
        <v>3.85822092176632E-008</v>
      </c>
      <c r="FZ20" s="7" t="n">
        <v>3.85837506608052E-007</v>
      </c>
      <c r="GA20" s="7" t="n">
        <v>6.82011159752461E-007</v>
      </c>
      <c r="GB20" s="0" t="n">
        <v>99999.9999317968</v>
      </c>
      <c r="GC20" s="7" t="n">
        <v>6.81626562030192E-005</v>
      </c>
      <c r="GD20" s="7" t="n">
        <v>4.54834646003045E-009</v>
      </c>
      <c r="GE20" s="0" t="n">
        <v>99999.999999964</v>
      </c>
      <c r="GF20" s="7" t="n">
        <v>5.11356972701448E-012</v>
      </c>
      <c r="GG20" s="7" t="n">
        <v>1.77270559980055E-014</v>
      </c>
      <c r="GH20" s="7" t="n">
        <v>2.07570924105975E-008</v>
      </c>
      <c r="GI20" s="7" t="n">
        <v>3.59686261507362E-008</v>
      </c>
      <c r="GJ20" s="0" t="n">
        <v>0.000546773502005252</v>
      </c>
      <c r="GK20" s="0" t="n">
        <v>8.38370406263092</v>
      </c>
      <c r="GL20" s="0" t="n">
        <v>1.92753798451599</v>
      </c>
      <c r="GM20" s="0" t="n">
        <v>15.5124178226365</v>
      </c>
      <c r="GN20" s="0" t="s">
        <v>255</v>
      </c>
      <c r="GO20" s="0" t="e">
        <f aca="false">VLOOKUP(GN20,,8,0)</f>
        <v>#NAME?</v>
      </c>
      <c r="GP20" s="0" t="n">
        <v>395</v>
      </c>
      <c r="GQ20" s="0" t="n">
        <v>737710</v>
      </c>
      <c r="GR20" s="0" t="n">
        <v>422</v>
      </c>
      <c r="GS20" s="0" t="n">
        <v>682932</v>
      </c>
      <c r="GT20" s="0" t="n">
        <v>214</v>
      </c>
      <c r="GU20" s="0" t="n">
        <v>54778</v>
      </c>
      <c r="GV20" s="0" t="n">
        <v>82951</v>
      </c>
      <c r="GW20" s="0" t="n">
        <v>0.507109004739336</v>
      </c>
      <c r="GX20" s="0" t="n">
        <v>3</v>
      </c>
      <c r="GY20" s="0" t="s">
        <v>255</v>
      </c>
      <c r="GZ20" s="0" t="n">
        <v>19.5</v>
      </c>
      <c r="HA20" s="0" t="n">
        <v>1</v>
      </c>
      <c r="HB20" s="0" t="e">
        <f aca="false">VLOOKUP(GN20,,42,0)</f>
        <v>#NAME?</v>
      </c>
      <c r="HC20" s="0" t="e">
        <f aca="false">VLOOKUP(GN20,,43,0)</f>
        <v>#NAME?</v>
      </c>
      <c r="HD20" s="0" t="e">
        <f aca="false">IF(HC20="Progressed",1,0)</f>
        <v>#NAME?</v>
      </c>
      <c r="HE20" s="0" t="n">
        <f aca="false">GU20/GX20</f>
        <v>18259.3333333333</v>
      </c>
      <c r="HF20" s="0" t="e">
        <f aca="false">VLOOKUP(GN20,,3,0)</f>
        <v>#NAME?</v>
      </c>
      <c r="HG20" s="0" t="n">
        <f aca="false">IF(Q20&gt;20,1,0)</f>
        <v>1</v>
      </c>
      <c r="HH20" s="0" t="n">
        <f aca="false">IF(AF20&gt;4.2,1,0)</f>
        <v>1</v>
      </c>
      <c r="HI20" s="0" t="n">
        <f aca="false">IF(DQ20&gt;0.005,1,0)</f>
        <v>0</v>
      </c>
      <c r="HJ20" s="0" t="n">
        <f aca="false">IF(DR20&gt;0.004,1,0)</f>
        <v>0</v>
      </c>
      <c r="HK20" s="0" t="n">
        <f aca="false">IF(ED20&gt;0.001,1,0)</f>
        <v>0</v>
      </c>
      <c r="HL20" s="0" t="n">
        <f aca="false">IF((GT20/GP20)&gt;0.4,1,0)</f>
        <v>1</v>
      </c>
      <c r="HM20" s="0" t="n">
        <f aca="false">SUM(HG20:HH20)</f>
        <v>2</v>
      </c>
      <c r="HN20" s="0" t="n">
        <f aca="false">SUM(HG20,HH20,HL20)</f>
        <v>3</v>
      </c>
      <c r="HP20" s="1" t="n">
        <f aca="false">IF(B20&gt;AVERAGE($B$3:$B$115),1,0)</f>
        <v>1</v>
      </c>
      <c r="HQ20" s="1" t="n">
        <f aca="false">IF(E20&gt;AVERAGE($E$3:$E$115),1,0)</f>
        <v>1</v>
      </c>
      <c r="HR20" s="2" t="str">
        <f aca="false">IF(AND(HP20,HQ20),"high","low")</f>
        <v>high</v>
      </c>
      <c r="HS20" s="6" t="n">
        <v>19.1</v>
      </c>
      <c r="HT20" s="6" t="n">
        <v>1</v>
      </c>
      <c r="HU20" s="6" t="str">
        <f aca="false">HR20</f>
        <v>high</v>
      </c>
      <c r="HV20" s="0" t="str">
        <f aca="false">IF(HM20+HL20&lt;2,"low","high")</f>
        <v>high</v>
      </c>
      <c r="HW20" s="0" t="n">
        <v>19.5</v>
      </c>
      <c r="HX20" s="0" t="n">
        <v>1</v>
      </c>
      <c r="HY20" s="0" t="n">
        <f aca="false">SUM(HG20,HH20,HL20)</f>
        <v>3</v>
      </c>
      <c r="IA20" s="0" t="n">
        <v>19.5</v>
      </c>
      <c r="IB20" s="0" t="n">
        <v>1</v>
      </c>
      <c r="IC20" s="0" t="str">
        <f aca="false">IF(AND(SUM(HG20:HH20)=2,GW20&gt;0.4),"high relBp52 and cRel + high synergy",IF(SUM(HG20:HH20)=2,"high RelBp52 and cRel + low synergy","low nfkb"))</f>
        <v>high relBp52 and cRel + high synergy</v>
      </c>
      <c r="IE20" s="0" t="n">
        <v>19.5</v>
      </c>
      <c r="IF20" s="0" t="n">
        <v>1</v>
      </c>
      <c r="IG20" s="0" t="str">
        <f aca="false">IF(AND(SUM(HG20:HH20)=2,GW20&gt;0.4),"high relBp52 and cRel + high synergy",IF(AND(SUM(HG20:HH20)=1,GW20&gt;0.4),"high RelBp52 or cRel + high synergy",IF(SUM(HG20:HH20)=1,"high cRel OR RelBnp52n","low nfkb")))</f>
        <v>high relBp52 and cRel + high synergy</v>
      </c>
      <c r="II20" s="0" t="n">
        <v>19.5</v>
      </c>
      <c r="IJ20" s="0" t="n">
        <v>1</v>
      </c>
      <c r="IK20" s="0" t="str">
        <f aca="false">IF(Q20&gt;20,"high cRel","low cRel")</f>
        <v>high cRel</v>
      </c>
      <c r="IM20" s="0" t="n">
        <v>19.5</v>
      </c>
      <c r="IN20" s="0" t="n">
        <v>1</v>
      </c>
      <c r="IO20" s="0" t="str">
        <f aca="false">IF(AND(Q20&gt;20,GW20&gt;0.4),"high cRel + syn","low cRel or syn")</f>
        <v>high cRel + syn</v>
      </c>
      <c r="IQ20" s="0" t="n">
        <v>19.5</v>
      </c>
      <c r="IR20" s="0" t="n">
        <v>1</v>
      </c>
      <c r="IS20" s="0" t="str">
        <f aca="false">IF(AF20&gt;4.2,"High RelBnp52n","low RelBnp52n")</f>
        <v>High RelBnp52n</v>
      </c>
      <c r="IU20" s="0" t="n">
        <v>19.5</v>
      </c>
      <c r="IV20" s="0" t="n">
        <v>1</v>
      </c>
      <c r="IW20" s="0" t="str">
        <f aca="false">IF(AND(AF20&gt;4.2,GW20&gt;0.4),"High RelBnp52n and syn","low RelBnp52n or syn")</f>
        <v>High RelBnp52n and syn</v>
      </c>
      <c r="IY20" s="0" t="n">
        <v>19.5</v>
      </c>
      <c r="IZ20" s="0" t="n">
        <v>1</v>
      </c>
      <c r="JA20" s="0" t="str">
        <f aca="false">IF(AND(AF20&gt;4.2,GW20&gt;0.4),"High RelBnp52n and syn",IF(AND(AF20&gt;4.2,GW20&lt;=0.4),"other",IF(AND(AF20&lt;=4.2,GW20&gt;0.4),"other","low RelBnp52n and syn")))</f>
        <v>High RelBnp52n and syn</v>
      </c>
      <c r="JC20" s="0" t="n">
        <v>19.5</v>
      </c>
      <c r="JD20" s="0" t="n">
        <v>1</v>
      </c>
      <c r="JE20" s="0" t="str">
        <f aca="false">IF(ED20&gt;0.001,"high pE2F","low pE2F")</f>
        <v>low pE2F</v>
      </c>
      <c r="JG20" s="0" t="n">
        <v>19.5</v>
      </c>
      <c r="JH20" s="0" t="n">
        <v>1</v>
      </c>
      <c r="JI20" s="0" t="str">
        <f aca="false">IF((Q20/R20)&gt;1.3,"high cRel/relA","low cRel/RelA")</f>
        <v>high cRel/relA</v>
      </c>
      <c r="JK20" s="0" t="n">
        <v>19.5</v>
      </c>
      <c r="JL20" s="0" t="n">
        <v>1</v>
      </c>
      <c r="JM20" s="0" t="str">
        <f aca="false">IF(AND((Q20/R20)&gt;1.3,GW20&gt;0.4),"high cRel/relA and high syn",IF(OR((Q20/R20)&gt;1.3,GW20&gt;0.4),"high cRel/RelA or high syn","low both"))</f>
        <v>high cRel/relA and high syn</v>
      </c>
      <c r="JO20" s="0" t="n">
        <v>19.5</v>
      </c>
      <c r="JP20" s="0" t="n">
        <v>1</v>
      </c>
      <c r="JQ20" s="0" t="str">
        <f aca="false">IF(BB20&gt;7.6,"high IkBd","low IkBd")</f>
        <v>high IkBd</v>
      </c>
      <c r="JS20" s="0" t="n">
        <v>19.5</v>
      </c>
      <c r="JT20" s="0" t="n">
        <v>1</v>
      </c>
      <c r="JU20" s="0" t="n">
        <v>5</v>
      </c>
      <c r="JW20" s="0" t="n">
        <v>19.5</v>
      </c>
      <c r="JX20" s="0" t="n">
        <v>1</v>
      </c>
      <c r="JY20" s="0" t="str">
        <f aca="false">IF(OR(JU20=3,JU20=5),IF(GW20&gt;0.4,"3/5 high syn","3/5 low syn"),"other")</f>
        <v>3/5 high syn</v>
      </c>
      <c r="KA20" s="0" t="n">
        <v>19.5</v>
      </c>
      <c r="KB20" s="0" t="n">
        <v>1</v>
      </c>
      <c r="KC20" s="0" t="str">
        <f aca="false">IF(KD20&gt;$KE$3,"high nfkb","low")</f>
        <v>high nfkb</v>
      </c>
      <c r="KD20" s="0" t="n">
        <f aca="false">D20+C20</f>
        <v>45.1040031089655</v>
      </c>
      <c r="KG20" s="0" t="n">
        <v>19.5</v>
      </c>
      <c r="KH20" s="0" t="n">
        <v>1</v>
      </c>
      <c r="KI20" s="0" t="str">
        <f aca="false">IF(AND(KM20,NOT(KN20),KO20),"high cRel+RelB, low RelA","other")</f>
        <v>other</v>
      </c>
      <c r="KJ20" s="0" t="n">
        <f aca="false">Q20</f>
        <v>24.3245082964131</v>
      </c>
      <c r="KK20" s="0" t="n">
        <f aca="false">R20</f>
        <v>15.6223486326206</v>
      </c>
      <c r="KL20" s="0" t="n">
        <f aca="false">AC20</f>
        <v>16.05409500705</v>
      </c>
      <c r="KM20" s="0" t="n">
        <f aca="false">IF(KJ20&gt;AVERAGE($KJ$3:$KJ$115),1,0)</f>
        <v>1</v>
      </c>
      <c r="KN20" s="0" t="n">
        <f aca="false">IF(KK20&gt;AVERAGE($KK$3:$KK$115),1,0)</f>
        <v>0</v>
      </c>
      <c r="KO20" s="0" t="n">
        <f aca="false">IF(KL20&gt;AVERAGE($KL$3:$KL$115),1,0)</f>
        <v>0</v>
      </c>
      <c r="KP20" s="0" t="n">
        <v>2</v>
      </c>
      <c r="KQ20" s="0" t="n">
        <v>1150</v>
      </c>
      <c r="KR20" s="0" t="n">
        <v>1796327</v>
      </c>
      <c r="KS20" s="0" t="n">
        <v>884</v>
      </c>
      <c r="KT20" s="0" t="n">
        <v>1265419</v>
      </c>
      <c r="KU20" s="0" t="n">
        <v>707</v>
      </c>
      <c r="KV20" s="0" t="n">
        <v>530908</v>
      </c>
      <c r="KW20" s="0" t="n">
        <v>654475</v>
      </c>
      <c r="KX20" s="0" t="n">
        <v>0.799773755656109</v>
      </c>
      <c r="KY20" s="0" t="n">
        <f aca="false">KV20/KT20</f>
        <v>0.419551152622175</v>
      </c>
    </row>
    <row r="21" customFormat="false" ht="15" hidden="false" customHeight="false" outlineLevel="0" collapsed="false">
      <c r="A21" s="0" t="n">
        <v>361</v>
      </c>
      <c r="B21" s="0" t="n">
        <v>8.85329278087892</v>
      </c>
      <c r="C21" s="0" t="n">
        <v>19.329426876111</v>
      </c>
      <c r="D21" s="0" t="n">
        <v>6.67618437093012</v>
      </c>
      <c r="E21" s="0" t="n">
        <v>121.602828937204</v>
      </c>
      <c r="F21" s="0" t="n">
        <v>0.142585889745107</v>
      </c>
      <c r="G21" s="0" t="n">
        <v>0.0379944609499693</v>
      </c>
      <c r="H21" s="0" t="n">
        <v>0.929835072098777</v>
      </c>
      <c r="I21" s="0" t="n">
        <v>0.353392507999635</v>
      </c>
      <c r="J21" s="0" t="n">
        <v>0.0437560522531026</v>
      </c>
      <c r="K21" s="0" t="n">
        <v>7.57045778104179</v>
      </c>
      <c r="L21" s="0" t="n">
        <v>0.535776482052822</v>
      </c>
      <c r="M21" s="0" t="n">
        <v>1</v>
      </c>
      <c r="N21" s="0" t="n">
        <v>1.13413678823488</v>
      </c>
      <c r="O21" s="0" t="n">
        <v>1</v>
      </c>
      <c r="P21" s="0" t="n">
        <v>0.00290750289491702</v>
      </c>
      <c r="Q21" s="0" t="n">
        <v>14.8127529011097</v>
      </c>
      <c r="R21" s="0" t="n">
        <v>14.2345016986288</v>
      </c>
      <c r="S21" s="0" t="n">
        <v>0.90094924397394</v>
      </c>
      <c r="T21" s="0" t="n">
        <v>0</v>
      </c>
      <c r="U21" s="0" t="n">
        <v>1</v>
      </c>
      <c r="V21" s="0" t="n">
        <v>4.24109330931763</v>
      </c>
      <c r="W21" s="0" t="n">
        <v>0.52720216026332</v>
      </c>
      <c r="X21" s="0" t="n">
        <v>1.20453478983794</v>
      </c>
      <c r="Y21" s="0" t="n">
        <v>3.75547124561186</v>
      </c>
      <c r="Z21" s="0" t="n">
        <v>2.10925013581128</v>
      </c>
      <c r="AA21" s="0" t="n">
        <v>0.025232576327136</v>
      </c>
      <c r="AB21" s="0" t="n">
        <v>0.824524853971332</v>
      </c>
      <c r="AC21" s="0" t="n">
        <v>12.5559353876981</v>
      </c>
      <c r="AD21" s="0" t="n">
        <v>0.00733802692160403</v>
      </c>
      <c r="AE21" s="0" t="n">
        <v>0.278495435157398</v>
      </c>
      <c r="AF21" s="0" t="n">
        <v>2.98535741766174</v>
      </c>
      <c r="AG21" s="0" t="n">
        <v>0.229444121254689</v>
      </c>
      <c r="AH21" s="0" t="n">
        <v>8.7538552047709</v>
      </c>
      <c r="AI21" s="0" t="n">
        <v>0.17932778583108</v>
      </c>
      <c r="AJ21" s="0" t="n">
        <v>0.0327291002317113</v>
      </c>
      <c r="AK21" s="0" t="n">
        <v>0.0200802098730906</v>
      </c>
      <c r="AL21" s="0" t="n">
        <v>0.00683694683038742</v>
      </c>
      <c r="AM21" s="0" t="n">
        <v>1.0254878657859</v>
      </c>
      <c r="AN21" s="0" t="n">
        <v>0.00161422778101306</v>
      </c>
      <c r="AO21" s="0" t="n">
        <v>0.166029474902335</v>
      </c>
      <c r="AP21" s="0" t="n">
        <v>169.776132000867</v>
      </c>
      <c r="AQ21" s="0" t="n">
        <v>26.4423672059308</v>
      </c>
      <c r="AR21" s="0" t="n">
        <v>44.2268487737889</v>
      </c>
      <c r="AS21" s="0" t="n">
        <v>11.7045128141823</v>
      </c>
      <c r="AT21" s="0" t="n">
        <v>24.852636665653</v>
      </c>
      <c r="AU21" s="0" t="n">
        <v>0.0770492168855209</v>
      </c>
      <c r="AV21" s="0" t="n">
        <v>1.75030031807503</v>
      </c>
      <c r="AW21" s="0" t="n">
        <v>0.0212864351856904</v>
      </c>
      <c r="AX21" s="0" t="n">
        <v>2.94640296385406</v>
      </c>
      <c r="AY21" s="0" t="n">
        <v>0.406068499917427</v>
      </c>
      <c r="AZ21" s="0" t="n">
        <v>1.90541660485047</v>
      </c>
      <c r="BA21" s="0" t="n">
        <v>0.242853578622933</v>
      </c>
      <c r="BB21" s="0" t="n">
        <v>7.68856754052065</v>
      </c>
      <c r="BC21" s="0" t="n">
        <v>19.3780837549629</v>
      </c>
      <c r="BD21" s="0" t="n">
        <v>8.41452748371047</v>
      </c>
      <c r="BE21" s="0" t="n">
        <v>1.50513116212222</v>
      </c>
      <c r="BF21" s="0" t="n">
        <v>11.9046592425264</v>
      </c>
      <c r="BG21" s="0" t="n">
        <v>5.27658994068445</v>
      </c>
      <c r="BH21" s="0" t="n">
        <v>0</v>
      </c>
      <c r="BI21" s="0" t="n">
        <v>0</v>
      </c>
      <c r="BJ21" s="0" t="n">
        <v>0.183214028776712</v>
      </c>
      <c r="BK21" s="0" t="n">
        <v>0.10971937317315</v>
      </c>
      <c r="BL21" s="0" t="n">
        <v>0.833096391101258</v>
      </c>
      <c r="BM21" s="0" t="n">
        <v>0.0652038415042571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0.00407490161943872</v>
      </c>
      <c r="BU21" s="0" t="n">
        <v>3.72708132534391</v>
      </c>
      <c r="BV21" s="0" t="n">
        <v>8.48074904577769</v>
      </c>
      <c r="BW21" s="0" t="n">
        <v>3.8039036699728</v>
      </c>
      <c r="BX21" s="0" t="n">
        <v>0.0261340509306633</v>
      </c>
      <c r="BY21" s="0" t="n">
        <v>0.00729917134358925</v>
      </c>
      <c r="BZ21" s="0" t="n">
        <v>0.149058844571014</v>
      </c>
      <c r="CA21" s="0" t="n">
        <v>0.0876557678728199</v>
      </c>
      <c r="CB21" s="0" t="n">
        <v>5.4008357890503</v>
      </c>
      <c r="CC21" s="0" t="n">
        <v>0.433758441961347</v>
      </c>
      <c r="CD21" s="0" t="n">
        <v>0.484144498496908</v>
      </c>
      <c r="CE21" s="0" t="n">
        <v>0.212318350745209</v>
      </c>
      <c r="CF21" s="0" t="n">
        <v>0.00163921178706069</v>
      </c>
      <c r="CG21" s="0" t="n">
        <v>0.0013223158243832</v>
      </c>
      <c r="CH21" s="0" t="n">
        <v>0.00801809769790458</v>
      </c>
      <c r="CI21" s="0" t="n">
        <v>0.00465901412824869</v>
      </c>
      <c r="CJ21" s="0" t="n">
        <v>6.06478339003947</v>
      </c>
      <c r="CK21" s="0" t="n">
        <v>0.532945436332837</v>
      </c>
      <c r="CL21" s="0" t="n">
        <v>1.27256009942561</v>
      </c>
      <c r="CM21" s="0" t="n">
        <v>0.563275838380208</v>
      </c>
      <c r="CN21" s="0" t="n">
        <v>0.00341615051647558</v>
      </c>
      <c r="CO21" s="0" t="n">
        <v>0.00294017815384156</v>
      </c>
      <c r="CP21" s="0" t="n">
        <v>0.0195483219690468</v>
      </c>
      <c r="CQ21" s="0" t="n">
        <v>0.0116894011676933</v>
      </c>
      <c r="CR21" s="0" t="n">
        <v>0.824249655609442</v>
      </c>
      <c r="CS21" s="0" t="n">
        <v>0.0652345528300498</v>
      </c>
      <c r="CT21" s="0" t="n">
        <v>0.464955520615767</v>
      </c>
      <c r="CU21" s="0" t="n">
        <v>3.87876594014348</v>
      </c>
      <c r="CV21" s="0" t="n">
        <v>0.0393062023050892</v>
      </c>
      <c r="CW21" s="0" t="n">
        <v>0.0369578554673835</v>
      </c>
      <c r="CX21" s="0" t="n">
        <v>0.0316850559416774</v>
      </c>
      <c r="CY21" s="0" t="n">
        <v>0.0313399179258979</v>
      </c>
      <c r="CZ21" s="0" t="n">
        <v>0.0885105801172001</v>
      </c>
      <c r="DA21" s="0" t="n">
        <v>6.36352706475633</v>
      </c>
      <c r="DB21" s="0" t="n">
        <v>2.47400247936239</v>
      </c>
      <c r="DC21" s="0" t="n">
        <v>4.02822984667116</v>
      </c>
      <c r="DD21" s="0" t="n">
        <v>0.251236610043977</v>
      </c>
      <c r="DE21" s="0" t="n">
        <v>0.0154708514498375</v>
      </c>
      <c r="DF21" s="0" t="n">
        <v>0.00968024667210294</v>
      </c>
      <c r="DG21" s="0" t="n">
        <v>0.000416159618359157</v>
      </c>
      <c r="DH21" s="7" t="n">
        <v>2.03495879287933E-006</v>
      </c>
      <c r="DI21" s="0" t="n">
        <v>0.00269766018352645</v>
      </c>
      <c r="DJ21" s="0" t="n">
        <v>0.00302822762489036</v>
      </c>
      <c r="DK21" s="0" t="n">
        <v>0.000411724622248281</v>
      </c>
      <c r="DL21" s="0" t="n">
        <v>0.0117891407984805</v>
      </c>
      <c r="DM21" s="0" t="n">
        <v>0.0419623529083063</v>
      </c>
      <c r="DN21" s="0" t="n">
        <v>1.87340372100935</v>
      </c>
      <c r="DO21" s="7" t="n">
        <v>6.78532671604588E-008</v>
      </c>
      <c r="DP21" s="0" t="n">
        <v>0.136518425422305</v>
      </c>
      <c r="DQ21" s="0" t="n">
        <v>0.00138365778276003</v>
      </c>
      <c r="DR21" s="0" t="n">
        <v>0.000422048760222378</v>
      </c>
      <c r="DS21" s="0" t="n">
        <v>0.00507867168182355</v>
      </c>
      <c r="DT21" s="0" t="n">
        <v>0.226789869312927</v>
      </c>
      <c r="DU21" s="0" t="n">
        <v>0.999705640595823</v>
      </c>
      <c r="DV21" s="0" t="n">
        <v>0.934645475996151</v>
      </c>
      <c r="DW21" s="0" t="n">
        <v>1.06035306509561</v>
      </c>
      <c r="DX21" s="7" t="n">
        <v>1.34806201038896E-005</v>
      </c>
      <c r="DY21" s="0" t="n">
        <v>0.00511476780761541</v>
      </c>
      <c r="DZ21" s="0" t="n">
        <v>4.90000850848657</v>
      </c>
      <c r="EA21" s="0" t="n">
        <v>0.0482022519190697</v>
      </c>
      <c r="EB21" s="0" t="n">
        <v>2.93515462964379</v>
      </c>
      <c r="EC21" s="0" t="n">
        <v>0.051282078794913</v>
      </c>
      <c r="ED21" s="0" t="n">
        <v>0.000504470955600955</v>
      </c>
      <c r="EE21" s="0" t="n">
        <v>2.11355696117795</v>
      </c>
      <c r="EF21" s="0" t="n">
        <v>199.760141358596</v>
      </c>
      <c r="EG21" s="0" t="n">
        <v>0.00798961175080092</v>
      </c>
      <c r="EH21" s="0" t="n">
        <v>1.36081801073335</v>
      </c>
      <c r="EI21" s="0" t="n">
        <v>107.627027442201</v>
      </c>
      <c r="EJ21" s="0" t="n">
        <v>0.120007024556198</v>
      </c>
      <c r="EK21" s="0" t="n">
        <v>19413.3434784068</v>
      </c>
      <c r="EL21" s="0" t="n">
        <v>0.00263906182945845</v>
      </c>
      <c r="EM21" s="0" t="n">
        <v>63.3930428971321</v>
      </c>
      <c r="EN21" s="0" t="n">
        <v>538.662243864091</v>
      </c>
      <c r="EO21" s="0" t="n">
        <v>11.5757082150161</v>
      </c>
      <c r="EP21" s="0" t="n">
        <v>822885.960446288</v>
      </c>
      <c r="EQ21" s="0" t="n">
        <v>5.2105067523468</v>
      </c>
      <c r="ER21" s="0" t="n">
        <v>0.530156793843524</v>
      </c>
      <c r="ES21" s="0" t="n">
        <v>590517.714555242</v>
      </c>
      <c r="ET21" s="0" t="n">
        <v>0.0312707236285242</v>
      </c>
      <c r="EU21" s="0" t="n">
        <v>15.7144450706211</v>
      </c>
      <c r="EV21" s="0" t="n">
        <v>0.0304718856137656</v>
      </c>
      <c r="EW21" s="7" t="n">
        <v>4963102.36237106</v>
      </c>
      <c r="EX21" s="0" t="n">
        <v>52.025930096384</v>
      </c>
      <c r="EY21" s="0" t="n">
        <v>15498.6308935221</v>
      </c>
      <c r="EZ21" s="0" t="n">
        <v>848635.12171922</v>
      </c>
      <c r="FA21" s="0" t="n">
        <v>0.0224941832903527</v>
      </c>
      <c r="FB21" s="0" t="n">
        <v>365.219480874899</v>
      </c>
      <c r="FC21" s="0" t="n">
        <v>28057.2906447649</v>
      </c>
      <c r="FD21" s="0" t="n">
        <v>0.17765854730593</v>
      </c>
      <c r="FE21" s="0" t="n">
        <v>34.8840503854264</v>
      </c>
      <c r="FF21" s="0" t="n">
        <v>19408.6638486825</v>
      </c>
      <c r="FG21" s="0" t="n">
        <v>505.200225527036</v>
      </c>
      <c r="FH21" s="0" t="n">
        <v>128115.86371534</v>
      </c>
      <c r="FI21" s="0" t="n">
        <v>0.446399662620332</v>
      </c>
      <c r="FJ21" s="0" t="n">
        <v>715.805853151803</v>
      </c>
      <c r="FK21" s="0" t="n">
        <v>6.85578999494737</v>
      </c>
      <c r="FL21" s="0" t="n">
        <v>11321.2899958391</v>
      </c>
      <c r="FM21" s="0" t="n">
        <v>809.213510320359</v>
      </c>
      <c r="FN21" s="0" t="n">
        <v>0.0106780446670935</v>
      </c>
      <c r="FO21" s="0" t="n">
        <v>1.07002448860426</v>
      </c>
      <c r="FP21" s="7" t="n">
        <v>2.28174627007265E-010</v>
      </c>
      <c r="FQ21" s="7" t="n">
        <v>1.72961920499004E-008</v>
      </c>
      <c r="FR21" s="0" t="n">
        <v>499999.999998463</v>
      </c>
      <c r="FS21" s="7" t="n">
        <v>1.6266161714756E-009</v>
      </c>
      <c r="FT21" s="7" t="n">
        <v>7.84306717300759E-008</v>
      </c>
      <c r="FU21" s="0" t="n">
        <v>512457.255633786</v>
      </c>
      <c r="FV21" s="7" t="n">
        <v>1.14812740963947E-007</v>
      </c>
      <c r="FW21" s="7" t="n">
        <v>1.26216175363581E-006</v>
      </c>
      <c r="FX21" s="7" t="n">
        <v>5989029.9608442</v>
      </c>
      <c r="FY21" s="7" t="n">
        <v>1.3418035123657E-006</v>
      </c>
      <c r="FZ21" s="7" t="n">
        <v>1.34123061584922E-005</v>
      </c>
      <c r="GA21" s="7" t="n">
        <v>1.15244459837728E-005</v>
      </c>
      <c r="GB21" s="0" t="n">
        <v>99999.9988482325</v>
      </c>
      <c r="GC21" s="0" t="n">
        <v>0.00115132880524955</v>
      </c>
      <c r="GD21" s="7" t="n">
        <v>7.29184982558397E-008</v>
      </c>
      <c r="GE21" s="0" t="n">
        <v>99999.9999996343</v>
      </c>
      <c r="GF21" s="7" t="n">
        <v>8.06402124209992E-011</v>
      </c>
      <c r="GG21" s="7" t="n">
        <v>3.31175098981539E-013</v>
      </c>
      <c r="GH21" s="7" t="n">
        <v>7.11702686600312E-007</v>
      </c>
      <c r="GI21" s="7" t="n">
        <v>3.65621979457747E-007</v>
      </c>
      <c r="GJ21" s="0" t="n">
        <v>0.0113214191020668</v>
      </c>
      <c r="GK21" s="0" t="n">
        <v>14.4926178425155</v>
      </c>
      <c r="GL21" s="0" t="n">
        <v>2.14158673481449</v>
      </c>
      <c r="GM21" s="0" t="n">
        <v>13.9313503991703</v>
      </c>
      <c r="GN21" s="0" t="s">
        <v>256</v>
      </c>
      <c r="GO21" s="0" t="e">
        <f aca="false">VLOOKUP(GN21,,8,0)</f>
        <v>#NAME?</v>
      </c>
      <c r="GP21" s="0" t="n">
        <v>172</v>
      </c>
      <c r="GQ21" s="0" t="n">
        <v>400355</v>
      </c>
      <c r="GR21" s="0" t="n">
        <v>172</v>
      </c>
      <c r="GS21" s="0" t="n">
        <v>400355</v>
      </c>
      <c r="GT21" s="0" t="n">
        <v>0</v>
      </c>
      <c r="GU21" s="0" t="n">
        <v>0</v>
      </c>
      <c r="GV21" s="0" t="n">
        <v>0</v>
      </c>
      <c r="GW21" s="0" t="n">
        <v>0</v>
      </c>
      <c r="GX21" s="0" t="n">
        <v>1</v>
      </c>
      <c r="GY21" s="0" t="s">
        <v>256</v>
      </c>
      <c r="GZ21" s="0" t="n">
        <v>20.9</v>
      </c>
      <c r="HA21" s="0" t="n">
        <v>1</v>
      </c>
      <c r="HB21" s="0" t="e">
        <f aca="false">VLOOKUP(GN21,,42,0)</f>
        <v>#NAME?</v>
      </c>
      <c r="HC21" s="0" t="e">
        <f aca="false">VLOOKUP(GN21,,43,0)</f>
        <v>#NAME?</v>
      </c>
      <c r="HD21" s="0" t="e">
        <f aca="false">IF(HC21="Progressed",1,0)</f>
        <v>#NAME?</v>
      </c>
      <c r="HE21" s="0" t="n">
        <f aca="false">GU21/GX21</f>
        <v>0</v>
      </c>
      <c r="HF21" s="0" t="e">
        <f aca="false">VLOOKUP(GN21,,3,0)</f>
        <v>#NAME?</v>
      </c>
      <c r="HG21" s="0" t="n">
        <f aca="false">IF(Q21&gt;20,1,0)</f>
        <v>0</v>
      </c>
      <c r="HH21" s="0" t="n">
        <f aca="false">IF(AF21&gt;4.2,1,0)</f>
        <v>0</v>
      </c>
      <c r="HI21" s="0" t="n">
        <f aca="false">IF(DQ21&gt;0.005,1,0)</f>
        <v>0</v>
      </c>
      <c r="HJ21" s="0" t="n">
        <f aca="false">IF(DR21&gt;0.004,1,0)</f>
        <v>0</v>
      </c>
      <c r="HK21" s="0" t="n">
        <f aca="false">IF(ED21&gt;0.001,1,0)</f>
        <v>0</v>
      </c>
      <c r="HL21" s="0" t="n">
        <f aca="false">IF((GT21/GP21)&gt;0.4,1,0)</f>
        <v>0</v>
      </c>
      <c r="HM21" s="0" t="n">
        <f aca="false">SUM(HG21:HH21)</f>
        <v>0</v>
      </c>
      <c r="HN21" s="0" t="n">
        <f aca="false">SUM(HG21,HH21,HL21)</f>
        <v>0</v>
      </c>
      <c r="HP21" s="1" t="n">
        <f aca="false">IF(B21&gt;AVERAGE($B$3:$B$115),1,0)</f>
        <v>0</v>
      </c>
      <c r="HQ21" s="1" t="n">
        <f aca="false">IF(E21&gt;AVERAGE($E$3:$E$115),1,0)</f>
        <v>0</v>
      </c>
      <c r="HR21" s="2" t="str">
        <f aca="false">IF(AND(HP21,HQ21),"high","low")</f>
        <v>low</v>
      </c>
      <c r="HS21" s="6" t="n">
        <v>7.4</v>
      </c>
      <c r="HT21" s="6" t="n">
        <v>1</v>
      </c>
      <c r="HU21" s="6" t="str">
        <f aca="false">HR21</f>
        <v>low</v>
      </c>
      <c r="HV21" s="0" t="str">
        <f aca="false">IF(HM21+HL21&lt;2,"low","high")</f>
        <v>low</v>
      </c>
      <c r="HW21" s="0" t="n">
        <v>20.9</v>
      </c>
      <c r="HX21" s="0" t="n">
        <v>1</v>
      </c>
      <c r="HY21" s="0" t="n">
        <f aca="false">SUM(HG21,HH21,HL21)</f>
        <v>0</v>
      </c>
      <c r="IA21" s="0" t="n">
        <v>20.9</v>
      </c>
      <c r="IB21" s="0" t="n">
        <v>1</v>
      </c>
      <c r="IC21" s="0" t="str">
        <f aca="false">IF(AND(SUM(HG21:HH21)=2,GW21&gt;0.4),"high relBp52 and cRel + high synergy",IF(SUM(HG21:HH21)=2,"high RelBp52 and cRel + low synergy","low nfkb"))</f>
        <v>low nfkb</v>
      </c>
      <c r="IE21" s="0" t="n">
        <v>20.9</v>
      </c>
      <c r="IF21" s="0" t="n">
        <v>1</v>
      </c>
      <c r="IG21" s="0" t="str">
        <f aca="false">IF(AND(SUM(HG21:HH21)=2,GW21&gt;0.4),"high relBp52 and cRel + high synergy",IF(AND(SUM(HG21:HH21)=1,GW21&gt;0.4),"high RelBp52 or cRel + high synergy",IF(SUM(HG21:HH21)=1,"high cRel OR RelBnp52n","low nfkb")))</f>
        <v>low nfkb</v>
      </c>
      <c r="II21" s="0" t="n">
        <v>20.9</v>
      </c>
      <c r="IJ21" s="0" t="n">
        <v>1</v>
      </c>
      <c r="IK21" s="0" t="str">
        <f aca="false">IF(Q21&gt;20,"high cRel","low cRel")</f>
        <v>low cRel</v>
      </c>
      <c r="IM21" s="0" t="n">
        <v>20.9</v>
      </c>
      <c r="IN21" s="0" t="n">
        <v>1</v>
      </c>
      <c r="IO21" s="0" t="str">
        <f aca="false">IF(AND(Q21&gt;20,GW21&gt;0.4),"high cRel + syn","low cRel or syn")</f>
        <v>low cRel or syn</v>
      </c>
      <c r="IQ21" s="0" t="n">
        <v>20.9</v>
      </c>
      <c r="IR21" s="0" t="n">
        <v>1</v>
      </c>
      <c r="IS21" s="0" t="str">
        <f aca="false">IF(AF21&gt;4.2,"High RelBnp52n","low RelBnp52n")</f>
        <v>low RelBnp52n</v>
      </c>
      <c r="IU21" s="0" t="n">
        <v>20.9</v>
      </c>
      <c r="IV21" s="0" t="n">
        <v>1</v>
      </c>
      <c r="IW21" s="0" t="str">
        <f aca="false">IF(AND(AF21&gt;4.2,GW21&gt;0.4),"High RelBnp52n and syn","low RelBnp52n or syn")</f>
        <v>low RelBnp52n or syn</v>
      </c>
      <c r="IY21" s="0" t="n">
        <v>20.9</v>
      </c>
      <c r="IZ21" s="0" t="n">
        <v>1</v>
      </c>
      <c r="JA21" s="0" t="str">
        <f aca="false">IF(AND(AF21&gt;4.2,GW21&gt;0.4),"High RelBnp52n and syn",IF(AND(AF21&gt;4.2,GW21&lt;=0.4),"other",IF(AND(AF21&lt;=4.2,GW21&gt;0.4),"other","low RelBnp52n and syn")))</f>
        <v>low RelBnp52n and syn</v>
      </c>
      <c r="JC21" s="0" t="n">
        <v>20.9</v>
      </c>
      <c r="JD21" s="0" t="n">
        <v>1</v>
      </c>
      <c r="JE21" s="0" t="str">
        <f aca="false">IF(ED21&gt;0.001,"high pE2F","low pE2F")</f>
        <v>low pE2F</v>
      </c>
      <c r="JG21" s="0" t="n">
        <v>20.9</v>
      </c>
      <c r="JH21" s="0" t="n">
        <v>1</v>
      </c>
      <c r="JI21" s="0" t="str">
        <f aca="false">IF((Q21/R21)&gt;1.3,"high cRel/relA","low cRel/RelA")</f>
        <v>low cRel/RelA</v>
      </c>
      <c r="JK21" s="0" t="n">
        <v>20.9</v>
      </c>
      <c r="JL21" s="0" t="n">
        <v>1</v>
      </c>
      <c r="JM21" s="0" t="str">
        <f aca="false">IF(AND((Q21/R21)&gt;1.3,GW21&gt;0.4),"high cRel/relA and high syn",IF(OR((Q21/R21)&gt;1.3,GW21&gt;0.4),"high cRel/RelA or high syn","low both"))</f>
        <v>low both</v>
      </c>
      <c r="JO21" s="0" t="n">
        <v>20.9</v>
      </c>
      <c r="JP21" s="0" t="n">
        <v>1</v>
      </c>
      <c r="JQ21" s="0" t="str">
        <f aca="false">IF(BB21&gt;7.6,"high IkBd","low IkBd")</f>
        <v>high IkBd</v>
      </c>
      <c r="JS21" s="0" t="n">
        <v>20.9</v>
      </c>
      <c r="JT21" s="0" t="n">
        <v>1</v>
      </c>
      <c r="JU21" s="0" t="n">
        <v>3</v>
      </c>
      <c r="JW21" s="0" t="n">
        <v>20.9</v>
      </c>
      <c r="JX21" s="0" t="n">
        <v>1</v>
      </c>
      <c r="JY21" s="0" t="str">
        <f aca="false">IF(OR(JU21=3,JU21=5),IF(GW21&gt;0.4,"3/5 high syn","3/5 low syn"),"other")</f>
        <v>3/5 low syn</v>
      </c>
      <c r="KA21" s="0" t="n">
        <v>20.9</v>
      </c>
      <c r="KB21" s="0" t="n">
        <v>1</v>
      </c>
      <c r="KC21" s="0" t="str">
        <f aca="false">IF(KD21&gt;$KE$3,"high nfkb","low")</f>
        <v>low</v>
      </c>
      <c r="KD21" s="0" t="n">
        <f aca="false">D21+C21</f>
        <v>26.0056112470411</v>
      </c>
      <c r="KG21" s="0" t="n">
        <v>20.9</v>
      </c>
      <c r="KH21" s="0" t="n">
        <v>1</v>
      </c>
      <c r="KI21" s="0" t="str">
        <f aca="false">IF(AND(KM21,NOT(KN21),KO21),"high cRel+RelB, low RelA","other")</f>
        <v>other</v>
      </c>
      <c r="KJ21" s="0" t="n">
        <f aca="false">Q21</f>
        <v>14.8127529011097</v>
      </c>
      <c r="KK21" s="0" t="n">
        <f aca="false">R21</f>
        <v>14.2345016986288</v>
      </c>
      <c r="KL21" s="0" t="n">
        <f aca="false">AC21</f>
        <v>12.5559353876981</v>
      </c>
      <c r="KM21" s="0" t="n">
        <f aca="false">IF(KJ21&gt;AVERAGE($KJ$3:$KJ$115),1,0)</f>
        <v>0</v>
      </c>
      <c r="KN21" s="0" t="n">
        <f aca="false">IF(KK21&gt;AVERAGE($KK$3:$KK$115),1,0)</f>
        <v>0</v>
      </c>
      <c r="KO21" s="0" t="n">
        <f aca="false">IF(KL21&gt;AVERAGE($KL$3:$KL$115),1,0)</f>
        <v>0</v>
      </c>
      <c r="KP21" s="0" t="n">
        <v>2</v>
      </c>
      <c r="KQ21" s="0" t="n">
        <v>609</v>
      </c>
      <c r="KR21" s="0" t="n">
        <v>1033912</v>
      </c>
      <c r="KS21" s="0" t="n">
        <v>622</v>
      </c>
      <c r="KT21" s="0" t="n">
        <v>948629</v>
      </c>
      <c r="KU21" s="0" t="n">
        <v>172</v>
      </c>
      <c r="KV21" s="0" t="n">
        <v>85283</v>
      </c>
      <c r="KW21" s="0" t="n">
        <v>153330</v>
      </c>
      <c r="KX21" s="0" t="n">
        <v>0.276527331189711</v>
      </c>
      <c r="KY21" s="0" t="n">
        <f aca="false">KV21/KT21</f>
        <v>0.0899013207481534</v>
      </c>
    </row>
    <row r="22" customFormat="false" ht="15" hidden="false" customHeight="false" outlineLevel="0" collapsed="false">
      <c r="A22" s="0" t="n">
        <v>361</v>
      </c>
      <c r="B22" s="0" t="n">
        <v>14.0209480560178</v>
      </c>
      <c r="C22" s="0" t="n">
        <v>28.3390203726524</v>
      </c>
      <c r="D22" s="0" t="n">
        <v>15.8068512895045</v>
      </c>
      <c r="E22" s="0" t="n">
        <v>215.415374213071</v>
      </c>
      <c r="F22" s="0" t="n">
        <v>0.193264744209911</v>
      </c>
      <c r="G22" s="0" t="n">
        <v>0.0476639652306705</v>
      </c>
      <c r="H22" s="0" t="n">
        <v>1.38787147938045</v>
      </c>
      <c r="I22" s="0" t="n">
        <v>0.852548718948943</v>
      </c>
      <c r="J22" s="0" t="n">
        <v>0.110189878683698</v>
      </c>
      <c r="K22" s="0" t="n">
        <v>10.4472864448303</v>
      </c>
      <c r="L22" s="0" t="n">
        <v>0.579409958708216</v>
      </c>
      <c r="M22" s="0" t="n">
        <v>1</v>
      </c>
      <c r="N22" s="0" t="n">
        <v>1.17479377459193</v>
      </c>
      <c r="O22" s="0" t="n">
        <v>1</v>
      </c>
      <c r="P22" s="0" t="n">
        <v>0.00762368468662941</v>
      </c>
      <c r="Q22" s="0" t="n">
        <v>23.9704003807176</v>
      </c>
      <c r="R22" s="0" t="n">
        <v>15.6364088326695</v>
      </c>
      <c r="S22" s="0" t="n">
        <v>1.42547019200343</v>
      </c>
      <c r="T22" s="0" t="n">
        <v>0</v>
      </c>
      <c r="U22" s="0" t="n">
        <v>1</v>
      </c>
      <c r="V22" s="0" t="n">
        <v>3.90952115976114</v>
      </c>
      <c r="W22" s="0" t="n">
        <v>0.564540145884552</v>
      </c>
      <c r="X22" s="0" t="n">
        <v>1.77399154635465</v>
      </c>
      <c r="Y22" s="0" t="n">
        <v>4.21743217393939</v>
      </c>
      <c r="Z22" s="0" t="n">
        <v>2.04858816387622</v>
      </c>
      <c r="AA22" s="0" t="n">
        <v>0.0274436338291641</v>
      </c>
      <c r="AB22" s="0" t="n">
        <v>0.905244358603376</v>
      </c>
      <c r="AC22" s="0" t="n">
        <v>15.9321522113185</v>
      </c>
      <c r="AD22" s="0" t="n">
        <v>0.00966962268765663</v>
      </c>
      <c r="AE22" s="0" t="n">
        <v>0.482852486930406</v>
      </c>
      <c r="AF22" s="0" t="n">
        <v>4.38607762315085</v>
      </c>
      <c r="AG22" s="0" t="n">
        <v>0.320336006992136</v>
      </c>
      <c r="AH22" s="0" t="n">
        <v>16.7500998099302</v>
      </c>
      <c r="AI22" s="0" t="n">
        <v>0.311420169011074</v>
      </c>
      <c r="AJ22" s="0" t="n">
        <v>0.0792078027590672</v>
      </c>
      <c r="AK22" s="0" t="n">
        <v>0.0337502715295807</v>
      </c>
      <c r="AL22" s="0" t="n">
        <v>0.00597609417825846</v>
      </c>
      <c r="AM22" s="0" t="n">
        <v>1.06027287866946</v>
      </c>
      <c r="AN22" s="0" t="n">
        <v>0.00152729662430994</v>
      </c>
      <c r="AO22" s="0" t="n">
        <v>0.161836985305838</v>
      </c>
      <c r="AP22" s="0" t="n">
        <v>172.288153782561</v>
      </c>
      <c r="AQ22" s="0" t="n">
        <v>16.9871610911964</v>
      </c>
      <c r="AR22" s="0" t="n">
        <v>31.7548295289004</v>
      </c>
      <c r="AS22" s="0" t="n">
        <v>8.76586630595986</v>
      </c>
      <c r="AT22" s="0" t="n">
        <v>28.5979987193776</v>
      </c>
      <c r="AU22" s="0" t="n">
        <v>0.0783719463615118</v>
      </c>
      <c r="AV22" s="0" t="n">
        <v>1.55961235124413</v>
      </c>
      <c r="AW22" s="0" t="n">
        <v>0.0263909304933778</v>
      </c>
      <c r="AX22" s="0" t="n">
        <v>2.78920777820706</v>
      </c>
      <c r="AY22" s="0" t="n">
        <v>0.220597662622503</v>
      </c>
      <c r="AZ22" s="0" t="n">
        <v>1.19212327425732</v>
      </c>
      <c r="BA22" s="0" t="n">
        <v>0.173556745939562</v>
      </c>
      <c r="BB22" s="0" t="n">
        <v>7.71551847834727</v>
      </c>
      <c r="BC22" s="0" t="n">
        <v>19.7934815547703</v>
      </c>
      <c r="BD22" s="0" t="n">
        <v>5.53482934237758</v>
      </c>
      <c r="BE22" s="0" t="n">
        <v>1.52508506054302</v>
      </c>
      <c r="BF22" s="0" t="n">
        <v>10.0021400509319</v>
      </c>
      <c r="BG22" s="0" t="n">
        <v>5.16867632763757</v>
      </c>
      <c r="BH22" s="0" t="n">
        <v>0</v>
      </c>
      <c r="BI22" s="0" t="n">
        <v>0</v>
      </c>
      <c r="BJ22" s="0" t="n">
        <v>0.130165185617113</v>
      </c>
      <c r="BK22" s="0" t="n">
        <v>0.102513738332979</v>
      </c>
      <c r="BL22" s="0" t="n">
        <v>1.13731860800319</v>
      </c>
      <c r="BM22" s="0" t="n">
        <v>0.0879765509338046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0.00529129031082416</v>
      </c>
      <c r="BU22" s="0" t="n">
        <v>4.06203377724549</v>
      </c>
      <c r="BV22" s="0" t="n">
        <v>9.03586399728068</v>
      </c>
      <c r="BW22" s="0" t="n">
        <v>4.7149094590092</v>
      </c>
      <c r="BX22" s="0" t="n">
        <v>0.0431166270243007</v>
      </c>
      <c r="BY22" s="0" t="n">
        <v>0.0146395579131378</v>
      </c>
      <c r="BZ22" s="0" t="n">
        <v>0.12813572204686</v>
      </c>
      <c r="CA22" s="0" t="n">
        <v>0.0995305923394876</v>
      </c>
      <c r="CB22" s="0" t="n">
        <v>8.87518261593773</v>
      </c>
      <c r="CC22" s="0" t="n">
        <v>0.706436202020718</v>
      </c>
      <c r="CD22" s="0" t="n">
        <v>0.525578125712654</v>
      </c>
      <c r="CE22" s="0" t="n">
        <v>0.266020798912093</v>
      </c>
      <c r="CF22" s="0" t="n">
        <v>0.00271654498924626</v>
      </c>
      <c r="CG22" s="0" t="n">
        <v>0.00233607195640592</v>
      </c>
      <c r="CH22" s="0" t="n">
        <v>0.00707470068942754</v>
      </c>
      <c r="CI22" s="0" t="n">
        <v>0.00539160543864092</v>
      </c>
      <c r="CJ22" s="0" t="n">
        <v>9.73244622010402</v>
      </c>
      <c r="CK22" s="0" t="n">
        <v>0.852900544729083</v>
      </c>
      <c r="CL22" s="0" t="n">
        <v>0.832273416497698</v>
      </c>
      <c r="CM22" s="0" t="n">
        <v>0.429481692068963</v>
      </c>
      <c r="CN22" s="0" t="n">
        <v>0.00359284992656585</v>
      </c>
      <c r="CO22" s="0" t="n">
        <v>0.0033109612875781</v>
      </c>
      <c r="CP22" s="0" t="n">
        <v>0.0108122156203911</v>
      </c>
      <c r="CQ22" s="0" t="n">
        <v>0.00850529583216845</v>
      </c>
      <c r="CR22" s="0" t="n">
        <v>0.836555574557447</v>
      </c>
      <c r="CS22" s="0" t="n">
        <v>0.0658672372511371</v>
      </c>
      <c r="CT22" s="0" t="n">
        <v>0.693371814072841</v>
      </c>
      <c r="CU22" s="0" t="n">
        <v>5.15346333417122</v>
      </c>
      <c r="CV22" s="0" t="n">
        <v>0.0575480105175331</v>
      </c>
      <c r="CW22" s="0" t="n">
        <v>0.0314354624827394</v>
      </c>
      <c r="CX22" s="0" t="n">
        <v>0.0330026855633946</v>
      </c>
      <c r="CY22" s="0" t="n">
        <v>0.0374296405492271</v>
      </c>
      <c r="CZ22" s="0" t="n">
        <v>0.0971677345592606</v>
      </c>
      <c r="DA22" s="0" t="n">
        <v>6.64422734005565</v>
      </c>
      <c r="DB22" s="0" t="n">
        <v>1.9604707456123</v>
      </c>
      <c r="DC22" s="0" t="n">
        <v>4.4101484180752</v>
      </c>
      <c r="DD22" s="0" t="n">
        <v>0.287436593014515</v>
      </c>
      <c r="DE22" s="0" t="n">
        <v>0.0169979399729582</v>
      </c>
      <c r="DF22" s="0" t="n">
        <v>0.00988849206230527</v>
      </c>
      <c r="DG22" s="0" t="n">
        <v>0.000568178168978716</v>
      </c>
      <c r="DH22" s="7" t="n">
        <v>2.6424981291511E-006</v>
      </c>
      <c r="DI22" s="0" t="n">
        <v>0.00443340541166219</v>
      </c>
      <c r="DJ22" s="0" t="n">
        <v>0.00485981488560254</v>
      </c>
      <c r="DK22" s="0" t="n">
        <v>0.000417898740797777</v>
      </c>
      <c r="DL22" s="0" t="n">
        <v>0.0293069261021293</v>
      </c>
      <c r="DM22" s="0" t="n">
        <v>0.0939354138137302</v>
      </c>
      <c r="DN22" s="0" t="n">
        <v>1.10891525218208</v>
      </c>
      <c r="DO22" s="7" t="n">
        <v>-1.12927894923922E-005</v>
      </c>
      <c r="DP22" s="0" t="n">
        <v>0.461401277774114</v>
      </c>
      <c r="DQ22" s="0" t="n">
        <v>0.00850455254492857</v>
      </c>
      <c r="DR22" s="0" t="n">
        <v>0.00170753907659452</v>
      </c>
      <c r="DS22" s="0" t="n">
        <v>0.00507900173527445</v>
      </c>
      <c r="DT22" s="0" t="n">
        <v>0.334263493618889</v>
      </c>
      <c r="DU22" s="0" t="n">
        <v>0.999641925092993</v>
      </c>
      <c r="DV22" s="0" t="n">
        <v>0.783136005093004</v>
      </c>
      <c r="DW22" s="0" t="n">
        <v>0.940050903991063</v>
      </c>
      <c r="DX22" s="7" t="n">
        <v>1.53989972700748E-005</v>
      </c>
      <c r="DY22" s="0" t="n">
        <v>0.00488938278684833</v>
      </c>
      <c r="DZ22" s="0" t="n">
        <v>4.72669477757598</v>
      </c>
      <c r="EA22" s="0" t="n">
        <v>0.216723488668277</v>
      </c>
      <c r="EB22" s="0" t="n">
        <v>4.29452474798755</v>
      </c>
      <c r="EC22" s="0" t="n">
        <v>0.0540985702867153</v>
      </c>
      <c r="ED22" s="0" t="n">
        <v>0.00248047348504116</v>
      </c>
      <c r="EE22" s="0" t="n">
        <v>0.924684095535623</v>
      </c>
      <c r="EF22" s="0" t="n">
        <v>199.760141328848</v>
      </c>
      <c r="EG22" s="0" t="n">
        <v>0.00798961174958782</v>
      </c>
      <c r="EH22" s="0" t="n">
        <v>1.37325536428946</v>
      </c>
      <c r="EI22" s="0" t="n">
        <v>98.1604611510243</v>
      </c>
      <c r="EJ22" s="0" t="n">
        <v>0.108958849789055</v>
      </c>
      <c r="EK22" s="0" t="n">
        <v>22754.6505620715</v>
      </c>
      <c r="EL22" s="0" t="n">
        <v>0.00312155071070127</v>
      </c>
      <c r="EM22" s="0" t="n">
        <v>15.7141215152243</v>
      </c>
      <c r="EN22" s="0" t="n">
        <v>577.918880085792</v>
      </c>
      <c r="EO22" s="0" t="n">
        <v>3.1627062017861</v>
      </c>
      <c r="EP22" s="0" t="n">
        <v>694425.842974112</v>
      </c>
      <c r="EQ22" s="0" t="n">
        <v>1.09006827403555</v>
      </c>
      <c r="ER22" s="0" t="n">
        <v>0.0857843235037082</v>
      </c>
      <c r="ES22" s="0" t="n">
        <v>417075.79880948</v>
      </c>
      <c r="ET22" s="0" t="n">
        <v>0.0035740501222987</v>
      </c>
      <c r="EU22" s="0" t="n">
        <v>1.71710770039569</v>
      </c>
      <c r="EV22" s="0" t="n">
        <v>0.00390305431233611</v>
      </c>
      <c r="EW22" s="7" t="n">
        <v>6416999.13790881</v>
      </c>
      <c r="EX22" s="0" t="n">
        <v>10.8935372029828</v>
      </c>
      <c r="EY22" s="0" t="n">
        <v>3792.12490790412</v>
      </c>
      <c r="EZ22" s="0" t="n">
        <v>510165.989985525</v>
      </c>
      <c r="FA22" s="0" t="n">
        <v>0.00218809570181941</v>
      </c>
      <c r="FB22" s="0" t="n">
        <v>35.0484271222344</v>
      </c>
      <c r="FC22" s="0" t="n">
        <v>43618.7643568366</v>
      </c>
      <c r="FD22" s="0" t="n">
        <v>0.0684701306533134</v>
      </c>
      <c r="FE22" s="0" t="n">
        <v>14.8950267308387</v>
      </c>
      <c r="FF22" s="0" t="n">
        <v>20535.1952431793</v>
      </c>
      <c r="FG22" s="0" t="n">
        <v>238.651121822638</v>
      </c>
      <c r="FH22" s="0" t="n">
        <v>147799.491282223</v>
      </c>
      <c r="FI22" s="0" t="n">
        <v>0.219909760771133</v>
      </c>
      <c r="FJ22" s="0" t="n">
        <v>402.950879073441</v>
      </c>
      <c r="FK22" s="0" t="n">
        <v>3.85116798832526</v>
      </c>
      <c r="FL22" s="0" t="n">
        <v>13764.0330715949</v>
      </c>
      <c r="FM22" s="0" t="n">
        <v>579.725952552858</v>
      </c>
      <c r="FN22" s="0" t="n">
        <v>0.00332661392036229</v>
      </c>
      <c r="FO22" s="0" t="n">
        <v>0.446298944062115</v>
      </c>
      <c r="FP22" s="7" t="n">
        <v>2.19082279467638E-011</v>
      </c>
      <c r="FQ22" s="7" t="n">
        <v>2.57662198564768E-009</v>
      </c>
      <c r="FR22" s="0" t="n">
        <v>499999.99999974</v>
      </c>
      <c r="FS22" s="7" t="n">
        <v>1.56261390005904E-010</v>
      </c>
      <c r="FT22" s="7" t="n">
        <v>1.34760160293776E-008</v>
      </c>
      <c r="FU22" s="0" t="n">
        <v>597507.310725089</v>
      </c>
      <c r="FV22" s="7" t="n">
        <v>2.30022746737264E-008</v>
      </c>
      <c r="FW22" s="7" t="n">
        <v>2.6872220694638E-007</v>
      </c>
      <c r="FX22" s="7" t="n">
        <v>5797187.15388453</v>
      </c>
      <c r="FY22" s="7" t="n">
        <v>2.23174660552402E-007</v>
      </c>
      <c r="FZ22" s="7" t="n">
        <v>2.23180462565198E-006</v>
      </c>
      <c r="GA22" s="7" t="n">
        <v>3.88384530133182E-006</v>
      </c>
      <c r="GB22" s="0" t="n">
        <v>99999.9996116103</v>
      </c>
      <c r="GC22" s="0" t="n">
        <v>0.000388161984970376</v>
      </c>
      <c r="GD22" s="7" t="n">
        <v>2.58696737334533E-008</v>
      </c>
      <c r="GE22" s="0" t="n">
        <v>99999.9999997981</v>
      </c>
      <c r="GF22" s="7" t="n">
        <v>2.88289182992975E-011</v>
      </c>
      <c r="GG22" s="7" t="n">
        <v>9.9935981054096E-014</v>
      </c>
      <c r="GH22" s="7" t="n">
        <v>1.19148024918215E-007</v>
      </c>
      <c r="GI22" s="7" t="n">
        <v>2.01828424334424E-007</v>
      </c>
      <c r="GJ22" s="0" t="n">
        <v>0.00312148766573846</v>
      </c>
      <c r="GK22" s="0" t="n">
        <v>8.45566802402772</v>
      </c>
      <c r="GL22" s="0" t="n">
        <v>1.92844671882756</v>
      </c>
      <c r="GM22" s="0" t="n">
        <v>15.5061535563213</v>
      </c>
      <c r="GN22" s="0" t="s">
        <v>257</v>
      </c>
      <c r="GO22" s="0" t="e">
        <f aca="false">VLOOKUP(GN22,,8,0)</f>
        <v>#NAME?</v>
      </c>
      <c r="GP22" s="0" t="n">
        <v>413</v>
      </c>
      <c r="GQ22" s="0" t="n">
        <v>679508</v>
      </c>
      <c r="GR22" s="0" t="n">
        <v>435</v>
      </c>
      <c r="GS22" s="0" t="n">
        <v>654615</v>
      </c>
      <c r="GT22" s="0" t="n">
        <v>136</v>
      </c>
      <c r="GU22" s="0" t="n">
        <v>24893</v>
      </c>
      <c r="GV22" s="0" t="n">
        <v>87904</v>
      </c>
      <c r="GW22" s="0" t="n">
        <v>0.31264367816092</v>
      </c>
      <c r="GX22" s="0" t="n">
        <v>8</v>
      </c>
      <c r="GY22" s="0" t="s">
        <v>257</v>
      </c>
      <c r="GZ22" s="0" t="n">
        <v>20.9</v>
      </c>
      <c r="HA22" s="0" t="n">
        <v>1</v>
      </c>
      <c r="HB22" s="0" t="e">
        <f aca="false">VLOOKUP(GN22,,42,0)</f>
        <v>#NAME?</v>
      </c>
      <c r="HC22" s="0" t="e">
        <f aca="false">VLOOKUP(GN22,,43,0)</f>
        <v>#NAME?</v>
      </c>
      <c r="HD22" s="0" t="e">
        <f aca="false">IF(HC22="Progressed",1,0)</f>
        <v>#NAME?</v>
      </c>
      <c r="HE22" s="0" t="n">
        <f aca="false">GU22/GX22</f>
        <v>3111.625</v>
      </c>
      <c r="HF22" s="0" t="e">
        <f aca="false">VLOOKUP(GN22,,3,0)</f>
        <v>#NAME?</v>
      </c>
      <c r="HG22" s="0" t="n">
        <f aca="false">IF(Q22&gt;20,1,0)</f>
        <v>1</v>
      </c>
      <c r="HH22" s="0" t="n">
        <f aca="false">IF(AF22&gt;4.2,1,0)</f>
        <v>1</v>
      </c>
      <c r="HI22" s="0" t="n">
        <f aca="false">IF(DQ22&gt;0.005,1,0)</f>
        <v>1</v>
      </c>
      <c r="HJ22" s="0" t="n">
        <f aca="false">IF(DR22&gt;0.004,1,0)</f>
        <v>0</v>
      </c>
      <c r="HK22" s="0" t="n">
        <f aca="false">IF(ED22&gt;0.001,1,0)</f>
        <v>1</v>
      </c>
      <c r="HL22" s="0" t="n">
        <f aca="false">IF((GT22/GP22)&gt;0.4,1,0)</f>
        <v>0</v>
      </c>
      <c r="HM22" s="0" t="n">
        <f aca="false">SUM(HG22:HH22)</f>
        <v>2</v>
      </c>
      <c r="HN22" s="0" t="n">
        <f aca="false">SUM(HG22,HH22,HL22)</f>
        <v>2</v>
      </c>
      <c r="HP22" s="1" t="n">
        <f aca="false">IF(B22&gt;AVERAGE($B$3:$B$115),1,0)</f>
        <v>1</v>
      </c>
      <c r="HQ22" s="1" t="n">
        <f aca="false">IF(E22&gt;AVERAGE($E$3:$E$115),1,0)</f>
        <v>1</v>
      </c>
      <c r="HR22" s="2" t="str">
        <f aca="false">IF(AND(HP22,HQ22),"high","low")</f>
        <v>high</v>
      </c>
      <c r="HS22" s="6" t="n">
        <v>7.6</v>
      </c>
      <c r="HT22" s="6" t="n">
        <v>1</v>
      </c>
      <c r="HU22" s="6" t="str">
        <f aca="false">HR22</f>
        <v>high</v>
      </c>
      <c r="HV22" s="0" t="str">
        <f aca="false">IF(HM22+HL22&lt;2,"low","high")</f>
        <v>high</v>
      </c>
      <c r="HW22" s="0" t="n">
        <v>20.9</v>
      </c>
      <c r="HX22" s="0" t="n">
        <v>1</v>
      </c>
      <c r="HY22" s="0" t="n">
        <f aca="false">SUM(HG22,HH22,HL22)</f>
        <v>2</v>
      </c>
      <c r="IA22" s="0" t="n">
        <v>20.9</v>
      </c>
      <c r="IB22" s="0" t="n">
        <v>1</v>
      </c>
      <c r="IC22" s="0" t="str">
        <f aca="false">IF(AND(SUM(HG22:HH22)=2,GW22&gt;0.4),"high relBp52 and cRel + high synergy",IF(SUM(HG22:HH22)=2,"high RelBp52 and cRel + low synergy","low nfkb"))</f>
        <v>high RelBp52 and cRel + low synergy</v>
      </c>
      <c r="IE22" s="0" t="n">
        <v>20.9</v>
      </c>
      <c r="IF22" s="0" t="n">
        <v>1</v>
      </c>
      <c r="IG22" s="0" t="str">
        <f aca="false">IF(AND(SUM(HG22:HH22)=2,GW22&gt;0.4),"high relBp52 and cRel + high synergy",IF(AND(SUM(HG22:HH22)=1,GW22&gt;0.4),"high RelBp52 or cRel + high synergy",IF(SUM(HG22:HH22)=1,"high cRel OR RelBnp52n","low nfkb")))</f>
        <v>low nfkb</v>
      </c>
      <c r="II22" s="0" t="n">
        <v>20.9</v>
      </c>
      <c r="IJ22" s="0" t="n">
        <v>1</v>
      </c>
      <c r="IK22" s="0" t="str">
        <f aca="false">IF(Q22&gt;20,"high cRel","low cRel")</f>
        <v>high cRel</v>
      </c>
      <c r="IM22" s="0" t="n">
        <v>20.9</v>
      </c>
      <c r="IN22" s="0" t="n">
        <v>1</v>
      </c>
      <c r="IO22" s="0" t="str">
        <f aca="false">IF(AND(Q22&gt;20,GW22&gt;0.4),"high cRel + syn","low cRel or syn")</f>
        <v>low cRel or syn</v>
      </c>
      <c r="IQ22" s="0" t="n">
        <v>20.9</v>
      </c>
      <c r="IR22" s="0" t="n">
        <v>1</v>
      </c>
      <c r="IS22" s="0" t="str">
        <f aca="false">IF(AF22&gt;4.2,"High RelBnp52n","low RelBnp52n")</f>
        <v>High RelBnp52n</v>
      </c>
      <c r="IU22" s="0" t="n">
        <v>20.9</v>
      </c>
      <c r="IV22" s="0" t="n">
        <v>1</v>
      </c>
      <c r="IW22" s="0" t="str">
        <f aca="false">IF(AND(AF22&gt;4.2,GW22&gt;0.4),"High RelBnp52n and syn","low RelBnp52n or syn")</f>
        <v>low RelBnp52n or syn</v>
      </c>
      <c r="IY22" s="0" t="n">
        <v>20.9</v>
      </c>
      <c r="IZ22" s="0" t="n">
        <v>1</v>
      </c>
      <c r="JA22" s="0" t="str">
        <f aca="false">IF(AND(AF22&gt;4.2,GW22&gt;0.4),"High RelBnp52n and syn",IF(AND(AF22&gt;4.2,GW22&lt;=0.4),"other",IF(AND(AF22&lt;=4.2,GW22&gt;0.4),"other","low RelBnp52n and syn")))</f>
        <v>other</v>
      </c>
      <c r="JC22" s="0" t="n">
        <v>20.9</v>
      </c>
      <c r="JD22" s="0" t="n">
        <v>1</v>
      </c>
      <c r="JE22" s="0" t="str">
        <f aca="false">IF(ED22&gt;0.001,"high pE2F","low pE2F")</f>
        <v>high pE2F</v>
      </c>
      <c r="JG22" s="0" t="n">
        <v>20.9</v>
      </c>
      <c r="JH22" s="0" t="n">
        <v>1</v>
      </c>
      <c r="JI22" s="0" t="str">
        <f aca="false">IF((Q22/R22)&gt;1.3,"high cRel/relA","low cRel/RelA")</f>
        <v>high cRel/relA</v>
      </c>
      <c r="JK22" s="0" t="n">
        <v>20.9</v>
      </c>
      <c r="JL22" s="0" t="n">
        <v>1</v>
      </c>
      <c r="JM22" s="0" t="str">
        <f aca="false">IF(AND((Q22/R22)&gt;1.3,GW22&gt;0.4),"high cRel/relA and high syn",IF(OR((Q22/R22)&gt;1.3,GW22&gt;0.4),"high cRel/RelA or high syn","low both"))</f>
        <v>high cRel/RelA or high syn</v>
      </c>
      <c r="JO22" s="0" t="n">
        <v>20.9</v>
      </c>
      <c r="JP22" s="0" t="n">
        <v>1</v>
      </c>
      <c r="JQ22" s="0" t="str">
        <f aca="false">IF(BB22&gt;7.6,"high IkBd","low IkBd")</f>
        <v>high IkBd</v>
      </c>
      <c r="JS22" s="0" t="n">
        <v>20.9</v>
      </c>
      <c r="JT22" s="0" t="n">
        <v>1</v>
      </c>
      <c r="JU22" s="0" t="n">
        <v>2</v>
      </c>
      <c r="JW22" s="0" t="n">
        <v>20.9</v>
      </c>
      <c r="JX22" s="0" t="n">
        <v>1</v>
      </c>
      <c r="JY22" s="0" t="str">
        <f aca="false">IF(OR(JU22=3,JU22=5),IF(GW22&gt;0.4,"3/5 high syn","3/5 low syn"),"other")</f>
        <v>other</v>
      </c>
      <c r="KA22" s="0" t="n">
        <v>20.9</v>
      </c>
      <c r="KB22" s="0" t="n">
        <v>1</v>
      </c>
      <c r="KC22" s="0" t="str">
        <f aca="false">IF(KD22&gt;$KE$3,"high nfkb","low")</f>
        <v>high nfkb</v>
      </c>
      <c r="KD22" s="0" t="n">
        <f aca="false">D22+C22</f>
        <v>44.1458716621569</v>
      </c>
      <c r="KG22" s="0" t="n">
        <v>20.9</v>
      </c>
      <c r="KH22" s="0" t="n">
        <v>1</v>
      </c>
      <c r="KI22" s="0" t="str">
        <f aca="false">IF(AND(KM22,NOT(KN22),KO22),"high cRel+RelB, low RelA","other")</f>
        <v>other</v>
      </c>
      <c r="KJ22" s="0" t="n">
        <f aca="false">Q22</f>
        <v>23.9704003807176</v>
      </c>
      <c r="KK22" s="0" t="n">
        <f aca="false">R22</f>
        <v>15.6364088326695</v>
      </c>
      <c r="KL22" s="0" t="n">
        <f aca="false">AC22</f>
        <v>15.9321522113185</v>
      </c>
      <c r="KM22" s="0" t="n">
        <f aca="false">IF(KJ22&gt;AVERAGE($KJ$3:$KJ$115),1,0)</f>
        <v>1</v>
      </c>
      <c r="KN22" s="0" t="n">
        <f aca="false">IF(KK22&gt;AVERAGE($KK$3:$KK$115),1,0)</f>
        <v>0</v>
      </c>
      <c r="KO22" s="0" t="n">
        <f aca="false">IF(KL22&gt;AVERAGE($KL$3:$KL$115),1,0)</f>
        <v>0</v>
      </c>
      <c r="KP22" s="0" t="n">
        <v>2</v>
      </c>
      <c r="KQ22" s="0" t="n">
        <v>224</v>
      </c>
      <c r="KR22" s="0" t="n">
        <v>463153</v>
      </c>
      <c r="KS22" s="0" t="n">
        <v>223</v>
      </c>
      <c r="KT22" s="0" t="n">
        <v>434846</v>
      </c>
      <c r="KU22" s="0" t="n">
        <v>69</v>
      </c>
      <c r="KV22" s="0" t="n">
        <v>28307</v>
      </c>
      <c r="KW22" s="0" t="n">
        <v>30328</v>
      </c>
      <c r="KX22" s="0" t="n">
        <v>0.309417040358744</v>
      </c>
      <c r="KY22" s="0" t="n">
        <f aca="false">KV22/KT22</f>
        <v>0.0650966089144203</v>
      </c>
    </row>
    <row r="23" customFormat="false" ht="15" hidden="false" customHeight="false" outlineLevel="0" collapsed="false">
      <c r="A23" s="0" t="n">
        <v>361</v>
      </c>
      <c r="B23" s="0" t="n">
        <v>7.36260107568926</v>
      </c>
      <c r="C23" s="0" t="n">
        <v>17.9214759256158</v>
      </c>
      <c r="D23" s="0" t="n">
        <v>6.34680017332979</v>
      </c>
      <c r="E23" s="0" t="n">
        <v>174.086673606896</v>
      </c>
      <c r="F23" s="0" t="n">
        <v>0.112885822909668</v>
      </c>
      <c r="G23" s="0" t="n">
        <v>0.0377064152444759</v>
      </c>
      <c r="H23" s="0" t="n">
        <v>1.306485834914</v>
      </c>
      <c r="I23" s="0" t="n">
        <v>0.316249864234195</v>
      </c>
      <c r="J23" s="0" t="n">
        <v>0.0750427523734542</v>
      </c>
      <c r="K23" s="0" t="n">
        <v>6.03355415165582</v>
      </c>
      <c r="L23" s="0" t="n">
        <v>0.560090585436872</v>
      </c>
      <c r="M23" s="0" t="n">
        <v>1</v>
      </c>
      <c r="N23" s="0" t="n">
        <v>1.1809615106027</v>
      </c>
      <c r="O23" s="0" t="n">
        <v>1</v>
      </c>
      <c r="P23" s="0" t="n">
        <v>0.0033214433998105</v>
      </c>
      <c r="Q23" s="0" t="n">
        <v>15.2974557897291</v>
      </c>
      <c r="R23" s="0" t="n">
        <v>15.4143865222715</v>
      </c>
      <c r="S23" s="0" t="n">
        <v>0.994421660991383</v>
      </c>
      <c r="T23" s="0" t="n">
        <v>0</v>
      </c>
      <c r="U23" s="0" t="n">
        <v>1</v>
      </c>
      <c r="V23" s="0" t="n">
        <v>3.13139843658756</v>
      </c>
      <c r="W23" s="0" t="n">
        <v>0.335994406383199</v>
      </c>
      <c r="X23" s="0" t="n">
        <v>1.21624903176422</v>
      </c>
      <c r="Y23" s="0" t="n">
        <v>2.72306087413949</v>
      </c>
      <c r="Z23" s="0" t="n">
        <v>2.03953085575821</v>
      </c>
      <c r="AA23" s="0" t="n">
        <v>0.0243787447773838</v>
      </c>
      <c r="AB23" s="0" t="n">
        <v>0.84704460821014</v>
      </c>
      <c r="AC23" s="0" t="n">
        <v>17.1892181715401</v>
      </c>
      <c r="AD23" s="0" t="n">
        <v>0.0094114970994695</v>
      </c>
      <c r="AE23" s="0" t="n">
        <v>0.372354268570763</v>
      </c>
      <c r="AF23" s="0" t="n">
        <v>3.61113575968628</v>
      </c>
      <c r="AG23" s="0" t="n">
        <v>0.207778567599357</v>
      </c>
      <c r="AH23" s="0" t="n">
        <v>11.8757305540779</v>
      </c>
      <c r="AI23" s="0" t="n">
        <v>0.117294356285243</v>
      </c>
      <c r="AJ23" s="0" t="n">
        <v>0.0322128335977811</v>
      </c>
      <c r="AK23" s="0" t="n">
        <v>0.0171180785956773</v>
      </c>
      <c r="AL23" s="0" t="n">
        <v>0.00372097555496083</v>
      </c>
      <c r="AM23" s="0" t="n">
        <v>0.551835467284223</v>
      </c>
      <c r="AN23" s="0" t="n">
        <v>0.00151155606601536</v>
      </c>
      <c r="AO23" s="0" t="n">
        <v>0.157814444305677</v>
      </c>
      <c r="AP23" s="0" t="n">
        <v>120.158453385857</v>
      </c>
      <c r="AQ23" s="0" t="n">
        <v>14.3758528763461</v>
      </c>
      <c r="AR23" s="0" t="n">
        <v>28.018073852989</v>
      </c>
      <c r="AS23" s="0" t="n">
        <v>6.49336156822157</v>
      </c>
      <c r="AT23" s="0" t="n">
        <v>16.7724830662769</v>
      </c>
      <c r="AU23" s="0" t="n">
        <v>0.0399568102427757</v>
      </c>
      <c r="AV23" s="0" t="n">
        <v>1.02970858410249</v>
      </c>
      <c r="AW23" s="0" t="n">
        <v>0.0114762990534758</v>
      </c>
      <c r="AX23" s="0" t="n">
        <v>4.7603486761638</v>
      </c>
      <c r="AY23" s="0" t="n">
        <v>0.665894341834761</v>
      </c>
      <c r="AZ23" s="0" t="n">
        <v>2.93981776724057</v>
      </c>
      <c r="BA23" s="0" t="n">
        <v>0.374676225514267</v>
      </c>
      <c r="BB23" s="0" t="n">
        <v>8.87495528337615</v>
      </c>
      <c r="BC23" s="0" t="n">
        <v>20.6159294917887</v>
      </c>
      <c r="BD23" s="0" t="n">
        <v>10.0267746092329</v>
      </c>
      <c r="BE23" s="0" t="n">
        <v>1.61021491953475</v>
      </c>
      <c r="BF23" s="0" t="n">
        <v>9.48931769953821</v>
      </c>
      <c r="BG23" s="0" t="n">
        <v>4.29119366082595</v>
      </c>
      <c r="BH23" s="0" t="n">
        <v>0</v>
      </c>
      <c r="BI23" s="0" t="n">
        <v>0</v>
      </c>
      <c r="BJ23" s="0" t="n">
        <v>0.441006737598575</v>
      </c>
      <c r="BK23" s="0" t="n">
        <v>0.248250938026897</v>
      </c>
      <c r="BL23" s="0" t="n">
        <v>1.32990686426502</v>
      </c>
      <c r="BM23" s="0" t="n">
        <v>0.104298083009536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0.00605023681075629</v>
      </c>
      <c r="BU23" s="0" t="n">
        <v>5.31223864257147</v>
      </c>
      <c r="BV23" s="0" t="n">
        <v>4.75170675472441</v>
      </c>
      <c r="BW23" s="0" t="n">
        <v>2.17442519060622</v>
      </c>
      <c r="BX23" s="0" t="n">
        <v>0.0139212285606297</v>
      </c>
      <c r="BY23" s="0" t="n">
        <v>0.00403825823576644</v>
      </c>
      <c r="BZ23" s="0" t="n">
        <v>0.253261841906617</v>
      </c>
      <c r="CA23" s="0" t="n">
        <v>0.139840195928026</v>
      </c>
      <c r="CB23" s="0" t="n">
        <v>5.93826110994036</v>
      </c>
      <c r="CC23" s="0" t="n">
        <v>0.479448736540828</v>
      </c>
      <c r="CD23" s="0" t="n">
        <v>0.264533667357366</v>
      </c>
      <c r="CE23" s="0" t="n">
        <v>0.117110594951776</v>
      </c>
      <c r="CF23" s="0" t="n">
        <v>0.000912150220310473</v>
      </c>
      <c r="CG23" s="0" t="n">
        <v>0.000727003883996974</v>
      </c>
      <c r="CH23" s="0" t="n">
        <v>0.0129166832262198</v>
      </c>
      <c r="CI23" s="0" t="n">
        <v>0.00703085290305861</v>
      </c>
      <c r="CJ23" s="0" t="n">
        <v>6.45659746837307</v>
      </c>
      <c r="CK23" s="0" t="n">
        <v>0.56763033895519</v>
      </c>
      <c r="CL23" s="0" t="n">
        <v>1.04760072394877</v>
      </c>
      <c r="CM23" s="0" t="n">
        <v>0.473239695659318</v>
      </c>
      <c r="CN23" s="0" t="n">
        <v>0.00267864026616714</v>
      </c>
      <c r="CO23" s="0" t="n">
        <v>0.00233779229848729</v>
      </c>
      <c r="CP23" s="0" t="n">
        <v>0.0485265868760719</v>
      </c>
      <c r="CQ23" s="0" t="n">
        <v>0.0273085000507445</v>
      </c>
      <c r="CR23" s="0" t="n">
        <v>1.26398745102484</v>
      </c>
      <c r="CS23" s="0" t="n">
        <v>0.101509840430418</v>
      </c>
      <c r="CT23" s="0" t="n">
        <v>0.338115441675657</v>
      </c>
      <c r="CU23" s="0" t="n">
        <v>3.01352214750441</v>
      </c>
      <c r="CV23" s="0" t="n">
        <v>0.057213597692728</v>
      </c>
      <c r="CW23" s="0" t="n">
        <v>0.0378534815605051</v>
      </c>
      <c r="CX23" s="0" t="n">
        <v>0.0242263502989615</v>
      </c>
      <c r="CY23" s="0" t="n">
        <v>0.0411623607210103</v>
      </c>
      <c r="CZ23" s="0" t="n">
        <v>0.0990114363918276</v>
      </c>
      <c r="DA23" s="0" t="n">
        <v>6.80111619639311</v>
      </c>
      <c r="DB23" s="0" t="n">
        <v>2.73996827177348</v>
      </c>
      <c r="DC23" s="0" t="n">
        <v>3.98891011494762</v>
      </c>
      <c r="DD23" s="0" t="n">
        <v>0.265652748430392</v>
      </c>
      <c r="DE23" s="0" t="n">
        <v>0.0176829763588967</v>
      </c>
      <c r="DF23" s="0" t="n">
        <v>0.010297971164308</v>
      </c>
      <c r="DG23" s="0" t="n">
        <v>0.000664300079272184</v>
      </c>
      <c r="DH23" s="7" t="n">
        <v>3.02128217924505E-006</v>
      </c>
      <c r="DI23" s="0" t="n">
        <v>0.00296591882589765</v>
      </c>
      <c r="DJ23" s="0" t="n">
        <v>0.00322371959796407</v>
      </c>
      <c r="DK23" s="0" t="n">
        <v>0.000631321588163273</v>
      </c>
      <c r="DL23" s="0" t="n">
        <v>0.0173337933399886</v>
      </c>
      <c r="DM23" s="0" t="n">
        <v>0.0440438818364284</v>
      </c>
      <c r="DN23" s="0" t="n">
        <v>1.71029070186719</v>
      </c>
      <c r="DO23" s="7" t="n">
        <v>7.93521569028746E-008</v>
      </c>
      <c r="DP23" s="0" t="n">
        <v>0.136148097406384</v>
      </c>
      <c r="DQ23" s="0" t="n">
        <v>0.00156195490868719</v>
      </c>
      <c r="DR23" s="0" t="n">
        <v>0.000501324734615454</v>
      </c>
      <c r="DS23" s="0" t="n">
        <v>0.00507853901903569</v>
      </c>
      <c r="DT23" s="0" t="n">
        <v>0.237417241305687</v>
      </c>
      <c r="DU23" s="0" t="n">
        <v>0.99973101924533</v>
      </c>
      <c r="DV23" s="0" t="n">
        <v>0.870462881516496</v>
      </c>
      <c r="DW23" s="0" t="n">
        <v>0.966523364551061</v>
      </c>
      <c r="DX23" s="7" t="n">
        <v>1.94151110191579E-005</v>
      </c>
      <c r="DY23" s="0" t="n">
        <v>0.00560023638831905</v>
      </c>
      <c r="DZ23" s="0" t="n">
        <v>4.89705000656133</v>
      </c>
      <c r="EA23" s="0" t="n">
        <v>0.0508172916533359</v>
      </c>
      <c r="EB23" s="0" t="n">
        <v>3.04413109763439</v>
      </c>
      <c r="EC23" s="0" t="n">
        <v>0.051594608568378</v>
      </c>
      <c r="ED23" s="0" t="n">
        <v>0.000535404126567761</v>
      </c>
      <c r="EE23" s="0" t="n">
        <v>2.00722645608171</v>
      </c>
      <c r="EF23" s="0" t="n">
        <v>199.760141362108</v>
      </c>
      <c r="EG23" s="0" t="n">
        <v>0.00798961175094429</v>
      </c>
      <c r="EH23" s="0" t="n">
        <v>1.4507695112707</v>
      </c>
      <c r="EI23" s="0" t="n">
        <v>77.0690128866673</v>
      </c>
      <c r="EJ23" s="0" t="n">
        <v>0.091701738050611</v>
      </c>
      <c r="EK23" s="0" t="n">
        <v>15098.163504095</v>
      </c>
      <c r="EL23" s="0" t="n">
        <v>0.0021881176281831</v>
      </c>
      <c r="EM23" s="0" t="n">
        <v>15.0609181329828</v>
      </c>
      <c r="EN23" s="0" t="n">
        <v>515.293949469639</v>
      </c>
      <c r="EO23" s="0" t="n">
        <v>2.45678425255763</v>
      </c>
      <c r="EP23" s="0" t="n">
        <v>820399.926911608</v>
      </c>
      <c r="EQ23" s="0" t="n">
        <v>1.23426493153328</v>
      </c>
      <c r="ER23" s="0" t="n">
        <v>0.111660531970445</v>
      </c>
      <c r="ES23" s="0" t="n">
        <v>486999.122711497</v>
      </c>
      <c r="ET23" s="0" t="n">
        <v>0.00543199433158943</v>
      </c>
      <c r="EU23" s="0" t="n">
        <v>2.93398670939992</v>
      </c>
      <c r="EV23" s="0" t="n">
        <v>0.0044249942000182</v>
      </c>
      <c r="EW23" s="7" t="n">
        <v>5582041.86756238</v>
      </c>
      <c r="EX23" s="0" t="n">
        <v>12.332739877915</v>
      </c>
      <c r="EY23" s="0" t="n">
        <v>4498.0902081739</v>
      </c>
      <c r="EZ23" s="7" t="n">
        <v>1883307.83618514</v>
      </c>
      <c r="FA23" s="0" t="n">
        <v>0.0105139901033004</v>
      </c>
      <c r="FB23" s="0" t="n">
        <v>179.660564843792</v>
      </c>
      <c r="FC23" s="0" t="n">
        <v>40663.0126243687</v>
      </c>
      <c r="FD23" s="0" t="n">
        <v>0.0611761739323593</v>
      </c>
      <c r="FE23" s="0" t="n">
        <v>8.83401943380388</v>
      </c>
      <c r="FF23" s="0" t="n">
        <v>29327.1158110913</v>
      </c>
      <c r="FG23" s="0" t="n">
        <v>198.752244267775</v>
      </c>
      <c r="FH23" s="0" t="n">
        <v>102228.147859704</v>
      </c>
      <c r="FI23" s="0" t="n">
        <v>0.0902097288437419</v>
      </c>
      <c r="FJ23" s="0" t="n">
        <v>160.609056569487</v>
      </c>
      <c r="FK23" s="0" t="n">
        <v>1.5357274303355</v>
      </c>
      <c r="FL23" s="0" t="n">
        <v>13617.503764426</v>
      </c>
      <c r="FM23" s="0" t="n">
        <v>228.649803405001</v>
      </c>
      <c r="FN23" s="0" t="n">
        <v>0.000525199477556425</v>
      </c>
      <c r="FO23" s="0" t="n">
        <v>0.0691449621049773</v>
      </c>
      <c r="FP23" s="7" t="n">
        <v>5.46747580866622E-013</v>
      </c>
      <c r="FQ23" s="7" t="n">
        <v>5.98203775127209E-011</v>
      </c>
      <c r="FR23" s="0" t="n">
        <v>499999.999999994</v>
      </c>
      <c r="FS23" s="7" t="n">
        <v>3.89924546764902E-012</v>
      </c>
      <c r="FT23" s="7" t="n">
        <v>2.68487068743952E-010</v>
      </c>
      <c r="FU23" s="0" t="n">
        <v>707324.482769485</v>
      </c>
      <c r="FV23" s="7" t="n">
        <v>5.42504929357002E-010</v>
      </c>
      <c r="FW23" s="7" t="n">
        <v>6.20911654703394E-009</v>
      </c>
      <c r="FX23" s="7" t="n">
        <v>6238664.74220681</v>
      </c>
      <c r="FY23" s="7" t="n">
        <v>4.78494164689455E-009</v>
      </c>
      <c r="FZ23" s="7" t="n">
        <v>4.78467748102994E-008</v>
      </c>
      <c r="GA23" s="7" t="n">
        <v>7.87892437619335E-008</v>
      </c>
      <c r="GB23" s="0" t="n">
        <v>99999.9999921222</v>
      </c>
      <c r="GC23" s="7" t="n">
        <v>7.87371932032884E-006</v>
      </c>
      <c r="GD23" s="7" t="n">
        <v>5.18729396103456E-010</v>
      </c>
      <c r="GE23" s="0" t="n">
        <v>99999.9999999963</v>
      </c>
      <c r="GF23" s="7" t="n">
        <v>6.17802307981529E-013</v>
      </c>
      <c r="GG23" s="7" t="n">
        <v>2.53007056282991E-015</v>
      </c>
      <c r="GH23" s="7" t="n">
        <v>2.6526107722885E-009</v>
      </c>
      <c r="GI23" s="7" t="n">
        <v>3.60960431709638E-009</v>
      </c>
      <c r="GJ23" s="7" t="n">
        <v>5.58308326238512E-005</v>
      </c>
      <c r="GK23" s="0" t="n">
        <v>11.0741402229608</v>
      </c>
      <c r="GL23" s="0" t="n">
        <v>1.50198456566826</v>
      </c>
      <c r="GM23" s="0" t="n">
        <v>14.0819504323804</v>
      </c>
      <c r="GN23" s="0" t="s">
        <v>258</v>
      </c>
      <c r="GO23" s="0" t="e">
        <f aca="false">VLOOKUP(GN23,,8,0)</f>
        <v>#NAME?</v>
      </c>
      <c r="GP23" s="0" t="n">
        <v>275</v>
      </c>
      <c r="GQ23" s="0" t="n">
        <v>582646</v>
      </c>
      <c r="GR23" s="0" t="n">
        <v>249</v>
      </c>
      <c r="GS23" s="0" t="n">
        <v>506663</v>
      </c>
      <c r="GT23" s="0" t="n">
        <v>137</v>
      </c>
      <c r="GU23" s="0" t="n">
        <v>75983</v>
      </c>
      <c r="GV23" s="0" t="n">
        <v>77277</v>
      </c>
      <c r="GW23" s="0" t="n">
        <v>0.550200803212851</v>
      </c>
      <c r="GX23" s="0" t="n">
        <v>5</v>
      </c>
      <c r="GY23" s="0" t="s">
        <v>258</v>
      </c>
      <c r="GZ23" s="0" t="n">
        <v>21.1253</v>
      </c>
      <c r="HA23" s="0" t="n">
        <v>1</v>
      </c>
      <c r="HB23" s="0" t="e">
        <f aca="false">VLOOKUP(GN23,,42,0)</f>
        <v>#NAME?</v>
      </c>
      <c r="HC23" s="0" t="e">
        <f aca="false">VLOOKUP(GN23,,43,0)</f>
        <v>#NAME?</v>
      </c>
      <c r="HD23" s="0" t="e">
        <f aca="false">IF(HC23="Progressed",1,0)</f>
        <v>#NAME?</v>
      </c>
      <c r="HE23" s="0" t="n">
        <f aca="false">GU23/GX23</f>
        <v>15196.6</v>
      </c>
      <c r="HF23" s="0" t="e">
        <f aca="false">VLOOKUP(GN23,,3,0)</f>
        <v>#NAME?</v>
      </c>
      <c r="HG23" s="0" t="n">
        <f aca="false">IF(Q23&gt;20,1,0)</f>
        <v>0</v>
      </c>
      <c r="HH23" s="0" t="n">
        <f aca="false">IF(AF23&gt;4.2,1,0)</f>
        <v>0</v>
      </c>
      <c r="HI23" s="0" t="n">
        <f aca="false">IF(DQ23&gt;0.005,1,0)</f>
        <v>0</v>
      </c>
      <c r="HJ23" s="0" t="n">
        <f aca="false">IF(DR23&gt;0.004,1,0)</f>
        <v>0</v>
      </c>
      <c r="HK23" s="0" t="n">
        <f aca="false">IF(ED23&gt;0.001,1,0)</f>
        <v>0</v>
      </c>
      <c r="HL23" s="0" t="n">
        <f aca="false">IF((GT23/GP23)&gt;0.4,1,0)</f>
        <v>1</v>
      </c>
      <c r="HM23" s="0" t="n">
        <f aca="false">SUM(HG23:HH23)</f>
        <v>0</v>
      </c>
      <c r="HN23" s="0" t="n">
        <f aca="false">SUM(HG23,HH23,HL23)</f>
        <v>1</v>
      </c>
      <c r="HP23" s="1" t="n">
        <f aca="false">IF(B23&gt;AVERAGE($B$3:$B$115),1,0)</f>
        <v>0</v>
      </c>
      <c r="HQ23" s="1" t="n">
        <f aca="false">IF(E23&gt;AVERAGE($E$3:$E$115),1,0)</f>
        <v>1</v>
      </c>
      <c r="HR23" s="2" t="str">
        <f aca="false">IF(AND(HP23,HQ23),"high","low")</f>
        <v>low</v>
      </c>
      <c r="HS23" s="6" t="n">
        <v>7.1622</v>
      </c>
      <c r="HT23" s="6" t="n">
        <v>1</v>
      </c>
      <c r="HU23" s="6" t="str">
        <f aca="false">HR23</f>
        <v>low</v>
      </c>
      <c r="HV23" s="0" t="str">
        <f aca="false">IF(HM23+HL23&lt;2,"low","high")</f>
        <v>low</v>
      </c>
      <c r="HW23" s="0" t="n">
        <v>21.1253</v>
      </c>
      <c r="HX23" s="0" t="n">
        <v>1</v>
      </c>
      <c r="HY23" s="0" t="n">
        <f aca="false">SUM(HG23,HH23,HL23)</f>
        <v>1</v>
      </c>
      <c r="IA23" s="0" t="n">
        <v>21.1253</v>
      </c>
      <c r="IB23" s="0" t="n">
        <v>1</v>
      </c>
      <c r="IC23" s="0" t="str">
        <f aca="false">IF(AND(SUM(HG23:HH23)=2,GW23&gt;0.4),"high relBp52 and cRel + high synergy",IF(SUM(HG23:HH23)=2,"high RelBp52 and cRel + low synergy","low nfkb"))</f>
        <v>low nfkb</v>
      </c>
      <c r="IE23" s="0" t="n">
        <v>21.1253</v>
      </c>
      <c r="IF23" s="0" t="n">
        <v>1</v>
      </c>
      <c r="IG23" s="0" t="str">
        <f aca="false">IF(AND(SUM(HG23:HH23)=2,GW23&gt;0.4),"high relBp52 and cRel + high synergy",IF(AND(SUM(HG23:HH23)=1,GW23&gt;0.4),"high RelBp52 or cRel + high synergy",IF(SUM(HG23:HH23)=1,"high cRel OR RelBnp52n","low nfkb")))</f>
        <v>low nfkb</v>
      </c>
      <c r="II23" s="0" t="n">
        <v>21.1253</v>
      </c>
      <c r="IJ23" s="0" t="n">
        <v>1</v>
      </c>
      <c r="IK23" s="0" t="str">
        <f aca="false">IF(Q23&gt;20,"high cRel","low cRel")</f>
        <v>low cRel</v>
      </c>
      <c r="IM23" s="0" t="n">
        <v>21.1253</v>
      </c>
      <c r="IN23" s="0" t="n">
        <v>1</v>
      </c>
      <c r="IO23" s="0" t="str">
        <f aca="false">IF(AND(Q23&gt;20,GW23&gt;0.4),"high cRel + syn","low cRel or syn")</f>
        <v>low cRel or syn</v>
      </c>
      <c r="IQ23" s="0" t="n">
        <v>21.1253</v>
      </c>
      <c r="IR23" s="0" t="n">
        <v>1</v>
      </c>
      <c r="IS23" s="0" t="str">
        <f aca="false">IF(AF23&gt;4.2,"High RelBnp52n","low RelBnp52n")</f>
        <v>low RelBnp52n</v>
      </c>
      <c r="IU23" s="0" t="n">
        <v>21.1253</v>
      </c>
      <c r="IV23" s="0" t="n">
        <v>1</v>
      </c>
      <c r="IW23" s="0" t="str">
        <f aca="false">IF(AND(AF23&gt;4.2,GW23&gt;0.4),"High RelBnp52n and syn","low RelBnp52n or syn")</f>
        <v>low RelBnp52n or syn</v>
      </c>
      <c r="IY23" s="0" t="n">
        <v>21.1253</v>
      </c>
      <c r="IZ23" s="0" t="n">
        <v>1</v>
      </c>
      <c r="JA23" s="0" t="str">
        <f aca="false">IF(AND(AF23&gt;4.2,GW23&gt;0.4),"High RelBnp52n and syn",IF(AND(AF23&gt;4.2,GW23&lt;=0.4),"other",IF(AND(AF23&lt;=4.2,GW23&gt;0.4),"other","low RelBnp52n and syn")))</f>
        <v>other</v>
      </c>
      <c r="JC23" s="0" t="n">
        <v>21.1253</v>
      </c>
      <c r="JD23" s="0" t="n">
        <v>1</v>
      </c>
      <c r="JE23" s="0" t="str">
        <f aca="false">IF(ED23&gt;0.001,"high pE2F","low pE2F")</f>
        <v>low pE2F</v>
      </c>
      <c r="JG23" s="0" t="n">
        <v>21.1253</v>
      </c>
      <c r="JH23" s="0" t="n">
        <v>1</v>
      </c>
      <c r="JI23" s="0" t="str">
        <f aca="false">IF((Q23/R23)&gt;1.3,"high cRel/relA","low cRel/RelA")</f>
        <v>low cRel/RelA</v>
      </c>
      <c r="JK23" s="0" t="n">
        <v>21.1253</v>
      </c>
      <c r="JL23" s="0" t="n">
        <v>1</v>
      </c>
      <c r="JM23" s="0" t="str">
        <f aca="false">IF(AND((Q23/R23)&gt;1.3,GW23&gt;0.4),"high cRel/relA and high syn",IF(OR((Q23/R23)&gt;1.3,GW23&gt;0.4),"high cRel/RelA or high syn","low both"))</f>
        <v>high cRel/RelA or high syn</v>
      </c>
      <c r="JO23" s="0" t="n">
        <v>21.1253</v>
      </c>
      <c r="JP23" s="0" t="n">
        <v>1</v>
      </c>
      <c r="JQ23" s="0" t="str">
        <f aca="false">IF(BB23&gt;7.6,"high IkBd","low IkBd")</f>
        <v>high IkBd</v>
      </c>
      <c r="JS23" s="0" t="n">
        <v>21.1253</v>
      </c>
      <c r="JT23" s="0" t="n">
        <v>1</v>
      </c>
      <c r="JU23" s="0" t="n">
        <v>3</v>
      </c>
      <c r="JW23" s="0" t="n">
        <v>21.1253</v>
      </c>
      <c r="JX23" s="0" t="n">
        <v>1</v>
      </c>
      <c r="JY23" s="0" t="str">
        <f aca="false">IF(OR(JU23=3,JU23=5),IF(GW23&gt;0.4,"3/5 high syn","3/5 low syn"),"other")</f>
        <v>3/5 high syn</v>
      </c>
      <c r="KA23" s="0" t="n">
        <v>21.1253</v>
      </c>
      <c r="KB23" s="0" t="n">
        <v>1</v>
      </c>
      <c r="KC23" s="0" t="str">
        <f aca="false">IF(KD23&gt;$KE$3,"high nfkb","low")</f>
        <v>low</v>
      </c>
      <c r="KD23" s="0" t="n">
        <f aca="false">D23+C23</f>
        <v>24.2682760989456</v>
      </c>
      <c r="KG23" s="0" t="n">
        <v>21.1253</v>
      </c>
      <c r="KH23" s="0" t="n">
        <v>1</v>
      </c>
      <c r="KI23" s="0" t="str">
        <f aca="false">IF(AND(KM23,NOT(KN23),KO23),"high cRel+RelB, low RelA","other")</f>
        <v>other</v>
      </c>
      <c r="KJ23" s="0" t="n">
        <f aca="false">Q23</f>
        <v>15.2974557897291</v>
      </c>
      <c r="KK23" s="0" t="n">
        <f aca="false">R23</f>
        <v>15.4143865222715</v>
      </c>
      <c r="KL23" s="0" t="n">
        <f aca="false">AC23</f>
        <v>17.1892181715401</v>
      </c>
      <c r="KM23" s="0" t="n">
        <f aca="false">IF(KJ23&gt;AVERAGE($KJ$3:$KJ$115),1,0)</f>
        <v>0</v>
      </c>
      <c r="KN23" s="0" t="n">
        <f aca="false">IF(KK23&gt;AVERAGE($KK$3:$KK$115),1,0)</f>
        <v>0</v>
      </c>
      <c r="KO23" s="0" t="n">
        <f aca="false">IF(KL23&gt;AVERAGE($KL$3:$KL$115),1,0)</f>
        <v>1</v>
      </c>
      <c r="KP23" s="0" t="n">
        <v>2</v>
      </c>
      <c r="KQ23" s="0" t="n">
        <v>1986</v>
      </c>
      <c r="KR23" s="0" t="n">
        <v>5582090</v>
      </c>
      <c r="KS23" s="0" t="n">
        <v>693</v>
      </c>
      <c r="KT23" s="0" t="n">
        <v>1365527</v>
      </c>
      <c r="KU23" s="0" t="n">
        <v>1831</v>
      </c>
      <c r="KV23" s="0" t="n">
        <v>4216563</v>
      </c>
      <c r="KW23" s="0" t="n">
        <v>4216765</v>
      </c>
      <c r="KX23" s="0" t="n">
        <v>2.64213564213564</v>
      </c>
      <c r="KY23" s="0" t="n">
        <f aca="false">KV23/KT23</f>
        <v>3.08786497813665</v>
      </c>
    </row>
    <row r="24" customFormat="false" ht="15" hidden="false" customHeight="false" outlineLevel="0" collapsed="false">
      <c r="A24" s="0" t="n">
        <v>361</v>
      </c>
      <c r="B24" s="0" t="n">
        <v>14.313988594382</v>
      </c>
      <c r="C24" s="0" t="n">
        <v>28.7085725315776</v>
      </c>
      <c r="D24" s="0" t="n">
        <v>16.3929637825249</v>
      </c>
      <c r="E24" s="0" t="n">
        <v>152.34765860088</v>
      </c>
      <c r="F24" s="0" t="n">
        <v>0.197266198333075</v>
      </c>
      <c r="G24" s="0" t="n">
        <v>0.0483231210061282</v>
      </c>
      <c r="H24" s="0" t="n">
        <v>1.38778679741283</v>
      </c>
      <c r="I24" s="0" t="n">
        <v>0.875786948719819</v>
      </c>
      <c r="J24" s="0" t="n">
        <v>0.112327965420865</v>
      </c>
      <c r="K24" s="0" t="n">
        <v>10.6632194209712</v>
      </c>
      <c r="L24" s="0" t="n">
        <v>0.580642509903966</v>
      </c>
      <c r="M24" s="0" t="n">
        <v>1</v>
      </c>
      <c r="N24" s="0" t="n">
        <v>1.17493472818301</v>
      </c>
      <c r="O24" s="0" t="n">
        <v>1</v>
      </c>
      <c r="P24" s="0" t="n">
        <v>0.00558303297311905</v>
      </c>
      <c r="Q24" s="0" t="n">
        <v>24.3245139759235</v>
      </c>
      <c r="R24" s="0" t="n">
        <v>15.6223377474512</v>
      </c>
      <c r="S24" s="0" t="n">
        <v>1.43793169110029</v>
      </c>
      <c r="T24" s="0" t="n">
        <v>0</v>
      </c>
      <c r="U24" s="0" t="n">
        <v>1</v>
      </c>
      <c r="V24" s="0" t="n">
        <v>3.92215722180328</v>
      </c>
      <c r="W24" s="0" t="n">
        <v>0.567515460953032</v>
      </c>
      <c r="X24" s="0" t="n">
        <v>1.79177974575449</v>
      </c>
      <c r="Y24" s="0" t="n">
        <v>4.26259529689528</v>
      </c>
      <c r="Z24" s="0" t="n">
        <v>2.03726336770573</v>
      </c>
      <c r="AA24" s="0" t="n">
        <v>0.0272374879820028</v>
      </c>
      <c r="AB24" s="0" t="n">
        <v>0.900233313989551</v>
      </c>
      <c r="AC24" s="0" t="n">
        <v>16.0540950828617</v>
      </c>
      <c r="AD24" s="0" t="n">
        <v>0.00972503190004772</v>
      </c>
      <c r="AE24" s="0" t="n">
        <v>0.492349889369236</v>
      </c>
      <c r="AF24" s="0" t="n">
        <v>4.43498846073175</v>
      </c>
      <c r="AG24" s="0" t="n">
        <v>0.326958797739719</v>
      </c>
      <c r="AH24" s="0" t="n">
        <v>17.2085785907742</v>
      </c>
      <c r="AI24" s="0" t="n">
        <v>0.320387248683117</v>
      </c>
      <c r="AJ24" s="0" t="n">
        <v>0.0820650759532378</v>
      </c>
      <c r="AK24" s="0" t="n">
        <v>0.0342393499043368</v>
      </c>
      <c r="AL24" s="0" t="n">
        <v>0.00602284130132632</v>
      </c>
      <c r="AM24" s="0" t="n">
        <v>1.07626566778322</v>
      </c>
      <c r="AN24" s="0" t="n">
        <v>0.00151041508228202</v>
      </c>
      <c r="AO24" s="0" t="n">
        <v>0.160008879373557</v>
      </c>
      <c r="AP24" s="0" t="n">
        <v>174.276365970601</v>
      </c>
      <c r="AQ24" s="0" t="n">
        <v>17.1942009456948</v>
      </c>
      <c r="AR24" s="0" t="n">
        <v>31.7059967903638</v>
      </c>
      <c r="AS24" s="0" t="n">
        <v>8.87066606323585</v>
      </c>
      <c r="AT24" s="0" t="n">
        <v>19.0650704102071</v>
      </c>
      <c r="AU24" s="0" t="n">
        <v>0.0527762954293309</v>
      </c>
      <c r="AV24" s="0" t="n">
        <v>1.03849136182443</v>
      </c>
      <c r="AW24" s="0" t="n">
        <v>0.017796797751931</v>
      </c>
      <c r="AX24" s="0" t="n">
        <v>1.89275268964066</v>
      </c>
      <c r="AY24" s="0" t="n">
        <v>0.149090146622222</v>
      </c>
      <c r="AZ24" s="0" t="n">
        <v>0.794990252381427</v>
      </c>
      <c r="BA24" s="0" t="n">
        <v>0.117268300726752</v>
      </c>
      <c r="BB24" s="0" t="n">
        <v>7.7126302910619</v>
      </c>
      <c r="BC24" s="0" t="n">
        <v>19.7509760785167</v>
      </c>
      <c r="BD24" s="0" t="n">
        <v>5.43863358508485</v>
      </c>
      <c r="BE24" s="0" t="n">
        <v>1.5213049799184</v>
      </c>
      <c r="BF24" s="0" t="n">
        <v>10.2689090016133</v>
      </c>
      <c r="BG24" s="0" t="n">
        <v>5.30504871195707</v>
      </c>
      <c r="BH24" s="0" t="n">
        <v>0</v>
      </c>
      <c r="BI24" s="0" t="n">
        <v>0</v>
      </c>
      <c r="BJ24" s="0" t="n">
        <v>0.0892253871881213</v>
      </c>
      <c r="BK24" s="0" t="n">
        <v>0.0702503388571296</v>
      </c>
      <c r="BL24" s="0" t="n">
        <v>1.15268157087275</v>
      </c>
      <c r="BM24" s="0" t="n">
        <v>0.0891157976933887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0.00532347680297484</v>
      </c>
      <c r="BU24" s="0" t="n">
        <v>4.05766329266837</v>
      </c>
      <c r="BV24" s="0" t="n">
        <v>9.36400434808482</v>
      </c>
      <c r="BW24" s="0" t="n">
        <v>4.88487974825122</v>
      </c>
      <c r="BX24" s="0" t="n">
        <v>0.0297260598948712</v>
      </c>
      <c r="BY24" s="0" t="n">
        <v>0.0101070576582786</v>
      </c>
      <c r="BZ24" s="0" t="n">
        <v>0.0886668637326554</v>
      </c>
      <c r="CA24" s="0" t="n">
        <v>0.0688533866711897</v>
      </c>
      <c r="CB24" s="0" t="n">
        <v>9.10301388247694</v>
      </c>
      <c r="CC24" s="0" t="n">
        <v>0.723805547518456</v>
      </c>
      <c r="CD24" s="0" t="n">
        <v>0.539242835092735</v>
      </c>
      <c r="CE24" s="0" t="n">
        <v>0.272915478408434</v>
      </c>
      <c r="CF24" s="0" t="n">
        <v>0.00184937486816317</v>
      </c>
      <c r="CG24" s="0" t="n">
        <v>0.00159248029395119</v>
      </c>
      <c r="CH24" s="0" t="n">
        <v>0.00484878139264272</v>
      </c>
      <c r="CI24" s="0" t="n">
        <v>0.00369429798875342</v>
      </c>
      <c r="CJ24" s="0" t="n">
        <v>9.84314725844382</v>
      </c>
      <c r="CK24" s="0" t="n">
        <v>0.862202842255181</v>
      </c>
      <c r="CL24" s="0" t="n">
        <v>0.831380103258796</v>
      </c>
      <c r="CM24" s="0" t="n">
        <v>0.428937775418109</v>
      </c>
      <c r="CN24" s="0" t="n">
        <v>0.002387846669582</v>
      </c>
      <c r="CO24" s="0" t="n">
        <v>0.00220173146639081</v>
      </c>
      <c r="CP24" s="0" t="n">
        <v>0.00721156852774637</v>
      </c>
      <c r="CQ24" s="0" t="n">
        <v>0.00567179185712789</v>
      </c>
      <c r="CR24" s="0" t="n">
        <v>0.822505923656833</v>
      </c>
      <c r="CS24" s="0" t="n">
        <v>0.064754000599063</v>
      </c>
      <c r="CT24" s="0" t="n">
        <v>0.462247876222451</v>
      </c>
      <c r="CU24" s="0" t="n">
        <v>5.21396276390429</v>
      </c>
      <c r="CV24" s="0" t="n">
        <v>0.0390715679339206</v>
      </c>
      <c r="CW24" s="0" t="n">
        <v>0.0314354624936872</v>
      </c>
      <c r="CX24" s="0" t="n">
        <v>0.0332562318902857</v>
      </c>
      <c r="CY24" s="0" t="n">
        <v>0.0376864583331476</v>
      </c>
      <c r="CZ24" s="0" t="n">
        <v>0.0973097522997542</v>
      </c>
      <c r="DA24" s="0" t="n">
        <v>6.64876980162924</v>
      </c>
      <c r="DB24" s="0" t="n">
        <v>1.94032443512636</v>
      </c>
      <c r="DC24" s="0" t="n">
        <v>4.40983121262611</v>
      </c>
      <c r="DD24" s="0" t="n">
        <v>0.287612650083966</v>
      </c>
      <c r="DE24" s="0" t="n">
        <v>0.0169903593092183</v>
      </c>
      <c r="DF24" s="0" t="n">
        <v>0.00986726670689787</v>
      </c>
      <c r="DG24" s="0" t="n">
        <v>0.000575854131269297</v>
      </c>
      <c r="DH24" s="7" t="n">
        <v>2.65857385733844E-006</v>
      </c>
      <c r="DI24" s="0" t="n">
        <v>0.00454722943524454</v>
      </c>
      <c r="DJ24" s="0" t="n">
        <v>0.00491510016640197</v>
      </c>
      <c r="DK24" s="0" t="n">
        <v>0.000410880372269642</v>
      </c>
      <c r="DL24" s="0" t="n">
        <v>0.0292526152155961</v>
      </c>
      <c r="DM24" s="0" t="n">
        <v>0.0463796361870911</v>
      </c>
      <c r="DN24" s="0" t="n">
        <v>1.53228927422021</v>
      </c>
      <c r="DO24" s="7" t="n">
        <v>-5.16171849654833E-005</v>
      </c>
      <c r="DP24" s="0" t="n">
        <v>0.151854607192776</v>
      </c>
      <c r="DQ24" s="0" t="n">
        <v>0.00198006012362354</v>
      </c>
      <c r="DR24" s="0" t="n">
        <v>0.000597885989902337</v>
      </c>
      <c r="DS24" s="0" t="n">
        <v>0.00507888928217303</v>
      </c>
      <c r="DT24" s="0" t="n">
        <v>0.34338082356519</v>
      </c>
      <c r="DU24" s="0" t="n">
        <v>0.999663937355615</v>
      </c>
      <c r="DV24" s="0" t="n">
        <v>0.783133649829187</v>
      </c>
      <c r="DW24" s="0" t="n">
        <v>0.94005090398865</v>
      </c>
      <c r="DX24" s="7" t="n">
        <v>1.53986563749124E-005</v>
      </c>
      <c r="DY24" s="0" t="n">
        <v>0.00488929343015778</v>
      </c>
      <c r="DZ24" s="0" t="n">
        <v>4.86196849591544</v>
      </c>
      <c r="EA24" s="0" t="n">
        <v>0.0855906970106006</v>
      </c>
      <c r="EB24" s="0" t="n">
        <v>3.88293240134518</v>
      </c>
      <c r="EC24" s="0" t="n">
        <v>0.0515309599102379</v>
      </c>
      <c r="ED24" s="0" t="n">
        <v>0.000907158031593962</v>
      </c>
      <c r="EE24" s="0" t="n">
        <v>1.2035702992418</v>
      </c>
      <c r="EF24" s="0" t="n">
        <v>199.760141349919</v>
      </c>
      <c r="EG24" s="0" t="n">
        <v>0.00798961175044702</v>
      </c>
      <c r="EH24" s="0" t="n">
        <v>1.37325536394244</v>
      </c>
      <c r="EI24" s="0" t="n">
        <v>98.1604611503134</v>
      </c>
      <c r="EJ24" s="0" t="n">
        <v>0.108958849939599</v>
      </c>
      <c r="EK24" s="0" t="n">
        <v>22754.6505676187</v>
      </c>
      <c r="EL24" s="0" t="n">
        <v>0.00312155071409425</v>
      </c>
      <c r="EM24" s="0" t="n">
        <v>15.7141183533352</v>
      </c>
      <c r="EN24" s="0" t="n">
        <v>577.918881439745</v>
      </c>
      <c r="EO24" s="0" t="n">
        <v>3.16270592251236</v>
      </c>
      <c r="EP24" s="0" t="n">
        <v>694425.843994091</v>
      </c>
      <c r="EQ24" s="0" t="n">
        <v>1.09006800657442</v>
      </c>
      <c r="ER24" s="0" t="n">
        <v>0.0857842912651834</v>
      </c>
      <c r="ES24" s="0" t="n">
        <v>417075.798813647</v>
      </c>
      <c r="ET24" s="0" t="n">
        <v>0.003574048788025</v>
      </c>
      <c r="EU24" s="0" t="n">
        <v>1.71710720434269</v>
      </c>
      <c r="EV24" s="0" t="n">
        <v>0.00390305317481316</v>
      </c>
      <c r="EW24" s="7" t="n">
        <v>6416999.13897667</v>
      </c>
      <c r="EX24" s="0" t="n">
        <v>10.8935333589534</v>
      </c>
      <c r="EY24" s="0" t="n">
        <v>3792.12346289971</v>
      </c>
      <c r="EZ24" s="7" t="n">
        <v>1020331.97951341</v>
      </c>
      <c r="FA24" s="0" t="n">
        <v>0.00437618974976602</v>
      </c>
      <c r="FB24" s="0" t="n">
        <v>70.0968327070963</v>
      </c>
      <c r="FC24" s="0" t="n">
        <v>43618.7644129037</v>
      </c>
      <c r="FD24" s="0" t="n">
        <v>0.0684701144779457</v>
      </c>
      <c r="FE24" s="0" t="n">
        <v>14.896564663497</v>
      </c>
      <c r="FF24" s="0" t="n">
        <v>20535.1691082691</v>
      </c>
      <c r="FG24" s="0" t="n">
        <v>238.676374765468</v>
      </c>
      <c r="FH24" s="0" t="n">
        <v>98532.9386000559</v>
      </c>
      <c r="FI24" s="0" t="n">
        <v>0.14662154740213</v>
      </c>
      <c r="FJ24" s="0" t="n">
        <v>327.357138871428</v>
      </c>
      <c r="FK24" s="0" t="n">
        <v>3.16410339925366</v>
      </c>
      <c r="FL24" s="0" t="n">
        <v>10274.9962361671</v>
      </c>
      <c r="FM24" s="0" t="n">
        <v>355.623793186147</v>
      </c>
      <c r="FN24" s="0" t="n">
        <v>0.00289950408660835</v>
      </c>
      <c r="FO24" s="0" t="n">
        <v>0.286227426109376</v>
      </c>
      <c r="FP24" s="7" t="n">
        <v>1.66970784795567E-011</v>
      </c>
      <c r="FQ24" s="7" t="n">
        <v>1.42015352156007E-009</v>
      </c>
      <c r="FR24" s="0" t="n">
        <v>499999.99999982</v>
      </c>
      <c r="FS24" s="7" t="n">
        <v>1.19084523102581E-010</v>
      </c>
      <c r="FT24" s="7" t="n">
        <v>9.29442356332772E-009</v>
      </c>
      <c r="FU24" s="0" t="n">
        <v>597507.310837105</v>
      </c>
      <c r="FV24" s="7" t="n">
        <v>1.58645947833785E-008</v>
      </c>
      <c r="FW24" s="7" t="n">
        <v>1.82739318084915E-007</v>
      </c>
      <c r="FX24" s="7" t="n">
        <v>5797187.15492298</v>
      </c>
      <c r="FY24" s="7" t="n">
        <v>1.53922844839189E-007</v>
      </c>
      <c r="FZ24" s="7" t="n">
        <v>1.53913208192117E-006</v>
      </c>
      <c r="GA24" s="7" t="n">
        <v>2.41992770646761E-006</v>
      </c>
      <c r="GB24" s="0" t="n">
        <v>99999.9997580313</v>
      </c>
      <c r="GC24" s="0" t="n">
        <v>0.000241838955146728</v>
      </c>
      <c r="GD24" s="7" t="n">
        <v>1.59830275044885E-008</v>
      </c>
      <c r="GE24" s="0" t="n">
        <v>99999.9999998863</v>
      </c>
      <c r="GF24" s="7" t="n">
        <v>1.67800514426197E-011</v>
      </c>
      <c r="GG24" s="7" t="n">
        <v>5.81638236764985E-014</v>
      </c>
      <c r="GH24" s="7" t="n">
        <v>7.82523848762151E-008</v>
      </c>
      <c r="GI24" s="7" t="n">
        <v>1.13596312825997E-007</v>
      </c>
      <c r="GJ24" s="0" t="n">
        <v>0.00197673374889219</v>
      </c>
      <c r="GK24" s="0" t="n">
        <v>8.38384371599886</v>
      </c>
      <c r="GL24" s="0" t="n">
        <v>1.92753880711738</v>
      </c>
      <c r="GM24" s="0" t="n">
        <v>15.5124167406662</v>
      </c>
      <c r="GN24" s="0" t="s">
        <v>259</v>
      </c>
      <c r="GO24" s="0" t="e">
        <f aca="false">VLOOKUP(GN24,,8,0)</f>
        <v>#NAME?</v>
      </c>
      <c r="GP24" s="0" t="n">
        <v>331</v>
      </c>
      <c r="GQ24" s="0" t="n">
        <v>596705</v>
      </c>
      <c r="GR24" s="0" t="n">
        <v>358</v>
      </c>
      <c r="GS24" s="0" t="n">
        <v>568951</v>
      </c>
      <c r="GT24" s="0" t="n">
        <v>145</v>
      </c>
      <c r="GU24" s="0" t="n">
        <v>27754</v>
      </c>
      <c r="GV24" s="0" t="n">
        <v>49847</v>
      </c>
      <c r="GW24" s="0" t="n">
        <v>0.405027932960894</v>
      </c>
      <c r="GX24" s="0" t="n">
        <v>2</v>
      </c>
      <c r="GY24" s="0" t="s">
        <v>259</v>
      </c>
      <c r="GZ24" s="0" t="n">
        <v>26.8</v>
      </c>
      <c r="HA24" s="0" t="n">
        <v>1</v>
      </c>
      <c r="HB24" s="0" t="e">
        <f aca="false">VLOOKUP(GN24,,42,0)</f>
        <v>#NAME?</v>
      </c>
      <c r="HC24" s="0" t="e">
        <f aca="false">VLOOKUP(GN24,,43,0)</f>
        <v>#NAME?</v>
      </c>
      <c r="HD24" s="0" t="e">
        <f aca="false">IF(HC24="Progressed",1,0)</f>
        <v>#NAME?</v>
      </c>
      <c r="HE24" s="0" t="n">
        <f aca="false">GU24/GX24</f>
        <v>13877</v>
      </c>
      <c r="HF24" s="0" t="e">
        <f aca="false">VLOOKUP(GN24,,3,0)</f>
        <v>#NAME?</v>
      </c>
      <c r="HG24" s="0" t="n">
        <f aca="false">IF(Q24&gt;20,1,0)</f>
        <v>1</v>
      </c>
      <c r="HH24" s="0" t="n">
        <f aca="false">IF(AF24&gt;4.2,1,0)</f>
        <v>1</v>
      </c>
      <c r="HI24" s="0" t="n">
        <f aca="false">IF(DQ24&gt;0.005,1,0)</f>
        <v>0</v>
      </c>
      <c r="HJ24" s="0" t="n">
        <f aca="false">IF(DR24&gt;0.004,1,0)</f>
        <v>0</v>
      </c>
      <c r="HK24" s="0" t="n">
        <f aca="false">IF(ED24&gt;0.001,1,0)</f>
        <v>0</v>
      </c>
      <c r="HL24" s="0" t="n">
        <f aca="false">IF((GT24/GP24)&gt;0.4,1,0)</f>
        <v>1</v>
      </c>
      <c r="HM24" s="0" t="n">
        <f aca="false">SUM(HG24:HH24)</f>
        <v>2</v>
      </c>
      <c r="HN24" s="0" t="n">
        <f aca="false">SUM(HG24,HH24,HL24)</f>
        <v>3</v>
      </c>
      <c r="HP24" s="1" t="n">
        <f aca="false">IF(B24&gt;AVERAGE($B$3:$B$115),1,0)</f>
        <v>1</v>
      </c>
      <c r="HQ24" s="1" t="n">
        <f aca="false">IF(E24&gt;AVERAGE($E$3:$E$115),1,0)</f>
        <v>1</v>
      </c>
      <c r="HR24" s="2" t="str">
        <f aca="false">IF(AND(HP24,HQ24),"high","low")</f>
        <v>high</v>
      </c>
      <c r="HS24" s="6" t="n">
        <v>14.9</v>
      </c>
      <c r="HT24" s="6" t="n">
        <v>1</v>
      </c>
      <c r="HU24" s="6" t="str">
        <f aca="false">HR24</f>
        <v>high</v>
      </c>
      <c r="HV24" s="0" t="str">
        <f aca="false">IF(HM24+HL24&lt;2,"low","high")</f>
        <v>high</v>
      </c>
      <c r="HW24" s="0" t="n">
        <v>26.8</v>
      </c>
      <c r="HX24" s="0" t="n">
        <v>1</v>
      </c>
      <c r="HY24" s="0" t="n">
        <f aca="false">SUM(HG24,HH24,HL24)</f>
        <v>3</v>
      </c>
      <c r="IA24" s="0" t="n">
        <v>26.8</v>
      </c>
      <c r="IB24" s="0" t="n">
        <v>1</v>
      </c>
      <c r="IC24" s="0" t="str">
        <f aca="false">IF(AND(SUM(HG24:HH24)=2,GW24&gt;0.4),"high relBp52 and cRel + high synergy",IF(SUM(HG24:HH24)=2,"high RelBp52 and cRel + low synergy","low nfkb"))</f>
        <v>high relBp52 and cRel + high synergy</v>
      </c>
      <c r="IE24" s="0" t="n">
        <v>26.8</v>
      </c>
      <c r="IF24" s="0" t="n">
        <v>1</v>
      </c>
      <c r="IG24" s="0" t="str">
        <f aca="false">IF(AND(SUM(HG24:HH24)=2,GW24&gt;0.4),"high relBp52 and cRel + high synergy",IF(AND(SUM(HG24:HH24)=1,GW24&gt;0.4),"high RelBp52 or cRel + high synergy",IF(SUM(HG24:HH24)=1,"high cRel OR RelBnp52n","low nfkb")))</f>
        <v>high relBp52 and cRel + high synergy</v>
      </c>
      <c r="II24" s="0" t="n">
        <v>26.8</v>
      </c>
      <c r="IJ24" s="0" t="n">
        <v>1</v>
      </c>
      <c r="IK24" s="0" t="str">
        <f aca="false">IF(Q24&gt;20,"high cRel","low cRel")</f>
        <v>high cRel</v>
      </c>
      <c r="IM24" s="0" t="n">
        <v>26.8</v>
      </c>
      <c r="IN24" s="0" t="n">
        <v>1</v>
      </c>
      <c r="IO24" s="0" t="str">
        <f aca="false">IF(AND(Q24&gt;20,GW24&gt;0.4),"high cRel + syn","low cRel or syn")</f>
        <v>high cRel + syn</v>
      </c>
      <c r="IQ24" s="0" t="n">
        <v>26.8</v>
      </c>
      <c r="IR24" s="0" t="n">
        <v>1</v>
      </c>
      <c r="IS24" s="0" t="str">
        <f aca="false">IF(AF24&gt;4.2,"High RelBnp52n","low RelBnp52n")</f>
        <v>High RelBnp52n</v>
      </c>
      <c r="IU24" s="0" t="n">
        <v>26.8</v>
      </c>
      <c r="IV24" s="0" t="n">
        <v>1</v>
      </c>
      <c r="IW24" s="0" t="str">
        <f aca="false">IF(AND(AF24&gt;4.2,GW24&gt;0.4),"High RelBnp52n and syn","low RelBnp52n or syn")</f>
        <v>High RelBnp52n and syn</v>
      </c>
      <c r="IY24" s="0" t="n">
        <v>26.8</v>
      </c>
      <c r="IZ24" s="0" t="n">
        <v>1</v>
      </c>
      <c r="JA24" s="0" t="str">
        <f aca="false">IF(AND(AF24&gt;4.2,GW24&gt;0.4),"High RelBnp52n and syn",IF(AND(AF24&gt;4.2,GW24&lt;=0.4),"other",IF(AND(AF24&lt;=4.2,GW24&gt;0.4),"other","low RelBnp52n and syn")))</f>
        <v>High RelBnp52n and syn</v>
      </c>
      <c r="JC24" s="0" t="n">
        <v>26.8</v>
      </c>
      <c r="JD24" s="0" t="n">
        <v>1</v>
      </c>
      <c r="JE24" s="0" t="str">
        <f aca="false">IF(ED24&gt;0.001,"high pE2F","low pE2F")</f>
        <v>low pE2F</v>
      </c>
      <c r="JG24" s="0" t="n">
        <v>26.8</v>
      </c>
      <c r="JH24" s="0" t="n">
        <v>1</v>
      </c>
      <c r="JI24" s="0" t="str">
        <f aca="false">IF((Q24/R24)&gt;1.3,"high cRel/relA","low cRel/RelA")</f>
        <v>high cRel/relA</v>
      </c>
      <c r="JK24" s="0" t="n">
        <v>26.8</v>
      </c>
      <c r="JL24" s="0" t="n">
        <v>1</v>
      </c>
      <c r="JM24" s="0" t="str">
        <f aca="false">IF(AND((Q24/R24)&gt;1.3,GW24&gt;0.4),"high cRel/relA and high syn",IF(OR((Q24/R24)&gt;1.3,GW24&gt;0.4),"high cRel/RelA or high syn","low both"))</f>
        <v>high cRel/relA and high syn</v>
      </c>
      <c r="JO24" s="0" t="n">
        <v>26.8</v>
      </c>
      <c r="JP24" s="0" t="n">
        <v>1</v>
      </c>
      <c r="JQ24" s="0" t="str">
        <f aca="false">IF(BB24&gt;7.6,"high IkBd","low IkBd")</f>
        <v>high IkBd</v>
      </c>
      <c r="JS24" s="0" t="n">
        <v>26.8</v>
      </c>
      <c r="JT24" s="0" t="n">
        <v>1</v>
      </c>
      <c r="JU24" s="0" t="n">
        <v>5</v>
      </c>
      <c r="JW24" s="0" t="n">
        <v>26.8</v>
      </c>
      <c r="JX24" s="0" t="n">
        <v>1</v>
      </c>
      <c r="JY24" s="0" t="str">
        <f aca="false">IF(OR(JU24=3,JU24=5),IF(GW24&gt;0.4,"3/5 high syn","3/5 low syn"),"other")</f>
        <v>3/5 high syn</v>
      </c>
      <c r="KA24" s="0" t="n">
        <v>26.8</v>
      </c>
      <c r="KB24" s="0" t="n">
        <v>1</v>
      </c>
      <c r="KC24" s="0" t="str">
        <f aca="false">IF(KD24&gt;$KE$3,"high nfkb","low")</f>
        <v>high nfkb</v>
      </c>
      <c r="KD24" s="0" t="n">
        <f aca="false">D24+C24</f>
        <v>45.1015363141025</v>
      </c>
      <c r="KG24" s="0" t="n">
        <v>26.8</v>
      </c>
      <c r="KH24" s="0" t="n">
        <v>1</v>
      </c>
      <c r="KI24" s="0" t="str">
        <f aca="false">IF(AND(KM24,NOT(KN24),KO24),"high cRel+RelB, low RelA","other")</f>
        <v>other</v>
      </c>
      <c r="KJ24" s="0" t="n">
        <f aca="false">Q24</f>
        <v>24.3245139759235</v>
      </c>
      <c r="KK24" s="0" t="n">
        <f aca="false">R24</f>
        <v>15.6223377474512</v>
      </c>
      <c r="KL24" s="0" t="n">
        <f aca="false">AC24</f>
        <v>16.0540950828617</v>
      </c>
      <c r="KM24" s="0" t="n">
        <f aca="false">IF(KJ24&gt;AVERAGE($KJ$3:$KJ$115),1,0)</f>
        <v>1</v>
      </c>
      <c r="KN24" s="0" t="n">
        <f aca="false">IF(KK24&gt;AVERAGE($KK$3:$KK$115),1,0)</f>
        <v>0</v>
      </c>
      <c r="KO24" s="0" t="n">
        <f aca="false">IF(KL24&gt;AVERAGE($KL$3:$KL$115),1,0)</f>
        <v>0</v>
      </c>
      <c r="KP24" s="0" t="n">
        <v>2</v>
      </c>
      <c r="KQ24" s="0" t="n">
        <v>494</v>
      </c>
      <c r="KR24" s="0" t="n">
        <v>835367</v>
      </c>
      <c r="KS24" s="0" t="n">
        <v>547</v>
      </c>
      <c r="KT24" s="0" t="n">
        <v>836484</v>
      </c>
      <c r="KU24" s="0" t="n">
        <v>136</v>
      </c>
      <c r="KV24" s="0" t="n">
        <v>-1117</v>
      </c>
      <c r="KW24" s="0" t="n">
        <v>73140</v>
      </c>
      <c r="KX24" s="0" t="n">
        <v>0.248628884826325</v>
      </c>
      <c r="KY24" s="0" t="n">
        <f aca="false">KV24/KT24</f>
        <v>-0.00133535130379063</v>
      </c>
    </row>
    <row r="25" customFormat="false" ht="15" hidden="false" customHeight="false" outlineLevel="0" collapsed="false">
      <c r="A25" s="0" t="n">
        <v>361</v>
      </c>
      <c r="B25" s="0" t="n">
        <v>21.2672291837544</v>
      </c>
      <c r="C25" s="0" t="n">
        <v>42.4219742376469</v>
      </c>
      <c r="D25" s="0" t="n">
        <v>17.803904919247</v>
      </c>
      <c r="E25" s="0" t="n">
        <v>172.167491018026</v>
      </c>
      <c r="F25" s="0" t="n">
        <v>0.297731828787773</v>
      </c>
      <c r="G25" s="0" t="n">
        <v>0.0463897560362359</v>
      </c>
      <c r="H25" s="0" t="n">
        <v>2.04410360278083</v>
      </c>
      <c r="I25" s="0" t="n">
        <v>0.894205568777132</v>
      </c>
      <c r="J25" s="0" t="n">
        <v>0.0696522433078335</v>
      </c>
      <c r="K25" s="0" t="n">
        <v>15.59497115537</v>
      </c>
      <c r="L25" s="0" t="n">
        <v>0.668486590333406</v>
      </c>
      <c r="M25" s="0" t="n">
        <v>1</v>
      </c>
      <c r="N25" s="0" t="n">
        <v>1.23088193445379</v>
      </c>
      <c r="O25" s="0" t="n">
        <v>1</v>
      </c>
      <c r="P25" s="0" t="n">
        <v>0.594401673092558</v>
      </c>
      <c r="Q25" s="0" t="n">
        <v>20.5283344245411</v>
      </c>
      <c r="R25" s="0" t="n">
        <v>19.0142071638312</v>
      </c>
      <c r="S25" s="0" t="n">
        <v>1.4005177566638</v>
      </c>
      <c r="T25" s="0" t="n">
        <v>0</v>
      </c>
      <c r="U25" s="0" t="n">
        <v>1</v>
      </c>
      <c r="V25" s="0" t="n">
        <v>3.73784080732313</v>
      </c>
      <c r="W25" s="0" t="n">
        <v>0.607266154079176</v>
      </c>
      <c r="X25" s="0" t="n">
        <v>2.61135279996566</v>
      </c>
      <c r="Y25" s="0" t="n">
        <v>5.0205590860695</v>
      </c>
      <c r="Z25" s="0" t="n">
        <v>1.84566571234203</v>
      </c>
      <c r="AA25" s="0" t="n">
        <v>0.029079652451129</v>
      </c>
      <c r="AB25" s="0" t="n">
        <v>0.877269137059956</v>
      </c>
      <c r="AC25" s="0" t="n">
        <v>18.8572426655573</v>
      </c>
      <c r="AD25" s="0" t="n">
        <v>0.010706644077211</v>
      </c>
      <c r="AE25" s="0" t="n">
        <v>0.664358463780397</v>
      </c>
      <c r="AF25" s="0" t="n">
        <v>5.12341575628262</v>
      </c>
      <c r="AG25" s="0" t="n">
        <v>0.348244285884382</v>
      </c>
      <c r="AH25" s="0" t="n">
        <v>25.4056405409446</v>
      </c>
      <c r="AI25" s="0" t="n">
        <v>0.253065213870007</v>
      </c>
      <c r="AJ25" s="0" t="n">
        <v>0.0897399556156393</v>
      </c>
      <c r="AK25" s="0" t="n">
        <v>0.0259594391595242</v>
      </c>
      <c r="AL25" s="0" t="n">
        <v>0.00571570391212041</v>
      </c>
      <c r="AM25" s="0" t="n">
        <v>1.25665158487798</v>
      </c>
      <c r="AN25" s="0" t="n">
        <v>0.00124208346248132</v>
      </c>
      <c r="AO25" s="0" t="n">
        <v>0.134098097376816</v>
      </c>
      <c r="AP25" s="0" t="n">
        <v>151.260682055771</v>
      </c>
      <c r="AQ25" s="0" t="n">
        <v>10.5427262088849</v>
      </c>
      <c r="AR25" s="0" t="n">
        <v>22.034993761046</v>
      </c>
      <c r="AS25" s="0" t="n">
        <v>6.78117269926608</v>
      </c>
      <c r="AT25" s="0" t="n">
        <v>18.2249050653576</v>
      </c>
      <c r="AU25" s="0" t="n">
        <v>0.039879308437289</v>
      </c>
      <c r="AV25" s="0" t="n">
        <v>1.12163196275285</v>
      </c>
      <c r="AW25" s="0" t="n">
        <v>0.0256176236704569</v>
      </c>
      <c r="AX25" s="0" t="n">
        <v>2.92478413391434</v>
      </c>
      <c r="AY25" s="0" t="n">
        <v>0.222909806426314</v>
      </c>
      <c r="AZ25" s="0" t="n">
        <v>0.974519789206708</v>
      </c>
      <c r="BA25" s="0" t="n">
        <v>0.197274620644013</v>
      </c>
      <c r="BB25" s="0" t="n">
        <v>6.83901271832503</v>
      </c>
      <c r="BC25" s="0" t="n">
        <v>21.3950531963879</v>
      </c>
      <c r="BD25" s="0" t="n">
        <v>4.09499917805071</v>
      </c>
      <c r="BE25" s="0" t="n">
        <v>1.65407050544845</v>
      </c>
      <c r="BF25" s="0" t="n">
        <v>6.2864482698741</v>
      </c>
      <c r="BG25" s="0" t="n">
        <v>4.05168578987445</v>
      </c>
      <c r="BH25" s="0" t="n">
        <v>0</v>
      </c>
      <c r="BI25" s="0" t="n">
        <v>0</v>
      </c>
      <c r="BJ25" s="0" t="n">
        <v>0.133169448858858</v>
      </c>
      <c r="BK25" s="0" t="n">
        <v>0.118013614924052</v>
      </c>
      <c r="BL25" s="0" t="n">
        <v>1.22895186360093</v>
      </c>
      <c r="BM25" s="0" t="n">
        <v>0.0955776484867253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0.00512395973338622</v>
      </c>
      <c r="BU25" s="0" t="n">
        <v>3.71042566769129</v>
      </c>
      <c r="BV25" s="0" t="n">
        <v>4.28925517173147</v>
      </c>
      <c r="BW25" s="0" t="n">
        <v>2.78356306120101</v>
      </c>
      <c r="BX25" s="0" t="n">
        <v>0.0166007496224016</v>
      </c>
      <c r="BY25" s="0" t="n">
        <v>0.010711719744241</v>
      </c>
      <c r="BZ25" s="0" t="n">
        <v>0.0969475895275738</v>
      </c>
      <c r="CA25" s="0" t="n">
        <v>0.0848163038046995</v>
      </c>
      <c r="CB25" s="0" t="n">
        <v>7.18389380720783</v>
      </c>
      <c r="CC25" s="0" t="n">
        <v>0.574606801254329</v>
      </c>
      <c r="CD25" s="0" t="n">
        <v>0.232840901543517</v>
      </c>
      <c r="CE25" s="0" t="n">
        <v>0.145095526676406</v>
      </c>
      <c r="CF25" s="0" t="n">
        <v>0.000954357026270613</v>
      </c>
      <c r="CG25" s="0" t="n">
        <v>0.00107905643655838</v>
      </c>
      <c r="CH25" s="0" t="n">
        <v>0.00499270214060729</v>
      </c>
      <c r="CI25" s="0" t="n">
        <v>0.00427745010855802</v>
      </c>
      <c r="CJ25" s="0" t="n">
        <v>7.5305444487913</v>
      </c>
      <c r="CK25" s="0" t="n">
        <v>0.660478841307069</v>
      </c>
      <c r="CL25" s="0" t="n">
        <v>0.50763190960433</v>
      </c>
      <c r="CM25" s="0" t="n">
        <v>0.326619130509777</v>
      </c>
      <c r="CN25" s="0" t="n">
        <v>0.00185333854511052</v>
      </c>
      <c r="CO25" s="0" t="n">
        <v>0.00227881191284675</v>
      </c>
      <c r="CP25" s="0" t="n">
        <v>0.0107347506621422</v>
      </c>
      <c r="CQ25" s="0" t="n">
        <v>0.00950290217590661</v>
      </c>
      <c r="CR25" s="0" t="n">
        <v>0.847572994655116</v>
      </c>
      <c r="CS25" s="0" t="n">
        <v>0.067516462751039</v>
      </c>
      <c r="CT25" s="0" t="n">
        <v>0.626223172151003</v>
      </c>
      <c r="CU25" s="0" t="n">
        <v>6.12044420925595</v>
      </c>
      <c r="CV25" s="0" t="n">
        <v>0.070327181354552</v>
      </c>
      <c r="CW25" s="0" t="n">
        <v>0.0437534692048169</v>
      </c>
      <c r="CX25" s="0" t="n">
        <v>0.0327736224629921</v>
      </c>
      <c r="CY25" s="0" t="n">
        <v>0.0422267916287178</v>
      </c>
      <c r="CZ25" s="0" t="n">
        <v>0.0864959127835471</v>
      </c>
      <c r="DA25" s="0" t="n">
        <v>6.26332259623779</v>
      </c>
      <c r="DB25" s="0" t="n">
        <v>1.65261151864721</v>
      </c>
      <c r="DC25" s="0" t="n">
        <v>4.14552190055999</v>
      </c>
      <c r="DD25" s="0" t="n">
        <v>0.254772174268541</v>
      </c>
      <c r="DE25" s="0" t="n">
        <v>0.0141629847370559</v>
      </c>
      <c r="DF25" s="0" t="n">
        <v>0.0106886528431617</v>
      </c>
      <c r="DG25" s="0" t="n">
        <v>0.000613954351938143</v>
      </c>
      <c r="DH25" s="7" t="n">
        <v>2.55893731673824E-006</v>
      </c>
      <c r="DI25" s="0" t="n">
        <v>0.00358855452678419</v>
      </c>
      <c r="DJ25" s="0" t="n">
        <v>0.00376037636238213</v>
      </c>
      <c r="DK25" s="0" t="n">
        <v>0.000423392195480608</v>
      </c>
      <c r="DL25" s="0" t="n">
        <v>0.0176095371303918</v>
      </c>
      <c r="DM25" s="0" t="n">
        <v>0.0378032418796611</v>
      </c>
      <c r="DN25" s="0" t="n">
        <v>0.00848781975722126</v>
      </c>
      <c r="DO25" s="7" t="n">
        <v>1.3187018133398E-007</v>
      </c>
      <c r="DP25" s="0" t="n">
        <v>0.0992450193176116</v>
      </c>
      <c r="DQ25" s="0" t="n">
        <v>1.39409534622357</v>
      </c>
      <c r="DR25" s="0" t="n">
        <v>0.523039457771773</v>
      </c>
      <c r="DS25" s="0" t="n">
        <v>0.00521282699371282</v>
      </c>
      <c r="DT25" s="0" t="n">
        <v>0.0414094911336278</v>
      </c>
      <c r="DU25" s="0" t="n">
        <v>0.972892903140915</v>
      </c>
      <c r="DV25" s="0" t="n">
        <v>0.895101108117661</v>
      </c>
      <c r="DW25" s="0" t="n">
        <v>1.04685725399951</v>
      </c>
      <c r="DX25" s="7" t="n">
        <v>2.25242750591283E-005</v>
      </c>
      <c r="DY25" s="0" t="n">
        <v>0.00532621039445452</v>
      </c>
      <c r="DZ25" s="0" t="n">
        <v>0.0278445371703181</v>
      </c>
      <c r="EA25" s="0" t="n">
        <v>3.67154966526781</v>
      </c>
      <c r="EB25" s="0" t="n">
        <v>9.96190353985942</v>
      </c>
      <c r="EC25" s="0" t="n">
        <v>0.00978866319607499</v>
      </c>
      <c r="ED25" s="0" t="n">
        <v>1.29081442820594</v>
      </c>
      <c r="EE25" s="0" t="n">
        <v>0.000465424720102102</v>
      </c>
      <c r="EF25" s="0" t="n">
        <v>199.760141333342</v>
      </c>
      <c r="EG25" s="0" t="n">
        <v>0.00798961174977101</v>
      </c>
      <c r="EH25" s="0" t="n">
        <v>1.41559035197209</v>
      </c>
      <c r="EI25" s="0" t="n">
        <v>81.6282492387849</v>
      </c>
      <c r="EJ25" s="0" t="n">
        <v>0.0925680500319061</v>
      </c>
      <c r="EK25" s="0" t="n">
        <v>22029.6452977335</v>
      </c>
      <c r="EL25" s="0" t="n">
        <v>0.00311525540684099</v>
      </c>
      <c r="EM25" s="0" t="n">
        <v>14.4603733394709</v>
      </c>
      <c r="EN25" s="0" t="n">
        <v>678.000437613337</v>
      </c>
      <c r="EO25" s="0" t="n">
        <v>3.74450262651363</v>
      </c>
      <c r="EP25" s="0" t="n">
        <v>764436.172499737</v>
      </c>
      <c r="EQ25" s="0" t="n">
        <v>1.10422773267061</v>
      </c>
      <c r="ER25" s="0" t="n">
        <v>0.0864349173175655</v>
      </c>
      <c r="ES25" s="0" t="n">
        <v>486157.291217765</v>
      </c>
      <c r="ET25" s="0" t="n">
        <v>0.0041976278202002</v>
      </c>
      <c r="EU25" s="0" t="n">
        <v>1.80015139336989</v>
      </c>
      <c r="EV25" s="0" t="n">
        <v>0.00396144589948908</v>
      </c>
      <c r="EW25" s="7" t="n">
        <v>6451425.23660074</v>
      </c>
      <c r="EX25" s="0" t="n">
        <v>11.0350868161489</v>
      </c>
      <c r="EY25" s="0" t="n">
        <v>4251.40550739213</v>
      </c>
      <c r="EZ25" s="0" t="n">
        <v>548308.647513856</v>
      </c>
      <c r="FA25" s="0" t="n">
        <v>0.00236952450934638</v>
      </c>
      <c r="FB25" s="0" t="n">
        <v>38.5055342903302</v>
      </c>
      <c r="FC25" s="0" t="n">
        <v>54994.6798997108</v>
      </c>
      <c r="FD25" s="0" t="n">
        <v>0.0794397858880665</v>
      </c>
      <c r="FE25" s="0" t="n">
        <v>14.961143141176</v>
      </c>
      <c r="FF25" s="0" t="n">
        <v>25418.4995438321</v>
      </c>
      <c r="FG25" s="0" t="n">
        <v>302.121914521061</v>
      </c>
      <c r="FH25" s="0" t="n">
        <v>134799.723125912</v>
      </c>
      <c r="FI25" s="0" t="n">
        <v>0.201457556328586</v>
      </c>
      <c r="FJ25" s="0" t="n">
        <v>366.039413106082</v>
      </c>
      <c r="FK25" s="0" t="n">
        <v>3.49936991812596</v>
      </c>
      <c r="FL25" s="0" t="n">
        <v>13972.6459183123</v>
      </c>
      <c r="FM25" s="0" t="n">
        <v>538.210829613364</v>
      </c>
      <c r="FN25" s="0" t="n">
        <v>0.00285786079888816</v>
      </c>
      <c r="FO25" s="0" t="n">
        <v>0.399088255916042</v>
      </c>
      <c r="FP25" s="7" t="n">
        <v>1.61542663889267E-011</v>
      </c>
      <c r="FQ25" s="7" t="n">
        <v>1.88090030356353E-009</v>
      </c>
      <c r="FR25" s="0" t="n">
        <v>499999.999999818</v>
      </c>
      <c r="FS25" s="7" t="n">
        <v>1.15214426676272E-010</v>
      </c>
      <c r="FT25" s="7" t="n">
        <v>7.19492943477444E-009</v>
      </c>
      <c r="FU25" s="0" t="n">
        <v>516408.357384218</v>
      </c>
      <c r="FV25" s="7" t="n">
        <v>1.06141060100412E-008</v>
      </c>
      <c r="FW25" s="7" t="n">
        <v>1.22371017560395E-007</v>
      </c>
      <c r="FX25" s="7" t="n">
        <v>7931881.8421954</v>
      </c>
      <c r="FY25" s="7" t="n">
        <v>1.63029574420889E-007</v>
      </c>
      <c r="FZ25" s="7" t="n">
        <v>1.63019046421482E-006</v>
      </c>
      <c r="GA25" s="7" t="n">
        <v>1.62999845716465E-006</v>
      </c>
      <c r="GB25" s="0" t="n">
        <v>99999.9998370144</v>
      </c>
      <c r="GC25" s="0" t="n">
        <v>0.000162897420778409</v>
      </c>
      <c r="GD25" s="7" t="n">
        <v>1.07762042165194E-008</v>
      </c>
      <c r="GE25" s="0" t="n">
        <v>99999.9999999226</v>
      </c>
      <c r="GF25" s="7" t="n">
        <v>1.13228117434825E-011</v>
      </c>
      <c r="GG25" s="7" t="n">
        <v>4.3205759845739E-014</v>
      </c>
      <c r="GH25" s="7" t="n">
        <v>8.13601944975177E-008</v>
      </c>
      <c r="GI25" s="7" t="n">
        <v>7.73428425401003E-008</v>
      </c>
      <c r="GJ25" s="0" t="n">
        <v>0.00204491066953166</v>
      </c>
      <c r="GK25" s="0" t="n">
        <v>11.4867201608699</v>
      </c>
      <c r="GL25" s="0" t="n">
        <v>2.45697088419985</v>
      </c>
      <c r="GM25" s="0" t="n">
        <v>15.3307171622228</v>
      </c>
      <c r="GN25" s="0" t="s">
        <v>260</v>
      </c>
      <c r="GO25" s="0" t="e">
        <f aca="false">VLOOKUP(GN25,,8,0)</f>
        <v>#NAME?</v>
      </c>
      <c r="GP25" s="0" t="n">
        <v>300</v>
      </c>
      <c r="GQ25" s="0" t="n">
        <v>524295</v>
      </c>
      <c r="GR25" s="0" t="n">
        <v>502</v>
      </c>
      <c r="GS25" s="0" t="n">
        <v>639362</v>
      </c>
      <c r="GT25" s="0" t="n">
        <v>107</v>
      </c>
      <c r="GU25" s="0" t="n">
        <v>-115067</v>
      </c>
      <c r="GV25" s="0" t="n">
        <v>49372</v>
      </c>
      <c r="GW25" s="0" t="n">
        <v>0.213147410358566</v>
      </c>
      <c r="GX25" s="0" t="n">
        <v>9</v>
      </c>
      <c r="GY25" s="0" t="s">
        <v>260</v>
      </c>
      <c r="GZ25" s="0" t="n">
        <v>27.2361</v>
      </c>
      <c r="HA25" s="0" t="n">
        <v>1</v>
      </c>
      <c r="HB25" s="0" t="e">
        <f aca="false">VLOOKUP(GN25,,42,0)</f>
        <v>#NAME?</v>
      </c>
      <c r="HC25" s="0" t="e">
        <f aca="false">VLOOKUP(GN25,,43,0)</f>
        <v>#NAME?</v>
      </c>
      <c r="HD25" s="0" t="e">
        <f aca="false">IF(HC25="Progressed",1,0)</f>
        <v>#NAME?</v>
      </c>
      <c r="HE25" s="0" t="n">
        <f aca="false">GU25/GX25</f>
        <v>-12785.2222222222</v>
      </c>
      <c r="HF25" s="0" t="e">
        <f aca="false">VLOOKUP(GN25,,3,0)</f>
        <v>#NAME?</v>
      </c>
      <c r="HG25" s="0" t="n">
        <f aca="false">IF(Q25&gt;20,1,0)</f>
        <v>1</v>
      </c>
      <c r="HH25" s="0" t="n">
        <f aca="false">IF(AF25&gt;4.2,1,0)</f>
        <v>1</v>
      </c>
      <c r="HI25" s="0" t="n">
        <f aca="false">IF(DQ25&gt;0.005,1,0)</f>
        <v>1</v>
      </c>
      <c r="HJ25" s="0" t="n">
        <f aca="false">IF(DR25&gt;0.004,1,0)</f>
        <v>1</v>
      </c>
      <c r="HK25" s="0" t="n">
        <f aca="false">IF(ED25&gt;0.001,1,0)</f>
        <v>1</v>
      </c>
      <c r="HL25" s="0" t="n">
        <f aca="false">IF((GT25/GP25)&gt;0.4,1,0)</f>
        <v>0</v>
      </c>
      <c r="HM25" s="0" t="n">
        <f aca="false">SUM(HG25:HH25)</f>
        <v>2</v>
      </c>
      <c r="HN25" s="0" t="n">
        <f aca="false">SUM(HG25,HH25,HL25)</f>
        <v>2</v>
      </c>
      <c r="HP25" s="1" t="n">
        <f aca="false">IF(B25&gt;AVERAGE($B$3:$B$115),1,0)</f>
        <v>1</v>
      </c>
      <c r="HQ25" s="1" t="n">
        <f aca="false">IF(E25&gt;AVERAGE($E$3:$E$115),1,0)</f>
        <v>1</v>
      </c>
      <c r="HR25" s="2" t="str">
        <f aca="false">IF(AND(HP25,HQ25),"high","low")</f>
        <v>high</v>
      </c>
      <c r="HS25" s="6" t="n">
        <v>13.076</v>
      </c>
      <c r="HT25" s="6" t="n">
        <v>1</v>
      </c>
      <c r="HU25" s="6" t="str">
        <f aca="false">HR25</f>
        <v>high</v>
      </c>
      <c r="HV25" s="0" t="str">
        <f aca="false">IF(HM25+HL25&lt;2,"low","high")</f>
        <v>high</v>
      </c>
      <c r="HW25" s="0" t="n">
        <v>27.2361</v>
      </c>
      <c r="HX25" s="0" t="n">
        <v>1</v>
      </c>
      <c r="HY25" s="0" t="n">
        <f aca="false">SUM(HG25,HH25,HL25)</f>
        <v>2</v>
      </c>
      <c r="IA25" s="0" t="n">
        <v>27.2361</v>
      </c>
      <c r="IB25" s="0" t="n">
        <v>1</v>
      </c>
      <c r="IC25" s="0" t="str">
        <f aca="false">IF(AND(SUM(HG25:HH25)=2,GW25&gt;0.4),"high relBp52 and cRel + high synergy",IF(SUM(HG25:HH25)=2,"high RelBp52 and cRel + low synergy","low nfkb"))</f>
        <v>high RelBp52 and cRel + low synergy</v>
      </c>
      <c r="IE25" s="0" t="n">
        <v>27.2361</v>
      </c>
      <c r="IF25" s="0" t="n">
        <v>1</v>
      </c>
      <c r="IG25" s="0" t="str">
        <f aca="false">IF(AND(SUM(HG25:HH25)=2,GW25&gt;0.4),"high relBp52 and cRel + high synergy",IF(AND(SUM(HG25:HH25)=1,GW25&gt;0.4),"high RelBp52 or cRel + high synergy",IF(SUM(HG25:HH25)=1,"high cRel OR RelBnp52n","low nfkb")))</f>
        <v>low nfkb</v>
      </c>
      <c r="II25" s="0" t="n">
        <v>27.2361</v>
      </c>
      <c r="IJ25" s="0" t="n">
        <v>1</v>
      </c>
      <c r="IK25" s="0" t="str">
        <f aca="false">IF(Q25&gt;20,"high cRel","low cRel")</f>
        <v>high cRel</v>
      </c>
      <c r="IM25" s="0" t="n">
        <v>27.2361</v>
      </c>
      <c r="IN25" s="0" t="n">
        <v>1</v>
      </c>
      <c r="IO25" s="0" t="str">
        <f aca="false">IF(AND(Q25&gt;20,GW25&gt;0.4),"high cRel + syn","low cRel or syn")</f>
        <v>low cRel or syn</v>
      </c>
      <c r="IQ25" s="0" t="n">
        <v>27.2361</v>
      </c>
      <c r="IR25" s="0" t="n">
        <v>1</v>
      </c>
      <c r="IS25" s="0" t="str">
        <f aca="false">IF(AF25&gt;4.2,"High RelBnp52n","low RelBnp52n")</f>
        <v>High RelBnp52n</v>
      </c>
      <c r="IU25" s="0" t="n">
        <v>27.2361</v>
      </c>
      <c r="IV25" s="0" t="n">
        <v>1</v>
      </c>
      <c r="IW25" s="0" t="str">
        <f aca="false">IF(AND(AF25&gt;4.2,GW25&gt;0.4),"High RelBnp52n and syn","low RelBnp52n or syn")</f>
        <v>low RelBnp52n or syn</v>
      </c>
      <c r="IY25" s="0" t="n">
        <v>27.2361</v>
      </c>
      <c r="IZ25" s="0" t="n">
        <v>1</v>
      </c>
      <c r="JA25" s="0" t="str">
        <f aca="false">IF(AND(AF25&gt;4.2,GW25&gt;0.4),"High RelBnp52n and syn",IF(AND(AF25&gt;4.2,GW25&lt;=0.4),"other",IF(AND(AF25&lt;=4.2,GW25&gt;0.4),"other","low RelBnp52n and syn")))</f>
        <v>other</v>
      </c>
      <c r="JC25" s="0" t="n">
        <v>27.2361</v>
      </c>
      <c r="JD25" s="0" t="n">
        <v>1</v>
      </c>
      <c r="JE25" s="0" t="str">
        <f aca="false">IF(ED25&gt;0.001,"high pE2F","low pE2F")</f>
        <v>high pE2F</v>
      </c>
      <c r="JG25" s="0" t="n">
        <v>27.2361</v>
      </c>
      <c r="JH25" s="0" t="n">
        <v>1</v>
      </c>
      <c r="JI25" s="0" t="str">
        <f aca="false">IF((Q25/R25)&gt;1.3,"high cRel/relA","low cRel/RelA")</f>
        <v>low cRel/RelA</v>
      </c>
      <c r="JK25" s="0" t="n">
        <v>27.2361</v>
      </c>
      <c r="JL25" s="0" t="n">
        <v>1</v>
      </c>
      <c r="JM25" s="0" t="str">
        <f aca="false">IF(AND((Q25/R25)&gt;1.3,GW25&gt;0.4),"high cRel/relA and high syn",IF(OR((Q25/R25)&gt;1.3,GW25&gt;0.4),"high cRel/RelA or high syn","low both"))</f>
        <v>low both</v>
      </c>
      <c r="JO25" s="0" t="n">
        <v>27.2361</v>
      </c>
      <c r="JP25" s="0" t="n">
        <v>1</v>
      </c>
      <c r="JQ25" s="0" t="str">
        <f aca="false">IF(BB25&gt;7.6,"high IkBd","low IkBd")</f>
        <v>low IkBd</v>
      </c>
      <c r="JS25" s="0" t="n">
        <v>27.2361</v>
      </c>
      <c r="JT25" s="0" t="n">
        <v>1</v>
      </c>
      <c r="JU25" s="0" t="n">
        <v>5</v>
      </c>
      <c r="JW25" s="0" t="n">
        <v>27.2361</v>
      </c>
      <c r="JX25" s="0" t="n">
        <v>1</v>
      </c>
      <c r="JY25" s="0" t="str">
        <f aca="false">IF(OR(JU25=3,JU25=5),IF(GW25&gt;0.4,"3/5 high syn","3/5 low syn"),"other")</f>
        <v>3/5 low syn</v>
      </c>
      <c r="KA25" s="0" t="n">
        <v>27.2361</v>
      </c>
      <c r="KB25" s="0" t="n">
        <v>1</v>
      </c>
      <c r="KC25" s="0" t="str">
        <f aca="false">IF(KD25&gt;$KE$3,"high nfkb","low")</f>
        <v>high nfkb</v>
      </c>
      <c r="KD25" s="0" t="n">
        <f aca="false">D25+C25</f>
        <v>60.2258791568939</v>
      </c>
      <c r="KG25" s="0" t="n">
        <v>27.2361</v>
      </c>
      <c r="KH25" s="0" t="n">
        <v>1</v>
      </c>
      <c r="KI25" s="0" t="str">
        <f aca="false">IF(AND(KM25,NOT(KN25),KO25),"high cRel+RelB, low RelA","other")</f>
        <v>other</v>
      </c>
      <c r="KJ25" s="0" t="n">
        <f aca="false">Q25</f>
        <v>20.5283344245411</v>
      </c>
      <c r="KK25" s="0" t="n">
        <f aca="false">R25</f>
        <v>19.0142071638312</v>
      </c>
      <c r="KL25" s="0" t="n">
        <f aca="false">AC25</f>
        <v>18.8572426655573</v>
      </c>
      <c r="KM25" s="0" t="n">
        <f aca="false">IF(KJ25&gt;AVERAGE($KJ$3:$KJ$115),1,0)</f>
        <v>0</v>
      </c>
      <c r="KN25" s="0" t="n">
        <f aca="false">IF(KK25&gt;AVERAGE($KK$3:$KK$115),1,0)</f>
        <v>1</v>
      </c>
      <c r="KO25" s="0" t="n">
        <f aca="false">IF(KL25&gt;AVERAGE($KL$3:$KL$115),1,0)</f>
        <v>1</v>
      </c>
      <c r="KP25" s="0" t="n">
        <v>2</v>
      </c>
      <c r="KQ25" s="0" t="n">
        <v>2210</v>
      </c>
      <c r="KR25" s="0" t="n">
        <v>8782368</v>
      </c>
      <c r="KS25" s="0" t="n">
        <v>836</v>
      </c>
      <c r="KT25" s="0" t="n">
        <v>2353452</v>
      </c>
      <c r="KU25" s="0" t="n">
        <v>2006</v>
      </c>
      <c r="KV25" s="0" t="n">
        <v>6428916</v>
      </c>
      <c r="KW25" s="0" t="n">
        <v>6432343</v>
      </c>
      <c r="KX25" s="0" t="n">
        <v>2.39952153110048</v>
      </c>
      <c r="KY25" s="0" t="n">
        <f aca="false">KV25/KT25</f>
        <v>2.7316962487444</v>
      </c>
    </row>
    <row r="26" customFormat="false" ht="15" hidden="false" customHeight="false" outlineLevel="0" collapsed="false">
      <c r="A26" s="0" t="n">
        <v>361</v>
      </c>
      <c r="B26" s="0" t="n">
        <v>17.9690262479725</v>
      </c>
      <c r="C26" s="0" t="n">
        <v>35.3806718349174</v>
      </c>
      <c r="D26" s="0" t="n">
        <v>22.4080693391321</v>
      </c>
      <c r="E26" s="0" t="n">
        <v>131.214087265062</v>
      </c>
      <c r="F26" s="0" t="n">
        <v>0.242707528141401</v>
      </c>
      <c r="G26" s="0" t="n">
        <v>0.0511236412785115</v>
      </c>
      <c r="H26" s="0" t="n">
        <v>1.61067507857793</v>
      </c>
      <c r="I26" s="0" t="n">
        <v>1.11900343855684</v>
      </c>
      <c r="J26" s="0" t="n">
        <v>0.131784696745224</v>
      </c>
      <c r="K26" s="0" t="n">
        <v>19.5936738078056</v>
      </c>
      <c r="L26" s="0" t="n">
        <v>0.671904270507746</v>
      </c>
      <c r="M26" s="0" t="n">
        <v>1</v>
      </c>
      <c r="N26" s="0" t="n">
        <v>1.19917002974558</v>
      </c>
      <c r="O26" s="0" t="n">
        <v>1</v>
      </c>
      <c r="P26" s="0" t="n">
        <v>0.0074520210173192</v>
      </c>
      <c r="Q26" s="0" t="n">
        <v>25.7585088849598</v>
      </c>
      <c r="R26" s="0" t="n">
        <v>15.5295944823747</v>
      </c>
      <c r="S26" s="0" t="n">
        <v>1.52719754465499</v>
      </c>
      <c r="T26" s="0" t="n">
        <v>0</v>
      </c>
      <c r="U26" s="0" t="n">
        <v>1</v>
      </c>
      <c r="V26" s="0" t="n">
        <v>4.01220841680199</v>
      </c>
      <c r="W26" s="0" t="n">
        <v>0.587586690318596</v>
      </c>
      <c r="X26" s="0" t="n">
        <v>2.1329634932092</v>
      </c>
      <c r="Y26" s="0" t="n">
        <v>4.78946350650703</v>
      </c>
      <c r="Z26" s="0" t="n">
        <v>1.99367560040613</v>
      </c>
      <c r="AA26" s="0" t="n">
        <v>0.0265383871540151</v>
      </c>
      <c r="AB26" s="0" t="n">
        <v>0.893766256953685</v>
      </c>
      <c r="AC26" s="0" t="n">
        <v>16.444186454352</v>
      </c>
      <c r="AD26" s="0" t="n">
        <v>0.0100240626047389</v>
      </c>
      <c r="AE26" s="0" t="n">
        <v>0.586275326766456</v>
      </c>
      <c r="AF26" s="0" t="n">
        <v>4.75697926728029</v>
      </c>
      <c r="AG26" s="0" t="n">
        <v>0.361074315535776</v>
      </c>
      <c r="AH26" s="0" t="n">
        <v>22.6351352229838</v>
      </c>
      <c r="AI26" s="0" t="n">
        <v>0.368926111691433</v>
      </c>
      <c r="AJ26" s="0" t="n">
        <v>0.109845509865145</v>
      </c>
      <c r="AK26" s="0" t="n">
        <v>0.0364305851549978</v>
      </c>
      <c r="AL26" s="0" t="n">
        <v>0.00641376508290195</v>
      </c>
      <c r="AM26" s="0" t="n">
        <v>1.25255370442615</v>
      </c>
      <c r="AN26" s="0" t="n">
        <v>0.00144696452511606</v>
      </c>
      <c r="AO26" s="0" t="n">
        <v>0.153800300197757</v>
      </c>
      <c r="AP26" s="0" t="n">
        <v>168.911315750322</v>
      </c>
      <c r="AQ26" s="0" t="n">
        <v>11.7836565965058</v>
      </c>
      <c r="AR26" s="0" t="n">
        <v>26.296098921329</v>
      </c>
      <c r="AS26" s="0" t="n">
        <v>7.17090635413338</v>
      </c>
      <c r="AT26" s="0" t="n">
        <v>15.3922136363069</v>
      </c>
      <c r="AU26" s="0" t="n">
        <v>0.0345081814421109</v>
      </c>
      <c r="AV26" s="0" t="n">
        <v>0.82484661806001</v>
      </c>
      <c r="AW26" s="0" t="n">
        <v>0.0163401370939122</v>
      </c>
      <c r="AX26" s="0" t="n">
        <v>1.57021995779509</v>
      </c>
      <c r="AY26" s="0" t="n">
        <v>0.0845387644324356</v>
      </c>
      <c r="AZ26" s="0" t="n">
        <v>0.538275878283857</v>
      </c>
      <c r="BA26" s="0" t="n">
        <v>0.0849851000170011</v>
      </c>
      <c r="BB26" s="0" t="n">
        <v>7.59588339239307</v>
      </c>
      <c r="BC26" s="0" t="n">
        <v>20.1879276165081</v>
      </c>
      <c r="BD26" s="0" t="n">
        <v>4.45220670006037</v>
      </c>
      <c r="BE26" s="0" t="n">
        <v>1.55222164679354</v>
      </c>
      <c r="BF26" s="0" t="n">
        <v>7.51047047781963</v>
      </c>
      <c r="BG26" s="0" t="n">
        <v>4.57846896158835</v>
      </c>
      <c r="BH26" s="0" t="n">
        <v>0</v>
      </c>
      <c r="BI26" s="0" t="n">
        <v>0</v>
      </c>
      <c r="BJ26" s="0" t="n">
        <v>0.0539892115371833</v>
      </c>
      <c r="BK26" s="0" t="n">
        <v>0.0543410144602242</v>
      </c>
      <c r="BL26" s="0" t="n">
        <v>1.25774763347916</v>
      </c>
      <c r="BM26" s="0" t="n">
        <v>0.0970603077402173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0.00535236778731432</v>
      </c>
      <c r="BU26" s="0" t="n">
        <v>3.76386340408976</v>
      </c>
      <c r="BV26" s="0" t="n">
        <v>7.21407372341481</v>
      </c>
      <c r="BW26" s="0" t="n">
        <v>4.43142582525647</v>
      </c>
      <c r="BX26" s="0" t="n">
        <v>0.02163511609158</v>
      </c>
      <c r="BY26" s="0" t="n">
        <v>0.010305430702656</v>
      </c>
      <c r="BZ26" s="0" t="n">
        <v>0.0552238242024916</v>
      </c>
      <c r="CA26" s="0" t="n">
        <v>0.0549699349723838</v>
      </c>
      <c r="CB26" s="0" t="n">
        <v>10.2577760083257</v>
      </c>
      <c r="CC26" s="0" t="n">
        <v>0.814708205881038</v>
      </c>
      <c r="CD26" s="0" t="n">
        <v>0.388952280379505</v>
      </c>
      <c r="CE26" s="0" t="n">
        <v>0.230000572874845</v>
      </c>
      <c r="CF26" s="0" t="n">
        <v>0.00125362119651738</v>
      </c>
      <c r="CG26" s="0" t="n">
        <v>0.00122683563789621</v>
      </c>
      <c r="CH26" s="0" t="n">
        <v>0.00283745678854754</v>
      </c>
      <c r="CI26" s="0" t="n">
        <v>0.00275548253185327</v>
      </c>
      <c r="CJ26" s="0" t="n">
        <v>10.3394186725583</v>
      </c>
      <c r="CK26" s="0" t="n">
        <v>0.904758061140075</v>
      </c>
      <c r="CL26" s="0" t="n">
        <v>0.536354804581943</v>
      </c>
      <c r="CM26" s="0" t="n">
        <v>0.326460049584156</v>
      </c>
      <c r="CN26" s="0" t="n">
        <v>0.00149857971088826</v>
      </c>
      <c r="CO26" s="0" t="n">
        <v>0.00158754611242249</v>
      </c>
      <c r="CP26" s="0" t="n">
        <v>0.00384952321753962</v>
      </c>
      <c r="CQ26" s="0" t="n">
        <v>0.00387007114572003</v>
      </c>
      <c r="CR26" s="0" t="n">
        <v>0.772093122766652</v>
      </c>
      <c r="CS26" s="0" t="n">
        <v>0.0609006982548312</v>
      </c>
      <c r="CT26" s="0" t="n">
        <v>0.462247876003831</v>
      </c>
      <c r="CU26" s="0" t="n">
        <v>6.27258253885875</v>
      </c>
      <c r="CV26" s="0" t="n">
        <v>0.0452436727464778</v>
      </c>
      <c r="CW26" s="0" t="n">
        <v>0.031435462478219</v>
      </c>
      <c r="CX26" s="0" t="n">
        <v>0.0346147595368347</v>
      </c>
      <c r="CY26" s="0" t="n">
        <v>0.0385919655634047</v>
      </c>
      <c r="CZ26" s="0" t="n">
        <v>0.0976565946865532</v>
      </c>
      <c r="DA26" s="0" t="n">
        <v>6.65257052975752</v>
      </c>
      <c r="DB26" s="0" t="n">
        <v>1.72388522404774</v>
      </c>
      <c r="DC26" s="0" t="n">
        <v>4.40891730251053</v>
      </c>
      <c r="DD26" s="0" t="n">
        <v>0.28771660704407</v>
      </c>
      <c r="DE26" s="0" t="n">
        <v>0.0167296870360143</v>
      </c>
      <c r="DF26" s="0" t="n">
        <v>0.0100856183434765</v>
      </c>
      <c r="DG26" s="0" t="n">
        <v>0.000628346569906567</v>
      </c>
      <c r="DH26" s="7" t="n">
        <v>2.67298035278493E-006</v>
      </c>
      <c r="DI26" s="0" t="n">
        <v>0.00512408652784928</v>
      </c>
      <c r="DJ26" s="0" t="n">
        <v>0.0051629293387166</v>
      </c>
      <c r="DK26" s="0" t="n">
        <v>0.000385694252317306</v>
      </c>
      <c r="DL26" s="0" t="n">
        <v>0.0293006189880401</v>
      </c>
      <c r="DM26" s="0" t="n">
        <v>0.0502448339412661</v>
      </c>
      <c r="DN26" s="0" t="n">
        <v>1.41106130542192</v>
      </c>
      <c r="DO26" s="7" t="n">
        <v>8.56933752630126E-008</v>
      </c>
      <c r="DP26" s="0" t="n">
        <v>0.183907475928428</v>
      </c>
      <c r="DQ26" s="0" t="n">
        <v>0.00262501858532511</v>
      </c>
      <c r="DR26" s="0" t="n">
        <v>0.00070684302839482</v>
      </c>
      <c r="DS26" s="0" t="n">
        <v>0.00507890004860542</v>
      </c>
      <c r="DT26" s="0" t="n">
        <v>0.421310891715294</v>
      </c>
      <c r="DU26" s="0" t="n">
        <v>0.999661780682639</v>
      </c>
      <c r="DV26" s="0" t="n">
        <v>0.783135731566786</v>
      </c>
      <c r="DW26" s="0" t="n">
        <v>0.940050903993423</v>
      </c>
      <c r="DX26" s="7" t="n">
        <v>1.53986889355123E-005</v>
      </c>
      <c r="DY26" s="0" t="n">
        <v>0.00488930027913925</v>
      </c>
      <c r="DZ26" s="0" t="n">
        <v>4.80543713583162</v>
      </c>
      <c r="EA26" s="0" t="n">
        <v>0.141824149981143</v>
      </c>
      <c r="EB26" s="0" t="n">
        <v>4.41547234156771</v>
      </c>
      <c r="EC26" s="0" t="n">
        <v>0.051224171028492</v>
      </c>
      <c r="ED26" s="0" t="n">
        <v>0.00151186678758499</v>
      </c>
      <c r="EE26" s="0" t="n">
        <v>0.727868481976415</v>
      </c>
      <c r="EF26" s="0" t="n">
        <v>199.760141381658</v>
      </c>
      <c r="EG26" s="0" t="n">
        <v>0.00798961175174159</v>
      </c>
      <c r="EH26" s="0" t="n">
        <v>1.37325536570579</v>
      </c>
      <c r="EI26" s="0" t="n">
        <v>98.1604611526474</v>
      </c>
      <c r="EJ26" s="0" t="n">
        <v>0.108958847818455</v>
      </c>
      <c r="EK26" s="0" t="n">
        <v>22754.6505673049</v>
      </c>
      <c r="EL26" s="0" t="n">
        <v>0.00312155070997852</v>
      </c>
      <c r="EM26" s="0" t="n">
        <v>15.7141207198217</v>
      </c>
      <c r="EN26" s="0" t="n">
        <v>577.918884616537</v>
      </c>
      <c r="EO26" s="0" t="n">
        <v>3.16270347681217</v>
      </c>
      <c r="EP26" s="0" t="n">
        <v>694425.844079908</v>
      </c>
      <c r="EQ26" s="0" t="n">
        <v>1.09006819343615</v>
      </c>
      <c r="ER26" s="0" t="n">
        <v>0.085784305907992</v>
      </c>
      <c r="ES26" s="0" t="n">
        <v>417075.798813535</v>
      </c>
      <c r="ET26" s="0" t="n">
        <v>0.00357404937469417</v>
      </c>
      <c r="EU26" s="0" t="n">
        <v>1.71710668399313</v>
      </c>
      <c r="EV26" s="0" t="n">
        <v>0.00390305198702929</v>
      </c>
      <c r="EW26" s="7" t="n">
        <v>6416999.13788659</v>
      </c>
      <c r="EX26" s="0" t="n">
        <v>10.8935345323271</v>
      </c>
      <c r="EY26" s="0" t="n">
        <v>3792.12338678051</v>
      </c>
      <c r="EZ26" s="7" t="n">
        <v>1020331.97952002</v>
      </c>
      <c r="FA26" s="0" t="n">
        <v>0.00437619049926484</v>
      </c>
      <c r="FB26" s="0" t="n">
        <v>70.0968164287387</v>
      </c>
      <c r="FC26" s="0" t="n">
        <v>43618.7644186394</v>
      </c>
      <c r="FD26" s="0" t="n">
        <v>0.0684701257583948</v>
      </c>
      <c r="FE26" s="0" t="n">
        <v>14.8965713894887</v>
      </c>
      <c r="FF26" s="0" t="n">
        <v>20535.1691221606</v>
      </c>
      <c r="FG26" s="0" t="n">
        <v>238.676360956521</v>
      </c>
      <c r="FH26" s="0" t="n">
        <v>98532.9386155658</v>
      </c>
      <c r="FI26" s="0" t="n">
        <v>0.146621624996403</v>
      </c>
      <c r="FJ26" s="0" t="n">
        <v>356.458155933406</v>
      </c>
      <c r="FK26" s="0" t="n">
        <v>3.45990953178857</v>
      </c>
      <c r="FL26" s="0" t="n">
        <v>8980.24377886305</v>
      </c>
      <c r="FM26" s="0" t="n">
        <v>339.940706284811</v>
      </c>
      <c r="FN26" s="0" t="n">
        <v>0.00390507009432011</v>
      </c>
      <c r="FO26" s="0" t="n">
        <v>0.334911612538932</v>
      </c>
      <c r="FP26" s="7" t="n">
        <v>3.02968144618043E-011</v>
      </c>
      <c r="FQ26" s="7" t="n">
        <v>2.21829079396034E-009</v>
      </c>
      <c r="FR26" s="0" t="n">
        <v>499999.999999688</v>
      </c>
      <c r="FS26" s="7" t="n">
        <v>2.16073140604463E-010</v>
      </c>
      <c r="FT26" s="7" t="n">
        <v>1.61621766287584E-008</v>
      </c>
      <c r="FU26" s="0" t="n">
        <v>597507.310704064</v>
      </c>
      <c r="FV26" s="7" t="n">
        <v>2.75870408334397E-008</v>
      </c>
      <c r="FW26" s="7" t="n">
        <v>3.16050149824412E-007</v>
      </c>
      <c r="FX26" s="7" t="n">
        <v>5797187.15367601</v>
      </c>
      <c r="FY26" s="7" t="n">
        <v>2.67657375671151E-007</v>
      </c>
      <c r="FZ26" s="7" t="n">
        <v>2.67630242865801E-006</v>
      </c>
      <c r="GA26" s="7" t="n">
        <v>4.03718872435866E-006</v>
      </c>
      <c r="GB26" s="0" t="n">
        <v>99999.9995963404</v>
      </c>
      <c r="GC26" s="0" t="n">
        <v>0.000403451186523702</v>
      </c>
      <c r="GD26" s="7" t="n">
        <v>2.65671235108724E-008</v>
      </c>
      <c r="GE26" s="0" t="n">
        <v>99999.9999998182</v>
      </c>
      <c r="GF26" s="7" t="n">
        <v>2.72372861859252E-011</v>
      </c>
      <c r="GG26" s="7" t="n">
        <v>9.44137876345177E-014</v>
      </c>
      <c r="GH26" s="7" t="n">
        <v>1.33424489065519E-007</v>
      </c>
      <c r="GI26" s="7" t="n">
        <v>1.81775091209985E-007</v>
      </c>
      <c r="GJ26" s="0" t="n">
        <v>0.00331844001394188</v>
      </c>
      <c r="GK26" s="0" t="n">
        <v>7.79759847029737</v>
      </c>
      <c r="GL26" s="0" t="n">
        <v>1.91852257858298</v>
      </c>
      <c r="GM26" s="0" t="n">
        <v>15.5473988724086</v>
      </c>
      <c r="GN26" s="0" t="s">
        <v>261</v>
      </c>
      <c r="GO26" s="0" t="e">
        <f aca="false">VLOOKUP(GN26,,8,0)</f>
        <v>#NAME?</v>
      </c>
      <c r="GP26" s="0" t="n">
        <v>500</v>
      </c>
      <c r="GQ26" s="0" t="n">
        <v>760164</v>
      </c>
      <c r="GR26" s="0" t="n">
        <v>401</v>
      </c>
      <c r="GS26" s="0" t="n">
        <v>692576</v>
      </c>
      <c r="GT26" s="0" t="n">
        <v>136</v>
      </c>
      <c r="GU26" s="0" t="n">
        <v>67588</v>
      </c>
      <c r="GV26" s="0" t="n">
        <v>70070</v>
      </c>
      <c r="GW26" s="0" t="n">
        <v>0.339152119700748</v>
      </c>
      <c r="GX26" s="0" t="n">
        <v>2</v>
      </c>
      <c r="GY26" s="0" t="s">
        <v>261</v>
      </c>
      <c r="GZ26" s="0" t="n">
        <v>33.9</v>
      </c>
      <c r="HA26" s="0" t="n">
        <v>1</v>
      </c>
      <c r="HB26" s="0" t="e">
        <f aca="false">VLOOKUP(GN26,,42,0)</f>
        <v>#NAME?</v>
      </c>
      <c r="HC26" s="0" t="e">
        <f aca="false">VLOOKUP(GN26,,43,0)</f>
        <v>#NAME?</v>
      </c>
      <c r="HD26" s="0" t="e">
        <f aca="false">IF(HC26="Progressed",1,0)</f>
        <v>#NAME?</v>
      </c>
      <c r="HE26" s="0" t="n">
        <f aca="false">GU26/GX26</f>
        <v>33794</v>
      </c>
      <c r="HF26" s="0" t="e">
        <f aca="false">VLOOKUP(GN26,,3,0)</f>
        <v>#NAME?</v>
      </c>
      <c r="HG26" s="0" t="n">
        <f aca="false">IF(Q26&gt;20,1,0)</f>
        <v>1</v>
      </c>
      <c r="HH26" s="0" t="n">
        <f aca="false">IF(AF26&gt;4.2,1,0)</f>
        <v>1</v>
      </c>
      <c r="HI26" s="0" t="n">
        <f aca="false">IF(DQ26&gt;0.005,1,0)</f>
        <v>0</v>
      </c>
      <c r="HJ26" s="0" t="n">
        <f aca="false">IF(DR26&gt;0.004,1,0)</f>
        <v>0</v>
      </c>
      <c r="HK26" s="0" t="n">
        <f aca="false">IF(ED26&gt;0.001,1,0)</f>
        <v>1</v>
      </c>
      <c r="HL26" s="0" t="n">
        <f aca="false">IF((GT26/GP26)&gt;0.4,1,0)</f>
        <v>0</v>
      </c>
      <c r="HM26" s="0" t="n">
        <f aca="false">SUM(HG26:HH26)</f>
        <v>2</v>
      </c>
      <c r="HN26" s="0" t="n">
        <f aca="false">SUM(HG26,HH26,HL26)</f>
        <v>2</v>
      </c>
      <c r="HP26" s="1" t="n">
        <f aca="false">IF(B26&gt;AVERAGE($B$3:$B$115),1,0)</f>
        <v>1</v>
      </c>
      <c r="HQ26" s="1" t="n">
        <f aca="false">IF(E26&gt;AVERAGE($E$3:$E$115),1,0)</f>
        <v>0</v>
      </c>
      <c r="HR26" s="2" t="str">
        <f aca="false">IF(AND(HP26,HQ26),"high","low")</f>
        <v>low</v>
      </c>
      <c r="HS26" s="6" t="n">
        <v>16.4</v>
      </c>
      <c r="HT26" s="6" t="n">
        <v>1</v>
      </c>
      <c r="HU26" s="6" t="str">
        <f aca="false">HR26</f>
        <v>low</v>
      </c>
      <c r="HV26" s="0" t="str">
        <f aca="false">IF(HM26+HL26&lt;2,"low","high")</f>
        <v>high</v>
      </c>
      <c r="HW26" s="0" t="n">
        <v>33.9</v>
      </c>
      <c r="HX26" s="0" t="n">
        <v>1</v>
      </c>
      <c r="HY26" s="0" t="n">
        <f aca="false">SUM(HG26,HH26,HL26)</f>
        <v>2</v>
      </c>
      <c r="IA26" s="0" t="n">
        <v>33.9</v>
      </c>
      <c r="IB26" s="0" t="n">
        <v>1</v>
      </c>
      <c r="IC26" s="0" t="str">
        <f aca="false">IF(AND(SUM(HG26:HH26)=2,GW26&gt;0.4),"high relBp52 and cRel + high synergy",IF(SUM(HG26:HH26)=2,"high RelBp52 and cRel + low synergy","low nfkb"))</f>
        <v>high RelBp52 and cRel + low synergy</v>
      </c>
      <c r="IE26" s="0" t="n">
        <v>33.9</v>
      </c>
      <c r="IF26" s="0" t="n">
        <v>1</v>
      </c>
      <c r="IG26" s="0" t="str">
        <f aca="false">IF(AND(SUM(HG26:HH26)=2,GW26&gt;0.4),"high relBp52 and cRel + high synergy",IF(AND(SUM(HG26:HH26)=1,GW26&gt;0.4),"high RelBp52 or cRel + high synergy",IF(SUM(HG26:HH26)=1,"high cRel OR RelBnp52n","low nfkb")))</f>
        <v>low nfkb</v>
      </c>
      <c r="II26" s="0" t="n">
        <v>33.9</v>
      </c>
      <c r="IJ26" s="0" t="n">
        <v>1</v>
      </c>
      <c r="IK26" s="0" t="str">
        <f aca="false">IF(Q26&gt;20,"high cRel","low cRel")</f>
        <v>high cRel</v>
      </c>
      <c r="IM26" s="0" t="n">
        <v>33.9</v>
      </c>
      <c r="IN26" s="0" t="n">
        <v>1</v>
      </c>
      <c r="IO26" s="0" t="str">
        <f aca="false">IF(AND(Q26&gt;20,GW26&gt;0.4),"high cRel + syn","low cRel or syn")</f>
        <v>low cRel or syn</v>
      </c>
      <c r="IQ26" s="0" t="n">
        <v>33.9</v>
      </c>
      <c r="IR26" s="0" t="n">
        <v>1</v>
      </c>
      <c r="IS26" s="0" t="str">
        <f aca="false">IF(AF26&gt;4.2,"High RelBnp52n","low RelBnp52n")</f>
        <v>High RelBnp52n</v>
      </c>
      <c r="IU26" s="0" t="n">
        <v>33.9</v>
      </c>
      <c r="IV26" s="0" t="n">
        <v>1</v>
      </c>
      <c r="IW26" s="0" t="str">
        <f aca="false">IF(AND(AF26&gt;4.2,GW26&gt;0.4),"High RelBnp52n and syn","low RelBnp52n or syn")</f>
        <v>low RelBnp52n or syn</v>
      </c>
      <c r="IY26" s="0" t="n">
        <v>33.9</v>
      </c>
      <c r="IZ26" s="0" t="n">
        <v>1</v>
      </c>
      <c r="JA26" s="0" t="str">
        <f aca="false">IF(AND(AF26&gt;4.2,GW26&gt;0.4),"High RelBnp52n and syn",IF(AND(AF26&gt;4.2,GW26&lt;=0.4),"other",IF(AND(AF26&lt;=4.2,GW26&gt;0.4),"other","low RelBnp52n and syn")))</f>
        <v>other</v>
      </c>
      <c r="JC26" s="0" t="n">
        <v>33.9</v>
      </c>
      <c r="JD26" s="0" t="n">
        <v>1</v>
      </c>
      <c r="JE26" s="0" t="str">
        <f aca="false">IF(ED26&gt;0.001,"high pE2F","low pE2F")</f>
        <v>high pE2F</v>
      </c>
      <c r="JG26" s="0" t="n">
        <v>33.9</v>
      </c>
      <c r="JH26" s="0" t="n">
        <v>1</v>
      </c>
      <c r="JI26" s="0" t="str">
        <f aca="false">IF((Q26/R26)&gt;1.3,"high cRel/relA","low cRel/RelA")</f>
        <v>high cRel/relA</v>
      </c>
      <c r="JK26" s="0" t="n">
        <v>33.9</v>
      </c>
      <c r="JL26" s="0" t="n">
        <v>1</v>
      </c>
      <c r="JM26" s="0" t="str">
        <f aca="false">IF(AND((Q26/R26)&gt;1.3,GW26&gt;0.4),"high cRel/relA and high syn",IF(OR((Q26/R26)&gt;1.3,GW26&gt;0.4),"high cRel/RelA or high syn","low both"))</f>
        <v>high cRel/RelA or high syn</v>
      </c>
      <c r="JO26" s="0" t="n">
        <v>33.9</v>
      </c>
      <c r="JP26" s="0" t="n">
        <v>1</v>
      </c>
      <c r="JQ26" s="0" t="str">
        <f aca="false">IF(BB26&gt;7.6,"high IkBd","low IkBd")</f>
        <v>low IkBd</v>
      </c>
      <c r="JS26" s="0" t="n">
        <v>33.9</v>
      </c>
      <c r="JT26" s="0" t="n">
        <v>1</v>
      </c>
      <c r="JU26" s="0" t="n">
        <v>5</v>
      </c>
      <c r="JW26" s="0" t="n">
        <v>33.9</v>
      </c>
      <c r="JX26" s="0" t="n">
        <v>1</v>
      </c>
      <c r="JY26" s="0" t="str">
        <f aca="false">IF(OR(JU26=3,JU26=5),IF(GW26&gt;0.4,"3/5 high syn","3/5 low syn"),"other")</f>
        <v>3/5 low syn</v>
      </c>
      <c r="KA26" s="0" t="n">
        <v>33.9</v>
      </c>
      <c r="KB26" s="0" t="n">
        <v>1</v>
      </c>
      <c r="KC26" s="0" t="str">
        <f aca="false">IF(KD26&gt;$KE$3,"high nfkb","low")</f>
        <v>high nfkb</v>
      </c>
      <c r="KD26" s="0" t="n">
        <f aca="false">D26+C26</f>
        <v>57.7887411740495</v>
      </c>
      <c r="KG26" s="0" t="n">
        <v>33.9</v>
      </c>
      <c r="KH26" s="0" t="n">
        <v>1</v>
      </c>
      <c r="KI26" s="0" t="str">
        <f aca="false">IF(AND(KM26,NOT(KN26),KO26),"high cRel+RelB, low RelA","other")</f>
        <v>high cRel+RelB, low RelA</v>
      </c>
      <c r="KJ26" s="0" t="n">
        <f aca="false">Q26</f>
        <v>25.7585088849598</v>
      </c>
      <c r="KK26" s="0" t="n">
        <f aca="false">R26</f>
        <v>15.5295944823747</v>
      </c>
      <c r="KL26" s="0" t="n">
        <f aca="false">AC26</f>
        <v>16.444186454352</v>
      </c>
      <c r="KM26" s="0" t="n">
        <f aca="false">IF(KJ26&gt;AVERAGE($KJ$3:$KJ$115),1,0)</f>
        <v>1</v>
      </c>
      <c r="KN26" s="0" t="n">
        <f aca="false">IF(KK26&gt;AVERAGE($KK$3:$KK$115),1,0)</f>
        <v>0</v>
      </c>
      <c r="KO26" s="0" t="n">
        <f aca="false">IF(KL26&gt;AVERAGE($KL$3:$KL$115),1,0)</f>
        <v>1</v>
      </c>
      <c r="KP26" s="0" t="n">
        <v>2</v>
      </c>
      <c r="KQ26" s="0" t="n">
        <v>147</v>
      </c>
      <c r="KR26" s="0" t="n">
        <v>331738</v>
      </c>
      <c r="KS26" s="0" t="n">
        <v>153</v>
      </c>
      <c r="KT26" s="0" t="n">
        <v>327168</v>
      </c>
      <c r="KU26" s="0" t="n">
        <v>40</v>
      </c>
      <c r="KV26" s="0" t="n">
        <v>4570</v>
      </c>
      <c r="KW26" s="0" t="n">
        <v>7177</v>
      </c>
      <c r="KX26" s="0" t="n">
        <v>0.261437908496732</v>
      </c>
      <c r="KY26" s="0" t="n">
        <f aca="false">KV26/KT26</f>
        <v>0.0139683587636933</v>
      </c>
    </row>
    <row r="27" customFormat="false" ht="15" hidden="false" customHeight="false" outlineLevel="0" collapsed="false">
      <c r="A27" s="0" t="n">
        <v>361</v>
      </c>
      <c r="B27" s="0" t="n">
        <v>7.70325327528066</v>
      </c>
      <c r="C27" s="0" t="n">
        <v>20.401035372731</v>
      </c>
      <c r="D27" s="0" t="n">
        <v>7.18786666560064</v>
      </c>
      <c r="E27" s="0" t="n">
        <v>103.850335268478</v>
      </c>
      <c r="F27" s="0" t="n">
        <v>0.149466665697131</v>
      </c>
      <c r="G27" s="0" t="n">
        <v>0.0343751047242504</v>
      </c>
      <c r="H27" s="0" t="n">
        <v>1.3198636841428</v>
      </c>
      <c r="I27" s="0" t="n">
        <v>0.278871409570744</v>
      </c>
      <c r="J27" s="0" t="n">
        <v>0.0334563254883045</v>
      </c>
      <c r="K27" s="0" t="n">
        <v>6.53316878396256</v>
      </c>
      <c r="L27" s="0" t="n">
        <v>0.531448676779615</v>
      </c>
      <c r="M27" s="0" t="n">
        <v>1</v>
      </c>
      <c r="N27" s="0" t="n">
        <v>1.1354724965053</v>
      </c>
      <c r="O27" s="0" t="n">
        <v>1</v>
      </c>
      <c r="P27" s="0" t="n">
        <v>0.0051896002021919</v>
      </c>
      <c r="Q27" s="0" t="n">
        <v>13.4909621765068</v>
      </c>
      <c r="R27" s="0" t="n">
        <v>13.4935695468264</v>
      </c>
      <c r="S27" s="0" t="n">
        <v>0.746263668704676</v>
      </c>
      <c r="T27" s="0" t="n">
        <v>0</v>
      </c>
      <c r="U27" s="0" t="n">
        <v>1</v>
      </c>
      <c r="V27" s="0" t="n">
        <v>3.42469989553766</v>
      </c>
      <c r="W27" s="0" t="n">
        <v>0.307685669618436</v>
      </c>
      <c r="X27" s="0" t="n">
        <v>1.3071203466165</v>
      </c>
      <c r="Y27" s="0" t="n">
        <v>3.06803344089128</v>
      </c>
      <c r="Z27" s="0" t="n">
        <v>1.9506178848358</v>
      </c>
      <c r="AA27" s="0" t="n">
        <v>0.0198266207819174</v>
      </c>
      <c r="AB27" s="0" t="n">
        <v>0.750103278146532</v>
      </c>
      <c r="AC27" s="0" t="n">
        <v>15.37806181827</v>
      </c>
      <c r="AD27" s="0" t="n">
        <v>0.00814880553158028</v>
      </c>
      <c r="AE27" s="0" t="n">
        <v>0.388893205121566</v>
      </c>
      <c r="AF27" s="0" t="n">
        <v>3.198023730477</v>
      </c>
      <c r="AG27" s="0" t="n">
        <v>0.207152808198673</v>
      </c>
      <c r="AH27" s="0" t="n">
        <v>14.9507245763334</v>
      </c>
      <c r="AI27" s="0" t="n">
        <v>0.107085151416146</v>
      </c>
      <c r="AJ27" s="0" t="n">
        <v>0.0345634884344581</v>
      </c>
      <c r="AK27" s="0" t="n">
        <v>0.0137630430833354</v>
      </c>
      <c r="AL27" s="0" t="n">
        <v>0.00446660789463447</v>
      </c>
      <c r="AM27" s="0" t="n">
        <v>0.678122815995167</v>
      </c>
      <c r="AN27" s="0" t="n">
        <v>0.00138005511213882</v>
      </c>
      <c r="AO27" s="0" t="n">
        <v>0.141424858285715</v>
      </c>
      <c r="AP27" s="0" t="n">
        <v>95.1501651964268</v>
      </c>
      <c r="AQ27" s="0" t="n">
        <v>10.6510505728634</v>
      </c>
      <c r="AR27" s="0" t="n">
        <v>22.2212111466246</v>
      </c>
      <c r="AS27" s="0" t="n">
        <v>5.1007672262606</v>
      </c>
      <c r="AT27" s="0" t="n">
        <v>17.5292946174313</v>
      </c>
      <c r="AU27" s="0" t="n">
        <v>0.0395152484435798</v>
      </c>
      <c r="AV27" s="0" t="n">
        <v>1.25604277187351</v>
      </c>
      <c r="AW27" s="0" t="n">
        <v>0.0149311081233301</v>
      </c>
      <c r="AX27" s="0" t="n">
        <v>1.88524253148608</v>
      </c>
      <c r="AY27" s="0" t="n">
        <v>0.149732044821128</v>
      </c>
      <c r="AZ27" s="0" t="n">
        <v>1.04734769927795</v>
      </c>
      <c r="BA27" s="0" t="n">
        <v>0.113162361433179</v>
      </c>
      <c r="BB27" s="0" t="n">
        <v>8.97035145052859</v>
      </c>
      <c r="BC27" s="0" t="n">
        <v>21.8679513423029</v>
      </c>
      <c r="BD27" s="0" t="n">
        <v>9.69406753304807</v>
      </c>
      <c r="BE27" s="0" t="n">
        <v>1.71750941790218</v>
      </c>
      <c r="BF27" s="0" t="n">
        <v>7.7748669821042</v>
      </c>
      <c r="BG27" s="0" t="n">
        <v>3.72841470202529</v>
      </c>
      <c r="BH27" s="0" t="n">
        <v>0</v>
      </c>
      <c r="BI27" s="0" t="n">
        <v>0</v>
      </c>
      <c r="BJ27" s="0" t="n">
        <v>0.109581710696083</v>
      </c>
      <c r="BK27" s="0" t="n">
        <v>0.0828989081367358</v>
      </c>
      <c r="BL27" s="0" t="n">
        <v>1.55464231238246</v>
      </c>
      <c r="BM27" s="0" t="n">
        <v>0.122685443512409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0.00529426822984381</v>
      </c>
      <c r="BU27" s="0" t="n">
        <v>4.5526399296197</v>
      </c>
      <c r="BV27" s="0" t="n">
        <v>3.53528159752461</v>
      </c>
      <c r="BW27" s="0" t="n">
        <v>1.71469077836706</v>
      </c>
      <c r="BX27" s="0" t="n">
        <v>0.0137344233481702</v>
      </c>
      <c r="BY27" s="0" t="n">
        <v>0.00523266320295882</v>
      </c>
      <c r="BZ27" s="0" t="n">
        <v>0.0550843268696029</v>
      </c>
      <c r="CA27" s="0" t="n">
        <v>0.0410630144057901</v>
      </c>
      <c r="CB27" s="0" t="n">
        <v>6.23040135914429</v>
      </c>
      <c r="CC27" s="0" t="n">
        <v>0.50687316778614</v>
      </c>
      <c r="CD27" s="0" t="n">
        <v>0.153631721555678</v>
      </c>
      <c r="CE27" s="0" t="n">
        <v>0.071734384197858</v>
      </c>
      <c r="CF27" s="0" t="n">
        <v>0.000693493076964869</v>
      </c>
      <c r="CG27" s="0" t="n">
        <v>0.000602307414489496</v>
      </c>
      <c r="CH27" s="0" t="n">
        <v>0.00222894258064973</v>
      </c>
      <c r="CI27" s="0" t="n">
        <v>0.00161611449827665</v>
      </c>
      <c r="CJ27" s="0" t="n">
        <v>5.44861942748142</v>
      </c>
      <c r="CK27" s="0" t="n">
        <v>0.480214114388541</v>
      </c>
      <c r="CL27" s="0" t="n">
        <v>0.688361144975908</v>
      </c>
      <c r="CM27" s="0" t="n">
        <v>0.329737790249245</v>
      </c>
      <c r="CN27" s="0" t="n">
        <v>0.00239399795286203</v>
      </c>
      <c r="CO27" s="0" t="n">
        <v>0.00231028042598799</v>
      </c>
      <c r="CP27" s="0" t="n">
        <v>0.00968036734344343</v>
      </c>
      <c r="CQ27" s="0" t="n">
        <v>0.00731806694343847</v>
      </c>
      <c r="CR27" s="0" t="n">
        <v>1.16534853145203</v>
      </c>
      <c r="CS27" s="0" t="n">
        <v>0.0945396243037251</v>
      </c>
      <c r="CT27" s="0" t="n">
        <v>0.375755062158183</v>
      </c>
      <c r="CU27" s="0" t="n">
        <v>2.41189012259122</v>
      </c>
      <c r="CV27" s="0" t="n">
        <v>0.0358636730257549</v>
      </c>
      <c r="CW27" s="0" t="n">
        <v>0.0346180913028278</v>
      </c>
      <c r="CX27" s="0" t="n">
        <v>0.0251288603634528</v>
      </c>
      <c r="CY27" s="0" t="n">
        <v>0.0381225360194438</v>
      </c>
      <c r="CZ27" s="0" t="n">
        <v>0.0979294368370982</v>
      </c>
      <c r="DA27" s="0" t="n">
        <v>6.78525641940386</v>
      </c>
      <c r="DB27" s="0" t="n">
        <v>2.66900779685317</v>
      </c>
      <c r="DC27" s="0" t="n">
        <v>3.6522285924724</v>
      </c>
      <c r="DD27" s="0" t="n">
        <v>0.242489059285549</v>
      </c>
      <c r="DE27" s="0" t="n">
        <v>0.0163638351860809</v>
      </c>
      <c r="DF27" s="0" t="n">
        <v>0.0109227585582272</v>
      </c>
      <c r="DG27" s="0" t="n">
        <v>0.000776511773808676</v>
      </c>
      <c r="DH27" s="7" t="n">
        <v>2.64367305545645E-006</v>
      </c>
      <c r="DI27" s="0" t="n">
        <v>0.00311163215099656</v>
      </c>
      <c r="DJ27" s="0" t="n">
        <v>0.0027203180928136</v>
      </c>
      <c r="DK27" s="0" t="n">
        <v>0.000582012405853948</v>
      </c>
      <c r="DL27" s="0" t="n">
        <v>0.883043499350382</v>
      </c>
      <c r="DM27" s="0" t="n">
        <v>0.0454133775085719</v>
      </c>
      <c r="DN27" s="0" t="n">
        <v>1.41609208825277</v>
      </c>
      <c r="DO27" s="7" t="n">
        <v>8.53297872104001E-008</v>
      </c>
      <c r="DP27" s="0" t="n">
        <v>0.147748249970072</v>
      </c>
      <c r="DQ27" s="0" t="n">
        <v>0.00217353684023415</v>
      </c>
      <c r="DR27" s="0" t="n">
        <v>0.000662389117326966</v>
      </c>
      <c r="DS27" s="0" t="n">
        <v>0.00507856549410878</v>
      </c>
      <c r="DT27" s="0" t="n">
        <v>0.282113370458903</v>
      </c>
      <c r="DU27" s="0" t="n">
        <v>0.999725922779147</v>
      </c>
      <c r="DV27" s="0" t="n">
        <v>0.0493878940054007</v>
      </c>
      <c r="DW27" s="0" t="n">
        <v>0.885614603966799</v>
      </c>
      <c r="DX27" s="7" t="n">
        <v>2.3786838647895E-005</v>
      </c>
      <c r="DY27" s="0" t="n">
        <v>0.00511234449433809</v>
      </c>
      <c r="DZ27" s="0" t="n">
        <v>4.88317948008432</v>
      </c>
      <c r="EA27" s="0" t="n">
        <v>0.0640263175989512</v>
      </c>
      <c r="EB27" s="0" t="n">
        <v>3.4641328101712</v>
      </c>
      <c r="EC27" s="0" t="n">
        <v>0.0521082870210396</v>
      </c>
      <c r="ED27" s="0" t="n">
        <v>0.000683224679244139</v>
      </c>
      <c r="EE27" s="0" t="n">
        <v>1.60058166992142</v>
      </c>
      <c r="EF27" s="0" t="n">
        <v>199.76014137341</v>
      </c>
      <c r="EG27" s="0" t="n">
        <v>0.00798961175140495</v>
      </c>
      <c r="EH27" s="0" t="n">
        <v>1.4700356167613</v>
      </c>
      <c r="EI27" s="0" t="n">
        <v>68.2334469414708</v>
      </c>
      <c r="EJ27" s="0" t="n">
        <v>0.0815106987345563</v>
      </c>
      <c r="EK27" s="0" t="n">
        <v>21387.2016195719</v>
      </c>
      <c r="EL27" s="0" t="n">
        <v>0.00314072422494137</v>
      </c>
      <c r="EM27" s="0" t="n">
        <v>15.4358494643916</v>
      </c>
      <c r="EN27" s="0" t="n">
        <v>857.173623686984</v>
      </c>
      <c r="EO27" s="0" t="n">
        <v>4.46724743097383</v>
      </c>
      <c r="EP27" s="0" t="n">
        <v>680996.927021733</v>
      </c>
      <c r="EQ27" s="0" t="n">
        <v>1.05005288052284</v>
      </c>
      <c r="ER27" s="0" t="n">
        <v>0.11376893785463</v>
      </c>
      <c r="ES27" s="0" t="n">
        <v>646527.476881874</v>
      </c>
      <c r="ET27" s="0" t="n">
        <v>0.00734761366866236</v>
      </c>
      <c r="EU27" s="0" t="n">
        <v>3.17664276890249</v>
      </c>
      <c r="EV27" s="0" t="n">
        <v>0.00678667771257105</v>
      </c>
      <c r="EW27" s="7" t="n">
        <v>4660925.48862171</v>
      </c>
      <c r="EX27" s="0" t="n">
        <v>10.4931076662962</v>
      </c>
      <c r="EY27" s="0" t="n">
        <v>3764.79732331186</v>
      </c>
      <c r="EZ27" s="7" t="n">
        <v>1119833.58488488</v>
      </c>
      <c r="FA27" s="0" t="n">
        <v>0.00636977301535549</v>
      </c>
      <c r="FB27" s="0" t="n">
        <v>105.166339869812</v>
      </c>
      <c r="FC27" s="0" t="n">
        <v>37033.7445469255</v>
      </c>
      <c r="FD27" s="0" t="n">
        <v>0.0571036201124898</v>
      </c>
      <c r="FE27" s="0" t="n">
        <v>14.7744863574968</v>
      </c>
      <c r="FF27" s="0" t="n">
        <v>18676.5289212286</v>
      </c>
      <c r="FG27" s="0" t="n">
        <v>220.175794058962</v>
      </c>
      <c r="FH27" s="0" t="n">
        <v>108223.368485953</v>
      </c>
      <c r="FI27" s="0" t="n">
        <v>0.159720337106766</v>
      </c>
      <c r="FJ27" s="0" t="n">
        <v>359.20223178733</v>
      </c>
      <c r="FK27" s="0" t="n">
        <v>3.48193466291925</v>
      </c>
      <c r="FL27" s="0" t="n">
        <v>9559.54276221993</v>
      </c>
      <c r="FM27" s="0" t="n">
        <v>366.268020167802</v>
      </c>
      <c r="FN27" s="0" t="n">
        <v>0.00370421851255336</v>
      </c>
      <c r="FO27" s="0" t="n">
        <v>0.337490565323312</v>
      </c>
      <c r="FP27" s="7" t="n">
        <v>2.74455889936147E-011</v>
      </c>
      <c r="FQ27" s="7" t="n">
        <v>2.00286816941522E-009</v>
      </c>
      <c r="FR27" s="0" t="n">
        <v>499999.999999764</v>
      </c>
      <c r="FS27" s="7" t="n">
        <v>1.95710665141011E-010</v>
      </c>
      <c r="FT27" s="7" t="n">
        <v>1.12484101965356E-008</v>
      </c>
      <c r="FU27" s="0" t="n">
        <v>582171.075334905</v>
      </c>
      <c r="FV27" s="7" t="n">
        <v>1.8706764115087E-008</v>
      </c>
      <c r="FW27" s="7" t="n">
        <v>2.10552751470877E-007</v>
      </c>
      <c r="FX27" s="7" t="n">
        <v>6395458.39194904</v>
      </c>
      <c r="FY27" s="7" t="n">
        <v>2.05503736985899E-007</v>
      </c>
      <c r="FZ27" s="7" t="n">
        <v>2.0548540939162E-006</v>
      </c>
      <c r="GA27" s="7" t="n">
        <v>2.3637518459541E-006</v>
      </c>
      <c r="GB27" s="0" t="n">
        <v>99999.9997636975</v>
      </c>
      <c r="GC27" s="0" t="n">
        <v>0.000236193888550403</v>
      </c>
      <c r="GD27" s="7" t="n">
        <v>1.53447519173621E-008</v>
      </c>
      <c r="GE27" s="0" t="n">
        <v>99999.9999999068</v>
      </c>
      <c r="GF27" s="7" t="n">
        <v>2.01497327646123E-011</v>
      </c>
      <c r="GG27" s="7" t="n">
        <v>6.84822107761954E-014</v>
      </c>
      <c r="GH27" s="7" t="n">
        <v>1.29293014772289E-007</v>
      </c>
      <c r="GI27" s="7" t="n">
        <v>9.32005058901668E-008</v>
      </c>
      <c r="GJ27" s="0" t="n">
        <v>0.00216493532310198</v>
      </c>
      <c r="GK27" s="0" t="n">
        <v>15.6643309100232</v>
      </c>
      <c r="GL27" s="0" t="n">
        <v>1.92994257902969</v>
      </c>
      <c r="GM27" s="0" t="n">
        <v>10.5496859713278</v>
      </c>
      <c r="GN27" s="0" t="s">
        <v>262</v>
      </c>
      <c r="GO27" s="0" t="e">
        <f aca="false">VLOOKUP(GN27,,8,0)</f>
        <v>#NAME?</v>
      </c>
      <c r="GP27" s="0" t="n">
        <v>331</v>
      </c>
      <c r="GQ27" s="0" t="n">
        <v>596705</v>
      </c>
      <c r="GR27" s="0" t="n">
        <v>358</v>
      </c>
      <c r="GS27" s="0" t="n">
        <v>568951</v>
      </c>
      <c r="GT27" s="0" t="n">
        <v>145</v>
      </c>
      <c r="GU27" s="0" t="n">
        <v>27754</v>
      </c>
      <c r="GV27" s="0" t="n">
        <v>49847</v>
      </c>
      <c r="GW27" s="0" t="n">
        <v>0.405027932960894</v>
      </c>
      <c r="GX27" s="0" t="n">
        <v>2</v>
      </c>
      <c r="GY27" s="0" t="s">
        <v>262</v>
      </c>
      <c r="GZ27" s="0" t="n">
        <v>35.4</v>
      </c>
      <c r="HA27" s="0" t="n">
        <v>0</v>
      </c>
      <c r="HB27" s="0" t="e">
        <f aca="false">VLOOKUP(GN27,,42,0)</f>
        <v>#NAME?</v>
      </c>
      <c r="HC27" s="0" t="e">
        <f aca="false">VLOOKUP(GN27,,43,0)</f>
        <v>#NAME?</v>
      </c>
      <c r="HD27" s="0" t="e">
        <f aca="false">IF(HC27="Progressed",1,0)</f>
        <v>#NAME?</v>
      </c>
      <c r="HE27" s="0" t="n">
        <f aca="false">GU27/GX27</f>
        <v>13877</v>
      </c>
      <c r="HF27" s="0" t="e">
        <f aca="false">VLOOKUP(GN27,,3,0)</f>
        <v>#NAME?</v>
      </c>
      <c r="HG27" s="0" t="n">
        <f aca="false">IF(Q27&gt;20,1,0)</f>
        <v>0</v>
      </c>
      <c r="HH27" s="0" t="n">
        <f aca="false">IF(AF27&gt;4.2,1,0)</f>
        <v>0</v>
      </c>
      <c r="HI27" s="0" t="n">
        <f aca="false">IF(DQ27&gt;0.005,1,0)</f>
        <v>0</v>
      </c>
      <c r="HJ27" s="0" t="n">
        <f aca="false">IF(DR27&gt;0.004,1,0)</f>
        <v>0</v>
      </c>
      <c r="HK27" s="0" t="n">
        <f aca="false">IF(ED27&gt;0.001,1,0)</f>
        <v>0</v>
      </c>
      <c r="HL27" s="0" t="n">
        <f aca="false">IF((GT27/GP27)&gt;0.4,1,0)</f>
        <v>1</v>
      </c>
      <c r="HM27" s="0" t="n">
        <f aca="false">SUM(HG27:HH27)</f>
        <v>0</v>
      </c>
      <c r="HN27" s="0" t="n">
        <f aca="false">SUM(HG27,HH27,HL27)</f>
        <v>1</v>
      </c>
      <c r="HP27" s="1" t="n">
        <f aca="false">IF(B27&gt;AVERAGE($B$3:$B$115),1,0)</f>
        <v>0</v>
      </c>
      <c r="HQ27" s="1" t="n">
        <f aca="false">IF(E27&gt;AVERAGE($E$3:$E$115),1,0)</f>
        <v>0</v>
      </c>
      <c r="HR27" s="2" t="str">
        <f aca="false">IF(AND(HP27,HQ27),"high","low")</f>
        <v>low</v>
      </c>
      <c r="HS27" s="6" t="n">
        <v>71.8</v>
      </c>
      <c r="HT27" s="6" t="n">
        <v>0</v>
      </c>
      <c r="HU27" s="6" t="str">
        <f aca="false">HR27</f>
        <v>low</v>
      </c>
      <c r="HV27" s="0" t="str">
        <f aca="false">IF(HM27+HL27&lt;2,"low","high")</f>
        <v>low</v>
      </c>
      <c r="HW27" s="0" t="n">
        <v>35.4</v>
      </c>
      <c r="HX27" s="0" t="n">
        <v>0</v>
      </c>
      <c r="HY27" s="0" t="n">
        <f aca="false">SUM(HG27,HH27,HL27)</f>
        <v>1</v>
      </c>
      <c r="IA27" s="0" t="n">
        <v>35.4</v>
      </c>
      <c r="IB27" s="0" t="n">
        <v>0</v>
      </c>
      <c r="IC27" s="0" t="str">
        <f aca="false">IF(AND(SUM(HG27:HH27)=2,GW27&gt;0.4),"high relBp52 and cRel + high synergy",IF(SUM(HG27:HH27)=2,"high RelBp52 and cRel + low synergy","low nfkb"))</f>
        <v>low nfkb</v>
      </c>
      <c r="IE27" s="0" t="n">
        <v>35.4</v>
      </c>
      <c r="IF27" s="0" t="n">
        <v>0</v>
      </c>
      <c r="IG27" s="0" t="str">
        <f aca="false">IF(AND(SUM(HG27:HH27)=2,GW27&gt;0.4),"high relBp52 and cRel + high synergy",IF(AND(SUM(HG27:HH27)=1,GW27&gt;0.4),"high RelBp52 or cRel + high synergy",IF(SUM(HG27:HH27)=1,"high cRel OR RelBnp52n","low nfkb")))</f>
        <v>low nfkb</v>
      </c>
      <c r="II27" s="0" t="n">
        <v>35.4</v>
      </c>
      <c r="IJ27" s="0" t="n">
        <v>0</v>
      </c>
      <c r="IK27" s="0" t="str">
        <f aca="false">IF(Q27&gt;20,"high cRel","low cRel")</f>
        <v>low cRel</v>
      </c>
      <c r="IM27" s="0" t="n">
        <v>35.4</v>
      </c>
      <c r="IN27" s="0" t="n">
        <v>0</v>
      </c>
      <c r="IO27" s="0" t="str">
        <f aca="false">IF(AND(Q27&gt;20,GW27&gt;0.4),"high cRel + syn","low cRel or syn")</f>
        <v>low cRel or syn</v>
      </c>
      <c r="IQ27" s="0" t="n">
        <v>35.4</v>
      </c>
      <c r="IR27" s="0" t="n">
        <v>0</v>
      </c>
      <c r="IS27" s="0" t="str">
        <f aca="false">IF(AF27&gt;4.2,"High RelBnp52n","low RelBnp52n")</f>
        <v>low RelBnp52n</v>
      </c>
      <c r="IU27" s="0" t="n">
        <v>35.4</v>
      </c>
      <c r="IV27" s="0" t="n">
        <v>0</v>
      </c>
      <c r="IW27" s="0" t="str">
        <f aca="false">IF(AND(AF27&gt;4.2,GW27&gt;0.4),"High RelBnp52n and syn","low RelBnp52n or syn")</f>
        <v>low RelBnp52n or syn</v>
      </c>
      <c r="IY27" s="0" t="n">
        <v>35.4</v>
      </c>
      <c r="IZ27" s="0" t="n">
        <v>0</v>
      </c>
      <c r="JA27" s="0" t="str">
        <f aca="false">IF(AND(AF27&gt;4.2,GW27&gt;0.4),"High RelBnp52n and syn",IF(AND(AF27&gt;4.2,GW27&lt;=0.4),"other",IF(AND(AF27&lt;=4.2,GW27&gt;0.4),"other","low RelBnp52n and syn")))</f>
        <v>other</v>
      </c>
      <c r="JC27" s="0" t="n">
        <v>35.4</v>
      </c>
      <c r="JD27" s="0" t="n">
        <v>0</v>
      </c>
      <c r="JE27" s="0" t="str">
        <f aca="false">IF(ED27&gt;0.001,"high pE2F","low pE2F")</f>
        <v>low pE2F</v>
      </c>
      <c r="JG27" s="0" t="n">
        <v>35.4</v>
      </c>
      <c r="JH27" s="0" t="n">
        <v>0</v>
      </c>
      <c r="JI27" s="0" t="str">
        <f aca="false">IF((Q27/R27)&gt;1.3,"high cRel/relA","low cRel/RelA")</f>
        <v>low cRel/RelA</v>
      </c>
      <c r="JK27" s="0" t="n">
        <v>35.4</v>
      </c>
      <c r="JL27" s="0" t="n">
        <v>0</v>
      </c>
      <c r="JM27" s="0" t="str">
        <f aca="false">IF(AND((Q27/R27)&gt;1.3,GW27&gt;0.4),"high cRel/relA and high syn",IF(OR((Q27/R27)&gt;1.3,GW27&gt;0.4),"high cRel/RelA or high syn","low both"))</f>
        <v>high cRel/RelA or high syn</v>
      </c>
      <c r="JO27" s="0" t="n">
        <v>35.4</v>
      </c>
      <c r="JP27" s="0" t="n">
        <v>0</v>
      </c>
      <c r="JQ27" s="0" t="str">
        <f aca="false">IF(BB27&gt;7.6,"high IkBd","low IkBd")</f>
        <v>high IkBd</v>
      </c>
      <c r="JS27" s="0" t="n">
        <v>35.4</v>
      </c>
      <c r="JT27" s="0" t="n">
        <v>0</v>
      </c>
      <c r="JU27" s="0" t="n">
        <v>1</v>
      </c>
      <c r="JW27" s="0" t="n">
        <v>35.4</v>
      </c>
      <c r="JX27" s="0" t="n">
        <v>0</v>
      </c>
      <c r="JY27" s="0" t="str">
        <f aca="false">IF(OR(JU27=3,JU27=5),IF(GW27&gt;0.4,"3/5 high syn","3/5 low syn"),"other")</f>
        <v>other</v>
      </c>
      <c r="KA27" s="0" t="n">
        <v>35.4</v>
      </c>
      <c r="KB27" s="0" t="n">
        <v>0</v>
      </c>
      <c r="KC27" s="0" t="str">
        <f aca="false">IF(KD27&gt;$KE$3,"high nfkb","low")</f>
        <v>low</v>
      </c>
      <c r="KD27" s="0" t="n">
        <f aca="false">D27+C27</f>
        <v>27.5889020383316</v>
      </c>
      <c r="KG27" s="0" t="n">
        <v>35.4</v>
      </c>
      <c r="KH27" s="0" t="n">
        <v>0</v>
      </c>
      <c r="KI27" s="0" t="str">
        <f aca="false">IF(AND(KM27,NOT(KN27),KO27),"high cRel+RelB, low RelA","other")</f>
        <v>other</v>
      </c>
      <c r="KJ27" s="0" t="n">
        <f aca="false">Q27</f>
        <v>13.4909621765068</v>
      </c>
      <c r="KK27" s="0" t="n">
        <f aca="false">R27</f>
        <v>13.4935695468264</v>
      </c>
      <c r="KL27" s="0" t="n">
        <f aca="false">AC27</f>
        <v>15.37806181827</v>
      </c>
      <c r="KM27" s="0" t="n">
        <f aca="false">IF(KJ27&gt;AVERAGE($KJ$3:$KJ$115),1,0)</f>
        <v>0</v>
      </c>
      <c r="KN27" s="0" t="n">
        <f aca="false">IF(KK27&gt;AVERAGE($KK$3:$KK$115),1,0)</f>
        <v>0</v>
      </c>
      <c r="KO27" s="0" t="n">
        <f aca="false">IF(KL27&gt;AVERAGE($KL$3:$KL$115),1,0)</f>
        <v>0</v>
      </c>
      <c r="KP27" s="0" t="n">
        <v>2</v>
      </c>
      <c r="KQ27" s="0" t="n">
        <v>621</v>
      </c>
      <c r="KR27" s="0" t="n">
        <v>1426597</v>
      </c>
      <c r="KS27" s="0" t="n">
        <v>601</v>
      </c>
      <c r="KT27" s="0" t="n">
        <v>1025515</v>
      </c>
      <c r="KU27" s="0" t="n">
        <v>446</v>
      </c>
      <c r="KV27" s="0" t="n">
        <v>401082</v>
      </c>
      <c r="KW27" s="0" t="n">
        <v>430762</v>
      </c>
      <c r="KX27" s="0" t="n">
        <v>0.742096505823627</v>
      </c>
      <c r="KY27" s="0" t="n">
        <f aca="false">KV27/KT27</f>
        <v>0.391103006781958</v>
      </c>
    </row>
    <row r="28" customFormat="false" ht="15" hidden="false" customHeight="false" outlineLevel="0" collapsed="false">
      <c r="A28" s="0" t="n">
        <v>361</v>
      </c>
      <c r="B28" s="0" t="n">
        <v>14.317466035532</v>
      </c>
      <c r="C28" s="0" t="n">
        <v>28.709904230932</v>
      </c>
      <c r="D28" s="0" t="n">
        <v>16.4057239743484</v>
      </c>
      <c r="E28" s="0" t="n">
        <v>107.054717439889</v>
      </c>
      <c r="F28" s="0" t="n">
        <v>0.197285783991306</v>
      </c>
      <c r="G28" s="0" t="n">
        <v>0.0484944353057658</v>
      </c>
      <c r="H28" s="0" t="n">
        <v>1.38744253989368</v>
      </c>
      <c r="I28" s="0" t="n">
        <v>0.877329324140893</v>
      </c>
      <c r="J28" s="0" t="n">
        <v>0.0266282327572807</v>
      </c>
      <c r="K28" s="0" t="n">
        <v>10.6639331379181</v>
      </c>
      <c r="L28" s="0" t="n">
        <v>0.580947359847924</v>
      </c>
      <c r="M28" s="0" t="n">
        <v>1</v>
      </c>
      <c r="N28" s="0" t="n">
        <v>1.1751303622685</v>
      </c>
      <c r="O28" s="0" t="n">
        <v>1</v>
      </c>
      <c r="P28" s="0" t="n">
        <v>0.00657485741048213</v>
      </c>
      <c r="Q28" s="0" t="n">
        <v>24.3987835408165</v>
      </c>
      <c r="R28" s="0" t="n">
        <v>15.6249012146427</v>
      </c>
      <c r="S28" s="0" t="n">
        <v>0.76988661834008</v>
      </c>
      <c r="T28" s="0" t="n">
        <v>0</v>
      </c>
      <c r="U28" s="0" t="n">
        <v>1</v>
      </c>
      <c r="V28" s="0" t="n">
        <v>3.91972393201001</v>
      </c>
      <c r="W28" s="0" t="n">
        <v>0.567457925600652</v>
      </c>
      <c r="X28" s="0" t="n">
        <v>1.79198502837514</v>
      </c>
      <c r="Y28" s="0" t="n">
        <v>4.26117175107608</v>
      </c>
      <c r="Z28" s="0" t="n">
        <v>2.03555301130268</v>
      </c>
      <c r="AA28" s="0" t="n">
        <v>0.0272261840941899</v>
      </c>
      <c r="AB28" s="0" t="n">
        <v>0.899531794416057</v>
      </c>
      <c r="AC28" s="0" t="n">
        <v>16.0560040065998</v>
      </c>
      <c r="AD28" s="0" t="n">
        <v>0.00971986728889006</v>
      </c>
      <c r="AE28" s="0" t="n">
        <v>0.492334835510026</v>
      </c>
      <c r="AF28" s="0" t="n">
        <v>4.43386195575432</v>
      </c>
      <c r="AG28" s="0" t="n">
        <v>0.326915155072847</v>
      </c>
      <c r="AH28" s="0" t="n">
        <v>17.2087331421491</v>
      </c>
      <c r="AI28" s="0" t="n">
        <v>0.320608362488566</v>
      </c>
      <c r="AJ28" s="0" t="n">
        <v>0.0821229581953912</v>
      </c>
      <c r="AK28" s="0" t="n">
        <v>0.0342892848754612</v>
      </c>
      <c r="AL28" s="0" t="n">
        <v>0.00601577394955975</v>
      </c>
      <c r="AM28" s="0" t="n">
        <v>1.07537675344511</v>
      </c>
      <c r="AN28" s="0" t="n">
        <v>0.00150791284780439</v>
      </c>
      <c r="AO28" s="0" t="n">
        <v>0.159773600300698</v>
      </c>
      <c r="AP28" s="0" t="n">
        <v>174.277123589221</v>
      </c>
      <c r="AQ28" s="0" t="n">
        <v>17.1915156518325</v>
      </c>
      <c r="AR28" s="0" t="n">
        <v>31.7014108435273</v>
      </c>
      <c r="AS28" s="0" t="n">
        <v>8.86949425522721</v>
      </c>
      <c r="AT28" s="0" t="n">
        <v>19.0646277599043</v>
      </c>
      <c r="AU28" s="0" t="n">
        <v>0.0527719809721594</v>
      </c>
      <c r="AV28" s="0" t="n">
        <v>1.03844140370605</v>
      </c>
      <c r="AW28" s="0" t="n">
        <v>0.0177965989666986</v>
      </c>
      <c r="AX28" s="0" t="n">
        <v>1.89291442949398</v>
      </c>
      <c r="AY28" s="0" t="n">
        <v>0.149071270489131</v>
      </c>
      <c r="AZ28" s="0" t="n">
        <v>0.794883582203808</v>
      </c>
      <c r="BA28" s="0" t="n">
        <v>0.117256811204721</v>
      </c>
      <c r="BB28" s="0" t="n">
        <v>7.7121333627992</v>
      </c>
      <c r="BC28" s="0" t="n">
        <v>19.7482246350341</v>
      </c>
      <c r="BD28" s="0" t="n">
        <v>5.4355280235425</v>
      </c>
      <c r="BE28" s="0" t="n">
        <v>1.52101698668234</v>
      </c>
      <c r="BF28" s="0" t="n">
        <v>10.2669443274342</v>
      </c>
      <c r="BG28" s="0" t="n">
        <v>5.30415804927378</v>
      </c>
      <c r="BH28" s="0" t="n">
        <v>0</v>
      </c>
      <c r="BI28" s="0" t="n">
        <v>0</v>
      </c>
      <c r="BJ28" s="0" t="n">
        <v>0.0892108842312053</v>
      </c>
      <c r="BK28" s="0" t="n">
        <v>0.070240870505118</v>
      </c>
      <c r="BL28" s="0" t="n">
        <v>1.15250405171441</v>
      </c>
      <c r="BM28" s="0" t="n">
        <v>0.0890972877571188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0.00532178695166321</v>
      </c>
      <c r="BU28" s="0" t="n">
        <v>4.05680048235399</v>
      </c>
      <c r="BV28" s="0" t="n">
        <v>9.36908861830769</v>
      </c>
      <c r="BW28" s="0" t="n">
        <v>4.8877087930966</v>
      </c>
      <c r="BX28" s="0" t="n">
        <v>0.0297445567553913</v>
      </c>
      <c r="BY28" s="0" t="n">
        <v>0.0101142312659891</v>
      </c>
      <c r="BZ28" s="0" t="n">
        <v>0.0887167015648041</v>
      </c>
      <c r="CA28" s="0" t="n">
        <v>0.0688954546011394</v>
      </c>
      <c r="CB28" s="0" t="n">
        <v>9.10387061706512</v>
      </c>
      <c r="CC28" s="0" t="n">
        <v>0.723886885315222</v>
      </c>
      <c r="CD28" s="0" t="n">
        <v>0.540027560538063</v>
      </c>
      <c r="CE28" s="0" t="n">
        <v>0.273329901047673</v>
      </c>
      <c r="CF28" s="0" t="n">
        <v>0.00185204614045345</v>
      </c>
      <c r="CG28" s="0" t="n">
        <v>0.00159487152099428</v>
      </c>
      <c r="CH28" s="0" t="n">
        <v>0.00485599794548759</v>
      </c>
      <c r="CI28" s="0" t="n">
        <v>0.00370010712630893</v>
      </c>
      <c r="CJ28" s="0" t="n">
        <v>9.85025208874515</v>
      </c>
      <c r="CK28" s="0" t="n">
        <v>0.862915228901229</v>
      </c>
      <c r="CL28" s="0" t="n">
        <v>0.831019008147158</v>
      </c>
      <c r="CM28" s="0" t="n">
        <v>0.428760187616792</v>
      </c>
      <c r="CN28" s="0" t="n">
        <v>0.0023869946277002</v>
      </c>
      <c r="CO28" s="0" t="n">
        <v>0.00220100125534784</v>
      </c>
      <c r="CP28" s="0" t="n">
        <v>0.00720866164332474</v>
      </c>
      <c r="CQ28" s="0" t="n">
        <v>0.00566963663536232</v>
      </c>
      <c r="CR28" s="0" t="n">
        <v>0.822287717283398</v>
      </c>
      <c r="CS28" s="0" t="n">
        <v>0.0647314167644337</v>
      </c>
      <c r="CT28" s="0" t="n">
        <v>0.462247830411292</v>
      </c>
      <c r="CU28" s="0" t="n">
        <v>5.21413033567558</v>
      </c>
      <c r="CV28" s="0" t="n">
        <v>0.0390770928627788</v>
      </c>
      <c r="CW28" s="0" t="n">
        <v>0.031435459319254</v>
      </c>
      <c r="CX28" s="0" t="n">
        <v>0.0332564966578352</v>
      </c>
      <c r="CY28" s="0" t="n">
        <v>0.03768686781421</v>
      </c>
      <c r="CZ28" s="0" t="n">
        <v>0.0973097669351003</v>
      </c>
      <c r="DA28" s="0" t="n">
        <v>6.64873794190005</v>
      </c>
      <c r="DB28" s="0" t="n">
        <v>1.93970663323168</v>
      </c>
      <c r="DC28" s="0" t="n">
        <v>4.40983062230224</v>
      </c>
      <c r="DD28" s="0" t="n">
        <v>0.287611321088696</v>
      </c>
      <c r="DE28" s="0" t="n">
        <v>0.0169892493717958</v>
      </c>
      <c r="DF28" s="0" t="n">
        <v>0.00986589373055498</v>
      </c>
      <c r="DG28" s="0" t="n">
        <v>0.000575765547430093</v>
      </c>
      <c r="DH28" s="7" t="n">
        <v>2.65773056563075E-006</v>
      </c>
      <c r="DI28" s="0" t="n">
        <v>0.00454765708785964</v>
      </c>
      <c r="DJ28" s="0" t="n">
        <v>0.00491864585885789</v>
      </c>
      <c r="DK28" s="0" t="n">
        <v>0.000410771482673313</v>
      </c>
      <c r="DL28" s="0" t="n">
        <v>0.0292588295351066</v>
      </c>
      <c r="DM28" s="0" t="n">
        <v>0.0919868656814313</v>
      </c>
      <c r="DN28" s="0" t="n">
        <v>1.30639530886848</v>
      </c>
      <c r="DO28" s="7" t="n">
        <v>8.56951338023521E-008</v>
      </c>
      <c r="DP28" s="0" t="n">
        <v>0.298084585119977</v>
      </c>
      <c r="DQ28" s="0" t="n">
        <v>0.00460533994728202</v>
      </c>
      <c r="DR28" s="0" t="n">
        <v>0.00140354339682345</v>
      </c>
      <c r="DS28" s="0" t="n">
        <v>0.00507897164057622</v>
      </c>
      <c r="DT28" s="0" t="n">
        <v>0.342419106156904</v>
      </c>
      <c r="DU28" s="0" t="n">
        <v>0.999647948991865</v>
      </c>
      <c r="DV28" s="0" t="n">
        <v>0.783133919306135</v>
      </c>
      <c r="DW28" s="0" t="n">
        <v>0.940050904757964</v>
      </c>
      <c r="DX28" s="7" t="n">
        <v>1.5398906120117E-005</v>
      </c>
      <c r="DY28" s="0" t="n">
        <v>0.00488936241652323</v>
      </c>
      <c r="DZ28" s="0" t="n">
        <v>4.7593724125118</v>
      </c>
      <c r="EA28" s="0" t="n">
        <v>0.184954021186383</v>
      </c>
      <c r="EB28" s="0" t="n">
        <v>4.09544044750673</v>
      </c>
      <c r="EC28" s="0" t="n">
        <v>0.0535883110979008</v>
      </c>
      <c r="ED28" s="0" t="n">
        <v>0.00208255506662204</v>
      </c>
      <c r="EE28" s="0" t="n">
        <v>1.09160103675794</v>
      </c>
      <c r="EF28" s="0" t="n">
        <v>199.760141412917</v>
      </c>
      <c r="EG28" s="0" t="n">
        <v>0.00798961175301633</v>
      </c>
      <c r="EH28" s="0" t="n">
        <v>1.37325536458776</v>
      </c>
      <c r="EI28" s="0" t="n">
        <v>98.1604611851146</v>
      </c>
      <c r="EJ28" s="0" t="n">
        <v>0.108958847219008</v>
      </c>
      <c r="EK28" s="0" t="n">
        <v>22754.6505648478</v>
      </c>
      <c r="EL28" s="0" t="n">
        <v>0.00312155070374273</v>
      </c>
      <c r="EM28" s="0" t="n">
        <v>15.7141215257028</v>
      </c>
      <c r="EN28" s="0" t="n">
        <v>577.918884576949</v>
      </c>
      <c r="EO28" s="0" t="n">
        <v>3.1627031556772</v>
      </c>
      <c r="EP28" s="0" t="n">
        <v>694425.843539452</v>
      </c>
      <c r="EQ28" s="0" t="n">
        <v>1.09006835212471</v>
      </c>
      <c r="ER28" s="0" t="n">
        <v>0.0857843184348419</v>
      </c>
      <c r="ES28" s="0" t="n">
        <v>417075.798812328</v>
      </c>
      <c r="ET28" s="0" t="n">
        <v>0.00357404989619323</v>
      </c>
      <c r="EU28" s="0" t="n">
        <v>1.71710668879525</v>
      </c>
      <c r="EV28" s="0" t="n">
        <v>0.00390305202830384</v>
      </c>
      <c r="EW28" s="7" t="n">
        <v>6416999.13497461</v>
      </c>
      <c r="EX28" s="0" t="n">
        <v>10.8935360722138</v>
      </c>
      <c r="EY28" s="0" t="n">
        <v>3792.12365302797</v>
      </c>
      <c r="EZ28" s="7" t="n">
        <v>1020331.97949925</v>
      </c>
      <c r="FA28" s="0" t="n">
        <v>0.00437619115408942</v>
      </c>
      <c r="FB28" s="0" t="n">
        <v>70.0968176225888</v>
      </c>
      <c r="FC28" s="0" t="n">
        <v>43618.7644032144</v>
      </c>
      <c r="FD28" s="0" t="n">
        <v>0.0684701344940672</v>
      </c>
      <c r="FE28" s="0" t="n">
        <v>14.8965695433468</v>
      </c>
      <c r="FF28" s="0" t="n">
        <v>20535.1691053021</v>
      </c>
      <c r="FG28" s="0" t="n">
        <v>238.676379425448</v>
      </c>
      <c r="FH28" s="0" t="n">
        <v>98532.9386049219</v>
      </c>
      <c r="FI28" s="0" t="n">
        <v>0.146621634543682</v>
      </c>
      <c r="FJ28" s="0" t="n">
        <v>390.932470647063</v>
      </c>
      <c r="FK28" s="0" t="n">
        <v>3.81164549761948</v>
      </c>
      <c r="FL28" s="0" t="n">
        <v>7656.94179259483</v>
      </c>
      <c r="FM28" s="0" t="n">
        <v>320.129511232074</v>
      </c>
      <c r="FN28" s="0" t="n">
        <v>0.00543127652809085</v>
      </c>
      <c r="FO28" s="0" t="n">
        <v>0.393534396496356</v>
      </c>
      <c r="FP28" s="7" t="n">
        <v>5.86534122699465E-011</v>
      </c>
      <c r="FQ28" s="7" t="n">
        <v>3.57731156230858E-009</v>
      </c>
      <c r="FR28" s="0" t="n">
        <v>499999.999999435</v>
      </c>
      <c r="FS28" s="7" t="n">
        <v>4.18286114563783E-010</v>
      </c>
      <c r="FT28" s="7" t="n">
        <v>2.92807182417826E-008</v>
      </c>
      <c r="FU28" s="0" t="n">
        <v>597507.310464263</v>
      </c>
      <c r="FV28" s="7" t="n">
        <v>4.99786969838334E-008</v>
      </c>
      <c r="FW28" s="7" t="n">
        <v>5.68257309447467E-007</v>
      </c>
      <c r="FX28" s="7" t="n">
        <v>5797187.15143766</v>
      </c>
      <c r="FY28" s="7" t="n">
        <v>4.84907640334026E-007</v>
      </c>
      <c r="FZ28" s="7" t="n">
        <v>4.84828613334211E-006</v>
      </c>
      <c r="GA28" s="7" t="n">
        <v>6.88422399002911E-006</v>
      </c>
      <c r="GB28" s="0" t="n">
        <v>99999.9993117251</v>
      </c>
      <c r="GC28" s="0" t="n">
        <v>0.000687936901582455</v>
      </c>
      <c r="GD28" s="7" t="n">
        <v>4.50506695377759E-008</v>
      </c>
      <c r="GE28" s="0" t="n">
        <v>99999.999999707</v>
      </c>
      <c r="GF28" s="7" t="n">
        <v>4.47621344559661E-011</v>
      </c>
      <c r="GG28" s="7" t="n">
        <v>1.55158468693975E-013</v>
      </c>
      <c r="GH28" s="7" t="n">
        <v>2.34888936913023E-007</v>
      </c>
      <c r="GI28" s="7" t="n">
        <v>2.92905748687262E-007</v>
      </c>
      <c r="GJ28" s="0" t="n">
        <v>0.00570524932102855</v>
      </c>
      <c r="GK28" s="0" t="n">
        <v>16.2739269311494</v>
      </c>
      <c r="GL28" s="0" t="n">
        <v>1.95041819652492</v>
      </c>
      <c r="GM28" s="0" t="n">
        <v>15.117919698675</v>
      </c>
      <c r="GN28" s="0" t="s">
        <v>263</v>
      </c>
      <c r="GO28" s="0" t="e">
        <f aca="false">VLOOKUP(GN28,,8,0)</f>
        <v>#NAME?</v>
      </c>
      <c r="GP28" s="0" t="n">
        <v>377</v>
      </c>
      <c r="GQ28" s="0" t="n">
        <v>645922</v>
      </c>
      <c r="GR28" s="0" t="n">
        <v>299</v>
      </c>
      <c r="GS28" s="0" t="n">
        <v>548887</v>
      </c>
      <c r="GT28" s="0" t="n">
        <v>132</v>
      </c>
      <c r="GU28" s="0" t="n">
        <v>97035</v>
      </c>
      <c r="GV28" s="0" t="n">
        <v>98777</v>
      </c>
      <c r="GW28" s="0" t="n">
        <v>0.441471571906355</v>
      </c>
      <c r="GX28" s="0" t="n">
        <v>3</v>
      </c>
      <c r="GY28" s="0" t="s">
        <v>263</v>
      </c>
      <c r="GZ28" s="0" t="n">
        <v>36.5667</v>
      </c>
      <c r="HA28" s="0" t="n">
        <v>1</v>
      </c>
      <c r="HB28" s="0" t="e">
        <f aca="false">VLOOKUP(GN28,,42,0)</f>
        <v>#NAME?</v>
      </c>
      <c r="HC28" s="0" t="e">
        <f aca="false">VLOOKUP(GN28,,43,0)</f>
        <v>#NAME?</v>
      </c>
      <c r="HD28" s="0" t="e">
        <f aca="false">IF(HC28="Progressed",1,0)</f>
        <v>#NAME?</v>
      </c>
      <c r="HE28" s="0" t="n">
        <f aca="false">GU28/GX28</f>
        <v>32345</v>
      </c>
      <c r="HF28" s="0" t="e">
        <f aca="false">VLOOKUP(GN28,,3,0)</f>
        <v>#NAME?</v>
      </c>
      <c r="HG28" s="0" t="n">
        <f aca="false">IF(Q28&gt;20,1,0)</f>
        <v>1</v>
      </c>
      <c r="HH28" s="0" t="n">
        <f aca="false">IF(AF28&gt;4.2,1,0)</f>
        <v>1</v>
      </c>
      <c r="HI28" s="0" t="n">
        <f aca="false">IF(DQ28&gt;0.005,1,0)</f>
        <v>0</v>
      </c>
      <c r="HJ28" s="0" t="n">
        <f aca="false">IF(DR28&gt;0.004,1,0)</f>
        <v>0</v>
      </c>
      <c r="HK28" s="0" t="n">
        <f aca="false">IF(ED28&gt;0.001,1,0)</f>
        <v>1</v>
      </c>
      <c r="HL28" s="0" t="n">
        <f aca="false">IF((GT28/GP28)&gt;0.4,1,0)</f>
        <v>0</v>
      </c>
      <c r="HM28" s="0" t="n">
        <f aca="false">SUM(HG28:HH28)</f>
        <v>2</v>
      </c>
      <c r="HN28" s="0" t="n">
        <f aca="false">SUM(HG28,HH28,HL28)</f>
        <v>2</v>
      </c>
      <c r="HP28" s="1" t="n">
        <f aca="false">IF(B28&gt;AVERAGE($B$3:$B$115),1,0)</f>
        <v>1</v>
      </c>
      <c r="HQ28" s="1" t="n">
        <f aca="false">IF(E28&gt;AVERAGE($E$3:$E$115),1,0)</f>
        <v>0</v>
      </c>
      <c r="HR28" s="2" t="str">
        <f aca="false">IF(AND(HP28,HQ28),"high","low")</f>
        <v>low</v>
      </c>
      <c r="HS28" s="6" t="n">
        <v>36.5667</v>
      </c>
      <c r="HT28" s="6" t="n">
        <v>1</v>
      </c>
      <c r="HU28" s="6" t="str">
        <f aca="false">HR28</f>
        <v>low</v>
      </c>
      <c r="HV28" s="0" t="str">
        <f aca="false">IF(HM28+HL28&lt;2,"low","high")</f>
        <v>high</v>
      </c>
      <c r="HW28" s="0" t="n">
        <v>36.5667</v>
      </c>
      <c r="HX28" s="0" t="n">
        <v>1</v>
      </c>
      <c r="HY28" s="0" t="n">
        <f aca="false">SUM(HG28,HH28,HL28)</f>
        <v>2</v>
      </c>
      <c r="IA28" s="0" t="n">
        <v>36.5667</v>
      </c>
      <c r="IB28" s="0" t="n">
        <v>1</v>
      </c>
      <c r="IC28" s="0" t="str">
        <f aca="false">IF(AND(SUM(HG28:HH28)=2,GW28&gt;0.4),"high relBp52 and cRel + high synergy",IF(SUM(HG28:HH28)=2,"high RelBp52 and cRel + low synergy","low nfkb"))</f>
        <v>high relBp52 and cRel + high synergy</v>
      </c>
      <c r="IE28" s="0" t="n">
        <v>36.5667</v>
      </c>
      <c r="IF28" s="0" t="n">
        <v>1</v>
      </c>
      <c r="IG28" s="0" t="str">
        <f aca="false">IF(AND(SUM(HG28:HH28)=2,GW28&gt;0.4),"high relBp52 and cRel + high synergy",IF(AND(SUM(HG28:HH28)=1,GW28&gt;0.4),"high RelBp52 or cRel + high synergy",IF(SUM(HG28:HH28)=1,"high cRel OR RelBnp52n","low nfkb")))</f>
        <v>high relBp52 and cRel + high synergy</v>
      </c>
      <c r="II28" s="0" t="n">
        <v>36.5667</v>
      </c>
      <c r="IJ28" s="0" t="n">
        <v>1</v>
      </c>
      <c r="IK28" s="0" t="str">
        <f aca="false">IF(Q28&gt;20,"high cRel","low cRel")</f>
        <v>high cRel</v>
      </c>
      <c r="IM28" s="0" t="n">
        <v>36.5667</v>
      </c>
      <c r="IN28" s="0" t="n">
        <v>1</v>
      </c>
      <c r="IO28" s="0" t="str">
        <f aca="false">IF(AND(Q28&gt;20,GW28&gt;0.4),"high cRel + syn","low cRel or syn")</f>
        <v>high cRel + syn</v>
      </c>
      <c r="IQ28" s="0" t="n">
        <v>36.5667</v>
      </c>
      <c r="IR28" s="0" t="n">
        <v>1</v>
      </c>
      <c r="IS28" s="0" t="str">
        <f aca="false">IF(AF28&gt;4.2,"High RelBnp52n","low RelBnp52n")</f>
        <v>High RelBnp52n</v>
      </c>
      <c r="IU28" s="0" t="n">
        <v>36.5667</v>
      </c>
      <c r="IV28" s="0" t="n">
        <v>1</v>
      </c>
      <c r="IW28" s="0" t="str">
        <f aca="false">IF(AND(AF28&gt;4.2,GW28&gt;0.4),"High RelBnp52n and syn","low RelBnp52n or syn")</f>
        <v>High RelBnp52n and syn</v>
      </c>
      <c r="IY28" s="0" t="n">
        <v>36.5667</v>
      </c>
      <c r="IZ28" s="0" t="n">
        <v>1</v>
      </c>
      <c r="JA28" s="0" t="str">
        <f aca="false">IF(AND(AF28&gt;4.2,GW28&gt;0.4),"High RelBnp52n and syn",IF(AND(AF28&gt;4.2,GW28&lt;=0.4),"other",IF(AND(AF28&lt;=4.2,GW28&gt;0.4),"other","low RelBnp52n and syn")))</f>
        <v>High RelBnp52n and syn</v>
      </c>
      <c r="JC28" s="0" t="n">
        <v>36.5667</v>
      </c>
      <c r="JD28" s="0" t="n">
        <v>1</v>
      </c>
      <c r="JE28" s="0" t="str">
        <f aca="false">IF(ED28&gt;0.001,"high pE2F","low pE2F")</f>
        <v>high pE2F</v>
      </c>
      <c r="JG28" s="0" t="n">
        <v>36.5667</v>
      </c>
      <c r="JH28" s="0" t="n">
        <v>1</v>
      </c>
      <c r="JI28" s="0" t="str">
        <f aca="false">IF((Q28/R28)&gt;1.3,"high cRel/relA","low cRel/RelA")</f>
        <v>high cRel/relA</v>
      </c>
      <c r="JK28" s="0" t="n">
        <v>36.5667</v>
      </c>
      <c r="JL28" s="0" t="n">
        <v>1</v>
      </c>
      <c r="JM28" s="0" t="str">
        <f aca="false">IF(AND((Q28/R28)&gt;1.3,GW28&gt;0.4),"high cRel/relA and high syn",IF(OR((Q28/R28)&gt;1.3,GW28&gt;0.4),"high cRel/RelA or high syn","low both"))</f>
        <v>high cRel/relA and high syn</v>
      </c>
      <c r="JO28" s="0" t="n">
        <v>36.5667</v>
      </c>
      <c r="JP28" s="0" t="n">
        <v>1</v>
      </c>
      <c r="JQ28" s="0" t="str">
        <f aca="false">IF(BB28&gt;7.6,"high IkBd","low IkBd")</f>
        <v>high IkBd</v>
      </c>
      <c r="JS28" s="0" t="n">
        <v>36.5667</v>
      </c>
      <c r="JT28" s="0" t="n">
        <v>1</v>
      </c>
      <c r="JU28" s="0" t="n">
        <v>3</v>
      </c>
      <c r="JW28" s="0" t="n">
        <v>36.5667</v>
      </c>
      <c r="JX28" s="0" t="n">
        <v>1</v>
      </c>
      <c r="JY28" s="0" t="str">
        <f aca="false">IF(OR(JU28=3,JU28=5),IF(GW28&gt;0.4,"3/5 high syn","3/5 low syn"),"other")</f>
        <v>3/5 high syn</v>
      </c>
      <c r="KA28" s="0" t="n">
        <v>36.5667</v>
      </c>
      <c r="KB28" s="0" t="n">
        <v>1</v>
      </c>
      <c r="KC28" s="0" t="str">
        <f aca="false">IF(KD28&gt;$KE$3,"high nfkb","low")</f>
        <v>high nfkb</v>
      </c>
      <c r="KD28" s="0" t="n">
        <f aca="false">D28+C28</f>
        <v>45.1156282052804</v>
      </c>
      <c r="KG28" s="0" t="n">
        <v>36.5667</v>
      </c>
      <c r="KH28" s="0" t="n">
        <v>1</v>
      </c>
      <c r="KI28" s="0" t="str">
        <f aca="false">IF(AND(KM28,NOT(KN28),KO28),"high cRel+RelB, low RelA","other")</f>
        <v>other</v>
      </c>
      <c r="KJ28" s="0" t="n">
        <f aca="false">Q28</f>
        <v>24.3987835408165</v>
      </c>
      <c r="KK28" s="0" t="n">
        <f aca="false">R28</f>
        <v>15.6249012146427</v>
      </c>
      <c r="KL28" s="0" t="n">
        <f aca="false">AC28</f>
        <v>16.0560040065998</v>
      </c>
      <c r="KM28" s="0" t="n">
        <f aca="false">IF(KJ28&gt;AVERAGE($KJ$3:$KJ$115),1,0)</f>
        <v>1</v>
      </c>
      <c r="KN28" s="0" t="n">
        <f aca="false">IF(KK28&gt;AVERAGE($KK$3:$KK$115),1,0)</f>
        <v>0</v>
      </c>
      <c r="KO28" s="0" t="n">
        <f aca="false">IF(KL28&gt;AVERAGE($KL$3:$KL$115),1,0)</f>
        <v>0</v>
      </c>
      <c r="KP28" s="0" t="n">
        <v>2</v>
      </c>
      <c r="KQ28" s="0" t="n">
        <v>461</v>
      </c>
      <c r="KR28" s="0" t="n">
        <v>1197370</v>
      </c>
      <c r="KS28" s="0" t="n">
        <v>368</v>
      </c>
      <c r="KT28" s="0" t="n">
        <v>896246</v>
      </c>
      <c r="KU28" s="0" t="n">
        <v>157</v>
      </c>
      <c r="KV28" s="0" t="n">
        <v>301124</v>
      </c>
      <c r="KW28" s="0" t="n">
        <v>324882</v>
      </c>
      <c r="KX28" s="0" t="n">
        <v>0.426630434782609</v>
      </c>
      <c r="KY28" s="0" t="n">
        <f aca="false">KV28/KT28</f>
        <v>0.335983647346822</v>
      </c>
    </row>
    <row r="29" customFormat="false" ht="15" hidden="false" customHeight="false" outlineLevel="0" collapsed="false">
      <c r="A29" s="0" t="n">
        <v>361</v>
      </c>
      <c r="B29" s="0" t="n">
        <v>18.1061991705463</v>
      </c>
      <c r="C29" s="0" t="n">
        <v>35.1533651644886</v>
      </c>
      <c r="D29" s="0" t="n">
        <v>23.1428324552062</v>
      </c>
      <c r="E29" s="0" t="n">
        <v>278.29532977399</v>
      </c>
      <c r="F29" s="0" t="n">
        <v>0.244216518419411</v>
      </c>
      <c r="G29" s="0" t="n">
        <v>0.0525462421969869</v>
      </c>
      <c r="H29" s="0" t="n">
        <v>1.60297811076019</v>
      </c>
      <c r="I29" s="0" t="n">
        <v>1.16115123060028</v>
      </c>
      <c r="J29" s="0" t="n">
        <v>0.131334288173361</v>
      </c>
      <c r="K29" s="0" t="n">
        <v>13.1397203416816</v>
      </c>
      <c r="L29" s="0" t="n">
        <v>0.601749487794697</v>
      </c>
      <c r="M29" s="0" t="n">
        <v>1</v>
      </c>
      <c r="N29" s="0" t="n">
        <v>1.18065292459484</v>
      </c>
      <c r="O29" s="0" t="n">
        <v>1</v>
      </c>
      <c r="P29" s="0" t="n">
        <v>0.00751951116425472</v>
      </c>
      <c r="Q29" s="0" t="n">
        <v>26.5543806851567</v>
      </c>
      <c r="R29" s="0" t="n">
        <v>15.5706586151696</v>
      </c>
      <c r="S29" s="0" t="n">
        <v>1.53220418523813</v>
      </c>
      <c r="T29" s="0" t="n">
        <v>0</v>
      </c>
      <c r="U29" s="0" t="n">
        <v>1</v>
      </c>
      <c r="V29" s="0" t="n">
        <v>3.97585888662054</v>
      </c>
      <c r="W29" s="0" t="n">
        <v>0.581476967585471</v>
      </c>
      <c r="X29" s="0" t="n">
        <v>2.12606346137221</v>
      </c>
      <c r="Y29" s="0" t="n">
        <v>4.73968630216523</v>
      </c>
      <c r="Z29" s="0" t="n">
        <v>1.97240117951041</v>
      </c>
      <c r="AA29" s="0" t="n">
        <v>0.026306669118563</v>
      </c>
      <c r="AB29" s="0" t="n">
        <v>0.881479494500077</v>
      </c>
      <c r="AC29" s="0" t="n">
        <v>16.4977715782144</v>
      </c>
      <c r="AD29" s="0" t="n">
        <v>0.00996627777066763</v>
      </c>
      <c r="AE29" s="0" t="n">
        <v>0.583872314408562</v>
      </c>
      <c r="AF29" s="0" t="n">
        <v>4.74059441581352</v>
      </c>
      <c r="AG29" s="0" t="n">
        <v>0.357083417520513</v>
      </c>
      <c r="AH29" s="0" t="n">
        <v>22.4688833989829</v>
      </c>
      <c r="AI29" s="0" t="n">
        <v>0.379449346731868</v>
      </c>
      <c r="AJ29" s="0" t="n">
        <v>0.113760169378354</v>
      </c>
      <c r="AK29" s="0" t="n">
        <v>0.0374361546814712</v>
      </c>
      <c r="AL29" s="0" t="n">
        <v>0.00629598822760748</v>
      </c>
      <c r="AM29" s="0" t="n">
        <v>1.22760518086701</v>
      </c>
      <c r="AN29" s="0" t="n">
        <v>0.00141611317991158</v>
      </c>
      <c r="AO29" s="0" t="n">
        <v>0.150381092519852</v>
      </c>
      <c r="AP29" s="0" t="n">
        <v>167.931403401896</v>
      </c>
      <c r="AQ29" s="0" t="n">
        <v>11.6054831854612</v>
      </c>
      <c r="AR29" s="0" t="n">
        <v>26.0693894315535</v>
      </c>
      <c r="AS29" s="0" t="n">
        <v>7.06292345576286</v>
      </c>
      <c r="AT29" s="0" t="n">
        <v>15.3919832422784</v>
      </c>
      <c r="AU29" s="0" t="n">
        <v>0.0342347857071811</v>
      </c>
      <c r="AV29" s="0" t="n">
        <v>0.82430578500819</v>
      </c>
      <c r="AW29" s="0" t="n">
        <v>0.0162226243227657</v>
      </c>
      <c r="AX29" s="0" t="n">
        <v>2.39026488292922</v>
      </c>
      <c r="AY29" s="0" t="n">
        <v>0.127354639160874</v>
      </c>
      <c r="AZ29" s="0" t="n">
        <v>0.816232002513791</v>
      </c>
      <c r="BA29" s="0" t="n">
        <v>0.128033412341573</v>
      </c>
      <c r="BB29" s="0" t="n">
        <v>7.58007205294613</v>
      </c>
      <c r="BC29" s="0" t="n">
        <v>19.8350995547214</v>
      </c>
      <c r="BD29" s="0" t="n">
        <v>4.38082517735336</v>
      </c>
      <c r="BE29" s="0" t="n">
        <v>1.52407396021554</v>
      </c>
      <c r="BF29" s="0" t="n">
        <v>7.39018672808073</v>
      </c>
      <c r="BG29" s="0" t="n">
        <v>4.50538013025561</v>
      </c>
      <c r="BH29" s="0" t="n">
        <v>0</v>
      </c>
      <c r="BI29" s="0" t="n">
        <v>0</v>
      </c>
      <c r="BJ29" s="0" t="n">
        <v>0.0812574884922225</v>
      </c>
      <c r="BK29" s="0" t="n">
        <v>0.0817906958415053</v>
      </c>
      <c r="BL29" s="0" t="n">
        <v>1.23427528851194</v>
      </c>
      <c r="BM29" s="0" t="n">
        <v>0.0951874653271154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0.00530825787627273</v>
      </c>
      <c r="BU29" s="0" t="n">
        <v>3.71740055563972</v>
      </c>
      <c r="BV29" s="0" t="n">
        <v>7.38620519841278</v>
      </c>
      <c r="BW29" s="0" t="n">
        <v>4.53733684116794</v>
      </c>
      <c r="BX29" s="0" t="n">
        <v>0.0223129853167087</v>
      </c>
      <c r="BY29" s="0" t="n">
        <v>0.0106357697457066</v>
      </c>
      <c r="BZ29" s="0" t="n">
        <v>0.0864870891736151</v>
      </c>
      <c r="CA29" s="0" t="n">
        <v>0.08609059491821</v>
      </c>
      <c r="CB29" s="0" t="n">
        <v>10.4980509655265</v>
      </c>
      <c r="CC29" s="0" t="n">
        <v>0.832846053231519</v>
      </c>
      <c r="CD29" s="0" t="n">
        <v>0.399638033433036</v>
      </c>
      <c r="CE29" s="0" t="n">
        <v>0.23645073206922</v>
      </c>
      <c r="CF29" s="0" t="n">
        <v>0.00129535275125889</v>
      </c>
      <c r="CG29" s="0" t="n">
        <v>0.00126931780395266</v>
      </c>
      <c r="CH29" s="0" t="n">
        <v>0.00446199274653457</v>
      </c>
      <c r="CI29" s="0" t="n">
        <v>0.00433477880846028</v>
      </c>
      <c r="CJ29" s="0" t="n">
        <v>10.5928088744987</v>
      </c>
      <c r="CK29" s="0" t="n">
        <v>0.926182974668721</v>
      </c>
      <c r="CL29" s="0" t="n">
        <v>0.529136770107916</v>
      </c>
      <c r="CM29" s="0" t="n">
        <v>0.32208393531852</v>
      </c>
      <c r="CN29" s="0" t="n">
        <v>0.00148923924002872</v>
      </c>
      <c r="CO29" s="0" t="n">
        <v>0.00157817882564764</v>
      </c>
      <c r="CP29" s="0" t="n">
        <v>0.00580896075429027</v>
      </c>
      <c r="CQ29" s="0" t="n">
        <v>0.00584019574443386</v>
      </c>
      <c r="CR29" s="0" t="n">
        <v>0.758996686193905</v>
      </c>
      <c r="CS29" s="0" t="n">
        <v>0.0598319506312245</v>
      </c>
      <c r="CT29" s="0" t="n">
        <v>0.462247843494119</v>
      </c>
      <c r="CU29" s="0" t="n">
        <v>6.23637903492264</v>
      </c>
      <c r="CV29" s="0" t="n">
        <v>0.0688815985274426</v>
      </c>
      <c r="CW29" s="0" t="n">
        <v>0.0314354602291397</v>
      </c>
      <c r="CX29" s="0" t="n">
        <v>0.0345566691300396</v>
      </c>
      <c r="CY29" s="0" t="n">
        <v>0.0386423079443852</v>
      </c>
      <c r="CZ29" s="0" t="n">
        <v>0.0976130553129816</v>
      </c>
      <c r="DA29" s="0" t="n">
        <v>6.65007217546308</v>
      </c>
      <c r="DB29" s="0" t="n">
        <v>1.70756853371485</v>
      </c>
      <c r="DC29" s="0" t="n">
        <v>4.40900231307284</v>
      </c>
      <c r="DD29" s="0" t="n">
        <v>0.287613916189575</v>
      </c>
      <c r="DE29" s="0" t="n">
        <v>0.016695183394313</v>
      </c>
      <c r="DF29" s="0" t="n">
        <v>0.00990937086455268</v>
      </c>
      <c r="DG29" s="0" t="n">
        <v>0.000616621480396552</v>
      </c>
      <c r="DH29" s="7" t="n">
        <v>2.65095087229219E-006</v>
      </c>
      <c r="DI29" s="0" t="n">
        <v>0.00524413110924244</v>
      </c>
      <c r="DJ29" s="0" t="n">
        <v>0.00528947369579305</v>
      </c>
      <c r="DK29" s="0" t="n">
        <v>0.000379152721720865</v>
      </c>
      <c r="DL29" s="0" t="n">
        <v>0.0291859003281306</v>
      </c>
      <c r="DM29" s="0" t="n">
        <v>0.050281446275512</v>
      </c>
      <c r="DN29" s="0" t="n">
        <v>1.40699492056688</v>
      </c>
      <c r="DO29" s="7" t="n">
        <v>8.56933809397885E-008</v>
      </c>
      <c r="DP29" s="0" t="n">
        <v>0.185110676613228</v>
      </c>
      <c r="DQ29" s="0" t="n">
        <v>0.00265078470375709</v>
      </c>
      <c r="DR29" s="0" t="n">
        <v>0.000709470118519523</v>
      </c>
      <c r="DS29" s="0" t="n">
        <v>0.00507890030757285</v>
      </c>
      <c r="DT29" s="0" t="n">
        <v>0.42386781627624</v>
      </c>
      <c r="DU29" s="0" t="n">
        <v>0.999661728664812</v>
      </c>
      <c r="DV29" s="0" t="n">
        <v>0.783130756624437</v>
      </c>
      <c r="DW29" s="0" t="n">
        <v>0.940050904538918</v>
      </c>
      <c r="DX29" s="7" t="n">
        <v>1.53986897096292E-005</v>
      </c>
      <c r="DY29" s="0" t="n">
        <v>0.00488930043575643</v>
      </c>
      <c r="DZ29" s="0" t="n">
        <v>4.80270765918884</v>
      </c>
      <c r="EA29" s="0" t="n">
        <v>0.144546945584928</v>
      </c>
      <c r="EB29" s="0" t="n">
        <v>4.43186923724619</v>
      </c>
      <c r="EC29" s="0" t="n">
        <v>0.0512015913291014</v>
      </c>
      <c r="ED29" s="0" t="n">
        <v>0.00154109924761151</v>
      </c>
      <c r="EE29" s="0" t="n">
        <v>0.714223655962755</v>
      </c>
      <c r="EF29" s="0" t="n">
        <v>199.760141391613</v>
      </c>
      <c r="EG29" s="0" t="n">
        <v>0.00798961175214751</v>
      </c>
      <c r="EH29" s="0" t="n">
        <v>1.37325536461122</v>
      </c>
      <c r="EI29" s="0" t="n">
        <v>98.160461175961</v>
      </c>
      <c r="EJ29" s="0" t="n">
        <v>0.108958847314082</v>
      </c>
      <c r="EK29" s="0" t="n">
        <v>22754.6505720038</v>
      </c>
      <c r="EL29" s="0" t="n">
        <v>0.00312155070620128</v>
      </c>
      <c r="EM29" s="0" t="n">
        <v>15.7141177832772</v>
      </c>
      <c r="EN29" s="0" t="n">
        <v>577.918886938343</v>
      </c>
      <c r="EO29" s="0" t="n">
        <v>3.16270247844176</v>
      </c>
      <c r="EP29" s="0" t="n">
        <v>694425.844863165</v>
      </c>
      <c r="EQ29" s="0" t="n">
        <v>1.09006802053853</v>
      </c>
      <c r="ER29" s="0" t="n">
        <v>0.0857842810679836</v>
      </c>
      <c r="ES29" s="0" t="n">
        <v>417075.798817081</v>
      </c>
      <c r="ET29" s="0" t="n">
        <v>0.00357404833880973</v>
      </c>
      <c r="EU29" s="0" t="n">
        <v>1.71710602988305</v>
      </c>
      <c r="EV29" s="0" t="n">
        <v>0.00390305050859737</v>
      </c>
      <c r="EW29" s="7" t="n">
        <v>6416999.14029525</v>
      </c>
      <c r="EX29" s="0" t="n">
        <v>10.8935313433611</v>
      </c>
      <c r="EY29" s="0" t="n">
        <v>3792.12193927073</v>
      </c>
      <c r="EZ29" s="7" t="n">
        <v>1530497.96916277</v>
      </c>
      <c r="FA29" s="0" t="n">
        <v>0.0065642838542549</v>
      </c>
      <c r="FB29" s="0" t="n">
        <v>105.145184777267</v>
      </c>
      <c r="FC29" s="0" t="n">
        <v>43618.7644750646</v>
      </c>
      <c r="FD29" s="0" t="n">
        <v>0.0684701145213164</v>
      </c>
      <c r="FE29" s="0" t="n">
        <v>14.8965677523796</v>
      </c>
      <c r="FF29" s="0" t="n">
        <v>20535.169174566</v>
      </c>
      <c r="FG29" s="0" t="n">
        <v>238.676310097295</v>
      </c>
      <c r="FH29" s="0" t="n">
        <v>98532.9387221066</v>
      </c>
      <c r="FI29" s="0" t="n">
        <v>0.146621597800463</v>
      </c>
      <c r="FJ29" s="0" t="n">
        <v>226.968179614028</v>
      </c>
      <c r="FK29" s="0" t="n">
        <v>2.14415926174546</v>
      </c>
      <c r="FL29" s="0" t="n">
        <v>17426.6713079222</v>
      </c>
      <c r="FM29" s="0" t="n">
        <v>408.595457680736</v>
      </c>
      <c r="FN29" s="0" t="n">
        <v>0.000843376423298842</v>
      </c>
      <c r="FO29" s="0" t="n">
        <v>0.145281804571697</v>
      </c>
      <c r="FP29" s="7" t="n">
        <v>1.40402883442615E-012</v>
      </c>
      <c r="FQ29" s="7" t="n">
        <v>2.15690890825922E-010</v>
      </c>
      <c r="FR29" s="0" t="n">
        <v>499999.999999981</v>
      </c>
      <c r="FS29" s="7" t="n">
        <v>1.00149418865404E-011</v>
      </c>
      <c r="FT29" s="7" t="n">
        <v>9.22717772846306E-010</v>
      </c>
      <c r="FU29" s="0" t="n">
        <v>896260.96617771</v>
      </c>
      <c r="FV29" s="7" t="n">
        <v>2.36250070810282E-009</v>
      </c>
      <c r="FW29" s="7" t="n">
        <v>2.8012118109375E-008</v>
      </c>
      <c r="FX29" s="7" t="n">
        <v>5797187.15652999</v>
      </c>
      <c r="FY29" s="7" t="n">
        <v>1.52811059269022E-008</v>
      </c>
      <c r="FZ29" s="7" t="n">
        <v>1.52828021830392E-007</v>
      </c>
      <c r="GA29" s="7" t="n">
        <v>4.40000261657013E-007</v>
      </c>
      <c r="GB29" s="0" t="n">
        <v>99999.9999559947</v>
      </c>
      <c r="GC29" s="7" t="n">
        <v>4.39772214906643E-005</v>
      </c>
      <c r="GD29" s="7" t="n">
        <v>2.95258721518562E-009</v>
      </c>
      <c r="GE29" s="0" t="n">
        <v>99999.9999999749</v>
      </c>
      <c r="GF29" s="7" t="n">
        <v>3.47801504003645E-012</v>
      </c>
      <c r="GG29" s="7" t="n">
        <v>1.20575251605846E-014</v>
      </c>
      <c r="GH29" s="7" t="n">
        <v>8.56529116403992E-009</v>
      </c>
      <c r="GI29" s="7" t="n">
        <v>2.50552085172734E-008</v>
      </c>
      <c r="GJ29" s="0" t="n">
        <v>0.000232007983914767</v>
      </c>
      <c r="GK29" s="0" t="n">
        <v>7.81536548880374</v>
      </c>
      <c r="GL29" s="0" t="n">
        <v>1.91874291455003</v>
      </c>
      <c r="GM29" s="0" t="n">
        <v>15.5531256449411</v>
      </c>
      <c r="GN29" s="0" t="s">
        <v>264</v>
      </c>
      <c r="GO29" s="0" t="e">
        <f aca="false">VLOOKUP(GN29,,8,0)</f>
        <v>#NAME?</v>
      </c>
      <c r="GP29" s="0" t="n">
        <v>605</v>
      </c>
      <c r="GQ29" s="0" t="n">
        <v>943509</v>
      </c>
      <c r="GR29" s="0" t="n">
        <v>592</v>
      </c>
      <c r="GS29" s="0" t="n">
        <v>879403</v>
      </c>
      <c r="GT29" s="0" t="n">
        <v>414</v>
      </c>
      <c r="GU29" s="0" t="n">
        <v>64106</v>
      </c>
      <c r="GV29" s="0" t="n">
        <v>105489</v>
      </c>
      <c r="GW29" s="0" t="n">
        <v>0.699324324324324</v>
      </c>
      <c r="GX29" s="0" t="n">
        <v>6</v>
      </c>
      <c r="GY29" s="0" t="s">
        <v>264</v>
      </c>
      <c r="GZ29" s="0" t="n">
        <v>42.0534</v>
      </c>
      <c r="HA29" s="0" t="n">
        <v>1</v>
      </c>
      <c r="HB29" s="0" t="e">
        <f aca="false">VLOOKUP(GN29,,42,0)</f>
        <v>#NAME?</v>
      </c>
      <c r="HC29" s="0" t="e">
        <f aca="false">VLOOKUP(GN29,,43,0)</f>
        <v>#NAME?</v>
      </c>
      <c r="HD29" s="0" t="e">
        <f aca="false">IF(HC29="Progressed",1,0)</f>
        <v>#NAME?</v>
      </c>
      <c r="HE29" s="0" t="n">
        <f aca="false">GU29/GX29</f>
        <v>10684.3333333333</v>
      </c>
      <c r="HF29" s="0" t="e">
        <f aca="false">VLOOKUP(GN29,,3,0)</f>
        <v>#NAME?</v>
      </c>
      <c r="HG29" s="0" t="n">
        <f aca="false">IF(Q29&gt;20,1,0)</f>
        <v>1</v>
      </c>
      <c r="HH29" s="0" t="n">
        <f aca="false">IF(AF29&gt;4.2,1,0)</f>
        <v>1</v>
      </c>
      <c r="HI29" s="0" t="n">
        <f aca="false">IF(DQ29&gt;0.005,1,0)</f>
        <v>0</v>
      </c>
      <c r="HJ29" s="0" t="n">
        <f aca="false">IF(DR29&gt;0.004,1,0)</f>
        <v>0</v>
      </c>
      <c r="HK29" s="0" t="n">
        <f aca="false">IF(ED29&gt;0.001,1,0)</f>
        <v>1</v>
      </c>
      <c r="HL29" s="0" t="n">
        <f aca="false">IF((GT29/GP29)&gt;0.4,1,0)</f>
        <v>1</v>
      </c>
      <c r="HM29" s="0" t="n">
        <f aca="false">SUM(HG29:HH29)</f>
        <v>2</v>
      </c>
      <c r="HN29" s="0" t="n">
        <f aca="false">SUM(HG29,HH29,HL29)</f>
        <v>3</v>
      </c>
      <c r="HP29" s="1" t="n">
        <f aca="false">IF(B29&gt;AVERAGE($B$3:$B$115),1,0)</f>
        <v>1</v>
      </c>
      <c r="HQ29" s="1" t="n">
        <f aca="false">IF(E29&gt;AVERAGE($E$3:$E$115),1,0)</f>
        <v>1</v>
      </c>
      <c r="HR29" s="2" t="str">
        <f aca="false">IF(AND(HP29,HQ29),"high","low")</f>
        <v>high</v>
      </c>
      <c r="HS29" s="6" t="n">
        <v>42.0534</v>
      </c>
      <c r="HT29" s="6" t="n">
        <v>1</v>
      </c>
      <c r="HU29" s="6" t="str">
        <f aca="false">HR29</f>
        <v>high</v>
      </c>
      <c r="HV29" s="0" t="str">
        <f aca="false">IF(HM29+HL29&lt;2,"low","high")</f>
        <v>high</v>
      </c>
      <c r="HW29" s="0" t="n">
        <v>42.0534</v>
      </c>
      <c r="HX29" s="0" t="n">
        <v>1</v>
      </c>
      <c r="HY29" s="0" t="n">
        <f aca="false">SUM(HG29,HH29,HL29)</f>
        <v>3</v>
      </c>
      <c r="IA29" s="0" t="n">
        <v>42.0534</v>
      </c>
      <c r="IB29" s="0" t="n">
        <v>1</v>
      </c>
      <c r="IC29" s="0" t="str">
        <f aca="false">IF(AND(SUM(HG29:HH29)=2,GW29&gt;0.4),"high relBp52 and cRel + high synergy",IF(SUM(HG29:HH29)=2,"high RelBp52 and cRel + low synergy","low nfkb"))</f>
        <v>high relBp52 and cRel + high synergy</v>
      </c>
      <c r="IE29" s="0" t="n">
        <v>42.0534</v>
      </c>
      <c r="IF29" s="0" t="n">
        <v>1</v>
      </c>
      <c r="IG29" s="0" t="str">
        <f aca="false">IF(AND(SUM(HG29:HH29)=2,GW29&gt;0.4),"high relBp52 and cRel + high synergy",IF(AND(SUM(HG29:HH29)=1,GW29&gt;0.4),"high RelBp52 or cRel + high synergy",IF(SUM(HG29:HH29)=1,"high cRel OR RelBnp52n","low nfkb")))</f>
        <v>high relBp52 and cRel + high synergy</v>
      </c>
      <c r="II29" s="0" t="n">
        <v>42.0534</v>
      </c>
      <c r="IJ29" s="0" t="n">
        <v>1</v>
      </c>
      <c r="IK29" s="0" t="str">
        <f aca="false">IF(Q29&gt;20,"high cRel","low cRel")</f>
        <v>high cRel</v>
      </c>
      <c r="IM29" s="0" t="n">
        <v>42.0534</v>
      </c>
      <c r="IN29" s="0" t="n">
        <v>1</v>
      </c>
      <c r="IO29" s="0" t="str">
        <f aca="false">IF(AND(Q29&gt;20,GW29&gt;0.4),"high cRel + syn","low cRel or syn")</f>
        <v>high cRel + syn</v>
      </c>
      <c r="IQ29" s="0" t="n">
        <v>42.0534</v>
      </c>
      <c r="IR29" s="0" t="n">
        <v>1</v>
      </c>
      <c r="IS29" s="0" t="str">
        <f aca="false">IF(AF29&gt;4.2,"High RelBnp52n","low RelBnp52n")</f>
        <v>High RelBnp52n</v>
      </c>
      <c r="IU29" s="0" t="n">
        <v>42.0534</v>
      </c>
      <c r="IV29" s="0" t="n">
        <v>1</v>
      </c>
      <c r="IW29" s="0" t="str">
        <f aca="false">IF(AND(AF29&gt;4.2,GW29&gt;0.4),"High RelBnp52n and syn","low RelBnp52n or syn")</f>
        <v>High RelBnp52n and syn</v>
      </c>
      <c r="IY29" s="0" t="n">
        <v>42.0534</v>
      </c>
      <c r="IZ29" s="0" t="n">
        <v>1</v>
      </c>
      <c r="JA29" s="0" t="str">
        <f aca="false">IF(AND(AF29&gt;4.2,GW29&gt;0.4),"High RelBnp52n and syn",IF(AND(AF29&gt;4.2,GW29&lt;=0.4),"other",IF(AND(AF29&lt;=4.2,GW29&gt;0.4),"other","low RelBnp52n and syn")))</f>
        <v>High RelBnp52n and syn</v>
      </c>
      <c r="JC29" s="0" t="n">
        <v>42.0534</v>
      </c>
      <c r="JD29" s="0" t="n">
        <v>1</v>
      </c>
      <c r="JE29" s="0" t="str">
        <f aca="false">IF(ED29&gt;0.001,"high pE2F","low pE2F")</f>
        <v>high pE2F</v>
      </c>
      <c r="JG29" s="0" t="n">
        <v>42.0534</v>
      </c>
      <c r="JH29" s="0" t="n">
        <v>1</v>
      </c>
      <c r="JI29" s="0" t="str">
        <f aca="false">IF((Q29/R29)&gt;1.3,"high cRel/relA","low cRel/RelA")</f>
        <v>high cRel/relA</v>
      </c>
      <c r="JK29" s="0" t="n">
        <v>42.0534</v>
      </c>
      <c r="JL29" s="0" t="n">
        <v>1</v>
      </c>
      <c r="JM29" s="0" t="str">
        <f aca="false">IF(AND((Q29/R29)&gt;1.3,GW29&gt;0.4),"high cRel/relA and high syn",IF(OR((Q29/R29)&gt;1.3,GW29&gt;0.4),"high cRel/RelA or high syn","low both"))</f>
        <v>high cRel/relA and high syn</v>
      </c>
      <c r="JO29" s="0" t="n">
        <v>42.0534</v>
      </c>
      <c r="JP29" s="0" t="n">
        <v>1</v>
      </c>
      <c r="JQ29" s="0" t="str">
        <f aca="false">IF(BB29&gt;7.6,"high IkBd","low IkBd")</f>
        <v>low IkBd</v>
      </c>
      <c r="JS29" s="0" t="n">
        <v>42.0534</v>
      </c>
      <c r="JT29" s="0" t="n">
        <v>1</v>
      </c>
      <c r="JU29" s="0" t="n">
        <v>5</v>
      </c>
      <c r="JW29" s="0" t="n">
        <v>42.0534</v>
      </c>
      <c r="JX29" s="0" t="n">
        <v>1</v>
      </c>
      <c r="JY29" s="0" t="str">
        <f aca="false">IF(OR(JU29=3,JU29=5),IF(GW29&gt;0.4,"3/5 high syn","3/5 low syn"),"other")</f>
        <v>3/5 high syn</v>
      </c>
      <c r="KA29" s="0" t="n">
        <v>42.0534</v>
      </c>
      <c r="KB29" s="0" t="n">
        <v>1</v>
      </c>
      <c r="KC29" s="0" t="str">
        <f aca="false">IF(KD29&gt;$KE$3,"high nfkb","low")</f>
        <v>high nfkb</v>
      </c>
      <c r="KD29" s="0" t="n">
        <f aca="false">D29+C29</f>
        <v>58.2961976196948</v>
      </c>
      <c r="KG29" s="0" t="n">
        <v>42.0534</v>
      </c>
      <c r="KH29" s="0" t="n">
        <v>1</v>
      </c>
      <c r="KI29" s="0" t="str">
        <f aca="false">IF(AND(KM29,NOT(KN29),KO29),"high cRel+RelB, low RelA","other")</f>
        <v>high cRel+RelB, low RelA</v>
      </c>
      <c r="KJ29" s="0" t="n">
        <f aca="false">Q29</f>
        <v>26.5543806851567</v>
      </c>
      <c r="KK29" s="0" t="n">
        <f aca="false">R29</f>
        <v>15.5706586151696</v>
      </c>
      <c r="KL29" s="0" t="n">
        <f aca="false">AC29</f>
        <v>16.4977715782144</v>
      </c>
      <c r="KM29" s="0" t="n">
        <f aca="false">IF(KJ29&gt;AVERAGE($KJ$3:$KJ$115),1,0)</f>
        <v>1</v>
      </c>
      <c r="KN29" s="0" t="n">
        <f aca="false">IF(KK29&gt;AVERAGE($KK$3:$KK$115),1,0)</f>
        <v>0</v>
      </c>
      <c r="KO29" s="0" t="n">
        <f aca="false">IF(KL29&gt;AVERAGE($KL$3:$KL$115),1,0)</f>
        <v>1</v>
      </c>
      <c r="KP29" s="0" t="n">
        <v>2</v>
      </c>
      <c r="KQ29" s="0" t="n">
        <v>186</v>
      </c>
      <c r="KR29" s="0" t="n">
        <v>408325</v>
      </c>
      <c r="KS29" s="0" t="n">
        <v>192</v>
      </c>
      <c r="KT29" s="0" t="n">
        <v>405792</v>
      </c>
      <c r="KU29" s="0" t="n">
        <v>33</v>
      </c>
      <c r="KV29" s="0" t="n">
        <v>2533</v>
      </c>
      <c r="KW29" s="0" t="n">
        <v>7582</v>
      </c>
      <c r="KX29" s="0" t="n">
        <v>0.171875</v>
      </c>
      <c r="KY29" s="0" t="n">
        <f aca="false">KV29/KT29</f>
        <v>0.00624211418657835</v>
      </c>
    </row>
    <row r="30" customFormat="false" ht="15" hidden="false" customHeight="false" outlineLevel="0" collapsed="false">
      <c r="A30" s="0" t="n">
        <v>361</v>
      </c>
      <c r="B30" s="0" t="n">
        <v>9.77815795814856</v>
      </c>
      <c r="C30" s="0" t="n">
        <v>27.0525798248244</v>
      </c>
      <c r="D30" s="0" t="n">
        <v>10.3034081330067</v>
      </c>
      <c r="E30" s="0" t="n">
        <v>209.599250901065</v>
      </c>
      <c r="F30" s="0" t="n">
        <v>0.172475501850221</v>
      </c>
      <c r="G30" s="0" t="n">
        <v>0.0431792353964662</v>
      </c>
      <c r="H30" s="0" t="n">
        <v>1.26515680174406</v>
      </c>
      <c r="I30" s="0" t="n">
        <v>0.405212526867256</v>
      </c>
      <c r="J30" s="0" t="n">
        <v>0.0690506487213463</v>
      </c>
      <c r="K30" s="0" t="n">
        <v>7.64697295462613</v>
      </c>
      <c r="L30" s="0" t="n">
        <v>0.54443034822268</v>
      </c>
      <c r="M30" s="0" t="n">
        <v>1</v>
      </c>
      <c r="N30" s="0" t="n">
        <v>1.149640810963</v>
      </c>
      <c r="O30" s="0" t="n">
        <v>1</v>
      </c>
      <c r="P30" s="0" t="n">
        <v>0.00596765222764189</v>
      </c>
      <c r="Q30" s="0" t="n">
        <v>16.6959700322878</v>
      </c>
      <c r="R30" s="0" t="n">
        <v>16.2263010946963</v>
      </c>
      <c r="S30" s="0" t="n">
        <v>1.27156795671756</v>
      </c>
      <c r="T30" s="0" t="n">
        <v>0</v>
      </c>
      <c r="U30" s="0" t="n">
        <v>1</v>
      </c>
      <c r="V30" s="0" t="n">
        <v>3.78900153073188</v>
      </c>
      <c r="W30" s="0" t="n">
        <v>0.507549095280938</v>
      </c>
      <c r="X30" s="0" t="n">
        <v>1.72447515262845</v>
      </c>
      <c r="Y30" s="0" t="n">
        <v>4.01549542923777</v>
      </c>
      <c r="Z30" s="0" t="n">
        <v>1.75874086283087</v>
      </c>
      <c r="AA30" s="0" t="n">
        <v>0.0235819540245135</v>
      </c>
      <c r="AB30" s="0" t="n">
        <v>0.713977110341366</v>
      </c>
      <c r="AC30" s="0" t="n">
        <v>17.1612388016996</v>
      </c>
      <c r="AD30" s="0" t="n">
        <v>0.00856889302521996</v>
      </c>
      <c r="AE30" s="0" t="n">
        <v>0.456736575968742</v>
      </c>
      <c r="AF30" s="0" t="n">
        <v>3.63501657858252</v>
      </c>
      <c r="AG30" s="0" t="n">
        <v>0.299065801100131</v>
      </c>
      <c r="AH30" s="0" t="n">
        <v>16.8684386366664</v>
      </c>
      <c r="AI30" s="0" t="n">
        <v>0.19109925428035</v>
      </c>
      <c r="AJ30" s="0" t="n">
        <v>0.0518815244507659</v>
      </c>
      <c r="AK30" s="0" t="n">
        <v>0.0180412846651749</v>
      </c>
      <c r="AL30" s="0" t="n">
        <v>0.00559585243586029</v>
      </c>
      <c r="AM30" s="0" t="n">
        <v>0.976140112844902</v>
      </c>
      <c r="AN30" s="0" t="n">
        <v>0.00112327968578334</v>
      </c>
      <c r="AO30" s="0" t="n">
        <v>0.116530535246102</v>
      </c>
      <c r="AP30" s="0" t="n">
        <v>147.893674086521</v>
      </c>
      <c r="AQ30" s="0" t="n">
        <v>15.6074596948323</v>
      </c>
      <c r="AR30" s="0" t="n">
        <v>28.9916884045191</v>
      </c>
      <c r="AS30" s="0" t="n">
        <v>7.90245676781987</v>
      </c>
      <c r="AT30" s="0" t="n">
        <v>42.4081864073276</v>
      </c>
      <c r="AU30" s="0" t="n">
        <v>0.142820316252166</v>
      </c>
      <c r="AV30" s="0" t="n">
        <v>3.42078315631303</v>
      </c>
      <c r="AW30" s="0" t="n">
        <v>0.0539300173644592</v>
      </c>
      <c r="AX30" s="0" t="n">
        <v>3.470704205209</v>
      </c>
      <c r="AY30" s="0" t="n">
        <v>0.405068165928896</v>
      </c>
      <c r="AZ30" s="0" t="n">
        <v>1.63679392201003</v>
      </c>
      <c r="BA30" s="0" t="n">
        <v>0.264970729993553</v>
      </c>
      <c r="BB30" s="0" t="n">
        <v>8.03527771538436</v>
      </c>
      <c r="BC30" s="0" t="n">
        <v>22.8919549079387</v>
      </c>
      <c r="BD30" s="0" t="n">
        <v>7.28340694985058</v>
      </c>
      <c r="BE30" s="0" t="n">
        <v>1.78456908493555</v>
      </c>
      <c r="BF30" s="0" t="n">
        <v>9.68230164317957</v>
      </c>
      <c r="BG30" s="0" t="n">
        <v>4.91108271644027</v>
      </c>
      <c r="BH30" s="0" t="n">
        <v>0</v>
      </c>
      <c r="BI30" s="0" t="n">
        <v>0</v>
      </c>
      <c r="BJ30" s="0" t="n">
        <v>0.251970833538606</v>
      </c>
      <c r="BK30" s="0" t="n">
        <v>0.165014453930229</v>
      </c>
      <c r="BL30" s="0" t="n">
        <v>1.37472796294846</v>
      </c>
      <c r="BM30" s="0" t="n">
        <v>0.107774091945795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0.00493058802417075</v>
      </c>
      <c r="BU30" s="0" t="n">
        <v>4.02401943736484</v>
      </c>
      <c r="BV30" s="0" t="n">
        <v>5.65675821289117</v>
      </c>
      <c r="BW30" s="0" t="n">
        <v>2.89695934806789</v>
      </c>
      <c r="BX30" s="0" t="n">
        <v>0.0537214908148894</v>
      </c>
      <c r="BY30" s="0" t="n">
        <v>0.020440126181118</v>
      </c>
      <c r="BZ30" s="0" t="n">
        <v>0.16283980964868</v>
      </c>
      <c r="CA30" s="0" t="n">
        <v>0.104832966195388</v>
      </c>
      <c r="CB30" s="0" t="n">
        <v>7.09782248616004</v>
      </c>
      <c r="CC30" s="0" t="n">
        <v>0.571686325672492</v>
      </c>
      <c r="CD30" s="0" t="n">
        <v>0.245674669672938</v>
      </c>
      <c r="CE30" s="0" t="n">
        <v>0.121211837567531</v>
      </c>
      <c r="CF30" s="0" t="n">
        <v>0.0024715596629388</v>
      </c>
      <c r="CG30" s="0" t="n">
        <v>0.00221255305572206</v>
      </c>
      <c r="CH30" s="0" t="n">
        <v>0.00659514679851439</v>
      </c>
      <c r="CI30" s="0" t="n">
        <v>0.00416583663945917</v>
      </c>
      <c r="CJ30" s="0" t="n">
        <v>6.05258636038291</v>
      </c>
      <c r="CK30" s="0" t="n">
        <v>0.531198369504594</v>
      </c>
      <c r="CL30" s="0" t="n">
        <v>0.730366411720993</v>
      </c>
      <c r="CM30" s="0" t="n">
        <v>0.369781072820681</v>
      </c>
      <c r="CN30" s="0" t="n">
        <v>0.00627127950044271</v>
      </c>
      <c r="CO30" s="0" t="n">
        <v>0.00604730188601644</v>
      </c>
      <c r="CP30" s="0" t="n">
        <v>0.0189643712903701</v>
      </c>
      <c r="CQ30" s="0" t="n">
        <v>0.0124021945427921</v>
      </c>
      <c r="CR30" s="0" t="n">
        <v>0.913054405154322</v>
      </c>
      <c r="CS30" s="0" t="n">
        <v>0.0729943882710989</v>
      </c>
      <c r="CT30" s="0" t="n">
        <v>0.862567811863419</v>
      </c>
      <c r="CU30" s="0" t="n">
        <v>4.30350301967762</v>
      </c>
      <c r="CV30" s="0" t="n">
        <v>0.0540655446607377</v>
      </c>
      <c r="CW30" s="0" t="n">
        <v>0.042717642722855</v>
      </c>
      <c r="CX30" s="0" t="n">
        <v>0.0304370635291634</v>
      </c>
      <c r="CY30" s="0" t="n">
        <v>0.0398553742949327</v>
      </c>
      <c r="CZ30" s="0" t="n">
        <v>0.0883487388231162</v>
      </c>
      <c r="DA30" s="0" t="n">
        <v>6.44830920799596</v>
      </c>
      <c r="DB30" s="0" t="n">
        <v>2.29674899310198</v>
      </c>
      <c r="DC30" s="0" t="n">
        <v>3.55341835801925</v>
      </c>
      <c r="DD30" s="0" t="n">
        <v>0.224310619517093</v>
      </c>
      <c r="DE30" s="0" t="n">
        <v>0.0142619533936354</v>
      </c>
      <c r="DF30" s="0" t="n">
        <v>0.0114347278814123</v>
      </c>
      <c r="DG30" s="0" t="n">
        <v>0.000686675853879586</v>
      </c>
      <c r="DH30" s="7" t="n">
        <v>2.46210089409816E-006</v>
      </c>
      <c r="DI30" s="0" t="n">
        <v>0.00354503024283353</v>
      </c>
      <c r="DJ30" s="0" t="n">
        <v>0.00302196399497742</v>
      </c>
      <c r="DK30" s="0" t="n">
        <v>0.000456039619193635</v>
      </c>
      <c r="DL30" s="0" t="n">
        <v>0.0245224521473912</v>
      </c>
      <c r="DM30" s="0" t="n">
        <v>0.0459726119297349</v>
      </c>
      <c r="DN30" s="0" t="n">
        <v>1.45792955780588</v>
      </c>
      <c r="DO30" s="7" t="n">
        <v>1.33358872802656E-007</v>
      </c>
      <c r="DP30" s="0" t="n">
        <v>0.258745280516573</v>
      </c>
      <c r="DQ30" s="0" t="n">
        <v>0.00351557071402688</v>
      </c>
      <c r="DR30" s="0" t="n">
        <v>0.000618023245936144</v>
      </c>
      <c r="DS30" s="0" t="n">
        <v>0.00507871785271539</v>
      </c>
      <c r="DT30" s="0" t="n">
        <v>0.347746022678865</v>
      </c>
      <c r="DU30" s="0" t="n">
        <v>0.99969672104682</v>
      </c>
      <c r="DV30" s="0" t="n">
        <v>0.801113665990761</v>
      </c>
      <c r="DW30" s="0" t="n">
        <v>1.06019566882972</v>
      </c>
      <c r="DX30" s="7" t="n">
        <v>2.27014764307448E-005</v>
      </c>
      <c r="DY30" s="0" t="n">
        <v>0.00497819592323097</v>
      </c>
      <c r="DZ30" s="0" t="n">
        <v>4.85238364837048</v>
      </c>
      <c r="EA30" s="0" t="n">
        <v>0.0951403481214621</v>
      </c>
      <c r="EB30" s="0" t="n">
        <v>4.01374542442294</v>
      </c>
      <c r="EC30" s="0" t="n">
        <v>0.0514642359201305</v>
      </c>
      <c r="ED30" s="0" t="n">
        <v>0.00100907620429562</v>
      </c>
      <c r="EE30" s="0" t="n">
        <v>1.08240889578556</v>
      </c>
      <c r="EF30" s="0" t="n">
        <v>199.760141375832</v>
      </c>
      <c r="EG30" s="0" t="n">
        <v>0.00798961175150388</v>
      </c>
      <c r="EH30" s="0" t="n">
        <v>1.39237366294342</v>
      </c>
      <c r="EI30" s="0" t="n">
        <v>97.0415778292959</v>
      </c>
      <c r="EJ30" s="0" t="n">
        <v>0.110910401550666</v>
      </c>
      <c r="EK30" s="0" t="n">
        <v>19453.5533605284</v>
      </c>
      <c r="EL30" s="0" t="n">
        <v>0.00270584777370872</v>
      </c>
      <c r="EM30" s="0" t="n">
        <v>7.41832900114339</v>
      </c>
      <c r="EN30" s="0" t="n">
        <v>648.277395660151</v>
      </c>
      <c r="EO30" s="0" t="n">
        <v>1.67996147541251</v>
      </c>
      <c r="EP30" s="0" t="n">
        <v>218067.876498717</v>
      </c>
      <c r="EQ30" s="0" t="n">
        <v>0.161600242468208</v>
      </c>
      <c r="ER30" s="0" t="n">
        <v>0.0141467801994064</v>
      </c>
      <c r="ES30" s="0" t="n">
        <v>652755.97804867</v>
      </c>
      <c r="ET30" s="0" t="n">
        <v>0.000922470921089766</v>
      </c>
      <c r="EU30" s="0" t="n">
        <v>0.414704439950367</v>
      </c>
      <c r="EV30" s="0" t="n">
        <v>0.000805900134962281</v>
      </c>
      <c r="EW30" s="7" t="n">
        <v>5768615.03131272</v>
      </c>
      <c r="EX30" s="0" t="n">
        <v>1.61518634005297</v>
      </c>
      <c r="EY30" s="0" t="n">
        <v>616.209324900623</v>
      </c>
      <c r="EZ30" s="0" t="n">
        <v>488201.424551393</v>
      </c>
      <c r="FA30" s="0" t="n">
        <v>0.000345305783507755</v>
      </c>
      <c r="FB30" s="0" t="n">
        <v>4.9876013916431</v>
      </c>
      <c r="FC30" s="0" t="n">
        <v>60505.6021462687</v>
      </c>
      <c r="FD30" s="0" t="n">
        <v>0.0448379672900303</v>
      </c>
      <c r="FE30" s="0" t="n">
        <v>12.6046220594363</v>
      </c>
      <c r="FF30" s="0" t="n">
        <v>18310.6998794165</v>
      </c>
      <c r="FG30" s="0" t="n">
        <v>186.842923064575</v>
      </c>
      <c r="FH30" s="0" t="n">
        <v>136274.336244381</v>
      </c>
      <c r="FI30" s="0" t="n">
        <v>0.171585279395174</v>
      </c>
      <c r="FJ30" s="0" t="n">
        <v>280.957402360592</v>
      </c>
      <c r="FK30" s="0" t="n">
        <v>2.66277214459511</v>
      </c>
      <c r="FL30" s="0" t="n">
        <v>15677.6471495303</v>
      </c>
      <c r="FM30" s="0" t="n">
        <v>450.00626134192</v>
      </c>
      <c r="FN30" s="0" t="n">
        <v>0.0014831121487613</v>
      </c>
      <c r="FO30" s="0" t="n">
        <v>0.232654363542338</v>
      </c>
      <c r="FP30" s="7" t="n">
        <v>4.35198870753771E-012</v>
      </c>
      <c r="FQ30" s="7" t="n">
        <v>6.11127929007465E-010</v>
      </c>
      <c r="FR30" s="0" t="n">
        <v>499999.999999943</v>
      </c>
      <c r="FS30" s="7" t="n">
        <v>3.1042289947198E-011</v>
      </c>
      <c r="FT30" s="7" t="n">
        <v>3.10371512277951E-009</v>
      </c>
      <c r="FU30" s="0" t="n">
        <v>901343.0756773</v>
      </c>
      <c r="FV30" s="7" t="n">
        <v>7.99171581494819E-009</v>
      </c>
      <c r="FW30" s="7" t="n">
        <v>9.44057150969787E-008</v>
      </c>
      <c r="FX30" s="7" t="n">
        <v>5144993.27108159</v>
      </c>
      <c r="FY30" s="7" t="n">
        <v>4.56178398661568E-008</v>
      </c>
      <c r="FZ30" s="7" t="n">
        <v>4.56239054124174E-007</v>
      </c>
      <c r="GA30" s="7" t="n">
        <v>1.45330875980546E-006</v>
      </c>
      <c r="GB30" s="0" t="n">
        <v>99999.9998546544</v>
      </c>
      <c r="GC30" s="0" t="n">
        <v>0.00014525419005388</v>
      </c>
      <c r="GD30" s="7" t="n">
        <v>9.74021692081816E-009</v>
      </c>
      <c r="GE30" s="0" t="n">
        <v>99999.9999999183</v>
      </c>
      <c r="GF30" s="7" t="n">
        <v>1.26565264044946E-011</v>
      </c>
      <c r="GG30" s="7" t="n">
        <v>1.37782906189048E-014</v>
      </c>
      <c r="GH30" s="7" t="n">
        <v>2.71244004202343E-008</v>
      </c>
      <c r="GI30" s="7" t="n">
        <v>8.16241321662503E-008</v>
      </c>
      <c r="GJ30" s="0" t="n">
        <v>0.000639342112617554</v>
      </c>
      <c r="GK30" s="0" t="n">
        <v>9.42408863801786</v>
      </c>
      <c r="GL30" s="0" t="n">
        <v>1.9154248934705</v>
      </c>
      <c r="GM30" s="0" t="n">
        <v>16.5186692913802</v>
      </c>
      <c r="GN30" s="0" t="s">
        <v>265</v>
      </c>
      <c r="GO30" s="0" t="e">
        <f aca="false">VLOOKUP(GN30,,8,0)</f>
        <v>#NAME?</v>
      </c>
      <c r="GP30" s="0" t="n">
        <v>1150</v>
      </c>
      <c r="GQ30" s="0" t="n">
        <v>1796327</v>
      </c>
      <c r="GR30" s="0" t="n">
        <v>884</v>
      </c>
      <c r="GS30" s="0" t="n">
        <v>1265419</v>
      </c>
      <c r="GT30" s="0" t="n">
        <v>707</v>
      </c>
      <c r="GU30" s="0" t="n">
        <v>530908</v>
      </c>
      <c r="GV30" s="0" t="n">
        <v>654475</v>
      </c>
      <c r="GW30" s="0" t="n">
        <v>0.799773755656109</v>
      </c>
      <c r="GX30" s="0" t="n">
        <v>12</v>
      </c>
      <c r="GY30" s="0" t="s">
        <v>265</v>
      </c>
      <c r="GZ30" s="0" t="n">
        <v>45.2</v>
      </c>
      <c r="HA30" s="0" t="n">
        <v>1</v>
      </c>
      <c r="HB30" s="0" t="e">
        <f aca="false">VLOOKUP(GN30,,42,0)</f>
        <v>#NAME?</v>
      </c>
      <c r="HC30" s="0" t="e">
        <f aca="false">VLOOKUP(GN30,,43,0)</f>
        <v>#NAME?</v>
      </c>
      <c r="HD30" s="0" t="e">
        <f aca="false">IF(HC30="Progressed",1,0)</f>
        <v>#NAME?</v>
      </c>
      <c r="HE30" s="0" t="n">
        <f aca="false">GU30/GX30</f>
        <v>44242.3333333333</v>
      </c>
      <c r="HF30" s="0" t="e">
        <f aca="false">VLOOKUP(GN30,,3,0)</f>
        <v>#NAME?</v>
      </c>
      <c r="HG30" s="0" t="n">
        <f aca="false">IF(Q30&gt;20,1,0)</f>
        <v>0</v>
      </c>
      <c r="HH30" s="0" t="n">
        <f aca="false">IF(AF30&gt;4.2,1,0)</f>
        <v>0</v>
      </c>
      <c r="HI30" s="0" t="n">
        <f aca="false">IF(DQ30&gt;0.005,1,0)</f>
        <v>0</v>
      </c>
      <c r="HJ30" s="0" t="n">
        <f aca="false">IF(DR30&gt;0.004,1,0)</f>
        <v>0</v>
      </c>
      <c r="HK30" s="0" t="n">
        <f aca="false">IF(ED30&gt;0.001,1,0)</f>
        <v>1</v>
      </c>
      <c r="HL30" s="0" t="n">
        <f aca="false">IF((GT30/GP30)&gt;0.4,1,0)</f>
        <v>1</v>
      </c>
      <c r="HM30" s="0" t="n">
        <f aca="false">SUM(HG30:HH30)</f>
        <v>0</v>
      </c>
      <c r="HN30" s="0" t="n">
        <f aca="false">SUM(HG30,HH30,HL30)</f>
        <v>1</v>
      </c>
      <c r="HP30" s="1" t="n">
        <f aca="false">IF(B30&gt;AVERAGE($B$3:$B$115),1,0)</f>
        <v>0</v>
      </c>
      <c r="HQ30" s="1" t="n">
        <f aca="false">IF(E30&gt;AVERAGE($E$3:$E$115),1,0)</f>
        <v>1</v>
      </c>
      <c r="HR30" s="2" t="str">
        <f aca="false">IF(AND(HP30,HQ30),"high","low")</f>
        <v>low</v>
      </c>
      <c r="HS30" s="6" t="n">
        <v>29.8</v>
      </c>
      <c r="HT30" s="6" t="n">
        <v>1</v>
      </c>
      <c r="HU30" s="6" t="str">
        <f aca="false">HR30</f>
        <v>low</v>
      </c>
      <c r="HV30" s="0" t="str">
        <f aca="false">IF(HM30+HL30&lt;2,"low","high")</f>
        <v>low</v>
      </c>
      <c r="HW30" s="0" t="n">
        <v>45.2</v>
      </c>
      <c r="HX30" s="0" t="n">
        <v>1</v>
      </c>
      <c r="HY30" s="0" t="n">
        <f aca="false">SUM(HG30,HH30,HL30)</f>
        <v>1</v>
      </c>
      <c r="IA30" s="0" t="n">
        <v>45.2</v>
      </c>
      <c r="IB30" s="0" t="n">
        <v>1</v>
      </c>
      <c r="IC30" s="0" t="str">
        <f aca="false">IF(AND(SUM(HG30:HH30)=2,GW30&gt;0.4),"high relBp52 and cRel + high synergy",IF(SUM(HG30:HH30)=2,"high RelBp52 and cRel + low synergy","low nfkb"))</f>
        <v>low nfkb</v>
      </c>
      <c r="IE30" s="0" t="n">
        <v>45.2</v>
      </c>
      <c r="IF30" s="0" t="n">
        <v>1</v>
      </c>
      <c r="IG30" s="0" t="str">
        <f aca="false">IF(AND(SUM(HG30:HH30)=2,GW30&gt;0.4),"high relBp52 and cRel + high synergy",IF(AND(SUM(HG30:HH30)=1,GW30&gt;0.4),"high RelBp52 or cRel + high synergy",IF(SUM(HG30:HH30)=1,"high cRel OR RelBnp52n","low nfkb")))</f>
        <v>low nfkb</v>
      </c>
      <c r="II30" s="0" t="n">
        <v>45.2</v>
      </c>
      <c r="IJ30" s="0" t="n">
        <v>1</v>
      </c>
      <c r="IK30" s="0" t="str">
        <f aca="false">IF(Q30&gt;20,"high cRel","low cRel")</f>
        <v>low cRel</v>
      </c>
      <c r="IM30" s="0" t="n">
        <v>45.2</v>
      </c>
      <c r="IN30" s="0" t="n">
        <v>1</v>
      </c>
      <c r="IO30" s="0" t="str">
        <f aca="false">IF(AND(Q30&gt;20,GW30&gt;0.4),"high cRel + syn","low cRel or syn")</f>
        <v>low cRel or syn</v>
      </c>
      <c r="IQ30" s="0" t="n">
        <v>45.2</v>
      </c>
      <c r="IR30" s="0" t="n">
        <v>1</v>
      </c>
      <c r="IS30" s="0" t="str">
        <f aca="false">IF(AF30&gt;4.2,"High RelBnp52n","low RelBnp52n")</f>
        <v>low RelBnp52n</v>
      </c>
      <c r="IU30" s="0" t="n">
        <v>45.2</v>
      </c>
      <c r="IV30" s="0" t="n">
        <v>1</v>
      </c>
      <c r="IW30" s="0" t="str">
        <f aca="false">IF(AND(AF30&gt;4.2,GW30&gt;0.4),"High RelBnp52n and syn","low RelBnp52n or syn")</f>
        <v>low RelBnp52n or syn</v>
      </c>
      <c r="IY30" s="0" t="n">
        <v>45.2</v>
      </c>
      <c r="IZ30" s="0" t="n">
        <v>1</v>
      </c>
      <c r="JA30" s="0" t="str">
        <f aca="false">IF(AND(AF30&gt;4.2,GW30&gt;0.4),"High RelBnp52n and syn",IF(AND(AF30&gt;4.2,GW30&lt;=0.4),"other",IF(AND(AF30&lt;=4.2,GW30&gt;0.4),"other","low RelBnp52n and syn")))</f>
        <v>other</v>
      </c>
      <c r="JC30" s="0" t="n">
        <v>45.2</v>
      </c>
      <c r="JD30" s="0" t="n">
        <v>1</v>
      </c>
      <c r="JE30" s="0" t="str">
        <f aca="false">IF(ED30&gt;0.001,"high pE2F","low pE2F")</f>
        <v>high pE2F</v>
      </c>
      <c r="JG30" s="0" t="n">
        <v>45.2</v>
      </c>
      <c r="JH30" s="0" t="n">
        <v>1</v>
      </c>
      <c r="JI30" s="0" t="str">
        <f aca="false">IF((Q30/R30)&gt;1.3,"high cRel/relA","low cRel/RelA")</f>
        <v>low cRel/RelA</v>
      </c>
      <c r="JK30" s="0" t="n">
        <v>45.2</v>
      </c>
      <c r="JL30" s="0" t="n">
        <v>1</v>
      </c>
      <c r="JM30" s="0" t="str">
        <f aca="false">IF(AND((Q30/R30)&gt;1.3,GW30&gt;0.4),"high cRel/relA and high syn",IF(OR((Q30/R30)&gt;1.3,GW30&gt;0.4),"high cRel/RelA or high syn","low both"))</f>
        <v>high cRel/RelA or high syn</v>
      </c>
      <c r="JO30" s="0" t="n">
        <v>45.2</v>
      </c>
      <c r="JP30" s="0" t="n">
        <v>1</v>
      </c>
      <c r="JQ30" s="0" t="str">
        <f aca="false">IF(BB30&gt;7.6,"high IkBd","low IkBd")</f>
        <v>high IkBd</v>
      </c>
      <c r="JS30" s="0" t="n">
        <v>45.2</v>
      </c>
      <c r="JT30" s="0" t="n">
        <v>1</v>
      </c>
      <c r="JU30" s="0" t="n">
        <v>2</v>
      </c>
      <c r="JW30" s="0" t="n">
        <v>45.2</v>
      </c>
      <c r="JX30" s="0" t="n">
        <v>1</v>
      </c>
      <c r="JY30" s="0" t="str">
        <f aca="false">IF(OR(JU30=3,JU30=5),IF(GW30&gt;0.4,"3/5 high syn","3/5 low syn"),"other")</f>
        <v>other</v>
      </c>
      <c r="KA30" s="0" t="n">
        <v>45.2</v>
      </c>
      <c r="KB30" s="0" t="n">
        <v>1</v>
      </c>
      <c r="KC30" s="0" t="str">
        <f aca="false">IF(KD30&gt;$KE$3,"high nfkb","low")</f>
        <v>high nfkb</v>
      </c>
      <c r="KD30" s="0" t="n">
        <f aca="false">D30+C30</f>
        <v>37.3559879578311</v>
      </c>
      <c r="KG30" s="0" t="n">
        <v>45.2</v>
      </c>
      <c r="KH30" s="0" t="n">
        <v>1</v>
      </c>
      <c r="KI30" s="0" t="str">
        <f aca="false">IF(AND(KM30,NOT(KN30),KO30),"high cRel+RelB, low RelA","other")</f>
        <v>other</v>
      </c>
      <c r="KJ30" s="0" t="n">
        <f aca="false">Q30</f>
        <v>16.6959700322878</v>
      </c>
      <c r="KK30" s="0" t="n">
        <f aca="false">R30</f>
        <v>16.2263010946963</v>
      </c>
      <c r="KL30" s="0" t="n">
        <f aca="false">AC30</f>
        <v>17.1612388016996</v>
      </c>
      <c r="KM30" s="0" t="n">
        <f aca="false">IF(KJ30&gt;AVERAGE($KJ$3:$KJ$115),1,0)</f>
        <v>0</v>
      </c>
      <c r="KN30" s="0" t="n">
        <f aca="false">IF(KK30&gt;AVERAGE($KK$3:$KK$115),1,0)</f>
        <v>1</v>
      </c>
      <c r="KO30" s="0" t="n">
        <f aca="false">IF(KL30&gt;AVERAGE($KL$3:$KL$115),1,0)</f>
        <v>1</v>
      </c>
      <c r="KP30" s="0" t="n">
        <v>2</v>
      </c>
      <c r="KQ30" s="0" t="n">
        <v>197</v>
      </c>
      <c r="KR30" s="0" t="n">
        <v>380741</v>
      </c>
      <c r="KS30" s="0" t="n">
        <v>216</v>
      </c>
      <c r="KT30" s="0" t="n">
        <v>388723</v>
      </c>
      <c r="KU30" s="0" t="n">
        <v>93</v>
      </c>
      <c r="KV30" s="0" t="n">
        <v>-7982</v>
      </c>
      <c r="KW30" s="0" t="n">
        <v>37786</v>
      </c>
      <c r="KX30" s="0" t="n">
        <v>0.430555555555556</v>
      </c>
      <c r="KY30" s="0" t="n">
        <f aca="false">KV30/KT30</f>
        <v>-0.0205339020330672</v>
      </c>
    </row>
    <row r="31" customFormat="false" ht="15" hidden="false" customHeight="false" outlineLevel="0" collapsed="false">
      <c r="A31" s="0" t="n">
        <v>361</v>
      </c>
      <c r="B31" s="0" t="n">
        <v>14.689779450235</v>
      </c>
      <c r="C31" s="0" t="n">
        <v>28.8364783631946</v>
      </c>
      <c r="D31" s="0" t="n">
        <v>17.5138809318793</v>
      </c>
      <c r="E31" s="0" t="n">
        <v>227.690654162432</v>
      </c>
      <c r="F31" s="0" t="n">
        <v>0.202075766083054</v>
      </c>
      <c r="G31" s="0" t="n">
        <v>0.0504579941686959</v>
      </c>
      <c r="H31" s="0" t="n">
        <v>1.37998642294055</v>
      </c>
      <c r="I31" s="0" t="n">
        <v>0.932583280372141</v>
      </c>
      <c r="J31" s="0" t="n">
        <v>0.0657808506258044</v>
      </c>
      <c r="K31" s="0" t="n">
        <v>10.9190616851576</v>
      </c>
      <c r="L31" s="0" t="n">
        <v>0.582886476517209</v>
      </c>
      <c r="M31" s="0" t="n">
        <v>1</v>
      </c>
      <c r="N31" s="0" t="n">
        <v>1.17561637630292</v>
      </c>
      <c r="O31" s="0" t="n">
        <v>1</v>
      </c>
      <c r="P31" s="0" t="n">
        <v>0.00605234330619271</v>
      </c>
      <c r="Q31" s="0" t="n">
        <v>25.489533978598</v>
      </c>
      <c r="R31" s="0" t="n">
        <v>15.6547111114815</v>
      </c>
      <c r="S31" s="0" t="n">
        <v>1.43223178680303</v>
      </c>
      <c r="T31" s="0" t="n">
        <v>0</v>
      </c>
      <c r="U31" s="0" t="n">
        <v>1</v>
      </c>
      <c r="V31" s="0" t="n">
        <v>3.89463594748831</v>
      </c>
      <c r="W31" s="0" t="n">
        <v>0.564338996213373</v>
      </c>
      <c r="X31" s="0" t="n">
        <v>1.80113657927728</v>
      </c>
      <c r="Y31" s="0" t="n">
        <v>4.25195916228051</v>
      </c>
      <c r="Z31" s="0" t="n">
        <v>2.00418221034343</v>
      </c>
      <c r="AA31" s="0" t="n">
        <v>0.0268170232835233</v>
      </c>
      <c r="AB31" s="0" t="n">
        <v>0.882378793697168</v>
      </c>
      <c r="AC31" s="0" t="n">
        <v>16.2144613434427</v>
      </c>
      <c r="AD31" s="0" t="n">
        <v>0.00971138857981807</v>
      </c>
      <c r="AE31" s="0" t="n">
        <v>0.498657442979779</v>
      </c>
      <c r="AF31" s="0" t="n">
        <v>4.46151480668639</v>
      </c>
      <c r="AG31" s="0" t="n">
        <v>0.328948195453756</v>
      </c>
      <c r="AH31" s="0" t="n">
        <v>17.4807733334231</v>
      </c>
      <c r="AI31" s="0" t="n">
        <v>0.338757101826341</v>
      </c>
      <c r="AJ31" s="0" t="n">
        <v>0.0878558122154781</v>
      </c>
      <c r="AK31" s="0" t="n">
        <v>0.0357211426968004</v>
      </c>
      <c r="AL31" s="0" t="n">
        <v>0.00594338270628714</v>
      </c>
      <c r="AM31" s="0" t="n">
        <v>1.0666287870938</v>
      </c>
      <c r="AN31" s="0" t="n">
        <v>0.00146158849463447</v>
      </c>
      <c r="AO31" s="0" t="n">
        <v>0.154660349746277</v>
      </c>
      <c r="AP31" s="0" t="n">
        <v>174.929498522147</v>
      </c>
      <c r="AQ31" s="0" t="n">
        <v>17.1045436863797</v>
      </c>
      <c r="AR31" s="0" t="n">
        <v>31.3823295224254</v>
      </c>
      <c r="AS31" s="0" t="n">
        <v>8.8225925344003</v>
      </c>
      <c r="AT31" s="0" t="n">
        <v>19.0658529138925</v>
      </c>
      <c r="AU31" s="0" t="n">
        <v>0.0528135679206358</v>
      </c>
      <c r="AV31" s="0" t="n">
        <v>1.03686280592147</v>
      </c>
      <c r="AW31" s="0" t="n">
        <v>0.0178411211767365</v>
      </c>
      <c r="AX31" s="0" t="n">
        <v>1.95000183170055</v>
      </c>
      <c r="AY31" s="0" t="n">
        <v>0.151425094735101</v>
      </c>
      <c r="AZ31" s="0" t="n">
        <v>0.803588979951591</v>
      </c>
      <c r="BA31" s="0" t="n">
        <v>0.11907467087303</v>
      </c>
      <c r="BB31" s="0" t="n">
        <v>7.69131106709951</v>
      </c>
      <c r="BC31" s="0" t="n">
        <v>19.3615686049456</v>
      </c>
      <c r="BD31" s="0" t="n">
        <v>5.26903951167497</v>
      </c>
      <c r="BE31" s="0" t="n">
        <v>1.48983388060127</v>
      </c>
      <c r="BF31" s="0" t="n">
        <v>10.3316197332606</v>
      </c>
      <c r="BG31" s="0" t="n">
        <v>5.33624144627289</v>
      </c>
      <c r="BH31" s="0" t="n">
        <v>0</v>
      </c>
      <c r="BI31" s="0" t="n">
        <v>0</v>
      </c>
      <c r="BJ31" s="0" t="n">
        <v>0.0916519213411587</v>
      </c>
      <c r="BK31" s="0" t="n">
        <v>0.0721414978905178</v>
      </c>
      <c r="BL31" s="0" t="n">
        <v>1.14389990526223</v>
      </c>
      <c r="BM31" s="0" t="n">
        <v>0.0883347768315974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0.005302329011238</v>
      </c>
      <c r="BU31" s="0" t="n">
        <v>4.00033735874109</v>
      </c>
      <c r="BV31" s="0" t="n">
        <v>9.91046716269449</v>
      </c>
      <c r="BW31" s="0" t="n">
        <v>5.16857755409894</v>
      </c>
      <c r="BX31" s="0" t="n">
        <v>0.0316467854731429</v>
      </c>
      <c r="BY31" s="0" t="n">
        <v>0.0107783248420735</v>
      </c>
      <c r="BZ31" s="0" t="n">
        <v>0.0958141076925866</v>
      </c>
      <c r="CA31" s="0" t="n">
        <v>0.0743784746659924</v>
      </c>
      <c r="CB31" s="0" t="n">
        <v>9.54214913740965</v>
      </c>
      <c r="CC31" s="0" t="n">
        <v>0.757174524591103</v>
      </c>
      <c r="CD31" s="0" t="n">
        <v>0.567823437301768</v>
      </c>
      <c r="CE31" s="0" t="n">
        <v>0.287479883657719</v>
      </c>
      <c r="CF31" s="0" t="n">
        <v>0.00195065037020736</v>
      </c>
      <c r="CG31" s="0" t="n">
        <v>0.00168337632907029</v>
      </c>
      <c r="CH31" s="0" t="n">
        <v>0.00521829552935133</v>
      </c>
      <c r="CI31" s="0" t="n">
        <v>0.00397598455195508</v>
      </c>
      <c r="CJ31" s="0" t="n">
        <v>10.2059391021167</v>
      </c>
      <c r="CK31" s="0" t="n">
        <v>0.892915888761358</v>
      </c>
      <c r="CL31" s="0" t="n">
        <v>0.818667110604764</v>
      </c>
      <c r="CM31" s="0" t="n">
        <v>0.422300417221759</v>
      </c>
      <c r="CN31" s="0" t="n">
        <v>0.00236537466702016</v>
      </c>
      <c r="CO31" s="0" t="n">
        <v>0.00218253000158422</v>
      </c>
      <c r="CP31" s="0" t="n">
        <v>0.00725025246204676</v>
      </c>
      <c r="CQ31" s="0" t="n">
        <v>0.00570095345235009</v>
      </c>
      <c r="CR31" s="0" t="n">
        <v>0.79647547852656</v>
      </c>
      <c r="CS31" s="0" t="n">
        <v>0.0626549484046536</v>
      </c>
      <c r="CT31" s="0" t="n">
        <v>0.462247842307086</v>
      </c>
      <c r="CU31" s="0" t="n">
        <v>5.23416812637666</v>
      </c>
      <c r="CV31" s="0" t="n">
        <v>0.0402753251533206</v>
      </c>
      <c r="CW31" s="0" t="n">
        <v>0.0314354601437242</v>
      </c>
      <c r="CX31" s="0" t="n">
        <v>0.033417297030392</v>
      </c>
      <c r="CY31" s="0" t="n">
        <v>0.037960587563152</v>
      </c>
      <c r="CZ31" s="0" t="n">
        <v>0.0973807054317784</v>
      </c>
      <c r="DA31" s="0" t="n">
        <v>6.64972115277754</v>
      </c>
      <c r="DB31" s="0" t="n">
        <v>1.90470085149771</v>
      </c>
      <c r="DC31" s="0" t="n">
        <v>4.40966014332785</v>
      </c>
      <c r="DD31" s="0" t="n">
        <v>0.287642609384347</v>
      </c>
      <c r="DE31" s="0" t="n">
        <v>0.0169427624962121</v>
      </c>
      <c r="DF31" s="0" t="n">
        <v>0.00967275453564718</v>
      </c>
      <c r="DG31" s="0" t="n">
        <v>0.000571469063581175</v>
      </c>
      <c r="DH31" s="7" t="n">
        <v>2.64801295078169E-006</v>
      </c>
      <c r="DI31" s="0" t="n">
        <v>0.00476662269701898</v>
      </c>
      <c r="DJ31" s="0" t="n">
        <v>0.00509627889091748</v>
      </c>
      <c r="DK31" s="0" t="n">
        <v>0.000397877898993191</v>
      </c>
      <c r="DL31" s="0" t="n">
        <v>0.0292553187642652</v>
      </c>
      <c r="DM31" s="0" t="n">
        <v>0.0474099490656307</v>
      </c>
      <c r="DN31" s="0" t="n">
        <v>1.46223300866445</v>
      </c>
      <c r="DO31" s="7" t="n">
        <v>1.56474611049717E-007</v>
      </c>
      <c r="DP31" s="0" t="n">
        <v>0.156114874701078</v>
      </c>
      <c r="DQ31" s="0" t="n">
        <v>0.00216432601396507</v>
      </c>
      <c r="DR31" s="0" t="n">
        <v>0.000649503632674457</v>
      </c>
      <c r="DS31" s="0" t="n">
        <v>0.00767982304848853</v>
      </c>
      <c r="DT31" s="0" t="n">
        <v>0.351377167020219</v>
      </c>
      <c r="DU31" s="0" t="n">
        <v>0.999488161023005</v>
      </c>
      <c r="DV31" s="0" t="n">
        <v>0.783133767074256</v>
      </c>
      <c r="DW31" s="0" t="n">
        <v>0.940050904555628</v>
      </c>
      <c r="DX31" s="7" t="n">
        <v>2.33027870672038E-005</v>
      </c>
      <c r="DY31" s="0" t="n">
        <v>0.00739313219949672</v>
      </c>
      <c r="DZ31" s="0" t="n">
        <v>4.84153709422993</v>
      </c>
      <c r="EA31" s="0" t="n">
        <v>0.0931249734508447</v>
      </c>
      <c r="EB31" s="0" t="n">
        <v>3.9903314724692</v>
      </c>
      <c r="EC31" s="0" t="n">
        <v>0.064102246478208</v>
      </c>
      <c r="ED31" s="0" t="n">
        <v>0.00123299622213258</v>
      </c>
      <c r="EE31" s="0" t="n">
        <v>1.10403137964435</v>
      </c>
      <c r="EF31" s="0" t="n">
        <v>199.760141363803</v>
      </c>
      <c r="EG31" s="0" t="n">
        <v>0.00798961175101316</v>
      </c>
      <c r="EH31" s="0" t="n">
        <v>1.37325536277947</v>
      </c>
      <c r="EI31" s="0" t="n">
        <v>98.1604611759478</v>
      </c>
      <c r="EJ31" s="0" t="n">
        <v>0.108958849425072</v>
      </c>
      <c r="EK31" s="0" t="n">
        <v>22754.6647734754</v>
      </c>
      <c r="EL31" s="0" t="n">
        <v>0.00312155266668312</v>
      </c>
      <c r="EM31" s="0" t="n">
        <v>15.7000888291442</v>
      </c>
      <c r="EN31" s="0" t="n">
        <v>577.92682875889</v>
      </c>
      <c r="EO31" s="0" t="n">
        <v>3.1598956663569</v>
      </c>
      <c r="EP31" s="0" t="n">
        <v>694430.311181944</v>
      </c>
      <c r="EQ31" s="0" t="n">
        <v>1.08910153655204</v>
      </c>
      <c r="ER31" s="0" t="n">
        <v>0.0857082220502803</v>
      </c>
      <c r="ES31" s="0" t="n">
        <v>417075.809267735</v>
      </c>
      <c r="ET31" s="0" t="n">
        <v>0.0035708794822223</v>
      </c>
      <c r="EU31" s="0" t="n">
        <v>1.71556284945074</v>
      </c>
      <c r="EV31" s="0" t="n">
        <v>0.003899545052755</v>
      </c>
      <c r="EW31" s="7" t="n">
        <v>6416999.14068394</v>
      </c>
      <c r="EX31" s="0" t="n">
        <v>10.8838703516576</v>
      </c>
      <c r="EY31" s="0" t="n">
        <v>3788.40720432949</v>
      </c>
      <c r="EZ31" s="7" t="n">
        <v>1530498.42606151</v>
      </c>
      <c r="FA31" s="0" t="n">
        <v>0.00655846563952506</v>
      </c>
      <c r="FB31" s="0" t="n">
        <v>105.049812057786</v>
      </c>
      <c r="FC31" s="0" t="n">
        <v>65428.5285459619</v>
      </c>
      <c r="FD31" s="0" t="n">
        <v>0.10261405503058</v>
      </c>
      <c r="FE31" s="0" t="n">
        <v>22.4528616482837</v>
      </c>
      <c r="FF31" s="0" t="n">
        <v>20412.7130029726</v>
      </c>
      <c r="FG31" s="0" t="n">
        <v>357.59490170102</v>
      </c>
      <c r="FH31" s="0" t="n">
        <v>98298.9233151213</v>
      </c>
      <c r="FI31" s="0" t="n">
        <v>0.220470387005869</v>
      </c>
      <c r="FJ31" s="0" t="n">
        <v>389.835183036215</v>
      </c>
      <c r="FK31" s="0" t="n">
        <v>3.7174326337536</v>
      </c>
      <c r="FL31" s="0" t="n">
        <v>14460.1669020931</v>
      </c>
      <c r="FM31" s="0" t="n">
        <v>587.801861475352</v>
      </c>
      <c r="FN31" s="0" t="n">
        <v>0.00296810512783637</v>
      </c>
      <c r="FO31" s="0" t="n">
        <v>0.419369219551698</v>
      </c>
      <c r="FP31" s="7" t="n">
        <v>1.7471421933129E-011</v>
      </c>
      <c r="FQ31" s="7" t="n">
        <v>2.16645954161095E-009</v>
      </c>
      <c r="FR31" s="0" t="n">
        <v>499999.999999788</v>
      </c>
      <c r="FS31" s="7" t="n">
        <v>1.24616581587656E-010</v>
      </c>
      <c r="FT31" s="7" t="n">
        <v>1.05124590115002E-008</v>
      </c>
      <c r="FU31" s="0" t="n">
        <v>896260.965847145</v>
      </c>
      <c r="FV31" s="7" t="n">
        <v>2.69156714100095E-008</v>
      </c>
      <c r="FW31" s="7" t="n">
        <v>3.15203581919712E-007</v>
      </c>
      <c r="FX31" s="7" t="n">
        <v>5797187.1544784</v>
      </c>
      <c r="FY31" s="7" t="n">
        <v>1.74095704820342E-007</v>
      </c>
      <c r="FZ31" s="7" t="n">
        <v>1.74102497238093E-006</v>
      </c>
      <c r="GA31" s="7" t="n">
        <v>4.62071619778476E-006</v>
      </c>
      <c r="GB31" s="0" t="n">
        <v>99999.9995379136</v>
      </c>
      <c r="GC31" s="0" t="n">
        <v>0.000461811309186077</v>
      </c>
      <c r="GD31" s="7" t="n">
        <v>3.08184461192119E-008</v>
      </c>
      <c r="GE31" s="0" t="n">
        <v>99999.9999997558</v>
      </c>
      <c r="GF31" s="7" t="n">
        <v>3.46859091743776E-011</v>
      </c>
      <c r="GG31" s="7" t="n">
        <v>1.2023741478102E-013</v>
      </c>
      <c r="GH31" s="7" t="n">
        <v>9.37010701394345E-008</v>
      </c>
      <c r="GI31" s="7" t="n">
        <v>2.44119562966953E-007</v>
      </c>
      <c r="GJ31" s="0" t="n">
        <v>0.00246894086203251</v>
      </c>
      <c r="GK31" s="0" t="n">
        <v>10.9838207660888</v>
      </c>
      <c r="GL31" s="0" t="n">
        <v>1.94340785092981</v>
      </c>
      <c r="GM31" s="0" t="n">
        <v>15.5253880387284</v>
      </c>
      <c r="GN31" s="0" t="s">
        <v>266</v>
      </c>
      <c r="GO31" s="0" t="e">
        <f aca="false">VLOOKUP(GN31,,8,0)</f>
        <v>#NAME?</v>
      </c>
      <c r="GP31" s="0" t="n">
        <v>548</v>
      </c>
      <c r="GQ31" s="0" t="n">
        <v>801986</v>
      </c>
      <c r="GR31" s="0" t="n">
        <v>482</v>
      </c>
      <c r="GS31" s="0" t="n">
        <v>645551</v>
      </c>
      <c r="GT31" s="0" t="n">
        <v>225</v>
      </c>
      <c r="GU31" s="0" t="n">
        <v>156435</v>
      </c>
      <c r="GV31" s="0" t="n">
        <v>177903</v>
      </c>
      <c r="GW31" s="0" t="n">
        <v>0.466804979253112</v>
      </c>
      <c r="GX31" s="0" t="n">
        <v>8</v>
      </c>
      <c r="GY31" s="0" t="s">
        <v>266</v>
      </c>
      <c r="GZ31" s="0" t="n">
        <v>46.8</v>
      </c>
      <c r="HA31" s="0" t="n">
        <v>0</v>
      </c>
      <c r="HB31" s="0" t="e">
        <f aca="false">VLOOKUP(GN31,,42,0)</f>
        <v>#NAME?</v>
      </c>
      <c r="HC31" s="0" t="e">
        <f aca="false">VLOOKUP(GN31,,43,0)</f>
        <v>#NAME?</v>
      </c>
      <c r="HD31" s="0" t="e">
        <f aca="false">IF(HC31="Progressed",1,0)</f>
        <v>#NAME?</v>
      </c>
      <c r="HE31" s="0" t="n">
        <f aca="false">GU31/GX31</f>
        <v>19554.375</v>
      </c>
      <c r="HF31" s="0" t="e">
        <f aca="false">VLOOKUP(GN31,,3,0)</f>
        <v>#NAME?</v>
      </c>
      <c r="HG31" s="0" t="n">
        <f aca="false">IF(Q31&gt;20,1,0)</f>
        <v>1</v>
      </c>
      <c r="HH31" s="0" t="n">
        <f aca="false">IF(AF31&gt;4.2,1,0)</f>
        <v>1</v>
      </c>
      <c r="HI31" s="0" t="n">
        <f aca="false">IF(DQ31&gt;0.005,1,0)</f>
        <v>0</v>
      </c>
      <c r="HJ31" s="0" t="n">
        <f aca="false">IF(DR31&gt;0.004,1,0)</f>
        <v>0</v>
      </c>
      <c r="HK31" s="0" t="n">
        <f aca="false">IF(ED31&gt;0.001,1,0)</f>
        <v>1</v>
      </c>
      <c r="HL31" s="0" t="n">
        <f aca="false">IF((GT31/GP31)&gt;0.4,1,0)</f>
        <v>1</v>
      </c>
      <c r="HM31" s="0" t="n">
        <f aca="false">SUM(HG31:HH31)</f>
        <v>2</v>
      </c>
      <c r="HN31" s="0" t="n">
        <f aca="false">SUM(HG31,HH31,HL31)</f>
        <v>3</v>
      </c>
      <c r="HP31" s="1" t="n">
        <f aca="false">IF(B31&gt;AVERAGE($B$3:$B$115),1,0)</f>
        <v>1</v>
      </c>
      <c r="HQ31" s="1" t="n">
        <f aca="false">IF(E31&gt;AVERAGE($E$3:$E$115),1,0)</f>
        <v>1</v>
      </c>
      <c r="HR31" s="2" t="str">
        <f aca="false">IF(AND(HP31,HQ31),"high","low")</f>
        <v>high</v>
      </c>
      <c r="HS31" s="6" t="n">
        <v>71.1</v>
      </c>
      <c r="HT31" s="6" t="n">
        <v>0</v>
      </c>
      <c r="HU31" s="6" t="str">
        <f aca="false">HR31</f>
        <v>high</v>
      </c>
      <c r="HV31" s="0" t="str">
        <f aca="false">IF(HM31+HL31&lt;2,"low","high")</f>
        <v>high</v>
      </c>
      <c r="HW31" s="0" t="n">
        <v>46.8</v>
      </c>
      <c r="HX31" s="0" t="n">
        <v>0</v>
      </c>
      <c r="HY31" s="0" t="n">
        <f aca="false">SUM(HG31,HH31,HL31)</f>
        <v>3</v>
      </c>
      <c r="IA31" s="0" t="n">
        <v>46.8</v>
      </c>
      <c r="IB31" s="0" t="n">
        <v>0</v>
      </c>
      <c r="IC31" s="0" t="str">
        <f aca="false">IF(AND(SUM(HG31:HH31)=2,GW31&gt;0.4),"high relBp52 and cRel + high synergy",IF(SUM(HG31:HH31)=2,"high RelBp52 and cRel + low synergy","low nfkb"))</f>
        <v>high relBp52 and cRel + high synergy</v>
      </c>
      <c r="IE31" s="0" t="n">
        <v>46.8</v>
      </c>
      <c r="IF31" s="0" t="n">
        <v>0</v>
      </c>
      <c r="IG31" s="0" t="str">
        <f aca="false">IF(AND(SUM(HG31:HH31)=2,GW31&gt;0.4),"high relBp52 and cRel + high synergy",IF(AND(SUM(HG31:HH31)=1,GW31&gt;0.4),"high RelBp52 or cRel + high synergy",IF(SUM(HG31:HH31)=1,"high cRel OR RelBnp52n","low nfkb")))</f>
        <v>high relBp52 and cRel + high synergy</v>
      </c>
      <c r="II31" s="0" t="n">
        <v>46.8</v>
      </c>
      <c r="IJ31" s="0" t="n">
        <v>0</v>
      </c>
      <c r="IK31" s="0" t="str">
        <f aca="false">IF(Q31&gt;20,"high cRel","low cRel")</f>
        <v>high cRel</v>
      </c>
      <c r="IM31" s="0" t="n">
        <v>46.8</v>
      </c>
      <c r="IN31" s="0" t="n">
        <v>0</v>
      </c>
      <c r="IO31" s="0" t="str">
        <f aca="false">IF(AND(Q31&gt;20,GW31&gt;0.4),"high cRel + syn","low cRel or syn")</f>
        <v>high cRel + syn</v>
      </c>
      <c r="IQ31" s="0" t="n">
        <v>46.8</v>
      </c>
      <c r="IR31" s="0" t="n">
        <v>0</v>
      </c>
      <c r="IS31" s="0" t="str">
        <f aca="false">IF(AF31&gt;4.2,"High RelBnp52n","low RelBnp52n")</f>
        <v>High RelBnp52n</v>
      </c>
      <c r="IU31" s="0" t="n">
        <v>46.8</v>
      </c>
      <c r="IV31" s="0" t="n">
        <v>0</v>
      </c>
      <c r="IW31" s="0" t="str">
        <f aca="false">IF(AND(AF31&gt;4.2,GW31&gt;0.4),"High RelBnp52n and syn","low RelBnp52n or syn")</f>
        <v>High RelBnp52n and syn</v>
      </c>
      <c r="IY31" s="0" t="n">
        <v>46.8</v>
      </c>
      <c r="IZ31" s="0" t="n">
        <v>0</v>
      </c>
      <c r="JA31" s="0" t="str">
        <f aca="false">IF(AND(AF31&gt;4.2,GW31&gt;0.4),"High RelBnp52n and syn",IF(AND(AF31&gt;4.2,GW31&lt;=0.4),"other",IF(AND(AF31&lt;=4.2,GW31&gt;0.4),"other","low RelBnp52n and syn")))</f>
        <v>High RelBnp52n and syn</v>
      </c>
      <c r="JC31" s="0" t="n">
        <v>46.8</v>
      </c>
      <c r="JD31" s="0" t="n">
        <v>0</v>
      </c>
      <c r="JE31" s="0" t="str">
        <f aca="false">IF(ED31&gt;0.001,"high pE2F","low pE2F")</f>
        <v>high pE2F</v>
      </c>
      <c r="JG31" s="0" t="n">
        <v>46.8</v>
      </c>
      <c r="JH31" s="0" t="n">
        <v>0</v>
      </c>
      <c r="JI31" s="0" t="str">
        <f aca="false">IF((Q31/R31)&gt;1.3,"high cRel/relA","low cRel/RelA")</f>
        <v>high cRel/relA</v>
      </c>
      <c r="JK31" s="0" t="n">
        <v>46.8</v>
      </c>
      <c r="JL31" s="0" t="n">
        <v>0</v>
      </c>
      <c r="JM31" s="0" t="str">
        <f aca="false">IF(AND((Q31/R31)&gt;1.3,GW31&gt;0.4),"high cRel/relA and high syn",IF(OR((Q31/R31)&gt;1.3,GW31&gt;0.4),"high cRel/RelA or high syn","low both"))</f>
        <v>high cRel/relA and high syn</v>
      </c>
      <c r="JO31" s="0" t="n">
        <v>46.8</v>
      </c>
      <c r="JP31" s="0" t="n">
        <v>0</v>
      </c>
      <c r="JQ31" s="0" t="str">
        <f aca="false">IF(BB31&gt;7.6,"high IkBd","low IkBd")</f>
        <v>high IkBd</v>
      </c>
      <c r="JS31" s="0" t="n">
        <v>46.8</v>
      </c>
      <c r="JT31" s="0" t="n">
        <v>0</v>
      </c>
      <c r="JU31" s="0" t="n">
        <v>1</v>
      </c>
      <c r="JW31" s="0" t="n">
        <v>46.8</v>
      </c>
      <c r="JX31" s="0" t="n">
        <v>0</v>
      </c>
      <c r="JY31" s="0" t="str">
        <f aca="false">IF(OR(JU31=3,JU31=5),IF(GW31&gt;0.4,"3/5 high syn","3/5 low syn"),"other")</f>
        <v>other</v>
      </c>
      <c r="KA31" s="0" t="n">
        <v>46.8</v>
      </c>
      <c r="KB31" s="0" t="n">
        <v>0</v>
      </c>
      <c r="KC31" s="0" t="str">
        <f aca="false">IF(KD31&gt;$KE$3,"high nfkb","low")</f>
        <v>high nfkb</v>
      </c>
      <c r="KD31" s="0" t="n">
        <f aca="false">D31+C31</f>
        <v>46.3503592950739</v>
      </c>
      <c r="KG31" s="0" t="n">
        <v>46.8</v>
      </c>
      <c r="KH31" s="0" t="n">
        <v>0</v>
      </c>
      <c r="KI31" s="0" t="str">
        <f aca="false">IF(AND(KM31,NOT(KN31),KO31),"high cRel+RelB, low RelA","other")</f>
        <v>high cRel+RelB, low RelA</v>
      </c>
      <c r="KJ31" s="0" t="n">
        <f aca="false">Q31</f>
        <v>25.489533978598</v>
      </c>
      <c r="KK31" s="0" t="n">
        <f aca="false">R31</f>
        <v>15.6547111114815</v>
      </c>
      <c r="KL31" s="0" t="n">
        <f aca="false">AC31</f>
        <v>16.2144613434427</v>
      </c>
      <c r="KM31" s="0" t="n">
        <f aca="false">IF(KJ31&gt;AVERAGE($KJ$3:$KJ$115),1,0)</f>
        <v>1</v>
      </c>
      <c r="KN31" s="0" t="n">
        <f aca="false">IF(KK31&gt;AVERAGE($KK$3:$KK$115),1,0)</f>
        <v>0</v>
      </c>
      <c r="KO31" s="0" t="n">
        <f aca="false">IF(KL31&gt;AVERAGE($KL$3:$KL$115),1,0)</f>
        <v>1</v>
      </c>
      <c r="KP31" s="0" t="n">
        <v>2</v>
      </c>
      <c r="KQ31" s="0" t="n">
        <v>852</v>
      </c>
      <c r="KR31" s="0" t="n">
        <v>1431306</v>
      </c>
      <c r="KS31" s="0" t="n">
        <v>650</v>
      </c>
      <c r="KT31" s="0" t="n">
        <v>1188192</v>
      </c>
      <c r="KU31" s="0" t="n">
        <v>530</v>
      </c>
      <c r="KV31" s="0" t="n">
        <v>243114</v>
      </c>
      <c r="KW31" s="0" t="n">
        <v>332110</v>
      </c>
      <c r="KX31" s="0" t="n">
        <v>0.815384615384615</v>
      </c>
      <c r="KY31" s="0" t="n">
        <f aca="false">KV31/KT31</f>
        <v>0.204608346125879</v>
      </c>
    </row>
    <row r="32" customFormat="false" ht="15" hidden="false" customHeight="false" outlineLevel="0" collapsed="false">
      <c r="A32" s="0" t="n">
        <v>361</v>
      </c>
      <c r="B32" s="0" t="n">
        <v>11.1351283212529</v>
      </c>
      <c r="C32" s="0" t="n">
        <v>22.740791320092</v>
      </c>
      <c r="D32" s="0" t="n">
        <v>11.8285638201362</v>
      </c>
      <c r="E32" s="0" t="n">
        <v>175.350998096445</v>
      </c>
      <c r="F32" s="0" t="n">
        <v>0.158178835424344</v>
      </c>
      <c r="G32" s="0" t="n">
        <v>0.0456583915892689</v>
      </c>
      <c r="H32" s="0" t="n">
        <v>1.2197051288584</v>
      </c>
      <c r="I32" s="0" t="n">
        <v>0.679591780896898</v>
      </c>
      <c r="J32" s="0" t="n">
        <v>0.085486512406005</v>
      </c>
      <c r="K32" s="0" t="n">
        <v>12.9072643760446</v>
      </c>
      <c r="L32" s="0" t="n">
        <v>0.598954528401273</v>
      </c>
      <c r="M32" s="0" t="n">
        <v>1</v>
      </c>
      <c r="N32" s="0" t="n">
        <v>1.17894694050995</v>
      </c>
      <c r="O32" s="0" t="n">
        <v>1</v>
      </c>
      <c r="P32" s="0" t="n">
        <v>0.00423298591795023</v>
      </c>
      <c r="Q32" s="0" t="n">
        <v>22.9979571347032</v>
      </c>
      <c r="R32" s="0" t="n">
        <v>15.6694533124107</v>
      </c>
      <c r="S32" s="0" t="n">
        <v>1.29680397338785</v>
      </c>
      <c r="T32" s="0" t="n">
        <v>0</v>
      </c>
      <c r="U32" s="0" t="n">
        <v>1</v>
      </c>
      <c r="V32" s="0" t="n">
        <v>3.81663847844116</v>
      </c>
      <c r="W32" s="0" t="n">
        <v>0.504045137451647</v>
      </c>
      <c r="X32" s="0" t="n">
        <v>1.47368035546211</v>
      </c>
      <c r="Y32" s="0" t="n">
        <v>3.7581059737435</v>
      </c>
      <c r="Z32" s="0" t="n">
        <v>2.07061659102241</v>
      </c>
      <c r="AA32" s="0" t="n">
        <v>0.026885108587392</v>
      </c>
      <c r="AB32" s="0" t="n">
        <v>0.901513109305487</v>
      </c>
      <c r="AC32" s="0" t="n">
        <v>15.6473048976788</v>
      </c>
      <c r="AD32" s="0" t="n">
        <v>0.00934691176633524</v>
      </c>
      <c r="AE32" s="0" t="n">
        <v>0.408701074023056</v>
      </c>
      <c r="AF32" s="0" t="n">
        <v>4.06950716951229</v>
      </c>
      <c r="AG32" s="0" t="n">
        <v>0.270888760072452</v>
      </c>
      <c r="AH32" s="0" t="n">
        <v>12.7407401097964</v>
      </c>
      <c r="AI32" s="0" t="n">
        <v>0.258298853466637</v>
      </c>
      <c r="AJ32" s="0" t="n">
        <v>0.0605621091091778</v>
      </c>
      <c r="AK32" s="0" t="n">
        <v>0.0310579652058121</v>
      </c>
      <c r="AL32" s="0" t="n">
        <v>0.005616088046487</v>
      </c>
      <c r="AM32" s="0" t="n">
        <v>0.920241541957693</v>
      </c>
      <c r="AN32" s="0" t="n">
        <v>0.00155967799072408</v>
      </c>
      <c r="AO32" s="0" t="n">
        <v>0.1646097781316</v>
      </c>
      <c r="AP32" s="0" t="n">
        <v>168.738916501378</v>
      </c>
      <c r="AQ32" s="0" t="n">
        <v>22.6636988166217</v>
      </c>
      <c r="AR32" s="0" t="n">
        <v>35.6716997124161</v>
      </c>
      <c r="AS32" s="0" t="n">
        <v>10.3093231667687</v>
      </c>
      <c r="AT32" s="0" t="n">
        <v>22.6750661059417</v>
      </c>
      <c r="AU32" s="0" t="n">
        <v>0.0732390910728064</v>
      </c>
      <c r="AV32" s="0" t="n">
        <v>1.25221512454549</v>
      </c>
      <c r="AW32" s="0" t="n">
        <v>0.0184378036942685</v>
      </c>
      <c r="AX32" s="0" t="n">
        <v>2.24748221503068</v>
      </c>
      <c r="AY32" s="0" t="n">
        <v>0.251045358490586</v>
      </c>
      <c r="AZ32" s="0" t="n">
        <v>1.16027941331021</v>
      </c>
      <c r="BA32" s="0" t="n">
        <v>0.160977114246095</v>
      </c>
      <c r="BB32" s="0" t="n">
        <v>7.87148003336669</v>
      </c>
      <c r="BC32" s="0" t="n">
        <v>18.9235898916231</v>
      </c>
      <c r="BD32" s="0" t="n">
        <v>6.66683489978429</v>
      </c>
      <c r="BE32" s="0" t="n">
        <v>1.46027556726559</v>
      </c>
      <c r="BF32" s="0" t="n">
        <v>12.651208949966</v>
      </c>
      <c r="BG32" s="0" t="n">
        <v>5.76083140482688</v>
      </c>
      <c r="BH32" s="0" t="n">
        <v>0</v>
      </c>
      <c r="BI32" s="0" t="n">
        <v>0</v>
      </c>
      <c r="BJ32" s="0" t="n">
        <v>0.140441458370472</v>
      </c>
      <c r="BK32" s="0" t="n">
        <v>0.0901247113125219</v>
      </c>
      <c r="BL32" s="0" t="n">
        <v>1.03304259047432</v>
      </c>
      <c r="BM32" s="0" t="n">
        <v>0.0800086059395421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0.00527939227444874</v>
      </c>
      <c r="BU32" s="0" t="n">
        <v>4.35674599429137</v>
      </c>
      <c r="BV32" s="0" t="n">
        <v>11.028390068462</v>
      </c>
      <c r="BW32" s="0" t="n">
        <v>5.08052790218691</v>
      </c>
      <c r="BX32" s="0" t="n">
        <v>0.0374011877522581</v>
      </c>
      <c r="BY32" s="0" t="n">
        <v>0.00951903448103552</v>
      </c>
      <c r="BZ32" s="0" t="n">
        <v>0.137961692396029</v>
      </c>
      <c r="CA32" s="0" t="n">
        <v>0.0870606061915758</v>
      </c>
      <c r="CB32" s="0" t="n">
        <v>8.01286139957688</v>
      </c>
      <c r="CC32" s="0" t="n">
        <v>0.637635576028697</v>
      </c>
      <c r="CD32" s="0" t="n">
        <v>0.681303415456122</v>
      </c>
      <c r="CE32" s="0" t="n">
        <v>0.306582261372011</v>
      </c>
      <c r="CF32" s="0" t="n">
        <v>0.00251215856925065</v>
      </c>
      <c r="CG32" s="0" t="n">
        <v>0.00197850504374212</v>
      </c>
      <c r="CH32" s="0" t="n">
        <v>0.00805161537937194</v>
      </c>
      <c r="CI32" s="0" t="n">
        <v>0.00501477396118416</v>
      </c>
      <c r="CJ32" s="0" t="n">
        <v>9.3258285153682</v>
      </c>
      <c r="CK32" s="0" t="n">
        <v>0.817676411135762</v>
      </c>
      <c r="CL32" s="0" t="n">
        <v>1.21491416535345</v>
      </c>
      <c r="CM32" s="0" t="n">
        <v>0.552731325011215</v>
      </c>
      <c r="CN32" s="0" t="n">
        <v>0.00358100437548193</v>
      </c>
      <c r="CO32" s="0" t="n">
        <v>0.00299371662251129</v>
      </c>
      <c r="CP32" s="0" t="n">
        <v>0.0134623325794995</v>
      </c>
      <c r="CQ32" s="0" t="n">
        <v>0.00863352099152306</v>
      </c>
      <c r="CR32" s="0" t="n">
        <v>0.875401327536886</v>
      </c>
      <c r="CS32" s="0" t="n">
        <v>0.0690482965965301</v>
      </c>
      <c r="CT32" s="0" t="n">
        <v>0.462247876122013</v>
      </c>
      <c r="CU32" s="0" t="n">
        <v>4.22809604177767</v>
      </c>
      <c r="CV32" s="0" t="n">
        <v>0.0339708851841856</v>
      </c>
      <c r="CW32" s="0" t="n">
        <v>0.031435462486454</v>
      </c>
      <c r="CX32" s="0" t="n">
        <v>0.0318505544301649</v>
      </c>
      <c r="CY32" s="0" t="n">
        <v>0.0367067576370942</v>
      </c>
      <c r="CZ32" s="0" t="n">
        <v>0.0969748560072237</v>
      </c>
      <c r="DA32" s="0" t="n">
        <v>6.64816280363142</v>
      </c>
      <c r="DB32" s="0" t="n">
        <v>2.18478469990687</v>
      </c>
      <c r="DC32" s="0" t="n">
        <v>4.41069625356337</v>
      </c>
      <c r="DD32" s="0" t="n">
        <v>0.287644028684138</v>
      </c>
      <c r="DE32" s="0" t="n">
        <v>0.017343709474352</v>
      </c>
      <c r="DF32" s="0" t="n">
        <v>0.0094538681839126</v>
      </c>
      <c r="DG32" s="0" t="n">
        <v>0.000516082550681442</v>
      </c>
      <c r="DH32" s="7" t="n">
        <v>2.63658206173312E-006</v>
      </c>
      <c r="DI32" s="0" t="n">
        <v>0.00400265899891953</v>
      </c>
      <c r="DJ32" s="0" t="n">
        <v>0.00465677017157125</v>
      </c>
      <c r="DK32" s="0" t="n">
        <v>0.000437301748147903</v>
      </c>
      <c r="DL32" s="0" t="n">
        <v>0.0292671831458714</v>
      </c>
      <c r="DM32" s="0" t="n">
        <v>0.0442586990280808</v>
      </c>
      <c r="DN32" s="0" t="n">
        <v>1.62344150555645</v>
      </c>
      <c r="DO32" s="7" t="n">
        <v>-7.72243121398004E-005</v>
      </c>
      <c r="DP32" s="0" t="n">
        <v>0.134039591134294</v>
      </c>
      <c r="DQ32" s="0" t="n">
        <v>0.0016425583745327</v>
      </c>
      <c r="DR32" s="0" t="n">
        <v>0.000537229042418451</v>
      </c>
      <c r="DS32" s="0" t="n">
        <v>0.0050788832000141</v>
      </c>
      <c r="DT32" s="0" t="n">
        <v>0.276173991172548</v>
      </c>
      <c r="DU32" s="0" t="n">
        <v>0.999665138426008</v>
      </c>
      <c r="DV32" s="0" t="n">
        <v>0.783134281587201</v>
      </c>
      <c r="DW32" s="0" t="n">
        <v>0.940050903990109</v>
      </c>
      <c r="DX32" s="7" t="n">
        <v>1.53986379615764E-005</v>
      </c>
      <c r="DY32" s="0" t="n">
        <v>0.00488928920029099</v>
      </c>
      <c r="DZ32" s="0" t="n">
        <v>4.88717208077412</v>
      </c>
      <c r="EA32" s="0" t="n">
        <v>0.0605710646789052</v>
      </c>
      <c r="EB32" s="0" t="n">
        <v>3.37004325446497</v>
      </c>
      <c r="EC32" s="0" t="n">
        <v>0.0516144606536119</v>
      </c>
      <c r="ED32" s="0" t="n">
        <v>0.000639703931984468</v>
      </c>
      <c r="EE32" s="0" t="n">
        <v>1.69117239343228</v>
      </c>
      <c r="EF32" s="0" t="n">
        <v>199.760141338862</v>
      </c>
      <c r="EG32" s="0" t="n">
        <v>0.00798961174999612</v>
      </c>
      <c r="EH32" s="0" t="n">
        <v>1.37325536427596</v>
      </c>
      <c r="EI32" s="0" t="n">
        <v>98.1604611498315</v>
      </c>
      <c r="EJ32" s="0" t="n">
        <v>0.108958849843055</v>
      </c>
      <c r="EK32" s="0" t="n">
        <v>22754.6505678826</v>
      </c>
      <c r="EL32" s="0" t="n">
        <v>0.0031215507138798</v>
      </c>
      <c r="EM32" s="0" t="n">
        <v>15.7141182251921</v>
      </c>
      <c r="EN32" s="0" t="n">
        <v>577.918881883852</v>
      </c>
      <c r="EO32" s="0" t="n">
        <v>3.16270563726368</v>
      </c>
      <c r="EP32" s="0" t="n">
        <v>694425.844067305</v>
      </c>
      <c r="EQ32" s="0" t="n">
        <v>1.09006800839705</v>
      </c>
      <c r="ER32" s="0" t="n">
        <v>0.0857842914214473</v>
      </c>
      <c r="ES32" s="0" t="n">
        <v>417075.79881392</v>
      </c>
      <c r="ET32" s="0" t="n">
        <v>0.00357404879053182</v>
      </c>
      <c r="EU32" s="0" t="n">
        <v>1.71710711990675</v>
      </c>
      <c r="EV32" s="0" t="n">
        <v>0.00390305298333745</v>
      </c>
      <c r="EW32" s="7" t="n">
        <v>6416999.13990499</v>
      </c>
      <c r="EX32" s="0" t="n">
        <v>10.8935332660417</v>
      </c>
      <c r="EY32" s="0" t="n">
        <v>3792.12337380641</v>
      </c>
      <c r="EZ32" s="7" t="n">
        <v>1020331.97951994</v>
      </c>
      <c r="FA32" s="0" t="n">
        <v>0.00437618975926779</v>
      </c>
      <c r="FB32" s="0" t="n">
        <v>70.0968298758721</v>
      </c>
      <c r="FC32" s="0" t="n">
        <v>43618.7644184179</v>
      </c>
      <c r="FD32" s="0" t="n">
        <v>0.0684701144380265</v>
      </c>
      <c r="FE32" s="0" t="n">
        <v>14.8965649986531</v>
      </c>
      <c r="FF32" s="0" t="n">
        <v>20535.1691143074</v>
      </c>
      <c r="FG32" s="0" t="n">
        <v>238.676368699615</v>
      </c>
      <c r="FH32" s="0" t="n">
        <v>98532.9386006953</v>
      </c>
      <c r="FI32" s="0" t="n">
        <v>0.146621554466343</v>
      </c>
      <c r="FJ32" s="0" t="n">
        <v>299.327407623098</v>
      </c>
      <c r="FK32" s="0" t="n">
        <v>2.87964107326053</v>
      </c>
      <c r="FL32" s="0" t="n">
        <v>11747.6661624292</v>
      </c>
      <c r="FM32" s="0" t="n">
        <v>370.19392583241</v>
      </c>
      <c r="FN32" s="0" t="n">
        <v>0.00212973390386923</v>
      </c>
      <c r="FO32" s="0" t="n">
        <v>0.241610914432895</v>
      </c>
      <c r="FP32" s="7" t="n">
        <v>8.99597308764583E-012</v>
      </c>
      <c r="FQ32" s="7" t="n">
        <v>8.84024184992036E-010</v>
      </c>
      <c r="FR32" s="0" t="n">
        <v>499999.9999999</v>
      </c>
      <c r="FS32" s="7" t="n">
        <v>6.41611648526352E-011</v>
      </c>
      <c r="FT32" s="7" t="n">
        <v>5.17859813312811E-009</v>
      </c>
      <c r="FU32" s="0" t="n">
        <v>597507.310920251</v>
      </c>
      <c r="FV32" s="7" t="n">
        <v>8.83933690325809E-009</v>
      </c>
      <c r="FW32" s="7" t="n">
        <v>1.02341672784407E-007</v>
      </c>
      <c r="FX32" s="7" t="n">
        <v>5797187.15570135</v>
      </c>
      <c r="FY32" s="7" t="n">
        <v>8.57617796869447E-008</v>
      </c>
      <c r="FZ32" s="7" t="n">
        <v>8.57590796174643E-007</v>
      </c>
      <c r="GA32" s="7" t="n">
        <v>1.40053676830129E-006</v>
      </c>
      <c r="GB32" s="0" t="n">
        <v>99999.9998599541</v>
      </c>
      <c r="GC32" s="0" t="n">
        <v>0.000139968041122722</v>
      </c>
      <c r="GD32" s="7" t="n">
        <v>9.28061596796841E-009</v>
      </c>
      <c r="GE32" s="0" t="n">
        <v>99999.9999999314</v>
      </c>
      <c r="GF32" s="7" t="n">
        <v>9.98102830804765E-012</v>
      </c>
      <c r="GG32" s="7" t="n">
        <v>3.45978588584284E-014</v>
      </c>
      <c r="GH32" s="7" t="n">
        <v>4.43888489214038E-008</v>
      </c>
      <c r="GI32" s="7" t="n">
        <v>6.85175357562789E-008</v>
      </c>
      <c r="GJ32" s="0" t="n">
        <v>0.0011367913329292</v>
      </c>
      <c r="GK32" s="0" t="n">
        <v>9.49459209868934</v>
      </c>
      <c r="GL32" s="0" t="n">
        <v>1.93769437184533</v>
      </c>
      <c r="GM32" s="0" t="n">
        <v>15.4510624377114</v>
      </c>
      <c r="GN32" s="0" t="s">
        <v>267</v>
      </c>
      <c r="GO32" s="0" t="e">
        <f aca="false">VLOOKUP(GN32,,8,0)</f>
        <v>#NAME?</v>
      </c>
      <c r="GP32" s="0" t="n">
        <v>318</v>
      </c>
      <c r="GQ32" s="0" t="n">
        <v>599399</v>
      </c>
      <c r="GR32" s="0" t="n">
        <v>262</v>
      </c>
      <c r="GS32" s="0" t="n">
        <v>547511</v>
      </c>
      <c r="GT32" s="0" t="n">
        <v>104</v>
      </c>
      <c r="GU32" s="0" t="n">
        <v>51888</v>
      </c>
      <c r="GV32" s="0" t="n">
        <v>51894</v>
      </c>
      <c r="GW32" s="0" t="n">
        <v>0.396946564885496</v>
      </c>
      <c r="GX32" s="0" t="n">
        <v>2</v>
      </c>
      <c r="GY32" s="0" t="s">
        <v>267</v>
      </c>
      <c r="GZ32" s="0" t="n">
        <v>46.9</v>
      </c>
      <c r="HA32" s="0" t="n">
        <v>0</v>
      </c>
      <c r="HB32" s="0" t="e">
        <f aca="false">VLOOKUP(GN32,,42,0)</f>
        <v>#NAME?</v>
      </c>
      <c r="HC32" s="0" t="e">
        <f aca="false">VLOOKUP(GN32,,43,0)</f>
        <v>#NAME?</v>
      </c>
      <c r="HD32" s="0" t="e">
        <f aca="false">IF(HC32="Progressed",1,0)</f>
        <v>#NAME?</v>
      </c>
      <c r="HE32" s="0" t="n">
        <f aca="false">GU32/GX32</f>
        <v>25944</v>
      </c>
      <c r="HF32" s="0" t="e">
        <f aca="false">VLOOKUP(GN32,,3,0)</f>
        <v>#NAME?</v>
      </c>
      <c r="HG32" s="0" t="n">
        <f aca="false">IF(Q32&gt;20,1,0)</f>
        <v>1</v>
      </c>
      <c r="HH32" s="0" t="n">
        <f aca="false">IF(AF32&gt;4.2,1,0)</f>
        <v>0</v>
      </c>
      <c r="HI32" s="0" t="n">
        <f aca="false">IF(DQ32&gt;0.005,1,0)</f>
        <v>0</v>
      </c>
      <c r="HJ32" s="0" t="n">
        <f aca="false">IF(DR32&gt;0.004,1,0)</f>
        <v>0</v>
      </c>
      <c r="HK32" s="0" t="n">
        <f aca="false">IF(ED32&gt;0.001,1,0)</f>
        <v>0</v>
      </c>
      <c r="HL32" s="0" t="n">
        <f aca="false">IF((GT32/GP32)&gt;0.4,1,0)</f>
        <v>0</v>
      </c>
      <c r="HM32" s="0" t="n">
        <f aca="false">SUM(HG32:HH32)</f>
        <v>1</v>
      </c>
      <c r="HN32" s="0" t="n">
        <f aca="false">SUM(HG32,HH32,HL32)</f>
        <v>1</v>
      </c>
      <c r="HP32" s="1" t="n">
        <f aca="false">IF(B32&gt;AVERAGE($B$3:$B$115),1,0)</f>
        <v>0</v>
      </c>
      <c r="HQ32" s="1" t="n">
        <f aca="false">IF(E32&gt;AVERAGE($E$3:$E$115),1,0)</f>
        <v>1</v>
      </c>
      <c r="HR32" s="2" t="str">
        <f aca="false">IF(AND(HP32,HQ32),"high","low")</f>
        <v>low</v>
      </c>
      <c r="HS32" s="6" t="n">
        <v>58.3</v>
      </c>
      <c r="HT32" s="6" t="n">
        <v>0</v>
      </c>
      <c r="HU32" s="6" t="str">
        <f aca="false">HR32</f>
        <v>low</v>
      </c>
      <c r="HV32" s="0" t="str">
        <f aca="false">IF(HM32+HL32&lt;2,"low","high")</f>
        <v>low</v>
      </c>
      <c r="HW32" s="0" t="n">
        <v>46.9</v>
      </c>
      <c r="HX32" s="0" t="n">
        <v>0</v>
      </c>
      <c r="HY32" s="0" t="n">
        <f aca="false">SUM(HG32,HH32,HL32)</f>
        <v>1</v>
      </c>
      <c r="IA32" s="0" t="n">
        <v>46.9</v>
      </c>
      <c r="IB32" s="0" t="n">
        <v>0</v>
      </c>
      <c r="IC32" s="0" t="str">
        <f aca="false">IF(AND(SUM(HG32:HH32)=2,GW32&gt;0.4),"high relBp52 and cRel + high synergy",IF(SUM(HG32:HH32)=2,"high RelBp52 and cRel + low synergy","low nfkb"))</f>
        <v>low nfkb</v>
      </c>
      <c r="IE32" s="0" t="n">
        <v>46.9</v>
      </c>
      <c r="IF32" s="0" t="n">
        <v>0</v>
      </c>
      <c r="IG32" s="0" t="str">
        <f aca="false">IF(AND(SUM(HG32:HH32)=2,GW32&gt;0.4),"high relBp52 and cRel + high synergy",IF(AND(SUM(HG32:HH32)=1,GW32&gt;0.4),"high RelBp52 or cRel + high synergy",IF(SUM(HG32:HH32)=1,"high cRel OR RelBnp52n","low nfkb")))</f>
        <v>high cRel OR RelBnp52n</v>
      </c>
      <c r="II32" s="0" t="n">
        <v>46.9</v>
      </c>
      <c r="IJ32" s="0" t="n">
        <v>0</v>
      </c>
      <c r="IK32" s="0" t="str">
        <f aca="false">IF(Q32&gt;20,"high cRel","low cRel")</f>
        <v>high cRel</v>
      </c>
      <c r="IM32" s="0" t="n">
        <v>46.9</v>
      </c>
      <c r="IN32" s="0" t="n">
        <v>0</v>
      </c>
      <c r="IO32" s="0" t="str">
        <f aca="false">IF(AND(Q32&gt;20,GW32&gt;0.4),"high cRel + syn","low cRel or syn")</f>
        <v>low cRel or syn</v>
      </c>
      <c r="IQ32" s="0" t="n">
        <v>46.9</v>
      </c>
      <c r="IR32" s="0" t="n">
        <v>0</v>
      </c>
      <c r="IS32" s="0" t="str">
        <f aca="false">IF(AF32&gt;4.2,"High RelBnp52n","low RelBnp52n")</f>
        <v>low RelBnp52n</v>
      </c>
      <c r="IU32" s="0" t="n">
        <v>46.9</v>
      </c>
      <c r="IV32" s="0" t="n">
        <v>0</v>
      </c>
      <c r="IW32" s="0" t="str">
        <f aca="false">IF(AND(AF32&gt;4.2,GW32&gt;0.4),"High RelBnp52n and syn","low RelBnp52n or syn")</f>
        <v>low RelBnp52n or syn</v>
      </c>
      <c r="IY32" s="0" t="n">
        <v>46.9</v>
      </c>
      <c r="IZ32" s="0" t="n">
        <v>0</v>
      </c>
      <c r="JA32" s="0" t="str">
        <f aca="false">IF(AND(AF32&gt;4.2,GW32&gt;0.4),"High RelBnp52n and syn",IF(AND(AF32&gt;4.2,GW32&lt;=0.4),"other",IF(AND(AF32&lt;=4.2,GW32&gt;0.4),"other","low RelBnp52n and syn")))</f>
        <v>low RelBnp52n and syn</v>
      </c>
      <c r="JC32" s="0" t="n">
        <v>46.9</v>
      </c>
      <c r="JD32" s="0" t="n">
        <v>0</v>
      </c>
      <c r="JE32" s="0" t="str">
        <f aca="false">IF(ED32&gt;0.001,"high pE2F","low pE2F")</f>
        <v>low pE2F</v>
      </c>
      <c r="JG32" s="0" t="n">
        <v>46.9</v>
      </c>
      <c r="JH32" s="0" t="n">
        <v>0</v>
      </c>
      <c r="JI32" s="0" t="str">
        <f aca="false">IF((Q32/R32)&gt;1.3,"high cRel/relA","low cRel/RelA")</f>
        <v>high cRel/relA</v>
      </c>
      <c r="JK32" s="0" t="n">
        <v>46.9</v>
      </c>
      <c r="JL32" s="0" t="n">
        <v>0</v>
      </c>
      <c r="JM32" s="0" t="str">
        <f aca="false">IF(AND((Q32/R32)&gt;1.3,GW32&gt;0.4),"high cRel/relA and high syn",IF(OR((Q32/R32)&gt;1.3,GW32&gt;0.4),"high cRel/RelA or high syn","low both"))</f>
        <v>high cRel/RelA or high syn</v>
      </c>
      <c r="JO32" s="0" t="n">
        <v>46.9</v>
      </c>
      <c r="JP32" s="0" t="n">
        <v>0</v>
      </c>
      <c r="JQ32" s="0" t="str">
        <f aca="false">IF(BB32&gt;7.6,"high IkBd","low IkBd")</f>
        <v>high IkBd</v>
      </c>
      <c r="JS32" s="0" t="n">
        <v>46.9</v>
      </c>
      <c r="JT32" s="0" t="n">
        <v>0</v>
      </c>
      <c r="JU32" s="0" t="n">
        <v>3</v>
      </c>
      <c r="JW32" s="0" t="n">
        <v>46.9</v>
      </c>
      <c r="JX32" s="0" t="n">
        <v>0</v>
      </c>
      <c r="JY32" s="0" t="str">
        <f aca="false">IF(OR(JU32=3,JU32=5),IF(GW32&gt;0.4,"3/5 high syn","3/5 low syn"),"other")</f>
        <v>3/5 low syn</v>
      </c>
      <c r="KA32" s="0" t="n">
        <v>46.9</v>
      </c>
      <c r="KB32" s="0" t="n">
        <v>0</v>
      </c>
      <c r="KC32" s="0" t="str">
        <f aca="false">IF(KD32&gt;$KE$3,"high nfkb","low")</f>
        <v>low</v>
      </c>
      <c r="KD32" s="0" t="n">
        <f aca="false">D32+C32</f>
        <v>34.5693551402282</v>
      </c>
      <c r="KG32" s="0" t="n">
        <v>46.9</v>
      </c>
      <c r="KH32" s="0" t="n">
        <v>0</v>
      </c>
      <c r="KI32" s="0" t="str">
        <f aca="false">IF(AND(KM32,NOT(KN32),KO32),"high cRel+RelB, low RelA","other")</f>
        <v>other</v>
      </c>
      <c r="KJ32" s="0" t="n">
        <f aca="false">Q32</f>
        <v>22.9979571347032</v>
      </c>
      <c r="KK32" s="0" t="n">
        <f aca="false">R32</f>
        <v>15.6694533124107</v>
      </c>
      <c r="KL32" s="0" t="n">
        <f aca="false">AC32</f>
        <v>15.6473048976788</v>
      </c>
      <c r="KM32" s="0" t="n">
        <f aca="false">IF(KJ32&gt;AVERAGE($KJ$3:$KJ$115),1,0)</f>
        <v>1</v>
      </c>
      <c r="KN32" s="0" t="n">
        <f aca="false">IF(KK32&gt;AVERAGE($KK$3:$KK$115),1,0)</f>
        <v>0</v>
      </c>
      <c r="KO32" s="0" t="n">
        <f aca="false">IF(KL32&gt;AVERAGE($KL$3:$KL$115),1,0)</f>
        <v>0</v>
      </c>
      <c r="KP32" s="0" t="n">
        <v>2</v>
      </c>
      <c r="KQ32" s="0" t="n">
        <v>286</v>
      </c>
      <c r="KR32" s="0" t="n">
        <v>514198</v>
      </c>
      <c r="KS32" s="0" t="n">
        <v>367</v>
      </c>
      <c r="KT32" s="0" t="n">
        <v>504713</v>
      </c>
      <c r="KU32" s="0" t="n">
        <v>80</v>
      </c>
      <c r="KV32" s="0" t="n">
        <v>9485</v>
      </c>
      <c r="KW32" s="0" t="n">
        <v>48136</v>
      </c>
      <c r="KX32" s="0" t="n">
        <v>0.217983651226158</v>
      </c>
      <c r="KY32" s="0" t="n">
        <f aca="false">KV32/KT32</f>
        <v>0.0187928585156317</v>
      </c>
    </row>
    <row r="33" customFormat="false" ht="15" hidden="false" customHeight="false" outlineLevel="0" collapsed="false">
      <c r="A33" s="0" t="n">
        <v>361</v>
      </c>
      <c r="B33" s="0" t="n">
        <v>11.1359038831596</v>
      </c>
      <c r="C33" s="0" t="n">
        <v>22.7437362203953</v>
      </c>
      <c r="D33" s="0" t="n">
        <v>11.829899618421</v>
      </c>
      <c r="E33" s="0" t="n">
        <v>374.036777625384</v>
      </c>
      <c r="F33" s="0" t="n">
        <v>0.158181130645058</v>
      </c>
      <c r="G33" s="0" t="n">
        <v>0.0456583987040787</v>
      </c>
      <c r="H33" s="0" t="n">
        <v>1.21984505554977</v>
      </c>
      <c r="I33" s="0" t="n">
        <v>0.679641708673513</v>
      </c>
      <c r="J33" s="0" t="n">
        <v>0.0854937020564012</v>
      </c>
      <c r="K33" s="0" t="n">
        <v>12.9072951619747</v>
      </c>
      <c r="L33" s="0" t="n">
        <v>0.599890053746847</v>
      </c>
      <c r="M33" s="0" t="n">
        <v>1</v>
      </c>
      <c r="N33" s="0" t="n">
        <v>1.17949480505291</v>
      </c>
      <c r="O33" s="0" t="n">
        <v>1</v>
      </c>
      <c r="P33" s="0" t="n">
        <v>0.0115749287346143</v>
      </c>
      <c r="Q33" s="0" t="n">
        <v>22.9979378000768</v>
      </c>
      <c r="R33" s="0" t="n">
        <v>15.6694883998953</v>
      </c>
      <c r="S33" s="0" t="n">
        <v>1.296893911483</v>
      </c>
      <c r="T33" s="0" t="n">
        <v>0</v>
      </c>
      <c r="U33" s="0" t="n">
        <v>1</v>
      </c>
      <c r="V33" s="0" t="n">
        <v>3.81664375510217</v>
      </c>
      <c r="W33" s="0" t="n">
        <v>0.504085792263254</v>
      </c>
      <c r="X33" s="0" t="n">
        <v>1.47374601599542</v>
      </c>
      <c r="Y33" s="0" t="n">
        <v>3.75816592298907</v>
      </c>
      <c r="Z33" s="0" t="n">
        <v>2.07063023928532</v>
      </c>
      <c r="AA33" s="0" t="n">
        <v>0.0268868646717186</v>
      </c>
      <c r="AB33" s="0" t="n">
        <v>0.901516085605595</v>
      </c>
      <c r="AC33" s="0" t="n">
        <v>15.6473031892131</v>
      </c>
      <c r="AD33" s="0" t="n">
        <v>0.00934697594089561</v>
      </c>
      <c r="AE33" s="0" t="n">
        <v>0.408709935921095</v>
      </c>
      <c r="AF33" s="0" t="n">
        <v>4.06952800926208</v>
      </c>
      <c r="AG33" s="0" t="n">
        <v>0.270912032461863</v>
      </c>
      <c r="AH33" s="0" t="n">
        <v>12.7424650451162</v>
      </c>
      <c r="AI33" s="0" t="n">
        <v>0.258319352203647</v>
      </c>
      <c r="AJ33" s="0" t="n">
        <v>0.0605641692994488</v>
      </c>
      <c r="AK33" s="0" t="n">
        <v>0.0310592387599948</v>
      </c>
      <c r="AL33" s="0" t="n">
        <v>0.00561611268889379</v>
      </c>
      <c r="AM33" s="0" t="n">
        <v>0.920248466549909</v>
      </c>
      <c r="AN33" s="0" t="n">
        <v>0.00155970015945021</v>
      </c>
      <c r="AO33" s="0" t="n">
        <v>0.164611388774386</v>
      </c>
      <c r="AP33" s="0" t="n">
        <v>168.731316098352</v>
      </c>
      <c r="AQ33" s="0" t="n">
        <v>22.6611591870127</v>
      </c>
      <c r="AR33" s="0" t="n">
        <v>35.6682666201519</v>
      </c>
      <c r="AS33" s="0" t="n">
        <v>10.3086525088341</v>
      </c>
      <c r="AT33" s="0" t="n">
        <v>22.6732973975034</v>
      </c>
      <c r="AU33" s="0" t="n">
        <v>0.0732331092223542</v>
      </c>
      <c r="AV33" s="0" t="n">
        <v>1.25213911559767</v>
      </c>
      <c r="AW33" s="0" t="n">
        <v>0.0184385086686075</v>
      </c>
      <c r="AX33" s="0" t="n">
        <v>2.24719526431208</v>
      </c>
      <c r="AY33" s="0" t="n">
        <v>0.251012829205349</v>
      </c>
      <c r="AZ33" s="0" t="n">
        <v>1.16011090551613</v>
      </c>
      <c r="BA33" s="0" t="n">
        <v>0.160968710240867</v>
      </c>
      <c r="BB33" s="0" t="n">
        <v>7.87146742596618</v>
      </c>
      <c r="BC33" s="0" t="n">
        <v>18.923722694778</v>
      </c>
      <c r="BD33" s="0" t="n">
        <v>6.66661877465618</v>
      </c>
      <c r="BE33" s="0" t="n">
        <v>1.46030962223201</v>
      </c>
      <c r="BF33" s="0" t="n">
        <v>12.6498047436707</v>
      </c>
      <c r="BG33" s="0" t="n">
        <v>5.76046720001976</v>
      </c>
      <c r="BH33" s="0" t="n">
        <v>0</v>
      </c>
      <c r="BI33" s="0" t="n">
        <v>0</v>
      </c>
      <c r="BJ33" s="0" t="n">
        <v>0.14042323864835</v>
      </c>
      <c r="BK33" s="0" t="n">
        <v>0.0901200454079425</v>
      </c>
      <c r="BL33" s="0" t="n">
        <v>1.03305032850848</v>
      </c>
      <c r="BM33" s="0" t="n">
        <v>0.0800107056626548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0.00527939083694023</v>
      </c>
      <c r="BU33" s="0" t="n">
        <v>4.35673144256398</v>
      </c>
      <c r="BV33" s="0" t="n">
        <v>11.0272458600011</v>
      </c>
      <c r="BW33" s="0" t="n">
        <v>5.08023579804134</v>
      </c>
      <c r="BX33" s="0" t="n">
        <v>0.037398366708428</v>
      </c>
      <c r="BY33" s="0" t="n">
        <v>0.00951942301142645</v>
      </c>
      <c r="BZ33" s="0" t="n">
        <v>0.137945924499663</v>
      </c>
      <c r="CA33" s="0" t="n">
        <v>0.0870575612399422</v>
      </c>
      <c r="CB33" s="0" t="n">
        <v>8.01290919765036</v>
      </c>
      <c r="CC33" s="0" t="n">
        <v>0.637649656072195</v>
      </c>
      <c r="CD33" s="0" t="n">
        <v>0.681231972855333</v>
      </c>
      <c r="CE33" s="0" t="n">
        <v>0.306563499314962</v>
      </c>
      <c r="CF33" s="0" t="n">
        <v>0.00251198807924312</v>
      </c>
      <c r="CG33" s="0" t="n">
        <v>0.00197843824241105</v>
      </c>
      <c r="CH33" s="0" t="n">
        <v>0.00805090320095549</v>
      </c>
      <c r="CI33" s="0" t="n">
        <v>0.00501476035276566</v>
      </c>
      <c r="CJ33" s="0" t="n">
        <v>9.32586219497833</v>
      </c>
      <c r="CK33" s="0" t="n">
        <v>0.817685971299426</v>
      </c>
      <c r="CL33" s="0" t="n">
        <v>1.21477440231858</v>
      </c>
      <c r="CM33" s="0" t="n">
        <v>0.552692722448001</v>
      </c>
      <c r="CN33" s="0" t="n">
        <v>0.00358076659197136</v>
      </c>
      <c r="CO33" s="0" t="n">
        <v>0.00299363214595124</v>
      </c>
      <c r="CP33" s="0" t="n">
        <v>0.0134605859615186</v>
      </c>
      <c r="CQ33" s="0" t="n">
        <v>0.00863305076605352</v>
      </c>
      <c r="CR33" s="0" t="n">
        <v>0.875406961070377</v>
      </c>
      <c r="CS33" s="0" t="n">
        <v>0.069049621452183</v>
      </c>
      <c r="CT33" s="0" t="n">
        <v>0.462247840422713</v>
      </c>
      <c r="CU33" s="0" t="n">
        <v>4.22828101655367</v>
      </c>
      <c r="CV33" s="0" t="n">
        <v>0.0339710287951085</v>
      </c>
      <c r="CW33" s="0" t="n">
        <v>0.0314354600157045</v>
      </c>
      <c r="CX33" s="0" t="n">
        <v>0.0318505804098452</v>
      </c>
      <c r="CY33" s="0" t="n">
        <v>0.0367067770001818</v>
      </c>
      <c r="CZ33" s="0" t="n">
        <v>0.0969748567036158</v>
      </c>
      <c r="DA33" s="0" t="n">
        <v>6.6481624549412</v>
      </c>
      <c r="DB33" s="0" t="n">
        <v>2.18474773027397</v>
      </c>
      <c r="DC33" s="0" t="n">
        <v>4.41069368923999</v>
      </c>
      <c r="DD33" s="0" t="n">
        <v>0.287643933246104</v>
      </c>
      <c r="DE33" s="0" t="n">
        <v>0.0173436315978877</v>
      </c>
      <c r="DF33" s="0" t="n">
        <v>0.00945393402682964</v>
      </c>
      <c r="DG33" s="0" t="n">
        <v>0.000516086384761824</v>
      </c>
      <c r="DH33" s="7" t="n">
        <v>2.63658134363103E-006</v>
      </c>
      <c r="DI33" s="0" t="n">
        <v>0.00400268265933163</v>
      </c>
      <c r="DJ33" s="0" t="n">
        <v>0.00465678684967203</v>
      </c>
      <c r="DK33" s="0" t="n">
        <v>0.000437304543829809</v>
      </c>
      <c r="DL33" s="0" t="n">
        <v>0.0291768772210472</v>
      </c>
      <c r="DM33" s="0" t="n">
        <v>0.0454060379405109</v>
      </c>
      <c r="DN33" s="0" t="n">
        <v>0.58205866185214</v>
      </c>
      <c r="DO33" s="7" t="n">
        <v>8.5695519593302E-008</v>
      </c>
      <c r="DP33" s="0" t="n">
        <v>0.123867900658553</v>
      </c>
      <c r="DQ33" s="0" t="n">
        <v>0.00428366883800421</v>
      </c>
      <c r="DR33" s="0" t="n">
        <v>0.00155177532939332</v>
      </c>
      <c r="DS33" s="0" t="n">
        <v>0.00507898706914256</v>
      </c>
      <c r="DT33" s="0" t="n">
        <v>0.26883396362576</v>
      </c>
      <c r="DU33" s="0" t="n">
        <v>0.999645000226311</v>
      </c>
      <c r="DV33" s="0" t="n">
        <v>0.78313036531554</v>
      </c>
      <c r="DW33" s="0" t="n">
        <v>0.940050904599522</v>
      </c>
      <c r="DX33" s="7" t="n">
        <v>1.53989529765248E-005</v>
      </c>
      <c r="DY33" s="0" t="n">
        <v>0.00488937652993194</v>
      </c>
      <c r="DZ33" s="0" t="n">
        <v>4.87447647507022</v>
      </c>
      <c r="EA33" s="0" t="n">
        <v>0.0691905144540474</v>
      </c>
      <c r="EB33" s="0" t="n">
        <v>3.59208443221973</v>
      </c>
      <c r="EC33" s="0" t="n">
        <v>0.0555419294548133</v>
      </c>
      <c r="ED33" s="0" t="n">
        <v>0.000788390797415093</v>
      </c>
      <c r="EE33" s="0" t="n">
        <v>1.47789935242709</v>
      </c>
      <c r="EF33" s="0" t="n">
        <v>199.760141621029</v>
      </c>
      <c r="EG33" s="0" t="n">
        <v>0.00798961176150385</v>
      </c>
      <c r="EH33" s="0" t="n">
        <v>1.3732553610597</v>
      </c>
      <c r="EI33" s="0" t="n">
        <v>98.1604611794632</v>
      </c>
      <c r="EJ33" s="0" t="n">
        <v>0.108958846727184</v>
      </c>
      <c r="EK33" s="0" t="n">
        <v>22754.6505590613</v>
      </c>
      <c r="EL33" s="0" t="n">
        <v>0.00312155069650674</v>
      </c>
      <c r="EM33" s="0" t="n">
        <v>15.7141238551349</v>
      </c>
      <c r="EN33" s="0" t="n">
        <v>577.918881243057</v>
      </c>
      <c r="EO33" s="0" t="n">
        <v>3.16270484640056</v>
      </c>
      <c r="EP33" s="0" t="n">
        <v>694425.842635572</v>
      </c>
      <c r="EQ33" s="0" t="n">
        <v>1.09006869065262</v>
      </c>
      <c r="ER33" s="0" t="n">
        <v>0.085784345065554</v>
      </c>
      <c r="ES33" s="0" t="n">
        <v>417075.798808446</v>
      </c>
      <c r="ET33" s="0" t="n">
        <v>0.00357405102391984</v>
      </c>
      <c r="EU33" s="0" t="n">
        <v>1.71710739105126</v>
      </c>
      <c r="EV33" s="0" t="n">
        <v>0.00390305368944681</v>
      </c>
      <c r="EW33" s="7" t="n">
        <v>6416999.14070713</v>
      </c>
      <c r="EX33" s="0" t="n">
        <v>10.8935399345168</v>
      </c>
      <c r="EY33" s="0" t="n">
        <v>3792.12483115273</v>
      </c>
      <c r="EZ33" s="7" t="n">
        <v>1020331.97940331</v>
      </c>
      <c r="FA33" s="0" t="n">
        <v>0.00437619254101546</v>
      </c>
      <c r="FB33" s="0" t="n">
        <v>70.0968429930852</v>
      </c>
      <c r="FC33" s="0" t="n">
        <v>43618.7643338011</v>
      </c>
      <c r="FD33" s="0" t="n">
        <v>0.0684701538312845</v>
      </c>
      <c r="FE33" s="0" t="n">
        <v>14.896562278008</v>
      </c>
      <c r="FF33" s="0" t="n">
        <v>20535.1690270464</v>
      </c>
      <c r="FG33" s="0" t="n">
        <v>238.676457492447</v>
      </c>
      <c r="FH33" s="0" t="n">
        <v>98532.9386286981</v>
      </c>
      <c r="FI33" s="0" t="n">
        <v>0.146621604894349</v>
      </c>
      <c r="FJ33" s="0" t="n">
        <v>180.091263660085</v>
      </c>
      <c r="FK33" s="0" t="n">
        <v>1.67029324358516</v>
      </c>
      <c r="FL33" s="0" t="n">
        <v>23493.4465346293</v>
      </c>
      <c r="FM33" s="0" t="n">
        <v>430.179981182722</v>
      </c>
      <c r="FN33" s="0" t="n">
        <v>0.00038894796919476</v>
      </c>
      <c r="FO33" s="0" t="n">
        <v>0.0911339724314566</v>
      </c>
      <c r="FP33" s="7" t="n">
        <v>2.97143638619935E-013</v>
      </c>
      <c r="FQ33" s="7" t="n">
        <v>6.26188236694363E-011</v>
      </c>
      <c r="FR33" s="0" t="n">
        <v>499999.999999995</v>
      </c>
      <c r="FS33" s="7" t="n">
        <v>2.11956394491433E-012</v>
      </c>
      <c r="FT33" s="7" t="n">
        <v>2.16390192148051E-010</v>
      </c>
      <c r="FU33" s="0" t="n">
        <v>597507.311024764</v>
      </c>
      <c r="FV33" s="7" t="n">
        <v>3.69360880379353E-010</v>
      </c>
      <c r="FW33" s="7" t="n">
        <v>4.441136380288E-009</v>
      </c>
      <c r="FX33" s="7" t="n">
        <v>5797187.15668806</v>
      </c>
      <c r="FY33" s="7" t="n">
        <v>3.58364510761499E-009</v>
      </c>
      <c r="FZ33" s="7" t="n">
        <v>3.58425333772653E-008</v>
      </c>
      <c r="GA33" s="7" t="n">
        <v>7.49412921365986E-008</v>
      </c>
      <c r="GB33" s="0" t="n">
        <v>99999.9999925042</v>
      </c>
      <c r="GC33" s="7" t="n">
        <v>7.49057174759683E-006</v>
      </c>
      <c r="GD33" s="7" t="n">
        <v>5.05942686488383E-010</v>
      </c>
      <c r="GE33" s="0" t="n">
        <v>99999.9999999953</v>
      </c>
      <c r="GF33" s="7" t="n">
        <v>6.34093269619204E-013</v>
      </c>
      <c r="GG33" s="7" t="n">
        <v>2.19837445069765E-015</v>
      </c>
      <c r="GH33" s="7" t="n">
        <v>2.09358270359885E-009</v>
      </c>
      <c r="GI33" s="7" t="n">
        <v>4.7035728960553E-009</v>
      </c>
      <c r="GJ33" s="7" t="n">
        <v>5.82214380885293E-005</v>
      </c>
      <c r="GK33" s="0" t="n">
        <v>9.49365650279969</v>
      </c>
      <c r="GL33" s="0" t="n">
        <v>1.93769348418918</v>
      </c>
      <c r="GM33" s="0" t="n">
        <v>15.4510830275466</v>
      </c>
      <c r="GN33" s="0" t="s">
        <v>268</v>
      </c>
      <c r="GO33" s="0" t="e">
        <f aca="false">VLOOKUP(GN33,,8,0)</f>
        <v>#NAME?</v>
      </c>
      <c r="GP33" s="0" t="n">
        <v>806</v>
      </c>
      <c r="GQ33" s="0" t="n">
        <v>1962861</v>
      </c>
      <c r="GR33" s="0" t="n">
        <v>380</v>
      </c>
      <c r="GS33" s="0" t="n">
        <v>983522</v>
      </c>
      <c r="GT33" s="0" t="n">
        <v>426</v>
      </c>
      <c r="GU33" s="0" t="n">
        <v>979339</v>
      </c>
      <c r="GV33" s="0" t="n">
        <v>979340</v>
      </c>
      <c r="GW33" s="0" t="n">
        <v>1.12105263157895</v>
      </c>
      <c r="GX33" s="0" t="n">
        <v>3</v>
      </c>
      <c r="GY33" s="0" t="s">
        <v>268</v>
      </c>
      <c r="GZ33" s="0" t="n">
        <v>47</v>
      </c>
      <c r="HA33" s="0" t="n">
        <v>0</v>
      </c>
      <c r="HB33" s="0" t="e">
        <f aca="false">VLOOKUP(GN33,,42,0)</f>
        <v>#NAME?</v>
      </c>
      <c r="HC33" s="0" t="e">
        <f aca="false">VLOOKUP(GN33,,43,0)</f>
        <v>#NAME?</v>
      </c>
      <c r="HD33" s="0" t="e">
        <f aca="false">IF(HC33="Progressed",1,0)</f>
        <v>#NAME?</v>
      </c>
      <c r="HE33" s="0" t="n">
        <f aca="false">GU33/GX33</f>
        <v>326446.333333333</v>
      </c>
      <c r="HF33" s="0" t="e">
        <f aca="false">VLOOKUP(GN33,,3,0)</f>
        <v>#NAME?</v>
      </c>
      <c r="HG33" s="0" t="n">
        <f aca="false">IF(Q33&gt;20,1,0)</f>
        <v>1</v>
      </c>
      <c r="HH33" s="0" t="n">
        <f aca="false">IF(AF33&gt;4.2,1,0)</f>
        <v>0</v>
      </c>
      <c r="HI33" s="0" t="n">
        <f aca="false">IF(DQ33&gt;0.005,1,0)</f>
        <v>0</v>
      </c>
      <c r="HJ33" s="0" t="n">
        <f aca="false">IF(DR33&gt;0.004,1,0)</f>
        <v>0</v>
      </c>
      <c r="HK33" s="0" t="n">
        <f aca="false">IF(ED33&gt;0.001,1,0)</f>
        <v>0</v>
      </c>
      <c r="HL33" s="0" t="n">
        <f aca="false">IF((GT33/GP33)&gt;0.4,1,0)</f>
        <v>1</v>
      </c>
      <c r="HM33" s="0" t="n">
        <f aca="false">SUM(HG33:HH33)</f>
        <v>1</v>
      </c>
      <c r="HN33" s="0" t="n">
        <f aca="false">SUM(HG33,HH33,HL33)</f>
        <v>2</v>
      </c>
      <c r="HP33" s="1" t="n">
        <f aca="false">IF(B33&gt;AVERAGE($B$3:$B$115),1,0)</f>
        <v>0</v>
      </c>
      <c r="HQ33" s="1" t="n">
        <f aca="false">IF(E33&gt;AVERAGE($E$3:$E$115),1,0)</f>
        <v>1</v>
      </c>
      <c r="HR33" s="2" t="str">
        <f aca="false">IF(AND(HP33,HQ33),"high","low")</f>
        <v>low</v>
      </c>
      <c r="HS33" s="6" t="n">
        <v>58.8</v>
      </c>
      <c r="HT33" s="6" t="n">
        <v>0</v>
      </c>
      <c r="HU33" s="6" t="str">
        <f aca="false">HR33</f>
        <v>low</v>
      </c>
      <c r="HV33" s="0" t="str">
        <f aca="false">IF(HM33+HL33&lt;2,"low","high")</f>
        <v>high</v>
      </c>
      <c r="HW33" s="0" t="n">
        <v>47</v>
      </c>
      <c r="HX33" s="0" t="n">
        <v>0</v>
      </c>
      <c r="HY33" s="0" t="n">
        <f aca="false">SUM(HG33,HH33,HL33)</f>
        <v>2</v>
      </c>
      <c r="IA33" s="0" t="n">
        <v>47</v>
      </c>
      <c r="IB33" s="0" t="n">
        <v>0</v>
      </c>
      <c r="IC33" s="0" t="str">
        <f aca="false">IF(AND(SUM(HG33:HH33)=2,GW33&gt;0.4),"high relBp52 and cRel + high synergy",IF(SUM(HG33:HH33)=2,"high RelBp52 and cRel + low synergy","low nfkb"))</f>
        <v>low nfkb</v>
      </c>
      <c r="IE33" s="0" t="n">
        <v>47</v>
      </c>
      <c r="IF33" s="0" t="n">
        <v>0</v>
      </c>
      <c r="IG33" s="0" t="str">
        <f aca="false">IF(AND(SUM(HG33:HH33)=2,GW33&gt;0.4),"high relBp52 and cRel + high synergy",IF(AND(SUM(HG33:HH33)=1,GW33&gt;0.4),"high RelBp52 or cRel + high synergy",IF(SUM(HG33:HH33)=1,"high cRel OR RelBnp52n","low nfkb")))</f>
        <v>high RelBp52 or cRel + high synergy</v>
      </c>
      <c r="II33" s="0" t="n">
        <v>47</v>
      </c>
      <c r="IJ33" s="0" t="n">
        <v>0</v>
      </c>
      <c r="IK33" s="0" t="str">
        <f aca="false">IF(Q33&gt;20,"high cRel","low cRel")</f>
        <v>high cRel</v>
      </c>
      <c r="IM33" s="0" t="n">
        <v>47</v>
      </c>
      <c r="IN33" s="0" t="n">
        <v>0</v>
      </c>
      <c r="IO33" s="0" t="str">
        <f aca="false">IF(AND(Q33&gt;20,GW33&gt;0.4),"high cRel + syn","low cRel or syn")</f>
        <v>high cRel + syn</v>
      </c>
      <c r="IQ33" s="0" t="n">
        <v>47</v>
      </c>
      <c r="IR33" s="0" t="n">
        <v>0</v>
      </c>
      <c r="IS33" s="0" t="str">
        <f aca="false">IF(AF33&gt;4.2,"High RelBnp52n","low RelBnp52n")</f>
        <v>low RelBnp52n</v>
      </c>
      <c r="IU33" s="0" t="n">
        <v>47</v>
      </c>
      <c r="IV33" s="0" t="n">
        <v>0</v>
      </c>
      <c r="IW33" s="0" t="str">
        <f aca="false">IF(AND(AF33&gt;4.2,GW33&gt;0.4),"High RelBnp52n and syn","low RelBnp52n or syn")</f>
        <v>low RelBnp52n or syn</v>
      </c>
      <c r="IY33" s="0" t="n">
        <v>47</v>
      </c>
      <c r="IZ33" s="0" t="n">
        <v>0</v>
      </c>
      <c r="JA33" s="0" t="str">
        <f aca="false">IF(AND(AF33&gt;4.2,GW33&gt;0.4),"High RelBnp52n and syn",IF(AND(AF33&gt;4.2,GW33&lt;=0.4),"other",IF(AND(AF33&lt;=4.2,GW33&gt;0.4),"other","low RelBnp52n and syn")))</f>
        <v>other</v>
      </c>
      <c r="JC33" s="0" t="n">
        <v>47</v>
      </c>
      <c r="JD33" s="0" t="n">
        <v>0</v>
      </c>
      <c r="JE33" s="0" t="str">
        <f aca="false">IF(ED33&gt;0.001,"high pE2F","low pE2F")</f>
        <v>low pE2F</v>
      </c>
      <c r="JG33" s="0" t="n">
        <v>47</v>
      </c>
      <c r="JH33" s="0" t="n">
        <v>0</v>
      </c>
      <c r="JI33" s="0" t="str">
        <f aca="false">IF((Q33/R33)&gt;1.3,"high cRel/relA","low cRel/RelA")</f>
        <v>high cRel/relA</v>
      </c>
      <c r="JK33" s="0" t="n">
        <v>47</v>
      </c>
      <c r="JL33" s="0" t="n">
        <v>0</v>
      </c>
      <c r="JM33" s="0" t="str">
        <f aca="false">IF(AND((Q33/R33)&gt;1.3,GW33&gt;0.4),"high cRel/relA and high syn",IF(OR((Q33/R33)&gt;1.3,GW33&gt;0.4),"high cRel/RelA or high syn","low both"))</f>
        <v>high cRel/relA and high syn</v>
      </c>
      <c r="JO33" s="0" t="n">
        <v>47</v>
      </c>
      <c r="JP33" s="0" t="n">
        <v>0</v>
      </c>
      <c r="JQ33" s="0" t="str">
        <f aca="false">IF(BB33&gt;7.6,"high IkBd","low IkBd")</f>
        <v>high IkBd</v>
      </c>
      <c r="JS33" s="0" t="n">
        <v>47</v>
      </c>
      <c r="JT33" s="0" t="n">
        <v>0</v>
      </c>
      <c r="JU33" s="0" t="n">
        <v>3</v>
      </c>
      <c r="JW33" s="0" t="n">
        <v>47</v>
      </c>
      <c r="JX33" s="0" t="n">
        <v>0</v>
      </c>
      <c r="JY33" s="0" t="str">
        <f aca="false">IF(OR(JU33=3,JU33=5),IF(GW33&gt;0.4,"3/5 high syn","3/5 low syn"),"other")</f>
        <v>3/5 high syn</v>
      </c>
      <c r="KA33" s="0" t="n">
        <v>47</v>
      </c>
      <c r="KB33" s="0" t="n">
        <v>0</v>
      </c>
      <c r="KC33" s="0" t="str">
        <f aca="false">IF(KD33&gt;$KE$3,"high nfkb","low")</f>
        <v>low</v>
      </c>
      <c r="KD33" s="0" t="n">
        <f aca="false">D33+C33</f>
        <v>34.5736358388163</v>
      </c>
      <c r="KG33" s="0" t="n">
        <v>47</v>
      </c>
      <c r="KH33" s="0" t="n">
        <v>0</v>
      </c>
      <c r="KI33" s="0" t="str">
        <f aca="false">IF(AND(KM33,NOT(KN33),KO33),"high cRel+RelB, low RelA","other")</f>
        <v>other</v>
      </c>
      <c r="KJ33" s="0" t="n">
        <f aca="false">Q33</f>
        <v>22.9979378000768</v>
      </c>
      <c r="KK33" s="0" t="n">
        <f aca="false">R33</f>
        <v>15.6694883998953</v>
      </c>
      <c r="KL33" s="0" t="n">
        <f aca="false">AC33</f>
        <v>15.6473031892131</v>
      </c>
      <c r="KM33" s="0" t="n">
        <f aca="false">IF(KJ33&gt;AVERAGE($KJ$3:$KJ$115),1,0)</f>
        <v>1</v>
      </c>
      <c r="KN33" s="0" t="n">
        <f aca="false">IF(KK33&gt;AVERAGE($KK$3:$KK$115),1,0)</f>
        <v>0</v>
      </c>
      <c r="KO33" s="0" t="n">
        <f aca="false">IF(KL33&gt;AVERAGE($KL$3:$KL$115),1,0)</f>
        <v>0</v>
      </c>
      <c r="KP33" s="0" t="n">
        <v>2</v>
      </c>
      <c r="KQ33" s="0" t="n">
        <v>219</v>
      </c>
      <c r="KR33" s="0" t="n">
        <v>443559</v>
      </c>
      <c r="KS33" s="0" t="n">
        <v>191</v>
      </c>
      <c r="KT33" s="0" t="n">
        <v>423393</v>
      </c>
      <c r="KU33" s="0" t="n">
        <v>57</v>
      </c>
      <c r="KV33" s="0" t="n">
        <v>20166</v>
      </c>
      <c r="KW33" s="0" t="n">
        <v>20205</v>
      </c>
      <c r="KX33" s="0" t="n">
        <v>0.298429319371728</v>
      </c>
      <c r="KY33" s="0" t="n">
        <f aca="false">KV33/KT33</f>
        <v>0.0476295073371548</v>
      </c>
    </row>
    <row r="34" customFormat="false" ht="15" hidden="false" customHeight="false" outlineLevel="0" collapsed="false">
      <c r="A34" s="0" t="n">
        <v>361</v>
      </c>
      <c r="B34" s="0" t="n">
        <v>11.1353051411543</v>
      </c>
      <c r="C34" s="0" t="n">
        <v>22.7406078316879</v>
      </c>
      <c r="D34" s="0" t="n">
        <v>11.8284470797525</v>
      </c>
      <c r="E34" s="0" t="n">
        <v>122.371562845188</v>
      </c>
      <c r="F34" s="0" t="n">
        <v>0.15817932697922</v>
      </c>
      <c r="G34" s="0" t="n">
        <v>0.0456583665362744</v>
      </c>
      <c r="H34" s="0" t="n">
        <v>1.21969725478995</v>
      </c>
      <c r="I34" s="0" t="n">
        <v>0.67958283771774</v>
      </c>
      <c r="J34" s="0" t="n">
        <v>0.0854883737120042</v>
      </c>
      <c r="K34" s="0" t="n">
        <v>8.60484566185865</v>
      </c>
      <c r="L34" s="0" t="n">
        <v>0.566171469371832</v>
      </c>
      <c r="M34" s="0" t="n">
        <v>1</v>
      </c>
      <c r="N34" s="0" t="n">
        <v>1.17116247716457</v>
      </c>
      <c r="O34" s="0" t="n">
        <v>1</v>
      </c>
      <c r="P34" s="0" t="n">
        <v>0.00483072531055355</v>
      </c>
      <c r="Q34" s="0" t="n">
        <v>22.9979372628268</v>
      </c>
      <c r="R34" s="0" t="n">
        <v>15.669450500054</v>
      </c>
      <c r="S34" s="0" t="n">
        <v>1.29680960653329</v>
      </c>
      <c r="T34" s="0" t="n">
        <v>0</v>
      </c>
      <c r="U34" s="0" t="n">
        <v>1</v>
      </c>
      <c r="V34" s="0" t="n">
        <v>3.81663574513622</v>
      </c>
      <c r="W34" s="0" t="n">
        <v>0.504024510459084</v>
      </c>
      <c r="X34" s="0" t="n">
        <v>1.47370010532136</v>
      </c>
      <c r="Y34" s="0" t="n">
        <v>3.75812188484053</v>
      </c>
      <c r="Z34" s="0" t="n">
        <v>2.07061318916471</v>
      </c>
      <c r="AA34" s="0" t="n">
        <v>0.0268841406007223</v>
      </c>
      <c r="AB34" s="0" t="n">
        <v>0.901514658606304</v>
      </c>
      <c r="AC34" s="0" t="n">
        <v>15.6473027963636</v>
      </c>
      <c r="AD34" s="0" t="n">
        <v>0.00934690830368732</v>
      </c>
      <c r="AE34" s="0" t="n">
        <v>0.408703848571789</v>
      </c>
      <c r="AF34" s="0" t="n">
        <v>4.06951642214295</v>
      </c>
      <c r="AG34" s="0" t="n">
        <v>0.270877351542498</v>
      </c>
      <c r="AH34" s="0" t="n">
        <v>12.7406495655918</v>
      </c>
      <c r="AI34" s="0" t="n">
        <v>0.258288814123133</v>
      </c>
      <c r="AJ34" s="0" t="n">
        <v>0.0605628187521997</v>
      </c>
      <c r="AK34" s="0" t="n">
        <v>0.0310572257951378</v>
      </c>
      <c r="AL34" s="0" t="n">
        <v>0.00561608354545109</v>
      </c>
      <c r="AM34" s="0" t="n">
        <v>0.920244803380297</v>
      </c>
      <c r="AN34" s="0" t="n">
        <v>0.00155967346299499</v>
      </c>
      <c r="AO34" s="0" t="n">
        <v>0.164610226299882</v>
      </c>
      <c r="AP34" s="0" t="n">
        <v>168.743452158625</v>
      </c>
      <c r="AQ34" s="0" t="n">
        <v>22.6638007327462</v>
      </c>
      <c r="AR34" s="0" t="n">
        <v>35.672005105416</v>
      </c>
      <c r="AS34" s="0" t="n">
        <v>10.3093255903727</v>
      </c>
      <c r="AT34" s="0" t="n">
        <v>22.6753051083034</v>
      </c>
      <c r="AU34" s="0" t="n">
        <v>0.0732394370990529</v>
      </c>
      <c r="AV34" s="0" t="n">
        <v>1.25220988487501</v>
      </c>
      <c r="AW34" s="0" t="n">
        <v>0.018437742167834</v>
      </c>
      <c r="AX34" s="0" t="n">
        <v>2.24751154148184</v>
      </c>
      <c r="AY34" s="0" t="n">
        <v>0.251043451436793</v>
      </c>
      <c r="AZ34" s="0" t="n">
        <v>1.16024564663734</v>
      </c>
      <c r="BA34" s="0" t="n">
        <v>0.160973438746988</v>
      </c>
      <c r="BB34" s="0" t="n">
        <v>7.87147702585124</v>
      </c>
      <c r="BC34" s="0" t="n">
        <v>18.9236416469775</v>
      </c>
      <c r="BD34" s="0" t="n">
        <v>6.66679194904227</v>
      </c>
      <c r="BE34" s="0" t="n">
        <v>1.46027938986929</v>
      </c>
      <c r="BF34" s="0" t="n">
        <v>12.6512727202406</v>
      </c>
      <c r="BG34" s="0" t="n">
        <v>5.76083665199326</v>
      </c>
      <c r="BH34" s="0" t="n">
        <v>0</v>
      </c>
      <c r="BI34" s="0" t="n">
        <v>0</v>
      </c>
      <c r="BJ34" s="0" t="n">
        <v>0.140440446796675</v>
      </c>
      <c r="BK34" s="0" t="n">
        <v>0.0901227204946906</v>
      </c>
      <c r="BL34" s="0" t="n">
        <v>1.03304522089994</v>
      </c>
      <c r="BM34" s="0" t="n">
        <v>0.080008811590141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0.0052793932491706</v>
      </c>
      <c r="BU34" s="0" t="n">
        <v>4.35673910630774</v>
      </c>
      <c r="BV34" s="0" t="n">
        <v>11.028450820806</v>
      </c>
      <c r="BW34" s="0" t="n">
        <v>5.08053736494608</v>
      </c>
      <c r="BX34" s="0" t="n">
        <v>0.0374013391785281</v>
      </c>
      <c r="BY34" s="0" t="n">
        <v>0.00951899545035111</v>
      </c>
      <c r="BZ34" s="0" t="n">
        <v>0.137960605789259</v>
      </c>
      <c r="CA34" s="0" t="n">
        <v>0.0870586538914077</v>
      </c>
      <c r="CB34" s="0" t="n">
        <v>8.01287608217876</v>
      </c>
      <c r="CC34" s="0" t="n">
        <v>0.637636080318153</v>
      </c>
      <c r="CD34" s="0" t="n">
        <v>0.681304694453256</v>
      </c>
      <c r="CE34" s="0" t="n">
        <v>0.306582324696027</v>
      </c>
      <c r="CF34" s="0" t="n">
        <v>0.00251214602953714</v>
      </c>
      <c r="CG34" s="0" t="n">
        <v>0.00197848494571975</v>
      </c>
      <c r="CH34" s="0" t="n">
        <v>0.00805152159241821</v>
      </c>
      <c r="CI34" s="0" t="n">
        <v>0.00501465242405614</v>
      </c>
      <c r="CJ34" s="0" t="n">
        <v>9.32583611921289</v>
      </c>
      <c r="CK34" s="0" t="n">
        <v>0.817674166701743</v>
      </c>
      <c r="CL34" s="0" t="n">
        <v>1.21491898395862</v>
      </c>
      <c r="CM34" s="0" t="n">
        <v>0.552731273316594</v>
      </c>
      <c r="CN34" s="0" t="n">
        <v>0.00358101095095525</v>
      </c>
      <c r="CO34" s="0" t="n">
        <v>0.00299370724769604</v>
      </c>
      <c r="CP34" s="0" t="n">
        <v>0.0134622265962661</v>
      </c>
      <c r="CQ34" s="0" t="n">
        <v>0.0086333215354257</v>
      </c>
      <c r="CR34" s="0" t="n">
        <v>0.8754037661445</v>
      </c>
      <c r="CS34" s="0" t="n">
        <v>0.0690484878507222</v>
      </c>
      <c r="CT34" s="0" t="n">
        <v>0.462247824953266</v>
      </c>
      <c r="CU34" s="0" t="n">
        <v>4.22815285511986</v>
      </c>
      <c r="CV34" s="0" t="n">
        <v>0.0339709329173835</v>
      </c>
      <c r="CW34" s="0" t="n">
        <v>0.0314354589396586</v>
      </c>
      <c r="CX34" s="0" t="n">
        <v>0.0318505526877313</v>
      </c>
      <c r="CY34" s="0" t="n">
        <v>0.0367067598560132</v>
      </c>
      <c r="CZ34" s="0" t="n">
        <v>0.0969748626838262</v>
      </c>
      <c r="DA34" s="0" t="n">
        <v>6.64816275043221</v>
      </c>
      <c r="DB34" s="0" t="n">
        <v>2.18477234894617</v>
      </c>
      <c r="DC34" s="0" t="n">
        <v>4.4106959864098</v>
      </c>
      <c r="DD34" s="0" t="n">
        <v>0.287644021979791</v>
      </c>
      <c r="DE34" s="0" t="n">
        <v>0.0173437068465456</v>
      </c>
      <c r="DF34" s="0" t="n">
        <v>0.0094538940474049</v>
      </c>
      <c r="DG34" s="0" t="n">
        <v>0.000516083865042294</v>
      </c>
      <c r="DH34" s="7" t="n">
        <v>2.63658254868886E-006</v>
      </c>
      <c r="DI34" s="0" t="n">
        <v>0.00400266634969679</v>
      </c>
      <c r="DJ34" s="0" t="n">
        <v>0.00465677403687588</v>
      </c>
      <c r="DK34" s="0" t="n">
        <v>0.000437302966576927</v>
      </c>
      <c r="DL34" s="0" t="n">
        <v>0.0292652404760074</v>
      </c>
      <c r="DM34" s="0" t="n">
        <v>0.0873856745953898</v>
      </c>
      <c r="DN34" s="0" t="n">
        <v>1.42712472154195</v>
      </c>
      <c r="DO34" s="7" t="n">
        <v>8.56947085279546E-008</v>
      </c>
      <c r="DP34" s="0" t="n">
        <v>0.259850707936489</v>
      </c>
      <c r="DQ34" s="0" t="n">
        <v>0.00365053523693405</v>
      </c>
      <c r="DR34" s="0" t="n">
        <v>0.00121509000455952</v>
      </c>
      <c r="DS34" s="0" t="n">
        <v>0.00507895282640554</v>
      </c>
      <c r="DT34" s="0" t="n">
        <v>0.275576873623466</v>
      </c>
      <c r="DU34" s="0" t="n">
        <v>0.99965169039426</v>
      </c>
      <c r="DV34" s="0" t="n">
        <v>0.783134197335608</v>
      </c>
      <c r="DW34" s="0" t="n">
        <v>0.940050904845496</v>
      </c>
      <c r="DX34" s="7" t="n">
        <v>1.53988491951909E-005</v>
      </c>
      <c r="DY34" s="0" t="n">
        <v>0.00488935008856443</v>
      </c>
      <c r="DZ34" s="0" t="n">
        <v>4.81802645847821</v>
      </c>
      <c r="EA34" s="0" t="n">
        <v>0.126835202986772</v>
      </c>
      <c r="EB34" s="0" t="n">
        <v>3.53489599787338</v>
      </c>
      <c r="EC34" s="0" t="n">
        <v>0.0537214128734825</v>
      </c>
      <c r="ED34" s="0" t="n">
        <v>0.00141422963842989</v>
      </c>
      <c r="EE34" s="0" t="n">
        <v>1.59335828254751</v>
      </c>
      <c r="EF34" s="0" t="n">
        <v>199.760141364907</v>
      </c>
      <c r="EG34" s="0" t="n">
        <v>0.00798961175105837</v>
      </c>
      <c r="EH34" s="0" t="n">
        <v>1.37325536216544</v>
      </c>
      <c r="EI34" s="0" t="n">
        <v>98.160461190646</v>
      </c>
      <c r="EJ34" s="0" t="n">
        <v>0.108958848611476</v>
      </c>
      <c r="EK34" s="0" t="n">
        <v>22754.6647662425</v>
      </c>
      <c r="EL34" s="0" t="n">
        <v>0.00312155265417985</v>
      </c>
      <c r="EM34" s="0" t="n">
        <v>15.7000925127214</v>
      </c>
      <c r="EN34" s="0" t="n">
        <v>577.926827451677</v>
      </c>
      <c r="EO34" s="0" t="n">
        <v>3.15989563989447</v>
      </c>
      <c r="EP34" s="0" t="n">
        <v>694430.309851192</v>
      </c>
      <c r="EQ34" s="0" t="n">
        <v>1.08910199404526</v>
      </c>
      <c r="ER34" s="0" t="n">
        <v>0.0857082694078839</v>
      </c>
      <c r="ES34" s="0" t="n">
        <v>417075.80926353</v>
      </c>
      <c r="ET34" s="0" t="n">
        <v>0.00357088145131202</v>
      </c>
      <c r="EU34" s="0" t="n">
        <v>1.71556335811797</v>
      </c>
      <c r="EV34" s="0" t="n">
        <v>0.00389954626393041</v>
      </c>
      <c r="EW34" s="7" t="n">
        <v>6416999.12408204</v>
      </c>
      <c r="EX34" s="0" t="n">
        <v>10.8838761755618</v>
      </c>
      <c r="EY34" s="0" t="n">
        <v>3788.40885532865</v>
      </c>
      <c r="EZ34" s="7" t="n">
        <v>1020332.2841025</v>
      </c>
      <c r="FA34" s="0" t="n">
        <v>0.0043723128732858</v>
      </c>
      <c r="FB34" s="0" t="n">
        <v>70.0332304795457</v>
      </c>
      <c r="FC34" s="0" t="n">
        <v>65428.5284419753</v>
      </c>
      <c r="FD34" s="0" t="n">
        <v>0.102614094276686</v>
      </c>
      <c r="FE34" s="0" t="n">
        <v>22.4528555625729</v>
      </c>
      <c r="FF34" s="0" t="n">
        <v>20412.7128932215</v>
      </c>
      <c r="FG34" s="0" t="n">
        <v>357.595008413087</v>
      </c>
      <c r="FH34" s="0" t="n">
        <v>98298.9231067001</v>
      </c>
      <c r="FI34" s="0" t="n">
        <v>0.220470457694162</v>
      </c>
      <c r="FJ34" s="0" t="n">
        <v>551.810194490624</v>
      </c>
      <c r="FK34" s="0" t="n">
        <v>5.36564660401726</v>
      </c>
      <c r="FL34" s="0" t="n">
        <v>8482.47092831206</v>
      </c>
      <c r="FM34" s="0" t="n">
        <v>499.221870156281</v>
      </c>
      <c r="FN34" s="0" t="n">
        <v>0.00980806374170235</v>
      </c>
      <c r="FO34" s="0" t="n">
        <v>0.789814558275433</v>
      </c>
      <c r="FP34" s="7" t="n">
        <v>1.91433000907611E-010</v>
      </c>
      <c r="FQ34" s="7" t="n">
        <v>1.30350781989328E-008</v>
      </c>
      <c r="FR34" s="0" t="n">
        <v>499999.999998117</v>
      </c>
      <c r="FS34" s="7" t="n">
        <v>1.36522206835716E-009</v>
      </c>
      <c r="FT34" s="7" t="n">
        <v>9.76536112265772E-008</v>
      </c>
      <c r="FU34" s="0" t="n">
        <v>597507.309107109</v>
      </c>
      <c r="FV34" s="7" t="n">
        <v>1.66683341623613E-007</v>
      </c>
      <c r="FW34" s="7" t="n">
        <v>1.90062856143317E-006</v>
      </c>
      <c r="FX34" s="7" t="n">
        <v>5797187.13873188</v>
      </c>
      <c r="FY34" s="7" t="n">
        <v>1.61720954634838E-006</v>
      </c>
      <c r="FZ34" s="7" t="n">
        <v>1.6169800375318E-005</v>
      </c>
      <c r="GA34" s="7" t="n">
        <v>2.35009027448401E-005</v>
      </c>
      <c r="GB34" s="0" t="n">
        <v>99999.9976503485</v>
      </c>
      <c r="GC34" s="0" t="n">
        <v>0.0023484717371767</v>
      </c>
      <c r="GD34" s="7" t="n">
        <v>1.54131601604479E-007</v>
      </c>
      <c r="GE34" s="0" t="n">
        <v>99999.9999989743</v>
      </c>
      <c r="GF34" s="7" t="n">
        <v>1.55309389018689E-010</v>
      </c>
      <c r="GG34" s="7" t="n">
        <v>5.38332349320932E-013</v>
      </c>
      <c r="GH34" s="7" t="n">
        <v>7.91839173252942E-007</v>
      </c>
      <c r="GI34" s="7" t="n">
        <v>1.02541672257331E-006</v>
      </c>
      <c r="GJ34" s="0" t="n">
        <v>0.0194074383886013</v>
      </c>
      <c r="GK34" s="0" t="n">
        <v>9.49454921818409</v>
      </c>
      <c r="GL34" s="0" t="n">
        <v>1.93769368156076</v>
      </c>
      <c r="GM34" s="0" t="n">
        <v>15.4510650940457</v>
      </c>
      <c r="GN34" s="0" t="s">
        <v>269</v>
      </c>
      <c r="GO34" s="0" t="e">
        <f aca="false">VLOOKUP(GN34,,8,0)</f>
        <v>#NAME?</v>
      </c>
      <c r="GP34" s="0" t="n">
        <v>139</v>
      </c>
      <c r="GQ34" s="0" t="n">
        <v>316079</v>
      </c>
      <c r="GR34" s="0" t="n">
        <v>168</v>
      </c>
      <c r="GS34" s="0" t="n">
        <v>340118</v>
      </c>
      <c r="GT34" s="0" t="n">
        <v>40</v>
      </c>
      <c r="GU34" s="0" t="n">
        <v>-24039</v>
      </c>
      <c r="GV34" s="0" t="n">
        <v>25787</v>
      </c>
      <c r="GW34" s="0" t="n">
        <v>0.238095238095238</v>
      </c>
      <c r="GX34" s="0" t="n">
        <v>3</v>
      </c>
      <c r="GY34" s="0" t="s">
        <v>269</v>
      </c>
      <c r="GZ34" s="0" t="n">
        <v>47.6</v>
      </c>
      <c r="HA34" s="0" t="n">
        <v>0</v>
      </c>
      <c r="HB34" s="0" t="e">
        <f aca="false">VLOOKUP(GN34,,42,0)</f>
        <v>#NAME?</v>
      </c>
      <c r="HC34" s="0" t="e">
        <f aca="false">VLOOKUP(GN34,,43,0)</f>
        <v>#NAME?</v>
      </c>
      <c r="HD34" s="0" t="e">
        <f aca="false">IF(HC34="Progressed",1,0)</f>
        <v>#NAME?</v>
      </c>
      <c r="HE34" s="0" t="n">
        <f aca="false">GU34/GX34</f>
        <v>-8013</v>
      </c>
      <c r="HF34" s="0" t="e">
        <f aca="false">VLOOKUP(GN34,,3,0)</f>
        <v>#NAME?</v>
      </c>
      <c r="HG34" s="0" t="n">
        <f aca="false">IF(Q34&gt;20,1,0)</f>
        <v>1</v>
      </c>
      <c r="HH34" s="0" t="n">
        <f aca="false">IF(AF34&gt;4.2,1,0)</f>
        <v>0</v>
      </c>
      <c r="HI34" s="0" t="n">
        <f aca="false">IF(DQ34&gt;0.005,1,0)</f>
        <v>0</v>
      </c>
      <c r="HJ34" s="0" t="n">
        <f aca="false">IF(DR34&gt;0.004,1,0)</f>
        <v>0</v>
      </c>
      <c r="HK34" s="0" t="n">
        <f aca="false">IF(ED34&gt;0.001,1,0)</f>
        <v>1</v>
      </c>
      <c r="HL34" s="0" t="n">
        <f aca="false">IF((GT34/GP34)&gt;0.4,1,0)</f>
        <v>0</v>
      </c>
      <c r="HM34" s="0" t="n">
        <f aca="false">SUM(HG34:HH34)</f>
        <v>1</v>
      </c>
      <c r="HN34" s="0" t="n">
        <f aca="false">SUM(HG34,HH34,HL34)</f>
        <v>1</v>
      </c>
      <c r="HP34" s="1" t="n">
        <f aca="false">IF(B34&gt;AVERAGE($B$3:$B$115),1,0)</f>
        <v>0</v>
      </c>
      <c r="HQ34" s="1" t="n">
        <f aca="false">IF(E34&gt;AVERAGE($E$3:$E$115),1,0)</f>
        <v>0</v>
      </c>
      <c r="HR34" s="2" t="str">
        <f aca="false">IF(AND(HP34,HQ34),"high","low")</f>
        <v>low</v>
      </c>
      <c r="HS34" s="6" t="n">
        <v>59</v>
      </c>
      <c r="HT34" s="6" t="n">
        <v>0</v>
      </c>
      <c r="HU34" s="6" t="str">
        <f aca="false">HR34</f>
        <v>low</v>
      </c>
      <c r="HV34" s="0" t="str">
        <f aca="false">IF(HM34+HL34&lt;2,"low","high")</f>
        <v>low</v>
      </c>
      <c r="HW34" s="0" t="n">
        <v>47.6</v>
      </c>
      <c r="HX34" s="0" t="n">
        <v>0</v>
      </c>
      <c r="HY34" s="0" t="n">
        <f aca="false">SUM(HG34,HH34,HL34)</f>
        <v>1</v>
      </c>
      <c r="IA34" s="0" t="n">
        <v>47.6</v>
      </c>
      <c r="IB34" s="0" t="n">
        <v>0</v>
      </c>
      <c r="IC34" s="0" t="str">
        <f aca="false">IF(AND(SUM(HG34:HH34)=2,GW34&gt;0.4),"high relBp52 and cRel + high synergy",IF(SUM(HG34:HH34)=2,"high RelBp52 and cRel + low synergy","low nfkb"))</f>
        <v>low nfkb</v>
      </c>
      <c r="IE34" s="0" t="n">
        <v>47.6</v>
      </c>
      <c r="IF34" s="0" t="n">
        <v>0</v>
      </c>
      <c r="IG34" s="0" t="str">
        <f aca="false">IF(AND(SUM(HG34:HH34)=2,GW34&gt;0.4),"high relBp52 and cRel + high synergy",IF(AND(SUM(HG34:HH34)=1,GW34&gt;0.4),"high RelBp52 or cRel + high synergy",IF(SUM(HG34:HH34)=1,"high cRel OR RelBnp52n","low nfkb")))</f>
        <v>high cRel OR RelBnp52n</v>
      </c>
      <c r="II34" s="0" t="n">
        <v>47.6</v>
      </c>
      <c r="IJ34" s="0" t="n">
        <v>0</v>
      </c>
      <c r="IK34" s="0" t="str">
        <f aca="false">IF(Q34&gt;20,"high cRel","low cRel")</f>
        <v>high cRel</v>
      </c>
      <c r="IM34" s="0" t="n">
        <v>47.6</v>
      </c>
      <c r="IN34" s="0" t="n">
        <v>0</v>
      </c>
      <c r="IO34" s="0" t="str">
        <f aca="false">IF(AND(Q34&gt;20,GW34&gt;0.4),"high cRel + syn","low cRel or syn")</f>
        <v>low cRel or syn</v>
      </c>
      <c r="IQ34" s="0" t="n">
        <v>47.6</v>
      </c>
      <c r="IR34" s="0" t="n">
        <v>0</v>
      </c>
      <c r="IS34" s="0" t="str">
        <f aca="false">IF(AF34&gt;4.2,"High RelBnp52n","low RelBnp52n")</f>
        <v>low RelBnp52n</v>
      </c>
      <c r="IU34" s="0" t="n">
        <v>47.6</v>
      </c>
      <c r="IV34" s="0" t="n">
        <v>0</v>
      </c>
      <c r="IW34" s="0" t="str">
        <f aca="false">IF(AND(AF34&gt;4.2,GW34&gt;0.4),"High RelBnp52n and syn","low RelBnp52n or syn")</f>
        <v>low RelBnp52n or syn</v>
      </c>
      <c r="IY34" s="0" t="n">
        <v>47.6</v>
      </c>
      <c r="IZ34" s="0" t="n">
        <v>0</v>
      </c>
      <c r="JA34" s="0" t="str">
        <f aca="false">IF(AND(AF34&gt;4.2,GW34&gt;0.4),"High RelBnp52n and syn",IF(AND(AF34&gt;4.2,GW34&lt;=0.4),"other",IF(AND(AF34&lt;=4.2,GW34&gt;0.4),"other","low RelBnp52n and syn")))</f>
        <v>low RelBnp52n and syn</v>
      </c>
      <c r="JC34" s="0" t="n">
        <v>47.6</v>
      </c>
      <c r="JD34" s="0" t="n">
        <v>0</v>
      </c>
      <c r="JE34" s="0" t="str">
        <f aca="false">IF(ED34&gt;0.001,"high pE2F","low pE2F")</f>
        <v>high pE2F</v>
      </c>
      <c r="JG34" s="0" t="n">
        <v>47.6</v>
      </c>
      <c r="JH34" s="0" t="n">
        <v>0</v>
      </c>
      <c r="JI34" s="0" t="str">
        <f aca="false">IF((Q34/R34)&gt;1.3,"high cRel/relA","low cRel/RelA")</f>
        <v>high cRel/relA</v>
      </c>
      <c r="JK34" s="0" t="n">
        <v>47.6</v>
      </c>
      <c r="JL34" s="0" t="n">
        <v>0</v>
      </c>
      <c r="JM34" s="0" t="str">
        <f aca="false">IF(AND((Q34/R34)&gt;1.3,GW34&gt;0.4),"high cRel/relA and high syn",IF(OR((Q34/R34)&gt;1.3,GW34&gt;0.4),"high cRel/RelA or high syn","low both"))</f>
        <v>high cRel/RelA or high syn</v>
      </c>
      <c r="JO34" s="0" t="n">
        <v>47.6</v>
      </c>
      <c r="JP34" s="0" t="n">
        <v>0</v>
      </c>
      <c r="JQ34" s="0" t="str">
        <f aca="false">IF(BB34&gt;7.6,"high IkBd","low IkBd")</f>
        <v>high IkBd</v>
      </c>
      <c r="JS34" s="0" t="n">
        <v>47.6</v>
      </c>
      <c r="JT34" s="0" t="n">
        <v>0</v>
      </c>
      <c r="JU34" s="0" t="n">
        <v>3</v>
      </c>
      <c r="JW34" s="0" t="n">
        <v>47.6</v>
      </c>
      <c r="JX34" s="0" t="n">
        <v>0</v>
      </c>
      <c r="JY34" s="0" t="str">
        <f aca="false">IF(OR(JU34=3,JU34=5),IF(GW34&gt;0.4,"3/5 high syn","3/5 low syn"),"other")</f>
        <v>3/5 low syn</v>
      </c>
      <c r="KA34" s="0" t="n">
        <v>47.6</v>
      </c>
      <c r="KB34" s="0" t="n">
        <v>0</v>
      </c>
      <c r="KC34" s="0" t="str">
        <f aca="false">IF(KD34&gt;$KE$3,"high nfkb","low")</f>
        <v>low</v>
      </c>
      <c r="KD34" s="0" t="n">
        <f aca="false">D34+C34</f>
        <v>34.5690549114404</v>
      </c>
      <c r="KG34" s="0" t="n">
        <v>47.6</v>
      </c>
      <c r="KH34" s="0" t="n">
        <v>0</v>
      </c>
      <c r="KI34" s="0" t="str">
        <f aca="false">IF(AND(KM34,NOT(KN34),KO34),"high cRel+RelB, low RelA","other")</f>
        <v>other</v>
      </c>
      <c r="KJ34" s="0" t="n">
        <f aca="false">Q34</f>
        <v>22.9979372628268</v>
      </c>
      <c r="KK34" s="0" t="n">
        <f aca="false">R34</f>
        <v>15.669450500054</v>
      </c>
      <c r="KL34" s="0" t="n">
        <f aca="false">AC34</f>
        <v>15.6473027963636</v>
      </c>
      <c r="KM34" s="0" t="n">
        <f aca="false">IF(KJ34&gt;AVERAGE($KJ$3:$KJ$115),1,0)</f>
        <v>1</v>
      </c>
      <c r="KN34" s="0" t="n">
        <f aca="false">IF(KK34&gt;AVERAGE($KK$3:$KK$115),1,0)</f>
        <v>0</v>
      </c>
      <c r="KO34" s="0" t="n">
        <f aca="false">IF(KL34&gt;AVERAGE($KL$3:$KL$115),1,0)</f>
        <v>0</v>
      </c>
      <c r="KP34" s="0" t="n">
        <v>2</v>
      </c>
      <c r="KQ34" s="0" t="n">
        <v>1399</v>
      </c>
      <c r="KR34" s="0" t="n">
        <v>2034264</v>
      </c>
      <c r="KS34" s="0" t="n">
        <v>804</v>
      </c>
      <c r="KT34" s="0" t="n">
        <v>1163687</v>
      </c>
      <c r="KU34" s="0" t="n">
        <v>919</v>
      </c>
      <c r="KV34" s="0" t="n">
        <v>870577</v>
      </c>
      <c r="KW34" s="0" t="n">
        <v>881352</v>
      </c>
      <c r="KX34" s="0" t="n">
        <v>1.14303482587065</v>
      </c>
      <c r="KY34" s="0" t="n">
        <f aca="false">KV34/KT34</f>
        <v>0.748119554485012</v>
      </c>
    </row>
    <row r="35" customFormat="false" ht="15" hidden="false" customHeight="false" outlineLevel="0" collapsed="false">
      <c r="A35" s="0" t="n">
        <v>361</v>
      </c>
      <c r="B35" s="0" t="n">
        <v>7.88566911786646</v>
      </c>
      <c r="C35" s="0" t="n">
        <v>20.4943389149108</v>
      </c>
      <c r="D35" s="0" t="n">
        <v>7.80259100381461</v>
      </c>
      <c r="E35" s="0" t="n">
        <v>210.680954678593</v>
      </c>
      <c r="F35" s="0" t="n">
        <v>0.152494583491723</v>
      </c>
      <c r="G35" s="0" t="n">
        <v>0.0361267336556555</v>
      </c>
      <c r="H35" s="0" t="n">
        <v>1.31366855522604</v>
      </c>
      <c r="I35" s="0" t="n">
        <v>0.299065834808003</v>
      </c>
      <c r="J35" s="0" t="n">
        <v>0.0355195962265262</v>
      </c>
      <c r="K35" s="0" t="n">
        <v>6.65915960450156</v>
      </c>
      <c r="L35" s="0" t="n">
        <v>0.532011587434981</v>
      </c>
      <c r="M35" s="0" t="n">
        <v>1</v>
      </c>
      <c r="N35" s="0" t="n">
        <v>1.13562607603344</v>
      </c>
      <c r="O35" s="0" t="n">
        <v>1</v>
      </c>
      <c r="P35" s="0" t="n">
        <v>0.00532194310444903</v>
      </c>
      <c r="Q35" s="0" t="n">
        <v>14.2220379060985</v>
      </c>
      <c r="R35" s="0" t="n">
        <v>13.5099377064211</v>
      </c>
      <c r="S35" s="0" t="n">
        <v>0.793432386128668</v>
      </c>
      <c r="T35" s="0" t="n">
        <v>0</v>
      </c>
      <c r="U35" s="0" t="n">
        <v>1</v>
      </c>
      <c r="V35" s="0" t="n">
        <v>3.40752726365586</v>
      </c>
      <c r="W35" s="0" t="n">
        <v>0.306673827846484</v>
      </c>
      <c r="X35" s="0" t="n">
        <v>1.31295355290506</v>
      </c>
      <c r="Y35" s="0" t="n">
        <v>3.06536013531564</v>
      </c>
      <c r="Z35" s="0" t="n">
        <v>1.92471169985513</v>
      </c>
      <c r="AA35" s="0" t="n">
        <v>0.0195811250473019</v>
      </c>
      <c r="AB35" s="0" t="n">
        <v>0.738221932793311</v>
      </c>
      <c r="AC35" s="0" t="n">
        <v>15.6081039419127</v>
      </c>
      <c r="AD35" s="0" t="n">
        <v>0.00819660715874339</v>
      </c>
      <c r="AE35" s="0" t="n">
        <v>0.395744490119073</v>
      </c>
      <c r="AF35" s="0" t="n">
        <v>3.24307166020489</v>
      </c>
      <c r="AG35" s="0" t="n">
        <v>0.20959257968559</v>
      </c>
      <c r="AH35" s="0" t="n">
        <v>15.2332140908551</v>
      </c>
      <c r="AI35" s="0" t="n">
        <v>0.1152485461016</v>
      </c>
      <c r="AJ35" s="0" t="n">
        <v>0.0375928565002487</v>
      </c>
      <c r="AK35" s="0" t="n">
        <v>0.0144861831880992</v>
      </c>
      <c r="AL35" s="0" t="n">
        <v>0.00442411004012241</v>
      </c>
      <c r="AM35" s="0" t="n">
        <v>0.673821237644633</v>
      </c>
      <c r="AN35" s="0" t="n">
        <v>0.00134353691695035</v>
      </c>
      <c r="AO35" s="0" t="n">
        <v>0.137575941916231</v>
      </c>
      <c r="AP35" s="0" t="n">
        <v>95.4969108501399</v>
      </c>
      <c r="AQ35" s="0" t="n">
        <v>10.6192314201399</v>
      </c>
      <c r="AR35" s="0" t="n">
        <v>22.0480527532242</v>
      </c>
      <c r="AS35" s="0" t="n">
        <v>5.08517803427451</v>
      </c>
      <c r="AT35" s="0" t="n">
        <v>17.5282933907657</v>
      </c>
      <c r="AU35" s="0" t="n">
        <v>0.0395998574451398</v>
      </c>
      <c r="AV35" s="0" t="n">
        <v>1.25456696320721</v>
      </c>
      <c r="AW35" s="0" t="n">
        <v>0.0149788061732554</v>
      </c>
      <c r="AX35" s="0" t="n">
        <v>1.93023474131391</v>
      </c>
      <c r="AY35" s="0" t="n">
        <v>0.151533271558026</v>
      </c>
      <c r="AZ35" s="0" t="n">
        <v>1.05521358075138</v>
      </c>
      <c r="BA35" s="0" t="n">
        <v>0.114523472750564</v>
      </c>
      <c r="BB35" s="0" t="n">
        <v>8.94087569736282</v>
      </c>
      <c r="BC35" s="0" t="n">
        <v>21.5621506275543</v>
      </c>
      <c r="BD35" s="0" t="n">
        <v>9.46934276536431</v>
      </c>
      <c r="BE35" s="0" t="n">
        <v>1.69225166514902</v>
      </c>
      <c r="BF35" s="0" t="n">
        <v>7.86280123446983</v>
      </c>
      <c r="BG35" s="0" t="n">
        <v>3.77024339377567</v>
      </c>
      <c r="BH35" s="0" t="n">
        <v>0</v>
      </c>
      <c r="BI35" s="0" t="n">
        <v>0</v>
      </c>
      <c r="BJ35" s="0" t="n">
        <v>0.112486234433223</v>
      </c>
      <c r="BK35" s="0" t="n">
        <v>0.0850946331147186</v>
      </c>
      <c r="BL35" s="0" t="n">
        <v>1.55612567318287</v>
      </c>
      <c r="BM35" s="0" t="n">
        <v>0.12269350198174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0.00531161201770028</v>
      </c>
      <c r="BU35" s="0" t="n">
        <v>4.5381136241513</v>
      </c>
      <c r="BV35" s="0" t="n">
        <v>3.81085827482153</v>
      </c>
      <c r="BW35" s="0" t="n">
        <v>1.84800686379237</v>
      </c>
      <c r="BX35" s="0" t="n">
        <v>0.0148784069219164</v>
      </c>
      <c r="BY35" s="0" t="n">
        <v>0.00567350818487585</v>
      </c>
      <c r="BZ35" s="0" t="n">
        <v>0.0602713065567956</v>
      </c>
      <c r="CA35" s="0" t="n">
        <v>0.0449224733411006</v>
      </c>
      <c r="CB35" s="0" t="n">
        <v>6.69533463868053</v>
      </c>
      <c r="CC35" s="0" t="n">
        <v>0.543390148567291</v>
      </c>
      <c r="CD35" s="0" t="n">
        <v>0.163318909147778</v>
      </c>
      <c r="CE35" s="0" t="n">
        <v>0.0762833284454301</v>
      </c>
      <c r="CF35" s="0" t="n">
        <v>0.000737597828881972</v>
      </c>
      <c r="CG35" s="0" t="n">
        <v>0.000641939936943979</v>
      </c>
      <c r="CH35" s="0" t="n">
        <v>0.00240772288133868</v>
      </c>
      <c r="CI35" s="0" t="n">
        <v>0.00174602451988719</v>
      </c>
      <c r="CJ35" s="0" t="n">
        <v>5.74445576773064</v>
      </c>
      <c r="CK35" s="0" t="n">
        <v>0.505503856456917</v>
      </c>
      <c r="CL35" s="0" t="n">
        <v>0.679932677725997</v>
      </c>
      <c r="CM35" s="0" t="n">
        <v>0.325681877672492</v>
      </c>
      <c r="CN35" s="0" t="n">
        <v>0.00237693427311565</v>
      </c>
      <c r="CO35" s="0" t="n">
        <v>0.00229483040024333</v>
      </c>
      <c r="CP35" s="0" t="n">
        <v>0.00970593134806345</v>
      </c>
      <c r="CQ35" s="0" t="n">
        <v>0.00733750771114987</v>
      </c>
      <c r="CR35" s="0" t="n">
        <v>1.13682431205598</v>
      </c>
      <c r="CS35" s="0" t="n">
        <v>0.0921696699940856</v>
      </c>
      <c r="CT35" s="0" t="n">
        <v>0.375755062475979</v>
      </c>
      <c r="CU35" s="0" t="n">
        <v>2.42117240138425</v>
      </c>
      <c r="CV35" s="0" t="n">
        <v>0.0367478275162772</v>
      </c>
      <c r="CW35" s="0" t="n">
        <v>0.0346180913317417</v>
      </c>
      <c r="CX35" s="0" t="n">
        <v>0.02525324656579</v>
      </c>
      <c r="CY35" s="0" t="n">
        <v>0.0386093268674857</v>
      </c>
      <c r="CZ35" s="0" t="n">
        <v>0.0980055446730296</v>
      </c>
      <c r="DA35" s="0" t="n">
        <v>6.78583276840142</v>
      </c>
      <c r="DB35" s="0" t="n">
        <v>2.63341944823535</v>
      </c>
      <c r="DC35" s="0" t="n">
        <v>3.65205938042855</v>
      </c>
      <c r="DD35" s="0" t="n">
        <v>0.242498461571565</v>
      </c>
      <c r="DE35" s="0" t="n">
        <v>0.0163093067160225</v>
      </c>
      <c r="DF35" s="0" t="n">
        <v>0.0107700404378487</v>
      </c>
      <c r="DG35" s="0" t="n">
        <v>0.00077725492465346</v>
      </c>
      <c r="DH35" s="7" t="n">
        <v>2.65233517802123E-006</v>
      </c>
      <c r="DI35" s="0" t="n">
        <v>0.00334385994678754</v>
      </c>
      <c r="DJ35" s="0" t="n">
        <v>0.00286803658515255</v>
      </c>
      <c r="DK35" s="0" t="n">
        <v>0.000567767621113913</v>
      </c>
      <c r="DL35" s="0" t="n">
        <v>0.883043499353345</v>
      </c>
      <c r="DM35" s="0" t="n">
        <v>0.0455772095783435</v>
      </c>
      <c r="DN35" s="0" t="n">
        <v>1.40857460892732</v>
      </c>
      <c r="DO35" s="7" t="n">
        <v>8.5329798341534E-008</v>
      </c>
      <c r="DP35" s="0" t="n">
        <v>0.149146615907044</v>
      </c>
      <c r="DQ35" s="0" t="n">
        <v>0.00220653139111074</v>
      </c>
      <c r="DR35" s="0" t="n">
        <v>0.000668451744564709</v>
      </c>
      <c r="DS35" s="0" t="n">
        <v>0.00507856598649164</v>
      </c>
      <c r="DT35" s="0" t="n">
        <v>0.287738567466574</v>
      </c>
      <c r="DU35" s="0" t="n">
        <v>0.999725825779614</v>
      </c>
      <c r="DV35" s="0" t="n">
        <v>0.0493878940076266</v>
      </c>
      <c r="DW35" s="0" t="n">
        <v>0.88561460395537</v>
      </c>
      <c r="DX35" s="7" t="n">
        <v>2.37868409457181E-005</v>
      </c>
      <c r="DY35" s="0" t="n">
        <v>0.00511234485255982</v>
      </c>
      <c r="DZ35" s="0" t="n">
        <v>4.88132218837279</v>
      </c>
      <c r="EA35" s="0" t="n">
        <v>0.0658647021609356</v>
      </c>
      <c r="EB35" s="0" t="n">
        <v>3.50987358291318</v>
      </c>
      <c r="EC35" s="0" t="n">
        <v>0.0521073233304353</v>
      </c>
      <c r="ED35" s="0" t="n">
        <v>0.000703095603035216</v>
      </c>
      <c r="EE35" s="0" t="n">
        <v>1.55669909042803</v>
      </c>
      <c r="EF35" s="0" t="n">
        <v>199.760141447443</v>
      </c>
      <c r="EG35" s="0" t="n">
        <v>0.00798961175442445</v>
      </c>
      <c r="EH35" s="0" t="n">
        <v>1.47003561616421</v>
      </c>
      <c r="EI35" s="0" t="n">
        <v>68.2334469420465</v>
      </c>
      <c r="EJ35" s="0" t="n">
        <v>0.0815106990149047</v>
      </c>
      <c r="EK35" s="0" t="n">
        <v>21387.2015940616</v>
      </c>
      <c r="EL35" s="0" t="n">
        <v>0.00314072423434741</v>
      </c>
      <c r="EM35" s="0" t="n">
        <v>15.4358577456349</v>
      </c>
      <c r="EN35" s="0" t="n">
        <v>857.173609806682</v>
      </c>
      <c r="EO35" s="0" t="n">
        <v>4.46725242943547</v>
      </c>
      <c r="EP35" s="0" t="n">
        <v>680996.924224961</v>
      </c>
      <c r="EQ35" s="0" t="n">
        <v>1.05005353885931</v>
      </c>
      <c r="ER35" s="0" t="n">
        <v>0.113769033433818</v>
      </c>
      <c r="ES35" s="0" t="n">
        <v>646527.476854552</v>
      </c>
      <c r="ET35" s="0" t="n">
        <v>0.00734761987467104</v>
      </c>
      <c r="EU35" s="0" t="n">
        <v>3.17664601975666</v>
      </c>
      <c r="EV35" s="0" t="n">
        <v>0.00678668479212409</v>
      </c>
      <c r="EW35" s="7" t="n">
        <v>4660925.49035616</v>
      </c>
      <c r="EX35" s="0" t="n">
        <v>10.4931168572562</v>
      </c>
      <c r="EY35" s="0" t="n">
        <v>3764.8010296707</v>
      </c>
      <c r="EZ35" s="0" t="n">
        <v>559916.79352511</v>
      </c>
      <c r="FA35" s="0" t="n">
        <v>0.00318488921039971</v>
      </c>
      <c r="FB35" s="0" t="n">
        <v>52.583223019936</v>
      </c>
      <c r="FC35" s="0" t="n">
        <v>37033.7444073066</v>
      </c>
      <c r="FD35" s="0" t="n">
        <v>0.0571036550200256</v>
      </c>
      <c r="FE35" s="0" t="n">
        <v>14.7744888827544</v>
      </c>
      <c r="FF35" s="0" t="n">
        <v>18676.5287789746</v>
      </c>
      <c r="FG35" s="0" t="n">
        <v>220.175952829344</v>
      </c>
      <c r="FH35" s="0" t="n">
        <v>108223.368199285</v>
      </c>
      <c r="FI35" s="0" t="n">
        <v>0.159720397911076</v>
      </c>
      <c r="FJ35" s="0" t="n">
        <v>253.10074854008</v>
      </c>
      <c r="FK35" s="0" t="n">
        <v>2.40008625027785</v>
      </c>
      <c r="FL35" s="0" t="n">
        <v>16263.4290749087</v>
      </c>
      <c r="FM35" s="0" t="n">
        <v>427.150513664846</v>
      </c>
      <c r="FN35" s="0" t="n">
        <v>0.00111899704829415</v>
      </c>
      <c r="FO35" s="0" t="n">
        <v>0.179093348972924</v>
      </c>
      <c r="FP35" s="7" t="n">
        <v>2.47995838165704E-012</v>
      </c>
      <c r="FQ35" s="7" t="n">
        <v>3.3185375211137E-010</v>
      </c>
      <c r="FR35" s="0" t="n">
        <v>499999.999999973</v>
      </c>
      <c r="FS35" s="7" t="n">
        <v>1.7687182366556E-011</v>
      </c>
      <c r="FT35" s="7" t="n">
        <v>1.25333529223297E-009</v>
      </c>
      <c r="FU35" s="0" t="n">
        <v>582171.075504508</v>
      </c>
      <c r="FV35" s="7" t="n">
        <v>2.08440262931598E-009</v>
      </c>
      <c r="FW35" s="7" t="n">
        <v>2.40713968728492E-008</v>
      </c>
      <c r="FX35" s="7" t="n">
        <v>6395458.39381089</v>
      </c>
      <c r="FY35" s="7" t="n">
        <v>2.28982696885326E-008</v>
      </c>
      <c r="FZ35" s="7" t="n">
        <v>2.29012113805866E-007</v>
      </c>
      <c r="GA35" s="7" t="n">
        <v>3.24107408206526E-007</v>
      </c>
      <c r="GB35" s="0" t="n">
        <v>99999.9999675915</v>
      </c>
      <c r="GC35" s="7" t="n">
        <v>3.23906334782705E-005</v>
      </c>
      <c r="GD35" s="7" t="n">
        <v>2.14527739867624E-009</v>
      </c>
      <c r="GE35" s="0" t="n">
        <v>99999.9999999843</v>
      </c>
      <c r="GF35" s="7" t="n">
        <v>3.15392914170945E-012</v>
      </c>
      <c r="GG35" s="7" t="n">
        <v>1.07206864496183E-014</v>
      </c>
      <c r="GH35" s="7" t="n">
        <v>1.57978745743702E-008</v>
      </c>
      <c r="GI35" s="7" t="n">
        <v>1.56634648683061E-008</v>
      </c>
      <c r="GJ35" s="0" t="n">
        <v>0.000286587238948656</v>
      </c>
      <c r="GK35" s="0" t="n">
        <v>15.2453122243924</v>
      </c>
      <c r="GL35" s="0" t="n">
        <v>1.92967001216863</v>
      </c>
      <c r="GM35" s="0" t="n">
        <v>10.5923575958721</v>
      </c>
      <c r="GN35" s="0" t="s">
        <v>270</v>
      </c>
      <c r="GO35" s="0" t="e">
        <f aca="false">VLOOKUP(GN35,,8,0)</f>
        <v>#NAME?</v>
      </c>
      <c r="GP35" s="0" t="n">
        <v>531</v>
      </c>
      <c r="GQ35" s="0" t="n">
        <v>1050892</v>
      </c>
      <c r="GR35" s="0" t="n">
        <v>503</v>
      </c>
      <c r="GS35" s="0" t="n">
        <v>914123</v>
      </c>
      <c r="GT35" s="0" t="n">
        <v>332</v>
      </c>
      <c r="GU35" s="0" t="n">
        <v>136769</v>
      </c>
      <c r="GV35" s="0" t="n">
        <v>192479</v>
      </c>
      <c r="GW35" s="0" t="n">
        <v>0.660039761431412</v>
      </c>
      <c r="GX35" s="0" t="n">
        <v>4</v>
      </c>
      <c r="GY35" s="0" t="s">
        <v>270</v>
      </c>
      <c r="GZ35" s="0" t="n">
        <v>47.6</v>
      </c>
      <c r="HA35" s="0" t="n">
        <v>0</v>
      </c>
      <c r="HB35" s="0" t="e">
        <f aca="false">VLOOKUP(GN35,,42,0)</f>
        <v>#NAME?</v>
      </c>
      <c r="HC35" s="0" t="e">
        <f aca="false">VLOOKUP(GN35,,43,0)</f>
        <v>#NAME?</v>
      </c>
      <c r="HD35" s="0" t="e">
        <f aca="false">IF(HC35="Progressed",1,0)</f>
        <v>#NAME?</v>
      </c>
      <c r="HE35" s="0" t="n">
        <f aca="false">GU35/GX35</f>
        <v>34192.25</v>
      </c>
      <c r="HF35" s="0" t="e">
        <f aca="false">VLOOKUP(GN35,,3,0)</f>
        <v>#NAME?</v>
      </c>
      <c r="HG35" s="0" t="n">
        <f aca="false">IF(Q35&gt;20,1,0)</f>
        <v>0</v>
      </c>
      <c r="HH35" s="0" t="n">
        <f aca="false">IF(AF35&gt;4.2,1,0)</f>
        <v>0</v>
      </c>
      <c r="HI35" s="0" t="n">
        <f aca="false">IF(DQ35&gt;0.005,1,0)</f>
        <v>0</v>
      </c>
      <c r="HJ35" s="0" t="n">
        <f aca="false">IF(DR35&gt;0.004,1,0)</f>
        <v>0</v>
      </c>
      <c r="HK35" s="0" t="n">
        <f aca="false">IF(ED35&gt;0.001,1,0)</f>
        <v>0</v>
      </c>
      <c r="HL35" s="0" t="n">
        <f aca="false">IF((GT35/GP35)&gt;0.4,1,0)</f>
        <v>1</v>
      </c>
      <c r="HM35" s="0" t="n">
        <f aca="false">SUM(HG35:HH35)</f>
        <v>0</v>
      </c>
      <c r="HN35" s="0" t="n">
        <f aca="false">SUM(HG35,HH35,HL35)</f>
        <v>1</v>
      </c>
      <c r="HP35" s="1" t="n">
        <f aca="false">IF(B35&gt;AVERAGE($B$3:$B$115),1,0)</f>
        <v>0</v>
      </c>
      <c r="HQ35" s="1" t="n">
        <f aca="false">IF(E35&gt;AVERAGE($E$3:$E$115),1,0)</f>
        <v>1</v>
      </c>
      <c r="HR35" s="2" t="str">
        <f aca="false">IF(AND(HP35,HQ35),"high","low")</f>
        <v>low</v>
      </c>
      <c r="HS35" s="6" t="n">
        <v>8.9</v>
      </c>
      <c r="HT35" s="6" t="n">
        <v>1</v>
      </c>
      <c r="HU35" s="6" t="str">
        <f aca="false">HR35</f>
        <v>low</v>
      </c>
      <c r="HV35" s="0" t="str">
        <f aca="false">IF(HM35+HL35&lt;2,"low","high")</f>
        <v>low</v>
      </c>
      <c r="HW35" s="0" t="n">
        <v>47.6</v>
      </c>
      <c r="HX35" s="0" t="n">
        <v>0</v>
      </c>
      <c r="HY35" s="0" t="n">
        <f aca="false">SUM(HG35,HH35,HL35)</f>
        <v>1</v>
      </c>
      <c r="IA35" s="0" t="n">
        <v>47.6</v>
      </c>
      <c r="IB35" s="0" t="n">
        <v>0</v>
      </c>
      <c r="IC35" s="0" t="str">
        <f aca="false">IF(AND(SUM(HG35:HH35)=2,GW35&gt;0.4),"high relBp52 and cRel + high synergy",IF(SUM(HG35:HH35)=2,"high RelBp52 and cRel + low synergy","low nfkb"))</f>
        <v>low nfkb</v>
      </c>
      <c r="IE35" s="0" t="n">
        <v>47.6</v>
      </c>
      <c r="IF35" s="0" t="n">
        <v>0</v>
      </c>
      <c r="IG35" s="0" t="str">
        <f aca="false">IF(AND(SUM(HG35:HH35)=2,GW35&gt;0.4),"high relBp52 and cRel + high synergy",IF(AND(SUM(HG35:HH35)=1,GW35&gt;0.4),"high RelBp52 or cRel + high synergy",IF(SUM(HG35:HH35)=1,"high cRel OR RelBnp52n","low nfkb")))</f>
        <v>low nfkb</v>
      </c>
      <c r="II35" s="0" t="n">
        <v>47.6</v>
      </c>
      <c r="IJ35" s="0" t="n">
        <v>0</v>
      </c>
      <c r="IK35" s="0" t="str">
        <f aca="false">IF(Q35&gt;20,"high cRel","low cRel")</f>
        <v>low cRel</v>
      </c>
      <c r="IM35" s="0" t="n">
        <v>47.6</v>
      </c>
      <c r="IN35" s="0" t="n">
        <v>0</v>
      </c>
      <c r="IO35" s="0" t="str">
        <f aca="false">IF(AND(Q35&gt;20,GW35&gt;0.4),"high cRel + syn","low cRel or syn")</f>
        <v>low cRel or syn</v>
      </c>
      <c r="IQ35" s="0" t="n">
        <v>47.6</v>
      </c>
      <c r="IR35" s="0" t="n">
        <v>0</v>
      </c>
      <c r="IS35" s="0" t="str">
        <f aca="false">IF(AF35&gt;4.2,"High RelBnp52n","low RelBnp52n")</f>
        <v>low RelBnp52n</v>
      </c>
      <c r="IU35" s="0" t="n">
        <v>47.6</v>
      </c>
      <c r="IV35" s="0" t="n">
        <v>0</v>
      </c>
      <c r="IW35" s="0" t="str">
        <f aca="false">IF(AND(AF35&gt;4.2,GW35&gt;0.4),"High RelBnp52n and syn","low RelBnp52n or syn")</f>
        <v>low RelBnp52n or syn</v>
      </c>
      <c r="IY35" s="0" t="n">
        <v>47.6</v>
      </c>
      <c r="IZ35" s="0" t="n">
        <v>0</v>
      </c>
      <c r="JA35" s="0" t="str">
        <f aca="false">IF(AND(AF35&gt;4.2,GW35&gt;0.4),"High RelBnp52n and syn",IF(AND(AF35&gt;4.2,GW35&lt;=0.4),"other",IF(AND(AF35&lt;=4.2,GW35&gt;0.4),"other","low RelBnp52n and syn")))</f>
        <v>other</v>
      </c>
      <c r="JC35" s="0" t="n">
        <v>47.6</v>
      </c>
      <c r="JD35" s="0" t="n">
        <v>0</v>
      </c>
      <c r="JE35" s="0" t="str">
        <f aca="false">IF(ED35&gt;0.001,"high pE2F","low pE2F")</f>
        <v>low pE2F</v>
      </c>
      <c r="JG35" s="0" t="n">
        <v>47.6</v>
      </c>
      <c r="JH35" s="0" t="n">
        <v>0</v>
      </c>
      <c r="JI35" s="0" t="str">
        <f aca="false">IF((Q35/R35)&gt;1.3,"high cRel/relA","low cRel/RelA")</f>
        <v>low cRel/RelA</v>
      </c>
      <c r="JK35" s="0" t="n">
        <v>47.6</v>
      </c>
      <c r="JL35" s="0" t="n">
        <v>0</v>
      </c>
      <c r="JM35" s="0" t="str">
        <f aca="false">IF(AND((Q35/R35)&gt;1.3,GW35&gt;0.4),"high cRel/relA and high syn",IF(OR((Q35/R35)&gt;1.3,GW35&gt;0.4),"high cRel/RelA or high syn","low both"))</f>
        <v>high cRel/RelA or high syn</v>
      </c>
      <c r="JO35" s="0" t="n">
        <v>47.6</v>
      </c>
      <c r="JP35" s="0" t="n">
        <v>0</v>
      </c>
      <c r="JQ35" s="0" t="str">
        <f aca="false">IF(BB35&gt;7.6,"high IkBd","low IkBd")</f>
        <v>high IkBd</v>
      </c>
      <c r="JS35" s="0" t="n">
        <v>47.6</v>
      </c>
      <c r="JT35" s="0" t="n">
        <v>0</v>
      </c>
      <c r="JU35" s="0" t="n">
        <v>3</v>
      </c>
      <c r="JW35" s="0" t="n">
        <v>47.6</v>
      </c>
      <c r="JX35" s="0" t="n">
        <v>0</v>
      </c>
      <c r="JY35" s="0" t="str">
        <f aca="false">IF(OR(JU35=3,JU35=5),IF(GW35&gt;0.4,"3/5 high syn","3/5 low syn"),"other")</f>
        <v>3/5 high syn</v>
      </c>
      <c r="KA35" s="0" t="n">
        <v>47.6</v>
      </c>
      <c r="KB35" s="0" t="n">
        <v>0</v>
      </c>
      <c r="KC35" s="0" t="str">
        <f aca="false">IF(KD35&gt;$KE$3,"high nfkb","low")</f>
        <v>low</v>
      </c>
      <c r="KD35" s="0" t="n">
        <f aca="false">D35+C35</f>
        <v>28.2969299187254</v>
      </c>
      <c r="KG35" s="0" t="n">
        <v>47.6</v>
      </c>
      <c r="KH35" s="0" t="n">
        <v>0</v>
      </c>
      <c r="KI35" s="0" t="str">
        <f aca="false">IF(AND(KM35,NOT(KN35),KO35),"high cRel+RelB, low RelA","other")</f>
        <v>other</v>
      </c>
      <c r="KJ35" s="0" t="n">
        <f aca="false">Q35</f>
        <v>14.2220379060985</v>
      </c>
      <c r="KK35" s="0" t="n">
        <f aca="false">R35</f>
        <v>13.5099377064211</v>
      </c>
      <c r="KL35" s="0" t="n">
        <f aca="false">AC35</f>
        <v>15.6081039419127</v>
      </c>
      <c r="KM35" s="0" t="n">
        <f aca="false">IF(KJ35&gt;AVERAGE($KJ$3:$KJ$115),1,0)</f>
        <v>0</v>
      </c>
      <c r="KN35" s="0" t="n">
        <f aca="false">IF(KK35&gt;AVERAGE($KK$3:$KK$115),1,0)</f>
        <v>0</v>
      </c>
      <c r="KO35" s="0" t="n">
        <f aca="false">IF(KL35&gt;AVERAGE($KL$3:$KL$115),1,0)</f>
        <v>0</v>
      </c>
      <c r="KP35" s="0" t="n">
        <v>2</v>
      </c>
      <c r="KQ35" s="0" t="n">
        <v>263</v>
      </c>
      <c r="KR35" s="0" t="n">
        <v>506210</v>
      </c>
      <c r="KS35" s="0" t="n">
        <v>236</v>
      </c>
      <c r="KT35" s="0" t="n">
        <v>465538</v>
      </c>
      <c r="KU35" s="0" t="n">
        <v>89</v>
      </c>
      <c r="KV35" s="0" t="n">
        <v>40672</v>
      </c>
      <c r="KW35" s="0" t="n">
        <v>42604</v>
      </c>
      <c r="KX35" s="0" t="n">
        <v>0.377118644067797</v>
      </c>
      <c r="KY35" s="0" t="n">
        <f aca="false">KV35/KT35</f>
        <v>0.0873655856235152</v>
      </c>
    </row>
    <row r="36" customFormat="false" ht="15" hidden="false" customHeight="false" outlineLevel="0" collapsed="false">
      <c r="A36" s="0" t="n">
        <v>361</v>
      </c>
      <c r="B36" s="0" t="n">
        <v>9.38643865294618</v>
      </c>
      <c r="C36" s="0" t="n">
        <v>20.9052254009222</v>
      </c>
      <c r="D36" s="0" t="n">
        <v>7.38004354433158</v>
      </c>
      <c r="E36" s="0" t="n">
        <v>169.233203852569</v>
      </c>
      <c r="F36" s="0" t="n">
        <v>0.119531380534687</v>
      </c>
      <c r="G36" s="0" t="n">
        <v>0.0418622187583504</v>
      </c>
      <c r="H36" s="0" t="n">
        <v>1.62568438154909</v>
      </c>
      <c r="I36" s="0" t="n">
        <v>0.540524146432577</v>
      </c>
      <c r="J36" s="0" t="n">
        <v>0.0877597561751268</v>
      </c>
      <c r="K36" s="0" t="n">
        <v>7.56569246209179</v>
      </c>
      <c r="L36" s="0" t="n">
        <v>0.564852628754853</v>
      </c>
      <c r="M36" s="0" t="n">
        <v>1</v>
      </c>
      <c r="N36" s="0" t="n">
        <v>1.17816330445274</v>
      </c>
      <c r="O36" s="0" t="n">
        <v>1</v>
      </c>
      <c r="P36" s="0" t="n">
        <v>0.0104983654526719</v>
      </c>
      <c r="Q36" s="0" t="n">
        <v>16.3768340861607</v>
      </c>
      <c r="R36" s="0" t="n">
        <v>16.5621256259174</v>
      </c>
      <c r="S36" s="0" t="n">
        <v>1.02574914140542</v>
      </c>
      <c r="T36" s="0" t="n">
        <v>0</v>
      </c>
      <c r="U36" s="0" t="n">
        <v>1</v>
      </c>
      <c r="V36" s="0" t="n">
        <v>3.35190634891599</v>
      </c>
      <c r="W36" s="0" t="n">
        <v>0.421770525313925</v>
      </c>
      <c r="X36" s="0" t="n">
        <v>1.30846245651312</v>
      </c>
      <c r="Y36" s="0" t="n">
        <v>2.8567229964979</v>
      </c>
      <c r="Z36" s="0" t="n">
        <v>2.48178188089095</v>
      </c>
      <c r="AA36" s="0" t="n">
        <v>0.0326631924320536</v>
      </c>
      <c r="AB36" s="0" t="n">
        <v>1.07067811561434</v>
      </c>
      <c r="AC36" s="0" t="n">
        <v>16.0972103955627</v>
      </c>
      <c r="AD36" s="0" t="n">
        <v>0.0112204270851186</v>
      </c>
      <c r="AE36" s="0" t="n">
        <v>0.387576084952013</v>
      </c>
      <c r="AF36" s="0" t="n">
        <v>4.67453436282964</v>
      </c>
      <c r="AG36" s="0" t="n">
        <v>0.227994529029983</v>
      </c>
      <c r="AH36" s="0" t="n">
        <v>11.8947585052587</v>
      </c>
      <c r="AI36" s="0" t="n">
        <v>0.146652034957073</v>
      </c>
      <c r="AJ36" s="0" t="n">
        <v>0.0350466850353382</v>
      </c>
      <c r="AK36" s="0" t="n">
        <v>0.0245575439646328</v>
      </c>
      <c r="AL36" s="0" t="n">
        <v>0.00425305799576812</v>
      </c>
      <c r="AM36" s="0" t="n">
        <v>0.620550590139213</v>
      </c>
      <c r="AN36" s="0" t="n">
        <v>0.00223784031910084</v>
      </c>
      <c r="AO36" s="0" t="n">
        <v>0.233578130003419</v>
      </c>
      <c r="AP36" s="0" t="n">
        <v>135.9500869789</v>
      </c>
      <c r="AQ36" s="0" t="n">
        <v>18.7437986952248</v>
      </c>
      <c r="AR36" s="0" t="n">
        <v>31.6720501383148</v>
      </c>
      <c r="AS36" s="0" t="n">
        <v>8.49329744745387</v>
      </c>
      <c r="AT36" s="0" t="n">
        <v>29.9020987746044</v>
      </c>
      <c r="AU36" s="0" t="n">
        <v>0.0722254180276137</v>
      </c>
      <c r="AV36" s="0" t="n">
        <v>1.76978088847402</v>
      </c>
      <c r="AW36" s="0" t="n">
        <v>0.0225111110818598</v>
      </c>
      <c r="AX36" s="0" t="n">
        <v>2.76171433143171</v>
      </c>
      <c r="AY36" s="0" t="n">
        <v>0.360206162884436</v>
      </c>
      <c r="AZ36" s="0" t="n">
        <v>1.61266832188652</v>
      </c>
      <c r="BA36" s="0" t="n">
        <v>0.218489800474304</v>
      </c>
      <c r="BB36" s="0" t="n">
        <v>7.45096445725306</v>
      </c>
      <c r="BC36" s="0" t="n">
        <v>19.0475613903948</v>
      </c>
      <c r="BD36" s="0" t="n">
        <v>7.12995492492452</v>
      </c>
      <c r="BE36" s="0" t="n">
        <v>1.46526404050671</v>
      </c>
      <c r="BF36" s="0" t="n">
        <v>10.6411975779163</v>
      </c>
      <c r="BG36" s="0" t="n">
        <v>4.82556850338568</v>
      </c>
      <c r="BH36" s="0" t="n">
        <v>0</v>
      </c>
      <c r="BI36" s="0" t="n">
        <v>0</v>
      </c>
      <c r="BJ36" s="0" t="n">
        <v>0.204981517600773</v>
      </c>
      <c r="BK36" s="0" t="n">
        <v>0.124366669360862</v>
      </c>
      <c r="BL36" s="0" t="n">
        <v>1.06877119821402</v>
      </c>
      <c r="BM36" s="0" t="n">
        <v>0.0823777633455318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0.00606122786556129</v>
      </c>
      <c r="BU36" s="0" t="n">
        <v>5.53600287482269</v>
      </c>
      <c r="BV36" s="0" t="n">
        <v>6.17749188046721</v>
      </c>
      <c r="BW36" s="0" t="n">
        <v>2.83592993947106</v>
      </c>
      <c r="BX36" s="0" t="n">
        <v>0.0250939364814535</v>
      </c>
      <c r="BY36" s="0" t="n">
        <v>0.00789793288794601</v>
      </c>
      <c r="BZ36" s="0" t="n">
        <v>0.135119971423152</v>
      </c>
      <c r="CA36" s="0" t="n">
        <v>0.0805695481167732</v>
      </c>
      <c r="CB36" s="0" t="n">
        <v>5.409779147203</v>
      </c>
      <c r="CC36" s="0" t="n">
        <v>0.429715346262613</v>
      </c>
      <c r="CD36" s="0" t="n">
        <v>0.484271384979212</v>
      </c>
      <c r="CE36" s="0" t="n">
        <v>0.217410039770125</v>
      </c>
      <c r="CF36" s="0" t="n">
        <v>0.00221781239552679</v>
      </c>
      <c r="CG36" s="0" t="n">
        <v>0.00184442758362039</v>
      </c>
      <c r="CH36" s="0" t="n">
        <v>0.00996681687047324</v>
      </c>
      <c r="CI36" s="0" t="n">
        <v>0.00588751822180331</v>
      </c>
      <c r="CJ36" s="0" t="n">
        <v>7.85818036096468</v>
      </c>
      <c r="CK36" s="0" t="n">
        <v>0.690625264834615</v>
      </c>
      <c r="CL36" s="0" t="n">
        <v>1.45489130978288</v>
      </c>
      <c r="CM36" s="0" t="n">
        <v>0.659500921385841</v>
      </c>
      <c r="CN36" s="0" t="n">
        <v>0.00520860245848375</v>
      </c>
      <c r="CO36" s="0" t="n">
        <v>0.00467116412680727</v>
      </c>
      <c r="CP36" s="0" t="n">
        <v>0.0279635948792339</v>
      </c>
      <c r="CQ36" s="0" t="n">
        <v>0.0169710828979769</v>
      </c>
      <c r="CR36" s="0" t="n">
        <v>1.25977488188254</v>
      </c>
      <c r="CS36" s="0" t="n">
        <v>0.0992267944488765</v>
      </c>
      <c r="CT36" s="0" t="n">
        <v>0.657616025541871</v>
      </c>
      <c r="CU36" s="0" t="n">
        <v>3.286207938709</v>
      </c>
      <c r="CV36" s="0" t="n">
        <v>0.0374717531495435</v>
      </c>
      <c r="CW36" s="0" t="n">
        <v>0.0418572705164371</v>
      </c>
      <c r="CX36" s="0" t="n">
        <v>0.0272873572710433</v>
      </c>
      <c r="CY36" s="0" t="n">
        <v>0.0421046244146544</v>
      </c>
      <c r="CZ36" s="0" t="n">
        <v>0.100633445026503</v>
      </c>
      <c r="DA36" s="0" t="n">
        <v>6.60410412680973</v>
      </c>
      <c r="DB36" s="0" t="n">
        <v>2.21935281909699</v>
      </c>
      <c r="DC36" s="0" t="n">
        <v>5.27871864953579</v>
      </c>
      <c r="DD36" s="0" t="n">
        <v>0.343109033693534</v>
      </c>
      <c r="DE36" s="0" t="n">
        <v>0.0196514989879295</v>
      </c>
      <c r="DF36" s="0" t="n">
        <v>0.00951771319630625</v>
      </c>
      <c r="DG36" s="0" t="n">
        <v>0.000534041963744989</v>
      </c>
      <c r="DH36" s="7" t="n">
        <v>3.02763377858187E-006</v>
      </c>
      <c r="DI36" s="0" t="n">
        <v>0.00270287600445764</v>
      </c>
      <c r="DJ36" s="0" t="n">
        <v>0.00392463926359778</v>
      </c>
      <c r="DK36" s="0" t="n">
        <v>0.000629436475751302</v>
      </c>
      <c r="DL36" s="0" t="n">
        <v>0.0186291877951974</v>
      </c>
      <c r="DM36" s="0" t="n">
        <v>0.0433088378412254</v>
      </c>
      <c r="DN36" s="0" t="n">
        <v>0.522437384045565</v>
      </c>
      <c r="DO36" s="7" t="n">
        <v>9.33221650429396E-008</v>
      </c>
      <c r="DP36" s="0" t="n">
        <v>0.180954052458931</v>
      </c>
      <c r="DQ36" s="0" t="n">
        <v>0.00716920001845414</v>
      </c>
      <c r="DR36" s="0" t="n">
        <v>0.00169921379146734</v>
      </c>
      <c r="DS36" s="0" t="n">
        <v>0.00507877068729849</v>
      </c>
      <c r="DT36" s="0" t="n">
        <v>0.213249412686261</v>
      </c>
      <c r="DU36" s="0" t="n">
        <v>0.999686440264522</v>
      </c>
      <c r="DV36" s="0" t="n">
        <v>0.835797758974422</v>
      </c>
      <c r="DW36" s="0" t="n">
        <v>1.10589482049871</v>
      </c>
      <c r="DX36" s="7" t="n">
        <v>1.54382007043471E-005</v>
      </c>
      <c r="DY36" s="0" t="n">
        <v>0.00563460757789753</v>
      </c>
      <c r="DZ36" s="0" t="n">
        <v>4.88530064565234</v>
      </c>
      <c r="EA36" s="0" t="n">
        <v>0.0576860094546009</v>
      </c>
      <c r="EB36" s="0" t="n">
        <v>3.29638004635092</v>
      </c>
      <c r="EC36" s="0" t="n">
        <v>0.0563453169137112</v>
      </c>
      <c r="ED36" s="0" t="n">
        <v>0.000665337450362448</v>
      </c>
      <c r="EE36" s="0" t="n">
        <v>1.76197620089052</v>
      </c>
      <c r="EF36" s="0" t="n">
        <v>199.760141382729</v>
      </c>
      <c r="EG36" s="0" t="n">
        <v>0.00798961175178523</v>
      </c>
      <c r="EH36" s="0" t="n">
        <v>1.3899173825364</v>
      </c>
      <c r="EI36" s="0" t="n">
        <v>93.1835558989527</v>
      </c>
      <c r="EJ36" s="0" t="n">
        <v>0.104916378315538</v>
      </c>
      <c r="EK36" s="0" t="n">
        <v>24511.8858714885</v>
      </c>
      <c r="EL36" s="0" t="n">
        <v>0.00340341134623924</v>
      </c>
      <c r="EM36" s="0" t="n">
        <v>10.9735123472255</v>
      </c>
      <c r="EN36" s="0" t="n">
        <v>593.562733333928</v>
      </c>
      <c r="EO36" s="0" t="n">
        <v>2.08675891372299</v>
      </c>
      <c r="EP36" s="0" t="n">
        <v>327782.881605186</v>
      </c>
      <c r="EQ36" s="0" t="n">
        <v>0.359314799060976</v>
      </c>
      <c r="ER36" s="0" t="n">
        <v>0.0270476610341259</v>
      </c>
      <c r="ES36" s="0" t="n">
        <v>506515.181681385</v>
      </c>
      <c r="ET36" s="0" t="n">
        <v>0.00136856475428304</v>
      </c>
      <c r="EU36" s="0" t="n">
        <v>0.663376572884254</v>
      </c>
      <c r="EV36" s="0" t="n">
        <v>0.00162434888609475</v>
      </c>
      <c r="EW36" s="7" t="n">
        <v>6708611.24899129</v>
      </c>
      <c r="EX36" s="0" t="n">
        <v>3.59124784662774</v>
      </c>
      <c r="EY36" s="0" t="n">
        <v>1430.15286208622</v>
      </c>
      <c r="EZ36" s="0" t="n">
        <v>994646.755476803</v>
      </c>
      <c r="FA36" s="0" t="n">
        <v>0.00134507263507392</v>
      </c>
      <c r="FB36" s="0" t="n">
        <v>27.0949419205753</v>
      </c>
      <c r="FC36" s="0" t="n">
        <v>55953.3667845292</v>
      </c>
      <c r="FD36" s="0" t="n">
        <v>0.0613359426878914</v>
      </c>
      <c r="FE36" s="0" t="n">
        <v>18.4301414451685</v>
      </c>
      <c r="FF36" s="0" t="n">
        <v>17189.9202140617</v>
      </c>
      <c r="FG36" s="0" t="n">
        <v>256.838471866965</v>
      </c>
      <c r="FH36" s="0" t="n">
        <v>152409.787231159</v>
      </c>
      <c r="FI36" s="0" t="n">
        <v>0.280592481589975</v>
      </c>
      <c r="FJ36" s="0" t="n">
        <v>611.184821955238</v>
      </c>
      <c r="FK36" s="0" t="n">
        <v>5.89722437711176</v>
      </c>
      <c r="FL36" s="0" t="n">
        <v>11614.7607808579</v>
      </c>
      <c r="FM36" s="0" t="n">
        <v>765.51600114705</v>
      </c>
      <c r="FN36" s="0" t="n">
        <v>0.00914115847143</v>
      </c>
      <c r="FO36" s="0" t="n">
        <v>1.03134779021686</v>
      </c>
      <c r="FP36" s="7" t="n">
        <v>1.66073349034582E-010</v>
      </c>
      <c r="FQ36" s="7" t="n">
        <v>1.62101924235889E-008</v>
      </c>
      <c r="FR36" s="0" t="n">
        <v>499999.999998136</v>
      </c>
      <c r="FS36" s="7" t="n">
        <v>1.1844562047641E-009</v>
      </c>
      <c r="FT36" s="7" t="n">
        <v>8.66649623891014E-008</v>
      </c>
      <c r="FU36" s="0" t="n">
        <v>842956.717555604</v>
      </c>
      <c r="FV36" s="7" t="n">
        <v>2.08695311343657E-007</v>
      </c>
      <c r="FW36" s="7" t="n">
        <v>2.41196114174874E-006</v>
      </c>
      <c r="FX36" s="7" t="n">
        <v>6327369.86310771</v>
      </c>
      <c r="FY36" s="7" t="n">
        <v>1.56650086069872E-006</v>
      </c>
      <c r="FZ36" s="7" t="n">
        <v>1.56639315971832E-005</v>
      </c>
      <c r="GA36" s="7" t="n">
        <v>3.26372878752083E-005</v>
      </c>
      <c r="GB36" s="0" t="n">
        <v>99999.996736474</v>
      </c>
      <c r="GC36" s="0" t="n">
        <v>0.00326171804551901</v>
      </c>
      <c r="GD36" s="7" t="n">
        <v>2.16143952169372E-007</v>
      </c>
      <c r="GE36" s="0" t="n">
        <v>99999.9999984083</v>
      </c>
      <c r="GF36" s="7" t="n">
        <v>2.21976761468562E-010</v>
      </c>
      <c r="GG36" s="7" t="n">
        <v>3.63192156919437E-013</v>
      </c>
      <c r="GH36" s="7" t="n">
        <v>7.66427379582298E-007</v>
      </c>
      <c r="GI36" s="7" t="n">
        <v>1.59152620501844E-006</v>
      </c>
      <c r="GJ36" s="0" t="n">
        <v>0.0203359888224646</v>
      </c>
      <c r="GK36" s="0" t="n">
        <v>11.9783913292281</v>
      </c>
      <c r="GL36" s="0" t="n">
        <v>2.15893493030315</v>
      </c>
      <c r="GM36" s="0" t="n">
        <v>12.2952521744368</v>
      </c>
      <c r="GN36" s="0" t="s">
        <v>271</v>
      </c>
      <c r="GO36" s="0" t="e">
        <f aca="false">VLOOKUP(GN36,,8,0)</f>
        <v>#NAME?</v>
      </c>
      <c r="GP36" s="0" t="n">
        <v>609</v>
      </c>
      <c r="GQ36" s="0" t="n">
        <v>1033912</v>
      </c>
      <c r="GR36" s="0" t="n">
        <v>622</v>
      </c>
      <c r="GS36" s="0" t="n">
        <v>948629</v>
      </c>
      <c r="GT36" s="0" t="n">
        <v>172</v>
      </c>
      <c r="GU36" s="0" t="n">
        <v>85283</v>
      </c>
      <c r="GV36" s="0" t="n">
        <v>153330</v>
      </c>
      <c r="GW36" s="0" t="n">
        <v>0.276527331189711</v>
      </c>
      <c r="GX36" s="0" t="n">
        <v>9</v>
      </c>
      <c r="GY36" s="0" t="s">
        <v>271</v>
      </c>
      <c r="GZ36" s="0" t="n">
        <v>48.0986</v>
      </c>
      <c r="HA36" s="0" t="n">
        <v>1</v>
      </c>
      <c r="HB36" s="0" t="e">
        <f aca="false">VLOOKUP(GN36,,42,0)</f>
        <v>#NAME?</v>
      </c>
      <c r="HC36" s="0" t="e">
        <f aca="false">VLOOKUP(GN36,,43,0)</f>
        <v>#NAME?</v>
      </c>
      <c r="HD36" s="0" t="e">
        <f aca="false">IF(HC36="Progressed",1,0)</f>
        <v>#NAME?</v>
      </c>
      <c r="HE36" s="0" t="n">
        <f aca="false">GU36/GX36</f>
        <v>9475.88888888889</v>
      </c>
      <c r="HF36" s="0" t="e">
        <f aca="false">VLOOKUP(GN36,,3,0)</f>
        <v>#NAME?</v>
      </c>
      <c r="HG36" s="0" t="n">
        <f aca="false">IF(Q36&gt;20,1,0)</f>
        <v>0</v>
      </c>
      <c r="HH36" s="0" t="n">
        <f aca="false">IF(AF36&gt;4.2,1,0)</f>
        <v>1</v>
      </c>
      <c r="HI36" s="0" t="n">
        <f aca="false">IF(DQ36&gt;0.005,1,0)</f>
        <v>1</v>
      </c>
      <c r="HJ36" s="0" t="n">
        <f aca="false">IF(DR36&gt;0.004,1,0)</f>
        <v>0</v>
      </c>
      <c r="HK36" s="0" t="n">
        <f aca="false">IF(ED36&gt;0.001,1,0)</f>
        <v>0</v>
      </c>
      <c r="HL36" s="0" t="n">
        <f aca="false">IF((GT36/GP36)&gt;0.4,1,0)</f>
        <v>0</v>
      </c>
      <c r="HM36" s="0" t="n">
        <f aca="false">SUM(HG36:HH36)</f>
        <v>1</v>
      </c>
      <c r="HN36" s="0" t="n">
        <f aca="false">SUM(HG36,HH36,HL36)</f>
        <v>1</v>
      </c>
      <c r="HP36" s="1" t="n">
        <f aca="false">IF(B36&gt;AVERAGE($B$3:$B$115),1,0)</f>
        <v>0</v>
      </c>
      <c r="HQ36" s="1" t="n">
        <f aca="false">IF(E36&gt;AVERAGE($E$3:$E$115),1,0)</f>
        <v>1</v>
      </c>
      <c r="HR36" s="2" t="str">
        <f aca="false">IF(AND(HP36,HQ36),"high","low")</f>
        <v>low</v>
      </c>
      <c r="HS36" s="6" t="n">
        <v>48.0986</v>
      </c>
      <c r="HT36" s="6" t="n">
        <v>1</v>
      </c>
      <c r="HU36" s="6" t="str">
        <f aca="false">HR36</f>
        <v>low</v>
      </c>
      <c r="HV36" s="0" t="str">
        <f aca="false">IF(HM36+HL36&lt;2,"low","high")</f>
        <v>low</v>
      </c>
      <c r="HW36" s="0" t="n">
        <v>48.0986</v>
      </c>
      <c r="HX36" s="0" t="n">
        <v>1</v>
      </c>
      <c r="HY36" s="0" t="n">
        <f aca="false">SUM(HG36,HH36,HL36)</f>
        <v>1</v>
      </c>
      <c r="IA36" s="0" t="n">
        <v>48.0986</v>
      </c>
      <c r="IB36" s="0" t="n">
        <v>1</v>
      </c>
      <c r="IC36" s="0" t="str">
        <f aca="false">IF(AND(SUM(HG36:HH36)=2,GW36&gt;0.4),"high relBp52 and cRel + high synergy",IF(SUM(HG36:HH36)=2,"high RelBp52 and cRel + low synergy","low nfkb"))</f>
        <v>low nfkb</v>
      </c>
      <c r="IE36" s="0" t="n">
        <v>48.0986</v>
      </c>
      <c r="IF36" s="0" t="n">
        <v>1</v>
      </c>
      <c r="IG36" s="0" t="str">
        <f aca="false">IF(AND(SUM(HG36:HH36)=2,GW36&gt;0.4),"high relBp52 and cRel + high synergy",IF(AND(SUM(HG36:HH36)=1,GW36&gt;0.4),"high RelBp52 or cRel + high synergy",IF(SUM(HG36:HH36)=1,"high cRel OR RelBnp52n","low nfkb")))</f>
        <v>high cRel OR RelBnp52n</v>
      </c>
      <c r="II36" s="0" t="n">
        <v>48.0986</v>
      </c>
      <c r="IJ36" s="0" t="n">
        <v>1</v>
      </c>
      <c r="IK36" s="0" t="str">
        <f aca="false">IF(Q36&gt;20,"high cRel","low cRel")</f>
        <v>low cRel</v>
      </c>
      <c r="IM36" s="0" t="n">
        <v>48.0986</v>
      </c>
      <c r="IN36" s="0" t="n">
        <v>1</v>
      </c>
      <c r="IO36" s="0" t="str">
        <f aca="false">IF(AND(Q36&gt;20,GW36&gt;0.4),"high cRel + syn","low cRel or syn")</f>
        <v>low cRel or syn</v>
      </c>
      <c r="IQ36" s="0" t="n">
        <v>48.0986</v>
      </c>
      <c r="IR36" s="0" t="n">
        <v>1</v>
      </c>
      <c r="IS36" s="0" t="str">
        <f aca="false">IF(AF36&gt;4.2,"High RelBnp52n","low RelBnp52n")</f>
        <v>High RelBnp52n</v>
      </c>
      <c r="IU36" s="0" t="n">
        <v>48.0986</v>
      </c>
      <c r="IV36" s="0" t="n">
        <v>1</v>
      </c>
      <c r="IW36" s="0" t="str">
        <f aca="false">IF(AND(AF36&gt;4.2,GW36&gt;0.4),"High RelBnp52n and syn","low RelBnp52n or syn")</f>
        <v>low RelBnp52n or syn</v>
      </c>
      <c r="IY36" s="0" t="n">
        <v>48.0986</v>
      </c>
      <c r="IZ36" s="0" t="n">
        <v>1</v>
      </c>
      <c r="JA36" s="0" t="str">
        <f aca="false">IF(AND(AF36&gt;4.2,GW36&gt;0.4),"High RelBnp52n and syn",IF(AND(AF36&gt;4.2,GW36&lt;=0.4),"other",IF(AND(AF36&lt;=4.2,GW36&gt;0.4),"other","low RelBnp52n and syn")))</f>
        <v>other</v>
      </c>
      <c r="JC36" s="0" t="n">
        <v>48.0986</v>
      </c>
      <c r="JD36" s="0" t="n">
        <v>1</v>
      </c>
      <c r="JE36" s="0" t="str">
        <f aca="false">IF(ED36&gt;0.001,"high pE2F","low pE2F")</f>
        <v>low pE2F</v>
      </c>
      <c r="JG36" s="0" t="n">
        <v>48.0986</v>
      </c>
      <c r="JH36" s="0" t="n">
        <v>1</v>
      </c>
      <c r="JI36" s="0" t="str">
        <f aca="false">IF((Q36/R36)&gt;1.3,"high cRel/relA","low cRel/RelA")</f>
        <v>low cRel/RelA</v>
      </c>
      <c r="JK36" s="0" t="n">
        <v>48.0986</v>
      </c>
      <c r="JL36" s="0" t="n">
        <v>1</v>
      </c>
      <c r="JM36" s="0" t="str">
        <f aca="false">IF(AND((Q36/R36)&gt;1.3,GW36&gt;0.4),"high cRel/relA and high syn",IF(OR((Q36/R36)&gt;1.3,GW36&gt;0.4),"high cRel/RelA or high syn","low both"))</f>
        <v>low both</v>
      </c>
      <c r="JO36" s="0" t="n">
        <v>48.0986</v>
      </c>
      <c r="JP36" s="0" t="n">
        <v>1</v>
      </c>
      <c r="JQ36" s="0" t="str">
        <f aca="false">IF(BB36&gt;7.6,"high IkBd","low IkBd")</f>
        <v>low IkBd</v>
      </c>
      <c r="JS36" s="0" t="n">
        <v>48.0986</v>
      </c>
      <c r="JT36" s="0" t="n">
        <v>1</v>
      </c>
      <c r="JU36" s="0" t="n">
        <v>2</v>
      </c>
      <c r="JW36" s="0" t="n">
        <v>48.0986</v>
      </c>
      <c r="JX36" s="0" t="n">
        <v>1</v>
      </c>
      <c r="JY36" s="0" t="str">
        <f aca="false">IF(OR(JU36=3,JU36=5),IF(GW36&gt;0.4,"3/5 high syn","3/5 low syn"),"other")</f>
        <v>other</v>
      </c>
      <c r="KA36" s="0" t="n">
        <v>48.0986</v>
      </c>
      <c r="KB36" s="0" t="n">
        <v>1</v>
      </c>
      <c r="KC36" s="0" t="str">
        <f aca="false">IF(KD36&gt;$KE$3,"high nfkb","low")</f>
        <v>low</v>
      </c>
      <c r="KD36" s="0" t="n">
        <f aca="false">D36+C36</f>
        <v>28.2852689452538</v>
      </c>
      <c r="KG36" s="0" t="n">
        <v>48.0986</v>
      </c>
      <c r="KH36" s="0" t="n">
        <v>1</v>
      </c>
      <c r="KI36" s="0" t="str">
        <f aca="false">IF(AND(KM36,NOT(KN36),KO36),"high cRel+RelB, low RelA","other")</f>
        <v>other</v>
      </c>
      <c r="KJ36" s="0" t="n">
        <f aca="false">Q36</f>
        <v>16.3768340861607</v>
      </c>
      <c r="KK36" s="0" t="n">
        <f aca="false">R36</f>
        <v>16.5621256259174</v>
      </c>
      <c r="KL36" s="0" t="n">
        <f aca="false">AC36</f>
        <v>16.0972103955627</v>
      </c>
      <c r="KM36" s="0" t="n">
        <f aca="false">IF(KJ36&gt;AVERAGE($KJ$3:$KJ$115),1,0)</f>
        <v>0</v>
      </c>
      <c r="KN36" s="0" t="n">
        <f aca="false">IF(KK36&gt;AVERAGE($KK$3:$KK$115),1,0)</f>
        <v>1</v>
      </c>
      <c r="KO36" s="0" t="n">
        <f aca="false">IF(KL36&gt;AVERAGE($KL$3:$KL$115),1,0)</f>
        <v>0</v>
      </c>
      <c r="KP36" s="0" t="n">
        <v>2</v>
      </c>
      <c r="KQ36" s="0" t="n">
        <v>961</v>
      </c>
      <c r="KR36" s="0" t="n">
        <v>1753931</v>
      </c>
      <c r="KS36" s="0" t="n">
        <v>627</v>
      </c>
      <c r="KT36" s="0" t="n">
        <v>1041795</v>
      </c>
      <c r="KU36" s="0" t="n">
        <v>613</v>
      </c>
      <c r="KV36" s="0" t="n">
        <v>712136</v>
      </c>
      <c r="KW36" s="0" t="n">
        <v>712183</v>
      </c>
      <c r="KX36" s="0" t="n">
        <v>0.977671451355662</v>
      </c>
      <c r="KY36" s="0" t="n">
        <f aca="false">KV36/KT36</f>
        <v>0.683566344626342</v>
      </c>
    </row>
    <row r="37" customFormat="false" ht="15" hidden="false" customHeight="false" outlineLevel="0" collapsed="false">
      <c r="A37" s="0" t="n">
        <v>361</v>
      </c>
      <c r="B37" s="0" t="n">
        <v>10.677513254713</v>
      </c>
      <c r="C37" s="0" t="n">
        <v>27.1111574000991</v>
      </c>
      <c r="D37" s="0" t="n">
        <v>9.63721704583235</v>
      </c>
      <c r="E37" s="0" t="n">
        <v>142.62029642107</v>
      </c>
      <c r="F37" s="0" t="n">
        <v>0.158334876076307</v>
      </c>
      <c r="G37" s="0" t="n">
        <v>0.042316910950257</v>
      </c>
      <c r="H37" s="0" t="n">
        <v>1.78846858901469</v>
      </c>
      <c r="I37" s="0" t="n">
        <v>0.638512103796956</v>
      </c>
      <c r="J37" s="0" t="n">
        <v>0.046257350717809</v>
      </c>
      <c r="K37" s="0" t="n">
        <v>8.70131838870735</v>
      </c>
      <c r="L37" s="0" t="n">
        <v>0.541555766051215</v>
      </c>
      <c r="M37" s="0" t="n">
        <v>1</v>
      </c>
      <c r="N37" s="0" t="n">
        <v>1.13235934107574</v>
      </c>
      <c r="O37" s="0" t="n">
        <v>1</v>
      </c>
      <c r="P37" s="0" t="n">
        <v>0.00496820890623282</v>
      </c>
      <c r="Q37" s="0" t="n">
        <v>18.9433814742524</v>
      </c>
      <c r="R37" s="0" t="n">
        <v>19.4760424624533</v>
      </c>
      <c r="S37" s="0" t="n">
        <v>0.970008795847349</v>
      </c>
      <c r="T37" s="0" t="n">
        <v>0</v>
      </c>
      <c r="U37" s="0" t="n">
        <v>1</v>
      </c>
      <c r="V37" s="0" t="n">
        <v>3.03904255772594</v>
      </c>
      <c r="W37" s="0" t="n">
        <v>0.485332726053921</v>
      </c>
      <c r="X37" s="0" t="n">
        <v>1.66095621784446</v>
      </c>
      <c r="Y37" s="0" t="n">
        <v>3.01590919412852</v>
      </c>
      <c r="Z37" s="0" t="n">
        <v>2.01857324420673</v>
      </c>
      <c r="AA37" s="0" t="n">
        <v>0.0318876350234504</v>
      </c>
      <c r="AB37" s="0" t="n">
        <v>0.841691788259841</v>
      </c>
      <c r="AC37" s="0" t="n">
        <v>20.0949419207285</v>
      </c>
      <c r="AD37" s="0" t="n">
        <v>0.0117988796964109</v>
      </c>
      <c r="AE37" s="0" t="n">
        <v>0.478436889237448</v>
      </c>
      <c r="AF37" s="0" t="n">
        <v>5.2045471897246</v>
      </c>
      <c r="AG37" s="0" t="n">
        <v>0.281644600690251</v>
      </c>
      <c r="AH37" s="0" t="n">
        <v>16.4966256109139</v>
      </c>
      <c r="AI37" s="0" t="n">
        <v>0.170353359831956</v>
      </c>
      <c r="AJ37" s="0" t="n">
        <v>0.0451771952355239</v>
      </c>
      <c r="AK37" s="0" t="n">
        <v>0.0243594042778923</v>
      </c>
      <c r="AL37" s="0" t="n">
        <v>0.00356518589829459</v>
      </c>
      <c r="AM37" s="0" t="n">
        <v>0.588425235051381</v>
      </c>
      <c r="AN37" s="0" t="n">
        <v>0.0014794591160151</v>
      </c>
      <c r="AO37" s="0" t="n">
        <v>0.15335518659091</v>
      </c>
      <c r="AP37" s="0" t="n">
        <v>141.370521752533</v>
      </c>
      <c r="AQ37" s="0" t="n">
        <v>16.024604203818</v>
      </c>
      <c r="AR37" s="0" t="n">
        <v>28.1880153474045</v>
      </c>
      <c r="AS37" s="0" t="n">
        <v>7.96690668191641</v>
      </c>
      <c r="AT37" s="0" t="n">
        <v>19.3872403037427</v>
      </c>
      <c r="AU37" s="0" t="n">
        <v>0.05207569515478</v>
      </c>
      <c r="AV37" s="0" t="n">
        <v>1.2490229687965</v>
      </c>
      <c r="AW37" s="0" t="n">
        <v>0.0197192237522027</v>
      </c>
      <c r="AX37" s="0" t="n">
        <v>1.83346634034859</v>
      </c>
      <c r="AY37" s="0" t="n">
        <v>0.159648962294087</v>
      </c>
      <c r="AZ37" s="0" t="n">
        <v>0.863371779809881</v>
      </c>
      <c r="BA37" s="0" t="n">
        <v>0.122505508778214</v>
      </c>
      <c r="BB37" s="0" t="n">
        <v>6.89541570573011</v>
      </c>
      <c r="BC37" s="0" t="n">
        <v>19.8540675246025</v>
      </c>
      <c r="BD37" s="0" t="n">
        <v>5.6865594343605</v>
      </c>
      <c r="BE37" s="0" t="n">
        <v>1.52568185956165</v>
      </c>
      <c r="BF37" s="0" t="n">
        <v>9.71842805798775</v>
      </c>
      <c r="BG37" s="0" t="n">
        <v>4.83745333805572</v>
      </c>
      <c r="BH37" s="0" t="n">
        <v>0</v>
      </c>
      <c r="BI37" s="0" t="n">
        <v>0</v>
      </c>
      <c r="BJ37" s="0" t="n">
        <v>0.0970232656243502</v>
      </c>
      <c r="BK37" s="0" t="n">
        <v>0.0745123990084223</v>
      </c>
      <c r="BL37" s="0" t="n">
        <v>1.1787616465205</v>
      </c>
      <c r="BM37" s="0" t="n">
        <v>0.0908881904492251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0.00583878653831944</v>
      </c>
      <c r="BU37" s="0" t="n">
        <v>5.01833669377677</v>
      </c>
      <c r="BV37" s="0" t="n">
        <v>5.40155122976925</v>
      </c>
      <c r="BW37" s="0" t="n">
        <v>2.71765321133954</v>
      </c>
      <c r="BX37" s="0" t="n">
        <v>0.0182631909511437</v>
      </c>
      <c r="BY37" s="0" t="n">
        <v>0.00697260575118244</v>
      </c>
      <c r="BZ37" s="0" t="n">
        <v>0.0591743927021604</v>
      </c>
      <c r="CA37" s="0" t="n">
        <v>0.044811217442908</v>
      </c>
      <c r="CB37" s="0" t="n">
        <v>5.63899215433389</v>
      </c>
      <c r="CC37" s="0" t="n">
        <v>0.447846760108052</v>
      </c>
      <c r="CD37" s="0" t="n">
        <v>0.383388884797368</v>
      </c>
      <c r="CE37" s="0" t="n">
        <v>0.187806636573657</v>
      </c>
      <c r="CF37" s="0" t="n">
        <v>0.00139775977626707</v>
      </c>
      <c r="CG37" s="0" t="n">
        <v>0.00125586210776168</v>
      </c>
      <c r="CH37" s="0" t="n">
        <v>0.00399260690763336</v>
      </c>
      <c r="CI37" s="0" t="n">
        <v>0.00297450265336569</v>
      </c>
      <c r="CJ37" s="0" t="n">
        <v>7.37296097829528</v>
      </c>
      <c r="CK37" s="0" t="n">
        <v>0.648647850971988</v>
      </c>
      <c r="CL37" s="0" t="n">
        <v>1.05612215775322</v>
      </c>
      <c r="CM37" s="0" t="n">
        <v>0.525201647428019</v>
      </c>
      <c r="CN37" s="0" t="n">
        <v>0.00322745490439111</v>
      </c>
      <c r="CO37" s="0" t="n">
        <v>0.003113559159786</v>
      </c>
      <c r="CP37" s="0" t="n">
        <v>0.0105245303339881</v>
      </c>
      <c r="CQ37" s="0" t="n">
        <v>0.00807815294924786</v>
      </c>
      <c r="CR37" s="0" t="n">
        <v>1.10105588750083</v>
      </c>
      <c r="CS37" s="0" t="n">
        <v>0.0867777171172466</v>
      </c>
      <c r="CT37" s="0" t="n">
        <v>0.450953724643098</v>
      </c>
      <c r="CU37" s="0" t="n">
        <v>3.94892508909409</v>
      </c>
      <c r="CV37" s="0" t="n">
        <v>0.0361401502571303</v>
      </c>
      <c r="CW37" s="0" t="n">
        <v>0.0430434888085621</v>
      </c>
      <c r="CX37" s="0" t="n">
        <v>0.0272962860619288</v>
      </c>
      <c r="CY37" s="0" t="n">
        <v>0.051752335208684</v>
      </c>
      <c r="CZ37" s="0" t="n">
        <v>0.0912466494686081</v>
      </c>
      <c r="DA37" s="0" t="n">
        <v>6.28870944019031</v>
      </c>
      <c r="DB37" s="0" t="n">
        <v>1.93561806394563</v>
      </c>
      <c r="DC37" s="0" t="n">
        <v>4.84435818809325</v>
      </c>
      <c r="DD37" s="0" t="n">
        <v>0.299621289127461</v>
      </c>
      <c r="DE37" s="0" t="n">
        <v>0.0166892540262986</v>
      </c>
      <c r="DF37" s="0" t="n">
        <v>0.00992030088153267</v>
      </c>
      <c r="DG37" s="0" t="n">
        <v>0.00058897478644257</v>
      </c>
      <c r="DH37" s="7" t="n">
        <v>2.9163683835953E-006</v>
      </c>
      <c r="DI37" s="0" t="n">
        <v>0.00281727265583791</v>
      </c>
      <c r="DJ37" s="0" t="n">
        <v>0.00368213069580965</v>
      </c>
      <c r="DK37" s="0" t="n">
        <v>0.000550108057600951</v>
      </c>
      <c r="DL37" s="0" t="n">
        <v>0.783066434141682</v>
      </c>
      <c r="DM37" s="0" t="n">
        <v>0.0431968175997607</v>
      </c>
      <c r="DN37" s="0" t="n">
        <v>1.5254638673091</v>
      </c>
      <c r="DO37" s="7" t="n">
        <v>1.47482135788348E-007</v>
      </c>
      <c r="DP37" s="0" t="n">
        <v>0.156192355646744</v>
      </c>
      <c r="DQ37" s="0" t="n">
        <v>0.00206393650688299</v>
      </c>
      <c r="DR37" s="0" t="n">
        <v>0.000566024639336289</v>
      </c>
      <c r="DS37" s="0" t="n">
        <v>0.00507872709449082</v>
      </c>
      <c r="DT37" s="0" t="n">
        <v>0.295435678815765</v>
      </c>
      <c r="DU37" s="0" t="n">
        <v>0.999694995580783</v>
      </c>
      <c r="DV37" s="0" t="n">
        <v>0.0495939489132651</v>
      </c>
      <c r="DW37" s="0" t="n">
        <v>0.922791611020081</v>
      </c>
      <c r="DX37" s="7" t="n">
        <v>2.65383216083344E-005</v>
      </c>
      <c r="DY37" s="0" t="n">
        <v>0.00427493385584238</v>
      </c>
      <c r="DZ37" s="0" t="n">
        <v>4.88010767515014</v>
      </c>
      <c r="EA37" s="0" t="n">
        <v>0.0675370023702141</v>
      </c>
      <c r="EB37" s="0" t="n">
        <v>3.54873693267572</v>
      </c>
      <c r="EC37" s="0" t="n">
        <v>0.0516379998762789</v>
      </c>
      <c r="ED37" s="0" t="n">
        <v>0.000714633491400368</v>
      </c>
      <c r="EE37" s="0" t="n">
        <v>1.51951964774585</v>
      </c>
      <c r="EF37" s="0" t="n">
        <v>199.760141373696</v>
      </c>
      <c r="EG37" s="0" t="n">
        <v>0.00798961175141694</v>
      </c>
      <c r="EH37" s="0" t="n">
        <v>1.30238609169403</v>
      </c>
      <c r="EI37" s="0" t="n">
        <v>121.524802023096</v>
      </c>
      <c r="EJ37" s="0" t="n">
        <v>0.127363413210137</v>
      </c>
      <c r="EK37" s="0" t="n">
        <v>17431.2654365356</v>
      </c>
      <c r="EL37" s="0" t="n">
        <v>0.00226787095759534</v>
      </c>
      <c r="EM37" s="0" t="n">
        <v>14.084203865313</v>
      </c>
      <c r="EN37" s="0" t="n">
        <v>579.902459275161</v>
      </c>
      <c r="EO37" s="0" t="n">
        <v>2.88829792786509</v>
      </c>
      <c r="EP37" s="0" t="n">
        <v>599427.242834064</v>
      </c>
      <c r="EQ37" s="0" t="n">
        <v>0.843341711311265</v>
      </c>
      <c r="ER37" s="0" t="n">
        <v>0.0742499414323381</v>
      </c>
      <c r="ES37" s="0" t="n">
        <v>617392.767776821</v>
      </c>
      <c r="ET37" s="0" t="n">
        <v>0.00457923151070056</v>
      </c>
      <c r="EU37" s="0" t="n">
        <v>2.34696268669224</v>
      </c>
      <c r="EV37" s="0" t="n">
        <v>0.00408666561014474</v>
      </c>
      <c r="EW37" s="7" t="n">
        <v>5735783.34891301</v>
      </c>
      <c r="EX37" s="0" t="n">
        <v>8.42733822324062</v>
      </c>
      <c r="EY37" s="0" t="n">
        <v>2890.66896673855</v>
      </c>
      <c r="EZ37" s="7" t="n">
        <v>1004937.41964483</v>
      </c>
      <c r="FA37" s="0" t="n">
        <v>0.0037306273216227</v>
      </c>
      <c r="FB37" s="0" t="n">
        <v>58.8845133657878</v>
      </c>
      <c r="FC37" s="0" t="n">
        <v>36436.2177142232</v>
      </c>
      <c r="FD37" s="0" t="n">
        <v>0.0512625718510012</v>
      </c>
      <c r="FE37" s="0" t="n">
        <v>11.7144363906914</v>
      </c>
      <c r="FF37" s="0" t="n">
        <v>19497.505687102</v>
      </c>
      <c r="FG37" s="0" t="n">
        <v>178.192929042629</v>
      </c>
      <c r="FH37" s="0" t="n">
        <v>98267.0253089384</v>
      </c>
      <c r="FI37" s="0" t="n">
        <v>0.114989009359488</v>
      </c>
      <c r="FJ37" s="0" t="n">
        <v>214.76290953829</v>
      </c>
      <c r="FK37" s="0" t="n">
        <v>2.05914038611301</v>
      </c>
      <c r="FL37" s="0" t="n">
        <v>12096.5788316875</v>
      </c>
      <c r="FM37" s="0" t="n">
        <v>267.744040523822</v>
      </c>
      <c r="FN37" s="0" t="n">
        <v>0.00107503913573298</v>
      </c>
      <c r="FO37" s="0" t="n">
        <v>0.126579920745902</v>
      </c>
      <c r="FP37" s="7" t="n">
        <v>2.30250159988175E-012</v>
      </c>
      <c r="FQ37" s="7" t="n">
        <v>2.1953336603217E-010</v>
      </c>
      <c r="FR37" s="0" t="n">
        <v>499999.999999977</v>
      </c>
      <c r="FS37" s="7" t="n">
        <v>1.6420405193551E-011</v>
      </c>
      <c r="FT37" s="7" t="n">
        <v>1.03779796822427E-009</v>
      </c>
      <c r="FU37" s="0" t="n">
        <v>543937.092415137</v>
      </c>
      <c r="FV37" s="7" t="n">
        <v>1.61258295645411E-009</v>
      </c>
      <c r="FW37" s="7" t="n">
        <v>1.83678600220507E-008</v>
      </c>
      <c r="FX37" s="7" t="n">
        <v>6799291.0242481</v>
      </c>
      <c r="FY37" s="7" t="n">
        <v>2.01575163279012E-008</v>
      </c>
      <c r="FZ37" s="7" t="n">
        <v>2.01555915981204E-007</v>
      </c>
      <c r="GA37" s="7" t="n">
        <v>2.25379580979697E-007</v>
      </c>
      <c r="GB37" s="0" t="n">
        <v>99999.9999774662</v>
      </c>
      <c r="GC37" s="7" t="n">
        <v>2.25224334009255E-005</v>
      </c>
      <c r="GD37" s="7" t="n">
        <v>1.47818215162271E-009</v>
      </c>
      <c r="GE37" s="0" t="n">
        <v>99999.9999999901</v>
      </c>
      <c r="GF37" s="7" t="n">
        <v>1.6680551135317E-012</v>
      </c>
      <c r="GG37" s="7" t="n">
        <v>4.99054989794353E-015</v>
      </c>
      <c r="GH37" s="7" t="n">
        <v>1.0850062583352E-008</v>
      </c>
      <c r="GI37" s="7" t="n">
        <v>9.85054814514103E-009</v>
      </c>
      <c r="GJ37" s="0" t="n">
        <v>0.00023419714592481</v>
      </c>
      <c r="GK37" s="0" t="n">
        <v>14.5194271093926</v>
      </c>
      <c r="GL37" s="0" t="n">
        <v>2.24227213568204</v>
      </c>
      <c r="GM37" s="0" t="n">
        <v>13.8036249713283</v>
      </c>
      <c r="GN37" s="0" t="s">
        <v>272</v>
      </c>
      <c r="GO37" s="0" t="e">
        <f aca="false">VLOOKUP(GN37,,8,0)</f>
        <v>#NAME?</v>
      </c>
      <c r="GP37" s="0" t="n">
        <v>501</v>
      </c>
      <c r="GQ37" s="0" t="n">
        <v>778200</v>
      </c>
      <c r="GR37" s="0" t="n">
        <v>421</v>
      </c>
      <c r="GS37" s="0" t="n">
        <v>618073</v>
      </c>
      <c r="GT37" s="0" t="n">
        <v>272</v>
      </c>
      <c r="GU37" s="0" t="n">
        <v>160127</v>
      </c>
      <c r="GV37" s="0" t="n">
        <v>170091</v>
      </c>
      <c r="GW37" s="0" t="n">
        <v>0.646080760095012</v>
      </c>
      <c r="GX37" s="0" t="n">
        <v>4</v>
      </c>
      <c r="GY37" s="0" t="s">
        <v>272</v>
      </c>
      <c r="GZ37" s="0" t="n">
        <v>49.5</v>
      </c>
      <c r="HA37" s="0" t="n">
        <v>0</v>
      </c>
      <c r="HB37" s="0" t="e">
        <f aca="false">VLOOKUP(GN37,,42,0)</f>
        <v>#NAME?</v>
      </c>
      <c r="HC37" s="0" t="e">
        <f aca="false">VLOOKUP(GN37,,43,0)</f>
        <v>#NAME?</v>
      </c>
      <c r="HD37" s="0" t="e">
        <f aca="false">IF(HC37="Progressed",1,0)</f>
        <v>#NAME?</v>
      </c>
      <c r="HE37" s="0" t="n">
        <f aca="false">GU37/GX37</f>
        <v>40031.75</v>
      </c>
      <c r="HF37" s="0" t="e">
        <f aca="false">VLOOKUP(GN37,,3,0)</f>
        <v>#NAME?</v>
      </c>
      <c r="HG37" s="0" t="n">
        <f aca="false">IF(Q37&gt;20,1,0)</f>
        <v>0</v>
      </c>
      <c r="HH37" s="0" t="n">
        <f aca="false">IF(AF37&gt;4.2,1,0)</f>
        <v>1</v>
      </c>
      <c r="HI37" s="0" t="n">
        <f aca="false">IF(DQ37&gt;0.005,1,0)</f>
        <v>0</v>
      </c>
      <c r="HJ37" s="0" t="n">
        <f aca="false">IF(DR37&gt;0.004,1,0)</f>
        <v>0</v>
      </c>
      <c r="HK37" s="0" t="n">
        <f aca="false">IF(ED37&gt;0.001,1,0)</f>
        <v>0</v>
      </c>
      <c r="HL37" s="0" t="n">
        <f aca="false">IF((GT37/GP37)&gt;0.4,1,0)</f>
        <v>1</v>
      </c>
      <c r="HM37" s="0" t="n">
        <f aca="false">SUM(HG37:HH37)</f>
        <v>1</v>
      </c>
      <c r="HN37" s="0" t="n">
        <f aca="false">SUM(HG37,HH37,HL37)</f>
        <v>2</v>
      </c>
      <c r="HP37" s="1" t="n">
        <f aca="false">IF(B37&gt;AVERAGE($B$3:$B$115),1,0)</f>
        <v>0</v>
      </c>
      <c r="HQ37" s="1" t="n">
        <f aca="false">IF(E37&gt;AVERAGE($E$3:$E$115),1,0)</f>
        <v>0</v>
      </c>
      <c r="HR37" s="2" t="str">
        <f aca="false">IF(AND(HP37,HQ37),"high","low")</f>
        <v>low</v>
      </c>
      <c r="HS37" s="6" t="n">
        <v>49.4</v>
      </c>
      <c r="HT37" s="6" t="n">
        <v>0</v>
      </c>
      <c r="HU37" s="6" t="str">
        <f aca="false">HR37</f>
        <v>low</v>
      </c>
      <c r="HV37" s="0" t="str">
        <f aca="false">IF(HM37+HL37&lt;2,"low","high")</f>
        <v>high</v>
      </c>
      <c r="HW37" s="0" t="n">
        <v>49.5</v>
      </c>
      <c r="HX37" s="0" t="n">
        <v>0</v>
      </c>
      <c r="HY37" s="0" t="n">
        <f aca="false">SUM(HG37,HH37,HL37)</f>
        <v>2</v>
      </c>
      <c r="IA37" s="0" t="n">
        <v>49.5</v>
      </c>
      <c r="IB37" s="0" t="n">
        <v>0</v>
      </c>
      <c r="IC37" s="0" t="str">
        <f aca="false">IF(AND(SUM(HG37:HH37)=2,GW37&gt;0.4),"high relBp52 and cRel + high synergy",IF(SUM(HG37:HH37)=2,"high RelBp52 and cRel + low synergy","low nfkb"))</f>
        <v>low nfkb</v>
      </c>
      <c r="IE37" s="0" t="n">
        <v>49.5</v>
      </c>
      <c r="IF37" s="0" t="n">
        <v>0</v>
      </c>
      <c r="IG37" s="0" t="str">
        <f aca="false">IF(AND(SUM(HG37:HH37)=2,GW37&gt;0.4),"high relBp52 and cRel + high synergy",IF(AND(SUM(HG37:HH37)=1,GW37&gt;0.4),"high RelBp52 or cRel + high synergy",IF(SUM(HG37:HH37)=1,"high cRel OR RelBnp52n","low nfkb")))</f>
        <v>high RelBp52 or cRel + high synergy</v>
      </c>
      <c r="II37" s="0" t="n">
        <v>49.5</v>
      </c>
      <c r="IJ37" s="0" t="n">
        <v>0</v>
      </c>
      <c r="IK37" s="0" t="str">
        <f aca="false">IF(Q37&gt;20,"high cRel","low cRel")</f>
        <v>low cRel</v>
      </c>
      <c r="IM37" s="0" t="n">
        <v>49.5</v>
      </c>
      <c r="IN37" s="0" t="n">
        <v>0</v>
      </c>
      <c r="IO37" s="0" t="str">
        <f aca="false">IF(AND(Q37&gt;20,GW37&gt;0.4),"high cRel + syn","low cRel or syn")</f>
        <v>low cRel or syn</v>
      </c>
      <c r="IQ37" s="0" t="n">
        <v>49.5</v>
      </c>
      <c r="IR37" s="0" t="n">
        <v>0</v>
      </c>
      <c r="IS37" s="0" t="str">
        <f aca="false">IF(AF37&gt;4.2,"High RelBnp52n","low RelBnp52n")</f>
        <v>High RelBnp52n</v>
      </c>
      <c r="IU37" s="0" t="n">
        <v>49.5</v>
      </c>
      <c r="IV37" s="0" t="n">
        <v>0</v>
      </c>
      <c r="IW37" s="0" t="str">
        <f aca="false">IF(AND(AF37&gt;4.2,GW37&gt;0.4),"High RelBnp52n and syn","low RelBnp52n or syn")</f>
        <v>High RelBnp52n and syn</v>
      </c>
      <c r="IY37" s="0" t="n">
        <v>49.5</v>
      </c>
      <c r="IZ37" s="0" t="n">
        <v>0</v>
      </c>
      <c r="JA37" s="0" t="str">
        <f aca="false">IF(AND(AF37&gt;4.2,GW37&gt;0.4),"High RelBnp52n and syn",IF(AND(AF37&gt;4.2,GW37&lt;=0.4),"other",IF(AND(AF37&lt;=4.2,GW37&gt;0.4),"other","low RelBnp52n and syn")))</f>
        <v>High RelBnp52n and syn</v>
      </c>
      <c r="JC37" s="0" t="n">
        <v>49.5</v>
      </c>
      <c r="JD37" s="0" t="n">
        <v>0</v>
      </c>
      <c r="JE37" s="0" t="str">
        <f aca="false">IF(ED37&gt;0.001,"high pE2F","low pE2F")</f>
        <v>low pE2F</v>
      </c>
      <c r="JG37" s="0" t="n">
        <v>49.5</v>
      </c>
      <c r="JH37" s="0" t="n">
        <v>0</v>
      </c>
      <c r="JI37" s="0" t="str">
        <f aca="false">IF((Q37/R37)&gt;1.3,"high cRel/relA","low cRel/RelA")</f>
        <v>low cRel/RelA</v>
      </c>
      <c r="JK37" s="0" t="n">
        <v>49.5</v>
      </c>
      <c r="JL37" s="0" t="n">
        <v>0</v>
      </c>
      <c r="JM37" s="0" t="str">
        <f aca="false">IF(AND((Q37/R37)&gt;1.3,GW37&gt;0.4),"high cRel/relA and high syn",IF(OR((Q37/R37)&gt;1.3,GW37&gt;0.4),"high cRel/RelA or high syn","low both"))</f>
        <v>high cRel/RelA or high syn</v>
      </c>
      <c r="JO37" s="0" t="n">
        <v>49.5</v>
      </c>
      <c r="JP37" s="0" t="n">
        <v>0</v>
      </c>
      <c r="JQ37" s="0" t="str">
        <f aca="false">IF(BB37&gt;7.6,"high IkBd","low IkBd")</f>
        <v>low IkBd</v>
      </c>
      <c r="JS37" s="0" t="n">
        <v>49.5</v>
      </c>
      <c r="JT37" s="0" t="n">
        <v>0</v>
      </c>
      <c r="JU37" s="0" t="n">
        <v>4</v>
      </c>
      <c r="JW37" s="0" t="n">
        <v>49.5</v>
      </c>
      <c r="JX37" s="0" t="n">
        <v>0</v>
      </c>
      <c r="JY37" s="0" t="str">
        <f aca="false">IF(OR(JU37=3,JU37=5),IF(GW37&gt;0.4,"3/5 high syn","3/5 low syn"),"other")</f>
        <v>other</v>
      </c>
      <c r="KA37" s="0" t="n">
        <v>49.5</v>
      </c>
      <c r="KB37" s="0" t="n">
        <v>0</v>
      </c>
      <c r="KC37" s="0" t="str">
        <f aca="false">IF(KD37&gt;$KE$3,"high nfkb","low")</f>
        <v>high nfkb</v>
      </c>
      <c r="KD37" s="0" t="n">
        <f aca="false">D37+C37</f>
        <v>36.7483744459314</v>
      </c>
      <c r="KG37" s="0" t="n">
        <v>49.5</v>
      </c>
      <c r="KH37" s="0" t="n">
        <v>0</v>
      </c>
      <c r="KI37" s="0" t="str">
        <f aca="false">IF(AND(KM37,NOT(KN37),KO37),"high cRel+RelB, low RelA","other")</f>
        <v>other</v>
      </c>
      <c r="KJ37" s="0" t="n">
        <f aca="false">Q37</f>
        <v>18.9433814742524</v>
      </c>
      <c r="KK37" s="0" t="n">
        <f aca="false">R37</f>
        <v>19.4760424624533</v>
      </c>
      <c r="KL37" s="0" t="n">
        <f aca="false">AC37</f>
        <v>20.0949419207285</v>
      </c>
      <c r="KM37" s="0" t="n">
        <f aca="false">IF(KJ37&gt;AVERAGE($KJ$3:$KJ$115),1,0)</f>
        <v>0</v>
      </c>
      <c r="KN37" s="0" t="n">
        <f aca="false">IF(KK37&gt;AVERAGE($KK$3:$KK$115),1,0)</f>
        <v>1</v>
      </c>
      <c r="KO37" s="0" t="n">
        <f aca="false">IF(KL37&gt;AVERAGE($KL$3:$KL$115),1,0)</f>
        <v>1</v>
      </c>
      <c r="KP37" s="0" t="n">
        <v>2</v>
      </c>
      <c r="KQ37" s="0" t="n">
        <v>554</v>
      </c>
      <c r="KR37" s="0" t="n">
        <v>1047627</v>
      </c>
      <c r="KS37" s="0" t="n">
        <v>534</v>
      </c>
      <c r="KT37" s="0" t="n">
        <v>898831</v>
      </c>
      <c r="KU37" s="0" t="n">
        <v>268</v>
      </c>
      <c r="KV37" s="0" t="n">
        <v>148796</v>
      </c>
      <c r="KW37" s="0" t="n">
        <v>172572</v>
      </c>
      <c r="KX37" s="0" t="n">
        <v>0.50187265917603</v>
      </c>
      <c r="KY37" s="0" t="n">
        <f aca="false">KV37/KT37</f>
        <v>0.165543912036857</v>
      </c>
    </row>
    <row r="38" customFormat="false" ht="15" hidden="false" customHeight="false" outlineLevel="0" collapsed="false">
      <c r="A38" s="0" t="n">
        <v>361</v>
      </c>
      <c r="B38" s="0" t="n">
        <v>9.85776384598502</v>
      </c>
      <c r="C38" s="0" t="n">
        <v>27.4917360922916</v>
      </c>
      <c r="D38" s="0" t="n">
        <v>10.1620934736126</v>
      </c>
      <c r="E38" s="0" t="n">
        <v>77.8530556118283</v>
      </c>
      <c r="F38" s="0" t="n">
        <v>0.174125731337635</v>
      </c>
      <c r="G38" s="0" t="n">
        <v>0.0421781457732352</v>
      </c>
      <c r="H38" s="0" t="n">
        <v>1.27233052016418</v>
      </c>
      <c r="I38" s="0" t="n">
        <v>0.396738877435999</v>
      </c>
      <c r="J38" s="0" t="n">
        <v>0.106508985867894</v>
      </c>
      <c r="K38" s="0" t="n">
        <v>7.72230690074708</v>
      </c>
      <c r="L38" s="0" t="n">
        <v>0.544814150976263</v>
      </c>
      <c r="M38" s="0" t="n">
        <v>1</v>
      </c>
      <c r="N38" s="0" t="n">
        <v>1.1497349477375</v>
      </c>
      <c r="O38" s="0" t="n">
        <v>1</v>
      </c>
      <c r="P38" s="0" t="n">
        <v>0.00563742119761038</v>
      </c>
      <c r="Q38" s="0" t="n">
        <v>16.286199985845</v>
      </c>
      <c r="R38" s="0" t="n">
        <v>16.1921509754918</v>
      </c>
      <c r="S38" s="0" t="n">
        <v>1.27833484170183</v>
      </c>
      <c r="T38" s="0" t="n">
        <v>0</v>
      </c>
      <c r="U38" s="0" t="n">
        <v>1</v>
      </c>
      <c r="V38" s="0" t="n">
        <v>3.82653314366712</v>
      </c>
      <c r="W38" s="0" t="n">
        <v>0.514372256067389</v>
      </c>
      <c r="X38" s="0" t="n">
        <v>1.74430556868068</v>
      </c>
      <c r="Y38" s="0" t="n">
        <v>4.08567076366269</v>
      </c>
      <c r="Z38" s="0" t="n">
        <v>1.76877250825543</v>
      </c>
      <c r="AA38" s="0" t="n">
        <v>0.0236567411131445</v>
      </c>
      <c r="AB38" s="0" t="n">
        <v>0.720449184832873</v>
      </c>
      <c r="AC38" s="0" t="n">
        <v>17.1992201548159</v>
      </c>
      <c r="AD38" s="0" t="n">
        <v>0.00864576654394571</v>
      </c>
      <c r="AE38" s="0" t="n">
        <v>0.464590892129695</v>
      </c>
      <c r="AF38" s="0" t="n">
        <v>3.67388691629633</v>
      </c>
      <c r="AG38" s="0" t="n">
        <v>0.306207858453453</v>
      </c>
      <c r="AH38" s="0" t="n">
        <v>17.2796978843774</v>
      </c>
      <c r="AI38" s="0" t="n">
        <v>0.187939232406163</v>
      </c>
      <c r="AJ38" s="0" t="n">
        <v>0.0510099180983384</v>
      </c>
      <c r="AK38" s="0" t="n">
        <v>0.0176418104429549</v>
      </c>
      <c r="AL38" s="0" t="n">
        <v>0.00571482032122306</v>
      </c>
      <c r="AM38" s="0" t="n">
        <v>1.00413222267425</v>
      </c>
      <c r="AN38" s="0" t="n">
        <v>0.00113619939442523</v>
      </c>
      <c r="AO38" s="0" t="n">
        <v>0.117944774555305</v>
      </c>
      <c r="AP38" s="0" t="n">
        <v>150.070193218038</v>
      </c>
      <c r="AQ38" s="0" t="n">
        <v>15.991743118755</v>
      </c>
      <c r="AR38" s="0" t="n">
        <v>29.216744916965</v>
      </c>
      <c r="AS38" s="0" t="n">
        <v>8.09586073572897</v>
      </c>
      <c r="AT38" s="0" t="n">
        <v>28.2708475811582</v>
      </c>
      <c r="AU38" s="0" t="n">
        <v>0.0966671657337742</v>
      </c>
      <c r="AV38" s="0" t="n">
        <v>2.27923489677215</v>
      </c>
      <c r="AW38" s="0" t="n">
        <v>0.0365150698639194</v>
      </c>
      <c r="AX38" s="0" t="n">
        <v>2.30945513972877</v>
      </c>
      <c r="AY38" s="0" t="n">
        <v>0.271512185444794</v>
      </c>
      <c r="AZ38" s="0" t="n">
        <v>1.07917772164482</v>
      </c>
      <c r="BA38" s="0" t="n">
        <v>0.177579418089884</v>
      </c>
      <c r="BB38" s="0" t="n">
        <v>8.04728155271937</v>
      </c>
      <c r="BC38" s="0" t="n">
        <v>23.2206048798003</v>
      </c>
      <c r="BD38" s="0" t="n">
        <v>7.28238650152765</v>
      </c>
      <c r="BE38" s="0" t="n">
        <v>1.81063683835212</v>
      </c>
      <c r="BF38" s="0" t="n">
        <v>10.0024254846463</v>
      </c>
      <c r="BG38" s="0" t="n">
        <v>5.07235863772268</v>
      </c>
      <c r="BH38" s="0" t="n">
        <v>0</v>
      </c>
      <c r="BI38" s="0" t="n">
        <v>0</v>
      </c>
      <c r="BJ38" s="0" t="n">
        <v>0.170269233511572</v>
      </c>
      <c r="BK38" s="0" t="n">
        <v>0.111485336493362</v>
      </c>
      <c r="BL38" s="0" t="n">
        <v>1.407166895026</v>
      </c>
      <c r="BM38" s="0" t="n">
        <v>0.110327329349571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0.00498535116474882</v>
      </c>
      <c r="BU38" s="0" t="n">
        <v>4.06055803013924</v>
      </c>
      <c r="BV38" s="0" t="n">
        <v>5.62434113352876</v>
      </c>
      <c r="BW38" s="0" t="n">
        <v>2.88003857466997</v>
      </c>
      <c r="BX38" s="0" t="n">
        <v>0.0352842760212402</v>
      </c>
      <c r="BY38" s="0" t="n">
        <v>0.0134310266936276</v>
      </c>
      <c r="BZ38" s="0" t="n">
        <v>0.105912401142173</v>
      </c>
      <c r="CA38" s="0" t="n">
        <v>0.0681782696544465</v>
      </c>
      <c r="CB38" s="0" t="n">
        <v>6.98405880071376</v>
      </c>
      <c r="CC38" s="0" t="n">
        <v>0.562733879035819</v>
      </c>
      <c r="CD38" s="0" t="n">
        <v>0.242680276753762</v>
      </c>
      <c r="CE38" s="0" t="n">
        <v>0.119690971751288</v>
      </c>
      <c r="CF38" s="0" t="n">
        <v>0.00161193905605552</v>
      </c>
      <c r="CG38" s="0" t="n">
        <v>0.00144315931616787</v>
      </c>
      <c r="CH38" s="0" t="n">
        <v>0.00426083612414535</v>
      </c>
      <c r="CI38" s="0" t="n">
        <v>0.00269042870161983</v>
      </c>
      <c r="CJ38" s="0" t="n">
        <v>5.91225302727778</v>
      </c>
      <c r="CK38" s="0" t="n">
        <v>0.519151400316864</v>
      </c>
      <c r="CL38" s="0" t="n">
        <v>0.740453987791775</v>
      </c>
      <c r="CM38" s="0" t="n">
        <v>0.374846575989596</v>
      </c>
      <c r="CN38" s="0" t="n">
        <v>0.00420006706761232</v>
      </c>
      <c r="CO38" s="0" t="n">
        <v>0.00405072945242221</v>
      </c>
      <c r="CP38" s="0" t="n">
        <v>0.0125767766921822</v>
      </c>
      <c r="CQ38" s="0" t="n">
        <v>0.008224136111864</v>
      </c>
      <c r="CR38" s="0" t="n">
        <v>0.915163007292477</v>
      </c>
      <c r="CS38" s="0" t="n">
        <v>0.0732015938669487</v>
      </c>
      <c r="CT38" s="0" t="n">
        <v>0.575045209333411</v>
      </c>
      <c r="CU38" s="0" t="n">
        <v>4.36748028995419</v>
      </c>
      <c r="CV38" s="0" t="n">
        <v>0.0359856688335106</v>
      </c>
      <c r="CW38" s="0" t="n">
        <v>0.0427176428300797</v>
      </c>
      <c r="CX38" s="0" t="n">
        <v>0.0306385631212499</v>
      </c>
      <c r="CY38" s="0" t="n">
        <v>0.0399843937557405</v>
      </c>
      <c r="CZ38" s="0" t="n">
        <v>0.0884742450977376</v>
      </c>
      <c r="DA38" s="0" t="n">
        <v>6.45348061543955</v>
      </c>
      <c r="DB38" s="0" t="n">
        <v>2.296322605221</v>
      </c>
      <c r="DC38" s="0" t="n">
        <v>3.55317822057723</v>
      </c>
      <c r="DD38" s="0" t="n">
        <v>0.224475600509678</v>
      </c>
      <c r="DE38" s="0" t="n">
        <v>0.014282282223045</v>
      </c>
      <c r="DF38" s="0" t="n">
        <v>0.0115988819154778</v>
      </c>
      <c r="DG38" s="0" t="n">
        <v>0.000702878857242351</v>
      </c>
      <c r="DH38" s="7" t="n">
        <v>2.48944829726369E-006</v>
      </c>
      <c r="DI38" s="0" t="n">
        <v>0.00348820615332135</v>
      </c>
      <c r="DJ38" s="0" t="n">
        <v>0.00295189170686416</v>
      </c>
      <c r="DK38" s="0" t="n">
        <v>0.000457091971688193</v>
      </c>
      <c r="DL38" s="0" t="n">
        <v>0.0245188602329953</v>
      </c>
      <c r="DM38" s="0" t="n">
        <v>0.0455893269787029</v>
      </c>
      <c r="DN38" s="0" t="n">
        <v>1.55563799245774</v>
      </c>
      <c r="DO38" s="7" t="n">
        <v>1.3335872222295E-007</v>
      </c>
      <c r="DP38" s="0" t="n">
        <v>0.172546909298896</v>
      </c>
      <c r="DQ38" s="0" t="n">
        <v>0.00218761232265749</v>
      </c>
      <c r="DR38" s="0" t="n">
        <v>0.000572210005874428</v>
      </c>
      <c r="DS38" s="0" t="n">
        <v>0.00507871370623957</v>
      </c>
      <c r="DT38" s="0" t="n">
        <v>0.351493107825515</v>
      </c>
      <c r="DU38" s="0" t="n">
        <v>0.999697536405556</v>
      </c>
      <c r="DV38" s="0" t="n">
        <v>0.801113509532332</v>
      </c>
      <c r="DW38" s="0" t="n">
        <v>1.06019566883962</v>
      </c>
      <c r="DX38" s="7" t="n">
        <v>2.2701457929361E-005</v>
      </c>
      <c r="DY38" s="0" t="n">
        <v>0.00497819278645948</v>
      </c>
      <c r="DZ38" s="0" t="n">
        <v>4.85744824076143</v>
      </c>
      <c r="EA38" s="0" t="n">
        <v>0.0902325301333279</v>
      </c>
      <c r="EB38" s="0" t="n">
        <v>3.94877029902032</v>
      </c>
      <c r="EC38" s="0" t="n">
        <v>0.0513624106414281</v>
      </c>
      <c r="ED38" s="0" t="n">
        <v>0.000954122915146591</v>
      </c>
      <c r="EE38" s="0" t="n">
        <v>1.1424211935033</v>
      </c>
      <c r="EF38" s="0" t="n">
        <v>199.760141408576</v>
      </c>
      <c r="EG38" s="0" t="n">
        <v>0.0079896117528393</v>
      </c>
      <c r="EH38" s="0" t="n">
        <v>1.39237423678362</v>
      </c>
      <c r="EI38" s="0" t="n">
        <v>97.0415777893879</v>
      </c>
      <c r="EJ38" s="0" t="n">
        <v>0.110910443860679</v>
      </c>
      <c r="EK38" s="0" t="n">
        <v>19448.8129973231</v>
      </c>
      <c r="EL38" s="0" t="n">
        <v>0.00270518958181977</v>
      </c>
      <c r="EM38" s="0" t="n">
        <v>10.215863424828</v>
      </c>
      <c r="EN38" s="0" t="n">
        <v>646.362138979616</v>
      </c>
      <c r="EO38" s="0" t="n">
        <v>2.30101074887601</v>
      </c>
      <c r="EP38" s="0" t="n">
        <v>435761.710903504</v>
      </c>
      <c r="EQ38" s="0" t="n">
        <v>0.444698143825574</v>
      </c>
      <c r="ER38" s="0" t="n">
        <v>0.0389296348330838</v>
      </c>
      <c r="ES38" s="0" t="n">
        <v>652750.189433947</v>
      </c>
      <c r="ET38" s="0" t="n">
        <v>0.00253844939329204</v>
      </c>
      <c r="EU38" s="0" t="n">
        <v>1.13747110707352</v>
      </c>
      <c r="EV38" s="0" t="n">
        <v>0.00220990672073177</v>
      </c>
      <c r="EW38" s="7" t="n">
        <v>5768614.21592685</v>
      </c>
      <c r="EX38" s="0" t="n">
        <v>4.44441988056601</v>
      </c>
      <c r="EY38" s="0" t="n">
        <v>1644.10774628798</v>
      </c>
      <c r="EZ38" s="0" t="n">
        <v>976308.59230038</v>
      </c>
      <c r="FA38" s="0" t="n">
        <v>0.00190026641664772</v>
      </c>
      <c r="FB38" s="0" t="n">
        <v>27.3022652725291</v>
      </c>
      <c r="FC38" s="0" t="n">
        <v>40297.6634163158</v>
      </c>
      <c r="FD38" s="0" t="n">
        <v>0.0411240745248462</v>
      </c>
      <c r="FE38" s="0" t="n">
        <v>11.2176459720983</v>
      </c>
      <c r="FF38" s="0" t="n">
        <v>18330.1019998219</v>
      </c>
      <c r="FG38" s="0" t="n">
        <v>165.366061432872</v>
      </c>
      <c r="FH38" s="0" t="n">
        <v>90898.9710430535</v>
      </c>
      <c r="FI38" s="0" t="n">
        <v>0.101857603255196</v>
      </c>
      <c r="FJ38" s="0" t="n">
        <v>267.068255941785</v>
      </c>
      <c r="FK38" s="0" t="n">
        <v>2.60371450132371</v>
      </c>
      <c r="FL38" s="0" t="n">
        <v>7293.8315919519</v>
      </c>
      <c r="FM38" s="0" t="n">
        <v>204.856877797012</v>
      </c>
      <c r="FN38" s="0" t="n">
        <v>0.00265235637981376</v>
      </c>
      <c r="FO38" s="0" t="n">
        <v>0.182941563925505</v>
      </c>
      <c r="FP38" s="7" t="n">
        <v>1.40481058272905E-011</v>
      </c>
      <c r="FQ38" s="7" t="n">
        <v>8.02952730036819E-010</v>
      </c>
      <c r="FR38" s="0" t="n">
        <v>499999.999999875</v>
      </c>
      <c r="FS38" s="7" t="n">
        <v>1.00175729243516E-010</v>
      </c>
      <c r="FT38" s="7" t="n">
        <v>7.16400146793922E-009</v>
      </c>
      <c r="FU38" s="0" t="n">
        <v>600895.401059237</v>
      </c>
      <c r="FV38" s="7" t="n">
        <v>1.22973542216013E-008</v>
      </c>
      <c r="FW38" s="7" t="n">
        <v>1.38581229610326E-007</v>
      </c>
      <c r="FX38" s="7" t="n">
        <v>5144993.27061393</v>
      </c>
      <c r="FY38" s="7" t="n">
        <v>1.05292542753907E-007</v>
      </c>
      <c r="FZ38" s="7" t="n">
        <v>1.05270967705942E-006</v>
      </c>
      <c r="GA38" s="7" t="n">
        <v>1.57071979119076E-006</v>
      </c>
      <c r="GB38" s="0" t="n">
        <v>99999.999842974</v>
      </c>
      <c r="GC38" s="0" t="n">
        <v>0.000156952911588392</v>
      </c>
      <c r="GD38" s="7" t="n">
        <v>1.02088298080219E-008</v>
      </c>
      <c r="GE38" s="0" t="n">
        <v>99999.9999999371</v>
      </c>
      <c r="GF38" s="7" t="n">
        <v>1.09176718110031E-011</v>
      </c>
      <c r="GG38" s="7" t="n">
        <v>2.37457918902611E-014</v>
      </c>
      <c r="GH38" s="7" t="n">
        <v>5.34789737350388E-008</v>
      </c>
      <c r="GI38" s="7" t="n">
        <v>6.28365112842966E-008</v>
      </c>
      <c r="GJ38" s="0" t="n">
        <v>0.00110737113466521</v>
      </c>
      <c r="GK38" s="0" t="n">
        <v>9.24736987393915</v>
      </c>
      <c r="GL38" s="0" t="n">
        <v>1.90305069760066</v>
      </c>
      <c r="GM38" s="0" t="n">
        <v>16.5087105817003</v>
      </c>
      <c r="GN38" s="0" t="s">
        <v>273</v>
      </c>
      <c r="GO38" s="0" t="e">
        <f aca="false">VLOOKUP(GN38,,8,0)</f>
        <v>#NAME?</v>
      </c>
      <c r="GP38" s="0" t="n">
        <v>238</v>
      </c>
      <c r="GQ38" s="0" t="n">
        <v>461273</v>
      </c>
      <c r="GR38" s="0" t="n">
        <v>238</v>
      </c>
      <c r="GS38" s="0" t="n">
        <v>461273</v>
      </c>
      <c r="GT38" s="0" t="n">
        <v>0</v>
      </c>
      <c r="GU38" s="0" t="n">
        <v>0</v>
      </c>
      <c r="GV38" s="0" t="n">
        <v>0</v>
      </c>
      <c r="GW38" s="0" t="n">
        <v>0</v>
      </c>
      <c r="GX38" s="0" t="n">
        <v>1</v>
      </c>
      <c r="GY38" s="0" t="s">
        <v>273</v>
      </c>
      <c r="GZ38" s="0" t="n">
        <v>52</v>
      </c>
      <c r="HA38" s="0" t="n">
        <v>0</v>
      </c>
      <c r="HB38" s="0" t="e">
        <f aca="false">VLOOKUP(GN38,,42,0)</f>
        <v>#NAME?</v>
      </c>
      <c r="HC38" s="0" t="e">
        <f aca="false">VLOOKUP(GN38,,43,0)</f>
        <v>#NAME?</v>
      </c>
      <c r="HD38" s="0" t="e">
        <f aca="false">IF(HC38="Progressed",1,0)</f>
        <v>#NAME?</v>
      </c>
      <c r="HE38" s="0" t="n">
        <f aca="false">GU38/GX38</f>
        <v>0</v>
      </c>
      <c r="HF38" s="0" t="e">
        <f aca="false">VLOOKUP(GN38,,3,0)</f>
        <v>#NAME?</v>
      </c>
      <c r="HG38" s="0" t="n">
        <f aca="false">IF(Q38&gt;20,1,0)</f>
        <v>0</v>
      </c>
      <c r="HH38" s="0" t="n">
        <f aca="false">IF(AF38&gt;4.2,1,0)</f>
        <v>0</v>
      </c>
      <c r="HI38" s="0" t="n">
        <f aca="false">IF(DQ38&gt;0.005,1,0)</f>
        <v>0</v>
      </c>
      <c r="HJ38" s="0" t="n">
        <f aca="false">IF(DR38&gt;0.004,1,0)</f>
        <v>0</v>
      </c>
      <c r="HK38" s="0" t="n">
        <f aca="false">IF(ED38&gt;0.001,1,0)</f>
        <v>0</v>
      </c>
      <c r="HL38" s="0" t="n">
        <f aca="false">IF((GT38/GP38)&gt;0.4,1,0)</f>
        <v>0</v>
      </c>
      <c r="HM38" s="0" t="n">
        <f aca="false">SUM(HG38:HH38)</f>
        <v>0</v>
      </c>
      <c r="HN38" s="0" t="n">
        <f aca="false">SUM(HG38,HH38,HL38)</f>
        <v>0</v>
      </c>
      <c r="HP38" s="1" t="n">
        <f aca="false">IF(B38&gt;AVERAGE($B$3:$B$115),1,0)</f>
        <v>0</v>
      </c>
      <c r="HQ38" s="1" t="n">
        <f aca="false">IF(E38&gt;AVERAGE($E$3:$E$115),1,0)</f>
        <v>0</v>
      </c>
      <c r="HR38" s="2" t="str">
        <f aca="false">IF(AND(HP38,HQ38),"high","low")</f>
        <v>low</v>
      </c>
      <c r="HS38" s="6" t="n">
        <v>92.3</v>
      </c>
      <c r="HT38" s="6" t="n">
        <v>0</v>
      </c>
      <c r="HU38" s="6" t="str">
        <f aca="false">HR38</f>
        <v>low</v>
      </c>
      <c r="HV38" s="0" t="str">
        <f aca="false">IF(HM38+HL38&lt;2,"low","high")</f>
        <v>low</v>
      </c>
      <c r="HW38" s="0" t="n">
        <v>52</v>
      </c>
      <c r="HX38" s="0" t="n">
        <v>0</v>
      </c>
      <c r="HY38" s="0" t="n">
        <f aca="false">SUM(HG38,HH38,HL38)</f>
        <v>0</v>
      </c>
      <c r="IA38" s="0" t="n">
        <v>52</v>
      </c>
      <c r="IB38" s="0" t="n">
        <v>0</v>
      </c>
      <c r="IC38" s="0" t="str">
        <f aca="false">IF(AND(SUM(HG38:HH38)=2,GW38&gt;0.4),"high relBp52 and cRel + high synergy",IF(SUM(HG38:HH38)=2,"high RelBp52 and cRel + low synergy","low nfkb"))</f>
        <v>low nfkb</v>
      </c>
      <c r="IE38" s="0" t="n">
        <v>52</v>
      </c>
      <c r="IF38" s="0" t="n">
        <v>0</v>
      </c>
      <c r="IG38" s="0" t="str">
        <f aca="false">IF(AND(SUM(HG38:HH38)=2,GW38&gt;0.4),"high relBp52 and cRel + high synergy",IF(AND(SUM(HG38:HH38)=1,GW38&gt;0.4),"high RelBp52 or cRel + high synergy",IF(SUM(HG38:HH38)=1,"high cRel OR RelBnp52n","low nfkb")))</f>
        <v>low nfkb</v>
      </c>
      <c r="II38" s="0" t="n">
        <v>52</v>
      </c>
      <c r="IJ38" s="0" t="n">
        <v>0</v>
      </c>
      <c r="IK38" s="0" t="str">
        <f aca="false">IF(Q38&gt;20,"high cRel","low cRel")</f>
        <v>low cRel</v>
      </c>
      <c r="IM38" s="0" t="n">
        <v>52</v>
      </c>
      <c r="IN38" s="0" t="n">
        <v>0</v>
      </c>
      <c r="IO38" s="0" t="str">
        <f aca="false">IF(AND(Q38&gt;20,GW38&gt;0.4),"high cRel + syn","low cRel or syn")</f>
        <v>low cRel or syn</v>
      </c>
      <c r="IQ38" s="0" t="n">
        <v>52</v>
      </c>
      <c r="IR38" s="0" t="n">
        <v>0</v>
      </c>
      <c r="IS38" s="0" t="str">
        <f aca="false">IF(AF38&gt;4.2,"High RelBnp52n","low RelBnp52n")</f>
        <v>low RelBnp52n</v>
      </c>
      <c r="IU38" s="0" t="n">
        <v>52</v>
      </c>
      <c r="IV38" s="0" t="n">
        <v>0</v>
      </c>
      <c r="IW38" s="0" t="str">
        <f aca="false">IF(AND(AF38&gt;4.2,GW38&gt;0.4),"High RelBnp52n and syn","low RelBnp52n or syn")</f>
        <v>low RelBnp52n or syn</v>
      </c>
      <c r="IY38" s="0" t="n">
        <v>52</v>
      </c>
      <c r="IZ38" s="0" t="n">
        <v>0</v>
      </c>
      <c r="JA38" s="0" t="str">
        <f aca="false">IF(AND(AF38&gt;4.2,GW38&gt;0.4),"High RelBnp52n and syn",IF(AND(AF38&gt;4.2,GW38&lt;=0.4),"other",IF(AND(AF38&lt;=4.2,GW38&gt;0.4),"other","low RelBnp52n and syn")))</f>
        <v>low RelBnp52n and syn</v>
      </c>
      <c r="JC38" s="0" t="n">
        <v>52</v>
      </c>
      <c r="JD38" s="0" t="n">
        <v>0</v>
      </c>
      <c r="JE38" s="0" t="str">
        <f aca="false">IF(ED38&gt;0.001,"high pE2F","low pE2F")</f>
        <v>low pE2F</v>
      </c>
      <c r="JG38" s="0" t="n">
        <v>52</v>
      </c>
      <c r="JH38" s="0" t="n">
        <v>0</v>
      </c>
      <c r="JI38" s="0" t="str">
        <f aca="false">IF((Q38/R38)&gt;1.3,"high cRel/relA","low cRel/RelA")</f>
        <v>low cRel/RelA</v>
      </c>
      <c r="JK38" s="0" t="n">
        <v>52</v>
      </c>
      <c r="JL38" s="0" t="n">
        <v>0</v>
      </c>
      <c r="JM38" s="0" t="str">
        <f aca="false">IF(AND((Q38/R38)&gt;1.3,GW38&gt;0.4),"high cRel/relA and high syn",IF(OR((Q38/R38)&gt;1.3,GW38&gt;0.4),"high cRel/RelA or high syn","low both"))</f>
        <v>low both</v>
      </c>
      <c r="JO38" s="0" t="n">
        <v>52</v>
      </c>
      <c r="JP38" s="0" t="n">
        <v>0</v>
      </c>
      <c r="JQ38" s="0" t="str">
        <f aca="false">IF(BB38&gt;7.6,"high IkBd","low IkBd")</f>
        <v>high IkBd</v>
      </c>
      <c r="JS38" s="0" t="n">
        <v>52</v>
      </c>
      <c r="JT38" s="0" t="n">
        <v>0</v>
      </c>
      <c r="JU38" s="0" t="n">
        <v>4</v>
      </c>
      <c r="JW38" s="0" t="n">
        <v>52</v>
      </c>
      <c r="JX38" s="0" t="n">
        <v>0</v>
      </c>
      <c r="JY38" s="0" t="str">
        <f aca="false">IF(OR(JU38=3,JU38=5),IF(GW38&gt;0.4,"3/5 high syn","3/5 low syn"),"other")</f>
        <v>other</v>
      </c>
      <c r="KA38" s="0" t="n">
        <v>52</v>
      </c>
      <c r="KB38" s="0" t="n">
        <v>0</v>
      </c>
      <c r="KC38" s="0" t="str">
        <f aca="false">IF(KD38&gt;$KE$3,"high nfkb","low")</f>
        <v>high nfkb</v>
      </c>
      <c r="KD38" s="0" t="n">
        <f aca="false">D38+C38</f>
        <v>37.6538295659042</v>
      </c>
      <c r="KG38" s="0" t="n">
        <v>52</v>
      </c>
      <c r="KH38" s="0" t="n">
        <v>0</v>
      </c>
      <c r="KI38" s="0" t="str">
        <f aca="false">IF(AND(KM38,NOT(KN38),KO38),"high cRel+RelB, low RelA","other")</f>
        <v>other</v>
      </c>
      <c r="KJ38" s="0" t="n">
        <f aca="false">Q38</f>
        <v>16.286199985845</v>
      </c>
      <c r="KK38" s="0" t="n">
        <f aca="false">R38</f>
        <v>16.1921509754918</v>
      </c>
      <c r="KL38" s="0" t="n">
        <f aca="false">AC38</f>
        <v>17.1992201548159</v>
      </c>
      <c r="KM38" s="0" t="n">
        <f aca="false">IF(KJ38&gt;AVERAGE($KJ$3:$KJ$115),1,0)</f>
        <v>0</v>
      </c>
      <c r="KN38" s="0" t="n">
        <f aca="false">IF(KK38&gt;AVERAGE($KK$3:$KK$115),1,0)</f>
        <v>1</v>
      </c>
      <c r="KO38" s="0" t="n">
        <f aca="false">IF(KL38&gt;AVERAGE($KL$3:$KL$115),1,0)</f>
        <v>1</v>
      </c>
      <c r="KP38" s="0" t="n">
        <v>2</v>
      </c>
      <c r="KQ38" s="0" t="n">
        <v>429</v>
      </c>
      <c r="KR38" s="0" t="n">
        <v>735802</v>
      </c>
      <c r="KS38" s="0" t="n">
        <v>357</v>
      </c>
      <c r="KT38" s="0" t="n">
        <v>768468</v>
      </c>
      <c r="KU38" s="0" t="n">
        <v>131</v>
      </c>
      <c r="KV38" s="0" t="n">
        <v>-32666</v>
      </c>
      <c r="KW38" s="0" t="n">
        <v>66120</v>
      </c>
      <c r="KX38" s="0" t="n">
        <v>0.366946778711485</v>
      </c>
      <c r="KY38" s="0" t="n">
        <f aca="false">KV38/KT38</f>
        <v>-0.0425079508840967</v>
      </c>
    </row>
    <row r="39" customFormat="false" ht="15" hidden="false" customHeight="false" outlineLevel="0" collapsed="false">
      <c r="A39" s="0" t="n">
        <v>361</v>
      </c>
      <c r="B39" s="0" t="n">
        <v>14.8863162913721</v>
      </c>
      <c r="C39" s="0" t="n">
        <v>34.6912293938396</v>
      </c>
      <c r="D39" s="0" t="n">
        <v>13.7059356252375</v>
      </c>
      <c r="E39" s="0" t="n">
        <v>165.87748325505</v>
      </c>
      <c r="F39" s="0" t="n">
        <v>0.245734751311844</v>
      </c>
      <c r="G39" s="0" t="n">
        <v>0.0480403431215206</v>
      </c>
      <c r="H39" s="0" t="n">
        <v>1.9601820168702</v>
      </c>
      <c r="I39" s="0" t="n">
        <v>1.03830605049444</v>
      </c>
      <c r="J39" s="0" t="n">
        <v>0.311838257562653</v>
      </c>
      <c r="K39" s="0" t="n">
        <v>11.3649350957078</v>
      </c>
      <c r="L39" s="0" t="n">
        <v>0.617703512034465</v>
      </c>
      <c r="M39" s="0" t="n">
        <v>1</v>
      </c>
      <c r="N39" s="0" t="n">
        <v>1.21326247108341</v>
      </c>
      <c r="O39" s="0" t="n">
        <v>1</v>
      </c>
      <c r="P39" s="0" t="n">
        <v>0.013600944786552</v>
      </c>
      <c r="Q39" s="0" t="n">
        <v>22.6296971415768</v>
      </c>
      <c r="R39" s="0" t="n">
        <v>20.9085413536675</v>
      </c>
      <c r="S39" s="0" t="n">
        <v>1.91035135767675</v>
      </c>
      <c r="T39" s="0" t="n">
        <v>0</v>
      </c>
      <c r="U39" s="0" t="n">
        <v>1</v>
      </c>
      <c r="V39" s="0" t="n">
        <v>3.66863340092522</v>
      </c>
      <c r="W39" s="0" t="n">
        <v>0.689479186226018</v>
      </c>
      <c r="X39" s="0" t="n">
        <v>2.36025260543084</v>
      </c>
      <c r="Y39" s="0" t="n">
        <v>4.98256219391277</v>
      </c>
      <c r="Z39" s="0" t="n">
        <v>2.17771440385468</v>
      </c>
      <c r="AA39" s="0" t="n">
        <v>0.0386416417267278</v>
      </c>
      <c r="AB39" s="0" t="n">
        <v>1.36338821175903</v>
      </c>
      <c r="AC39" s="0" t="n">
        <v>26.3134790469973</v>
      </c>
      <c r="AD39" s="0" t="n">
        <v>0.0175134656761273</v>
      </c>
      <c r="AE39" s="0" t="n">
        <v>0.857066342157319</v>
      </c>
      <c r="AF39" s="0" t="n">
        <v>8.30621497816153</v>
      </c>
      <c r="AG39" s="0" t="n">
        <v>0.445361722966154</v>
      </c>
      <c r="AH39" s="0" t="n">
        <v>23.1287915904964</v>
      </c>
      <c r="AI39" s="0" t="n">
        <v>0.268843317231547</v>
      </c>
      <c r="AJ39" s="0" t="n">
        <v>0.0783481179261717</v>
      </c>
      <c r="AK39" s="0" t="n">
        <v>0.0365397929271219</v>
      </c>
      <c r="AL39" s="0" t="n">
        <v>0.00552180676519737</v>
      </c>
      <c r="AM39" s="0" t="n">
        <v>1.22857182659823</v>
      </c>
      <c r="AN39" s="0" t="n">
        <v>0.00175018647714034</v>
      </c>
      <c r="AO39" s="0" t="n">
        <v>0.210555843512684</v>
      </c>
      <c r="AP39" s="0" t="n">
        <v>186.480703594394</v>
      </c>
      <c r="AQ39" s="0" t="n">
        <v>28.0264253445152</v>
      </c>
      <c r="AR39" s="0" t="n">
        <v>32.0825659345059</v>
      </c>
      <c r="AS39" s="0" t="n">
        <v>13.1432360733132</v>
      </c>
      <c r="AT39" s="0" t="n">
        <v>17.5197128727515</v>
      </c>
      <c r="AU39" s="0" t="n">
        <v>0.0850164521021975</v>
      </c>
      <c r="AV39" s="0" t="n">
        <v>1.1030830833944</v>
      </c>
      <c r="AW39" s="0" t="n">
        <v>0.0239393436514163</v>
      </c>
      <c r="AX39" s="0" t="n">
        <v>2.89176718974763</v>
      </c>
      <c r="AY39" s="0" t="n">
        <v>0.433208896357773</v>
      </c>
      <c r="AZ39" s="0" t="n">
        <v>1.09464835499023</v>
      </c>
      <c r="BA39" s="0" t="n">
        <v>0.254858489474928</v>
      </c>
      <c r="BB39" s="0" t="n">
        <v>6.81154215320673</v>
      </c>
      <c r="BC39" s="0" t="n">
        <v>19.9546029572215</v>
      </c>
      <c r="BD39" s="0" t="n">
        <v>4.30497982777102</v>
      </c>
      <c r="BE39" s="0" t="n">
        <v>1.52579309548252</v>
      </c>
      <c r="BF39" s="0" t="n">
        <v>18.600845622578</v>
      </c>
      <c r="BG39" s="0" t="n">
        <v>8.73374556676332</v>
      </c>
      <c r="BH39" s="0" t="n">
        <v>0</v>
      </c>
      <c r="BI39" s="0" t="n">
        <v>0</v>
      </c>
      <c r="BJ39" s="0" t="n">
        <v>0.287940012949667</v>
      </c>
      <c r="BK39" s="0" t="n">
        <v>0.16958561839765</v>
      </c>
      <c r="BL39" s="0" t="n">
        <v>1.27846674097284</v>
      </c>
      <c r="BM39" s="0" t="n">
        <v>0.0982722350715325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0.00847586825793609</v>
      </c>
      <c r="BU39" s="0" t="n">
        <v>6.43734014261796</v>
      </c>
      <c r="BV39" s="0" t="n">
        <v>10.4333703574625</v>
      </c>
      <c r="BW39" s="0" t="n">
        <v>4.95159441354778</v>
      </c>
      <c r="BX39" s="0" t="n">
        <v>0.0330681028511071</v>
      </c>
      <c r="BY39" s="0" t="n">
        <v>0.00939968750992231</v>
      </c>
      <c r="BZ39" s="0" t="n">
        <v>0.182576344717829</v>
      </c>
      <c r="CA39" s="0" t="n">
        <v>0.105541932209551</v>
      </c>
      <c r="CB39" s="0" t="n">
        <v>6.4354633433063</v>
      </c>
      <c r="CC39" s="0" t="n">
        <v>0.506362244896044</v>
      </c>
      <c r="CD39" s="0" t="n">
        <v>0.834447392444627</v>
      </c>
      <c r="CE39" s="0" t="n">
        <v>0.388354799884748</v>
      </c>
      <c r="CF39" s="0" t="n">
        <v>0.00266714259856069</v>
      </c>
      <c r="CG39" s="0" t="n">
        <v>0.00221693247588389</v>
      </c>
      <c r="CH39" s="0" t="n">
        <v>0.0138953294027273</v>
      </c>
      <c r="CI39" s="0" t="n">
        <v>0.00796992823319614</v>
      </c>
      <c r="CJ39" s="0" t="n">
        <v>9.41999166066137</v>
      </c>
      <c r="CK39" s="0" t="n">
        <v>0.821342953212246</v>
      </c>
      <c r="CL39" s="0" t="n">
        <v>1.5801575520545</v>
      </c>
      <c r="CM39" s="0" t="n">
        <v>0.741414321216997</v>
      </c>
      <c r="CN39" s="0" t="n">
        <v>0.00440239361433883</v>
      </c>
      <c r="CO39" s="0" t="n">
        <v>0.00381855323568373</v>
      </c>
      <c r="CP39" s="0" t="n">
        <v>0.0244243952606154</v>
      </c>
      <c r="CQ39" s="0" t="n">
        <v>0.0143791225509952</v>
      </c>
      <c r="CR39" s="0" t="n">
        <v>0.967304770578045</v>
      </c>
      <c r="CS39" s="0" t="n">
        <v>0.0755645354148053</v>
      </c>
      <c r="CT39" s="0" t="n">
        <v>0.337565934817361</v>
      </c>
      <c r="CU39" s="0" t="n">
        <v>4.7594940974097</v>
      </c>
      <c r="CV39" s="0" t="n">
        <v>0.0387871842693113</v>
      </c>
      <c r="CW39" s="0" t="n">
        <v>0.0446180814122578</v>
      </c>
      <c r="CX39" s="0" t="n">
        <v>0.0348848004882332</v>
      </c>
      <c r="CY39" s="0" t="n">
        <v>0.0529008245475532</v>
      </c>
      <c r="CZ39" s="0" t="n">
        <v>0.094028721985489</v>
      </c>
      <c r="DA39" s="0" t="n">
        <v>6.47977250922982</v>
      </c>
      <c r="DB39" s="0" t="n">
        <v>1.75649586344524</v>
      </c>
      <c r="DC39" s="0" t="n">
        <v>5.21772630837848</v>
      </c>
      <c r="DD39" s="0" t="n">
        <v>0.331989679009686</v>
      </c>
      <c r="DE39" s="0" t="n">
        <v>0.0177551672823192</v>
      </c>
      <c r="DF39" s="0" t="n">
        <v>0.00996977263568232</v>
      </c>
      <c r="DG39" s="0" t="n">
        <v>0.000638740100908688</v>
      </c>
      <c r="DH39" s="7" t="n">
        <v>4.23313324306986E-006</v>
      </c>
      <c r="DI39" s="0" t="n">
        <v>0.00321499462014261</v>
      </c>
      <c r="DJ39" s="0" t="n">
        <v>0.00470414364196674</v>
      </c>
      <c r="DK39" s="0" t="n">
        <v>0.000483252769046062</v>
      </c>
      <c r="DL39" s="0" t="n">
        <v>0.703540423414617</v>
      </c>
      <c r="DM39" s="0" t="n">
        <v>0.0560597251600982</v>
      </c>
      <c r="DN39" s="0" t="n">
        <v>0.920621249156511</v>
      </c>
      <c r="DO39" s="7" t="n">
        <v>2.03489944271503E-007</v>
      </c>
      <c r="DP39" s="0" t="n">
        <v>0.237015386960967</v>
      </c>
      <c r="DQ39" s="0" t="n">
        <v>0.00583743567482539</v>
      </c>
      <c r="DR39" s="0" t="n">
        <v>0.00135869376945945</v>
      </c>
      <c r="DS39" s="0" t="n">
        <v>0.0076788043787273</v>
      </c>
      <c r="DT39" s="0" t="n">
        <v>0.44885055934875</v>
      </c>
      <c r="DU39" s="0" t="n">
        <v>0.999614630058854</v>
      </c>
      <c r="DV39" s="0" t="n">
        <v>0.0398303440598875</v>
      </c>
      <c r="DW39" s="0" t="n">
        <v>1.00841543019102</v>
      </c>
      <c r="DX39" s="7" t="n">
        <v>3.16054290686554E-005</v>
      </c>
      <c r="DY39" s="0" t="n">
        <v>0.0086064050692307</v>
      </c>
      <c r="DZ39" s="0" t="n">
        <v>4.67715414174071</v>
      </c>
      <c r="EA39" s="0" t="n">
        <v>0.255356482231874</v>
      </c>
      <c r="EB39" s="0" t="n">
        <v>4.86316070243467</v>
      </c>
      <c r="EC39" s="0" t="n">
        <v>0.0639927664091028</v>
      </c>
      <c r="ED39" s="0" t="n">
        <v>0.00349391454634766</v>
      </c>
      <c r="EE39" s="0" t="n">
        <v>0.395694649658034</v>
      </c>
      <c r="EF39" s="0" t="n">
        <v>199.760141395325</v>
      </c>
      <c r="EG39" s="0" t="n">
        <v>0.00798961175229894</v>
      </c>
      <c r="EH39" s="0" t="n">
        <v>1.365024450811</v>
      </c>
      <c r="EI39" s="0" t="n">
        <v>115.842658961251</v>
      </c>
      <c r="EJ39" s="0" t="n">
        <v>0.13253329750025</v>
      </c>
      <c r="EK39" s="0" t="n">
        <v>19837.8036205794</v>
      </c>
      <c r="EL39" s="0" t="n">
        <v>0.00270509646240644</v>
      </c>
      <c r="EM39" s="0" t="n">
        <v>14.4811501981584</v>
      </c>
      <c r="EN39" s="0" t="n">
        <v>708.645558014588</v>
      </c>
      <c r="EO39" s="0" t="n">
        <v>3.39547172998615</v>
      </c>
      <c r="EP39" s="0" t="n">
        <v>444032.668060016</v>
      </c>
      <c r="EQ39" s="0" t="n">
        <v>0.642323549776741</v>
      </c>
      <c r="ER39" s="0" t="n">
        <v>0.0638394573177296</v>
      </c>
      <c r="ES39" s="0" t="n">
        <v>797839.360265765</v>
      </c>
      <c r="ET39" s="0" t="n">
        <v>0.00508792272915109</v>
      </c>
      <c r="EU39" s="0" t="n">
        <v>2.63326696567702</v>
      </c>
      <c r="EV39" s="0" t="n">
        <v>0.00521823264911221</v>
      </c>
      <c r="EW39" s="7" t="n">
        <v>5081005.65730076</v>
      </c>
      <c r="EX39" s="0" t="n">
        <v>6.4187357530894</v>
      </c>
      <c r="EY39" s="0" t="n">
        <v>2224.73999366134</v>
      </c>
      <c r="EZ39" s="7" t="n">
        <v>1005471.60836229</v>
      </c>
      <c r="FA39" s="0" t="n">
        <v>0.00320926651397617</v>
      </c>
      <c r="FB39" s="0" t="n">
        <v>43.7358881522081</v>
      </c>
      <c r="FC39" s="0" t="n">
        <v>38553.7886477159</v>
      </c>
      <c r="FD39" s="0" t="n">
        <v>0.0557706887939963</v>
      </c>
      <c r="FE39" s="0" t="n">
        <v>14.33763502528</v>
      </c>
      <c r="FF39" s="0" t="n">
        <v>17705.3559288042</v>
      </c>
      <c r="FG39" s="0" t="n">
        <v>199.350005831451</v>
      </c>
      <c r="FH39" s="0" t="n">
        <v>93288.1891085312</v>
      </c>
      <c r="FI39" s="0" t="n">
        <v>0.133607951850804</v>
      </c>
      <c r="FJ39" s="0" t="n">
        <v>224.317252937582</v>
      </c>
      <c r="FK39" s="0" t="n">
        <v>2.13639616669881</v>
      </c>
      <c r="FL39" s="0" t="n">
        <v>15622.7454541557</v>
      </c>
      <c r="FM39" s="0" t="n">
        <v>370.414974098498</v>
      </c>
      <c r="FN39" s="0" t="n">
        <v>0.000935977359468488</v>
      </c>
      <c r="FO39" s="0" t="n">
        <v>0.144884014723808</v>
      </c>
      <c r="FP39" s="7" t="n">
        <v>1.72951690241823E-012</v>
      </c>
      <c r="FQ39" s="7" t="n">
        <v>2.15319454404214E-010</v>
      </c>
      <c r="FR39" s="0" t="n">
        <v>499999.999999982</v>
      </c>
      <c r="FS39" s="7" t="n">
        <v>1.23345745666317E-011</v>
      </c>
      <c r="FT39" s="7" t="n">
        <v>8.38807656467217E-010</v>
      </c>
      <c r="FU39" s="0" t="n">
        <v>595710.120819153</v>
      </c>
      <c r="FV39" s="7" t="n">
        <v>1.42744404512041E-009</v>
      </c>
      <c r="FW39" s="7" t="n">
        <v>1.63273588928295E-008</v>
      </c>
      <c r="FX39" s="7" t="n">
        <v>6393304.61133063</v>
      </c>
      <c r="FY39" s="7" t="n">
        <v>1.53196735746404E-008</v>
      </c>
      <c r="FZ39" s="7" t="n">
        <v>1.53198835899244E-007</v>
      </c>
      <c r="GA39" s="7" t="n">
        <v>2.06295404492906E-007</v>
      </c>
      <c r="GB39" s="0" t="n">
        <v>99999.9999793735</v>
      </c>
      <c r="GC39" s="7" t="n">
        <v>2.06157969329362E-005</v>
      </c>
      <c r="GD39" s="7" t="n">
        <v>1.35708088012659E-009</v>
      </c>
      <c r="GE39" s="0" t="n">
        <v>99999.9999999907</v>
      </c>
      <c r="GF39" s="7" t="n">
        <v>1.75787510564017E-012</v>
      </c>
      <c r="GG39" s="7" t="n">
        <v>3.89612169351741E-015</v>
      </c>
      <c r="GH39" s="7" t="n">
        <v>9.51261357298243E-009</v>
      </c>
      <c r="GI39" s="7" t="n">
        <v>9.29204794929003E-009</v>
      </c>
      <c r="GJ39" s="0" t="n">
        <v>0.000185239799997601</v>
      </c>
      <c r="GK39" s="0" t="n">
        <v>5.14425753773626</v>
      </c>
      <c r="GL39" s="0" t="n">
        <v>1.52929595883846</v>
      </c>
      <c r="GM39" s="0" t="n">
        <v>13.0353801015492</v>
      </c>
      <c r="GN39" s="0" t="s">
        <v>274</v>
      </c>
      <c r="GO39" s="0" t="e">
        <f aca="false">VLOOKUP(GN39,,8,0)</f>
        <v>#NAME?</v>
      </c>
      <c r="GP39" s="0" t="n">
        <v>224</v>
      </c>
      <c r="GQ39" s="0" t="n">
        <v>463153</v>
      </c>
      <c r="GR39" s="0" t="n">
        <v>223</v>
      </c>
      <c r="GS39" s="0" t="n">
        <v>434846</v>
      </c>
      <c r="GT39" s="0" t="n">
        <v>69</v>
      </c>
      <c r="GU39" s="0" t="n">
        <v>28307</v>
      </c>
      <c r="GV39" s="0" t="n">
        <v>30328</v>
      </c>
      <c r="GW39" s="0" t="n">
        <v>0.309417040358744</v>
      </c>
      <c r="GX39" s="0" t="n">
        <v>3</v>
      </c>
      <c r="GY39" s="0" t="s">
        <v>274</v>
      </c>
      <c r="GZ39" s="0" t="n">
        <v>53.3224</v>
      </c>
      <c r="HA39" s="0" t="n">
        <v>1</v>
      </c>
      <c r="HB39" s="0" t="e">
        <f aca="false">VLOOKUP(GN39,,42,0)</f>
        <v>#NAME?</v>
      </c>
      <c r="HC39" s="0" t="e">
        <f aca="false">VLOOKUP(GN39,,43,0)</f>
        <v>#NAME?</v>
      </c>
      <c r="HD39" s="0" t="e">
        <f aca="false">IF(HC39="Progressed",1,0)</f>
        <v>#NAME?</v>
      </c>
      <c r="HE39" s="0" t="n">
        <f aca="false">GU39/GX39</f>
        <v>9435.66666666667</v>
      </c>
      <c r="HF39" s="0" t="e">
        <f aca="false">VLOOKUP(GN39,,3,0)</f>
        <v>#NAME?</v>
      </c>
      <c r="HG39" s="0" t="n">
        <f aca="false">IF(Q39&gt;20,1,0)</f>
        <v>1</v>
      </c>
      <c r="HH39" s="0" t="n">
        <f aca="false">IF(AF39&gt;4.2,1,0)</f>
        <v>1</v>
      </c>
      <c r="HI39" s="0" t="n">
        <f aca="false">IF(DQ39&gt;0.005,1,0)</f>
        <v>1</v>
      </c>
      <c r="HJ39" s="0" t="n">
        <f aca="false">IF(DR39&gt;0.004,1,0)</f>
        <v>0</v>
      </c>
      <c r="HK39" s="0" t="n">
        <f aca="false">IF(ED39&gt;0.001,1,0)</f>
        <v>1</v>
      </c>
      <c r="HL39" s="0" t="n">
        <f aca="false">IF((GT39/GP39)&gt;0.4,1,0)</f>
        <v>0</v>
      </c>
      <c r="HM39" s="0" t="n">
        <f aca="false">SUM(HG39:HH39)</f>
        <v>2</v>
      </c>
      <c r="HN39" s="0" t="n">
        <f aca="false">SUM(HG39,HH39,HL39)</f>
        <v>2</v>
      </c>
      <c r="HP39" s="1" t="n">
        <f aca="false">IF(B39&gt;AVERAGE($B$3:$B$115),1,0)</f>
        <v>1</v>
      </c>
      <c r="HQ39" s="1" t="n">
        <f aca="false">IF(E39&gt;AVERAGE($E$3:$E$115),1,0)</f>
        <v>1</v>
      </c>
      <c r="HR39" s="2" t="str">
        <f aca="false">IF(AND(HP39,HQ39),"high","low")</f>
        <v>high</v>
      </c>
      <c r="HS39" s="6" t="n">
        <v>15.6386</v>
      </c>
      <c r="HT39" s="6" t="n">
        <v>1</v>
      </c>
      <c r="HU39" s="6" t="str">
        <f aca="false">HR39</f>
        <v>high</v>
      </c>
      <c r="HV39" s="0" t="str">
        <f aca="false">IF(HM39+HL39&lt;2,"low","high")</f>
        <v>high</v>
      </c>
      <c r="HW39" s="0" t="n">
        <v>53.3224</v>
      </c>
      <c r="HX39" s="0" t="n">
        <v>1</v>
      </c>
      <c r="HY39" s="0" t="n">
        <f aca="false">SUM(HG39,HH39,HL39)</f>
        <v>2</v>
      </c>
      <c r="IA39" s="0" t="n">
        <v>53.3224</v>
      </c>
      <c r="IB39" s="0" t="n">
        <v>1</v>
      </c>
      <c r="IC39" s="0" t="str">
        <f aca="false">IF(AND(SUM(HG39:HH39)=2,GW39&gt;0.4),"high relBp52 and cRel + high synergy",IF(SUM(HG39:HH39)=2,"high RelBp52 and cRel + low synergy","low nfkb"))</f>
        <v>high RelBp52 and cRel + low synergy</v>
      </c>
      <c r="IE39" s="0" t="n">
        <v>53.3224</v>
      </c>
      <c r="IF39" s="0" t="n">
        <v>1</v>
      </c>
      <c r="IG39" s="0" t="str">
        <f aca="false">IF(AND(SUM(HG39:HH39)=2,GW39&gt;0.4),"high relBp52 and cRel + high synergy",IF(AND(SUM(HG39:HH39)=1,GW39&gt;0.4),"high RelBp52 or cRel + high synergy",IF(SUM(HG39:HH39)=1,"high cRel OR RelBnp52n","low nfkb")))</f>
        <v>low nfkb</v>
      </c>
      <c r="II39" s="0" t="n">
        <v>53.3224</v>
      </c>
      <c r="IJ39" s="0" t="n">
        <v>1</v>
      </c>
      <c r="IK39" s="0" t="str">
        <f aca="false">IF(Q39&gt;20,"high cRel","low cRel")</f>
        <v>high cRel</v>
      </c>
      <c r="IM39" s="0" t="n">
        <v>53.3224</v>
      </c>
      <c r="IN39" s="0" t="n">
        <v>1</v>
      </c>
      <c r="IO39" s="0" t="str">
        <f aca="false">IF(AND(Q39&gt;20,GW39&gt;0.4),"high cRel + syn","low cRel or syn")</f>
        <v>low cRel or syn</v>
      </c>
      <c r="IQ39" s="0" t="n">
        <v>53.3224</v>
      </c>
      <c r="IR39" s="0" t="n">
        <v>1</v>
      </c>
      <c r="IS39" s="0" t="str">
        <f aca="false">IF(AF39&gt;4.2,"High RelBnp52n","low RelBnp52n")</f>
        <v>High RelBnp52n</v>
      </c>
      <c r="IU39" s="0" t="n">
        <v>53.3224</v>
      </c>
      <c r="IV39" s="0" t="n">
        <v>1</v>
      </c>
      <c r="IW39" s="0" t="str">
        <f aca="false">IF(AND(AF39&gt;4.2,GW39&gt;0.4),"High RelBnp52n and syn","low RelBnp52n or syn")</f>
        <v>low RelBnp52n or syn</v>
      </c>
      <c r="IY39" s="0" t="n">
        <v>53.3224</v>
      </c>
      <c r="IZ39" s="0" t="n">
        <v>1</v>
      </c>
      <c r="JA39" s="0" t="str">
        <f aca="false">IF(AND(AF39&gt;4.2,GW39&gt;0.4),"High RelBnp52n and syn",IF(AND(AF39&gt;4.2,GW39&lt;=0.4),"other",IF(AND(AF39&lt;=4.2,GW39&gt;0.4),"other","low RelBnp52n and syn")))</f>
        <v>other</v>
      </c>
      <c r="JC39" s="0" t="n">
        <v>53.3224</v>
      </c>
      <c r="JD39" s="0" t="n">
        <v>1</v>
      </c>
      <c r="JE39" s="0" t="str">
        <f aca="false">IF(ED39&gt;0.001,"high pE2F","low pE2F")</f>
        <v>high pE2F</v>
      </c>
      <c r="JG39" s="0" t="n">
        <v>53.3224</v>
      </c>
      <c r="JH39" s="0" t="n">
        <v>1</v>
      </c>
      <c r="JI39" s="0" t="str">
        <f aca="false">IF((Q39/R39)&gt;1.3,"high cRel/relA","low cRel/RelA")</f>
        <v>low cRel/RelA</v>
      </c>
      <c r="JK39" s="0" t="n">
        <v>53.3224</v>
      </c>
      <c r="JL39" s="0" t="n">
        <v>1</v>
      </c>
      <c r="JM39" s="0" t="str">
        <f aca="false">IF(AND((Q39/R39)&gt;1.3,GW39&gt;0.4),"high cRel/relA and high syn",IF(OR((Q39/R39)&gt;1.3,GW39&gt;0.4),"high cRel/RelA or high syn","low both"))</f>
        <v>low both</v>
      </c>
      <c r="JO39" s="0" t="n">
        <v>53.3224</v>
      </c>
      <c r="JP39" s="0" t="n">
        <v>1</v>
      </c>
      <c r="JQ39" s="0" t="str">
        <f aca="false">IF(BB39&gt;7.6,"high IkBd","low IkBd")</f>
        <v>low IkBd</v>
      </c>
      <c r="JS39" s="0" t="n">
        <v>53.3224</v>
      </c>
      <c r="JT39" s="0" t="n">
        <v>1</v>
      </c>
      <c r="JU39" s="0" t="n">
        <v>2</v>
      </c>
      <c r="JW39" s="0" t="n">
        <v>53.3224</v>
      </c>
      <c r="JX39" s="0" t="n">
        <v>1</v>
      </c>
      <c r="JY39" s="0" t="str">
        <f aca="false">IF(OR(JU39=3,JU39=5),IF(GW39&gt;0.4,"3/5 high syn","3/5 low syn"),"other")</f>
        <v>other</v>
      </c>
      <c r="KA39" s="0" t="n">
        <v>53.3224</v>
      </c>
      <c r="KB39" s="0" t="n">
        <v>1</v>
      </c>
      <c r="KC39" s="0" t="str">
        <f aca="false">IF(KD39&gt;$KE$3,"high nfkb","low")</f>
        <v>high nfkb</v>
      </c>
      <c r="KD39" s="0" t="n">
        <f aca="false">D39+C39</f>
        <v>48.3971650190771</v>
      </c>
      <c r="KG39" s="0" t="n">
        <v>53.3224</v>
      </c>
      <c r="KH39" s="0" t="n">
        <v>1</v>
      </c>
      <c r="KI39" s="0" t="str">
        <f aca="false">IF(AND(KM39,NOT(KN39),KO39),"high cRel+RelB, low RelA","other")</f>
        <v>other</v>
      </c>
      <c r="KJ39" s="0" t="n">
        <f aca="false">Q39</f>
        <v>22.6296971415768</v>
      </c>
      <c r="KK39" s="0" t="n">
        <f aca="false">R39</f>
        <v>20.9085413536675</v>
      </c>
      <c r="KL39" s="0" t="n">
        <f aca="false">AC39</f>
        <v>26.3134790469973</v>
      </c>
      <c r="KM39" s="0" t="n">
        <f aca="false">IF(KJ39&gt;AVERAGE($KJ$3:$KJ$115),1,0)</f>
        <v>1</v>
      </c>
      <c r="KN39" s="0" t="n">
        <f aca="false">IF(KK39&gt;AVERAGE($KK$3:$KK$115),1,0)</f>
        <v>1</v>
      </c>
      <c r="KO39" s="0" t="n">
        <f aca="false">IF(KL39&gt;AVERAGE($KL$3:$KL$115),1,0)</f>
        <v>1</v>
      </c>
      <c r="KP39" s="0" t="n">
        <v>2</v>
      </c>
      <c r="KQ39" s="0" t="n">
        <v>639</v>
      </c>
      <c r="KR39" s="0" t="n">
        <v>1497769</v>
      </c>
      <c r="KS39" s="0" t="n">
        <v>618</v>
      </c>
      <c r="KT39" s="0" t="n">
        <v>1036968</v>
      </c>
      <c r="KU39" s="0" t="n">
        <v>472</v>
      </c>
      <c r="KV39" s="0" t="n">
        <v>460801</v>
      </c>
      <c r="KW39" s="0" t="n">
        <v>485805</v>
      </c>
      <c r="KX39" s="0" t="n">
        <v>0.763754045307443</v>
      </c>
      <c r="KY39" s="0" t="n">
        <f aca="false">KV39/KT39</f>
        <v>0.444373404000895</v>
      </c>
    </row>
    <row r="40" customFormat="false" ht="15" hidden="false" customHeight="false" outlineLevel="0" collapsed="false">
      <c r="A40" s="0" t="n">
        <v>361</v>
      </c>
      <c r="B40" s="0" t="n">
        <v>16.9017328525994</v>
      </c>
      <c r="C40" s="0" t="n">
        <v>32.5230746248221</v>
      </c>
      <c r="D40" s="0" t="n">
        <v>21.2984519274563</v>
      </c>
      <c r="E40" s="0" t="n">
        <v>125.602532943235</v>
      </c>
      <c r="F40" s="0" t="n">
        <v>0.230806823354231</v>
      </c>
      <c r="G40" s="0" t="n">
        <v>0.0522263723618178</v>
      </c>
      <c r="H40" s="0" t="n">
        <v>1.75925292913904</v>
      </c>
      <c r="I40" s="0" t="n">
        <v>1.05434127530485</v>
      </c>
      <c r="J40" s="0" t="n">
        <v>0.126134779871769</v>
      </c>
      <c r="K40" s="0" t="n">
        <v>12.4519291305639</v>
      </c>
      <c r="L40" s="0" t="n">
        <v>0.595803352857921</v>
      </c>
      <c r="M40" s="0" t="n">
        <v>1</v>
      </c>
      <c r="N40" s="0" t="n">
        <v>1.17904983883884</v>
      </c>
      <c r="O40" s="0" t="n">
        <v>1</v>
      </c>
      <c r="P40" s="0" t="n">
        <v>0.0069298299806206</v>
      </c>
      <c r="Q40" s="0" t="n">
        <v>26.4457502898628</v>
      </c>
      <c r="R40" s="0" t="n">
        <v>15.3203866796588</v>
      </c>
      <c r="S40" s="0" t="n">
        <v>1.51215246551103</v>
      </c>
      <c r="T40" s="0" t="n">
        <v>0</v>
      </c>
      <c r="U40" s="0" t="n">
        <v>1</v>
      </c>
      <c r="V40" s="0" t="n">
        <v>3.98626647975898</v>
      </c>
      <c r="W40" s="0" t="n">
        <v>0.41484504042795</v>
      </c>
      <c r="X40" s="0" t="n">
        <v>2.00063202943405</v>
      </c>
      <c r="Y40" s="0" t="n">
        <v>4.60899871550722</v>
      </c>
      <c r="Z40" s="0" t="n">
        <v>1.94112373091925</v>
      </c>
      <c r="AA40" s="0" t="n">
        <v>0.0223885867717801</v>
      </c>
      <c r="AB40" s="0" t="n">
        <v>0.872337140930391</v>
      </c>
      <c r="AC40" s="0" t="n">
        <v>16.5955773271808</v>
      </c>
      <c r="AD40" s="0" t="n">
        <v>0.00979796889766306</v>
      </c>
      <c r="AE40" s="0" t="n">
        <v>0.554063560264939</v>
      </c>
      <c r="AF40" s="0" t="n">
        <v>4.61579056364049</v>
      </c>
      <c r="AG40" s="0" t="n">
        <v>0.250130840722527</v>
      </c>
      <c r="AH40" s="0" t="n">
        <v>20.7525429202717</v>
      </c>
      <c r="AI40" s="0" t="n">
        <v>0.267898165291251</v>
      </c>
      <c r="AJ40" s="0" t="n">
        <v>0.105541053143948</v>
      </c>
      <c r="AK40" s="0" t="n">
        <v>0.0312741905396909</v>
      </c>
      <c r="AL40" s="0" t="n">
        <v>0.0062939071978217</v>
      </c>
      <c r="AM40" s="0" t="n">
        <v>1.19405697245596</v>
      </c>
      <c r="AN40" s="0" t="n">
        <v>0.0013716377609129</v>
      </c>
      <c r="AO40" s="0" t="n">
        <v>0.14575917861121</v>
      </c>
      <c r="AP40" s="0" t="n">
        <v>116.877881314653</v>
      </c>
      <c r="AQ40" s="0" t="n">
        <v>16.9452438345234</v>
      </c>
      <c r="AR40" s="0" t="n">
        <v>19.0869969551288</v>
      </c>
      <c r="AS40" s="0" t="n">
        <v>7.75976843190362</v>
      </c>
      <c r="AT40" s="0" t="n">
        <v>22.6777572673183</v>
      </c>
      <c r="AU40" s="0" t="n">
        <v>0.0898481070636065</v>
      </c>
      <c r="AV40" s="0" t="n">
        <v>1.2220974977679</v>
      </c>
      <c r="AW40" s="0" t="n">
        <v>0.024954668437778</v>
      </c>
      <c r="AX40" s="0" t="n">
        <v>2.91467090664192</v>
      </c>
      <c r="AY40" s="0" t="n">
        <v>0.325822320404942</v>
      </c>
      <c r="AZ40" s="0" t="n">
        <v>1.06414100499238</v>
      </c>
      <c r="BA40" s="0" t="n">
        <v>0.209913110019997</v>
      </c>
      <c r="BB40" s="0" t="n">
        <v>7.69076266875301</v>
      </c>
      <c r="BC40" s="0" t="n">
        <v>19.5909497047603</v>
      </c>
      <c r="BD40" s="0" t="n">
        <v>4.7337817069811</v>
      </c>
      <c r="BE40" s="0" t="n">
        <v>1.50787044859742</v>
      </c>
      <c r="BF40" s="0" t="n">
        <v>10.7745272458371</v>
      </c>
      <c r="BG40" s="0" t="n">
        <v>4.93917439285288</v>
      </c>
      <c r="BH40" s="0" t="n">
        <v>0</v>
      </c>
      <c r="BI40" s="0" t="n">
        <v>0</v>
      </c>
      <c r="BJ40" s="0" t="n">
        <v>0.207604518206485</v>
      </c>
      <c r="BK40" s="0" t="n">
        <v>0.133857736542127</v>
      </c>
      <c r="BL40" s="0" t="n">
        <v>1.2272693540158</v>
      </c>
      <c r="BM40" s="0" t="n">
        <v>0.0947014340712219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0.00532510141590378</v>
      </c>
      <c r="BU40" s="0" t="n">
        <v>3.82429586588548</v>
      </c>
      <c r="BV40" s="0" t="n">
        <v>10.3948420249109</v>
      </c>
      <c r="BW40" s="0" t="n">
        <v>4.82098084024822</v>
      </c>
      <c r="BX40" s="0" t="n">
        <v>0.0579054150160278</v>
      </c>
      <c r="BY40" s="0" t="n">
        <v>0.0162396491668074</v>
      </c>
      <c r="BZ40" s="0" t="n">
        <v>0.225720565091506</v>
      </c>
      <c r="CA40" s="0" t="n">
        <v>0.143035764860217</v>
      </c>
      <c r="CB40" s="0" t="n">
        <v>10.4843494644601</v>
      </c>
      <c r="CC40" s="0" t="n">
        <v>0.831258315602328</v>
      </c>
      <c r="CD40" s="0" t="n">
        <v>0.550085040493618</v>
      </c>
      <c r="CE40" s="0" t="n">
        <v>0.249512168672767</v>
      </c>
      <c r="CF40" s="0" t="n">
        <v>0.00320967158865927</v>
      </c>
      <c r="CG40" s="0" t="n">
        <v>0.00262464706480556</v>
      </c>
      <c r="CH40" s="0" t="n">
        <v>0.0113507712826861</v>
      </c>
      <c r="CI40" s="0" t="n">
        <v>0.00709757935263438</v>
      </c>
      <c r="CJ40" s="0" t="n">
        <v>10.336348647707</v>
      </c>
      <c r="CK40" s="0" t="n">
        <v>0.905069405117846</v>
      </c>
      <c r="CL40" s="0" t="n">
        <v>0.912775223758721</v>
      </c>
      <c r="CM40" s="0" t="n">
        <v>0.418330307883129</v>
      </c>
      <c r="CN40" s="0" t="n">
        <v>0.004414978322203</v>
      </c>
      <c r="CO40" s="0" t="n">
        <v>0.00381778795856813</v>
      </c>
      <c r="CP40" s="0" t="n">
        <v>0.0175571895948435</v>
      </c>
      <c r="CQ40" s="0" t="n">
        <v>0.0113247824851415</v>
      </c>
      <c r="CR40" s="0" t="n">
        <v>0.852517885081104</v>
      </c>
      <c r="CS40" s="0" t="n">
        <v>0.0677876464208361</v>
      </c>
      <c r="CT40" s="0" t="n">
        <v>0.462247875929621</v>
      </c>
      <c r="CU40" s="0" t="n">
        <v>2.93011104391472</v>
      </c>
      <c r="CV40" s="0" t="n">
        <v>0.0445322443985541</v>
      </c>
      <c r="CW40" s="0" t="n">
        <v>0.0314354624739601</v>
      </c>
      <c r="CX40" s="0" t="n">
        <v>0.0348075084180227</v>
      </c>
      <c r="CY40" s="0" t="n">
        <v>0.038839213314294</v>
      </c>
      <c r="CZ40" s="0" t="n">
        <v>0.0979849465976831</v>
      </c>
      <c r="DA40" s="0" t="n">
        <v>6.66977390488432</v>
      </c>
      <c r="DB40" s="0" t="n">
        <v>1.78723663470321</v>
      </c>
      <c r="DC40" s="0" t="n">
        <v>4.40817597262446</v>
      </c>
      <c r="DD40" s="0" t="n">
        <v>0.288413154508721</v>
      </c>
      <c r="DE40" s="0" t="n">
        <v>0.016935805888069</v>
      </c>
      <c r="DF40" s="0" t="n">
        <v>0.00978737785483921</v>
      </c>
      <c r="DG40" s="0" t="n">
        <v>0.00061312260516803</v>
      </c>
      <c r="DH40" s="7" t="n">
        <v>2.65937545165173E-006</v>
      </c>
      <c r="DI40" s="0" t="n">
        <v>0.00523732156740878</v>
      </c>
      <c r="DJ40" s="0" t="n">
        <v>0.00516141985065091</v>
      </c>
      <c r="DK40" s="0" t="n">
        <v>0.00042586006038995</v>
      </c>
      <c r="DL40" s="0" t="n">
        <v>0.0292828294519973</v>
      </c>
      <c r="DM40" s="0" t="n">
        <v>0.0491331077162285</v>
      </c>
      <c r="DN40" s="0" t="n">
        <v>1.44387213414186</v>
      </c>
      <c r="DO40" s="7" t="n">
        <v>8.56933054146545E-008</v>
      </c>
      <c r="DP40" s="0" t="n">
        <v>0.174566745905618</v>
      </c>
      <c r="DQ40" s="0" t="n">
        <v>0.00242891993544405</v>
      </c>
      <c r="DR40" s="0" t="n">
        <v>0.000674388539866383</v>
      </c>
      <c r="DS40" s="0" t="n">
        <v>0.00507889686656106</v>
      </c>
      <c r="DT40" s="0" t="n">
        <v>0.40114663275477</v>
      </c>
      <c r="DU40" s="0" t="n">
        <v>0.999662423147224</v>
      </c>
      <c r="DV40" s="0" t="n">
        <v>0.783134960113905</v>
      </c>
      <c r="DW40" s="0" t="n">
        <v>0.940050903993789</v>
      </c>
      <c r="DX40" s="7" t="n">
        <v>1.53986793190934E-005</v>
      </c>
      <c r="DY40" s="0" t="n">
        <v>0.00488929841311104</v>
      </c>
      <c r="DZ40" s="0" t="n">
        <v>4.82461654543454</v>
      </c>
      <c r="EA40" s="0" t="n">
        <v>0.122724670131919</v>
      </c>
      <c r="EB40" s="0" t="n">
        <v>4.28318802619701</v>
      </c>
      <c r="EC40" s="0" t="n">
        <v>0.0513498725877287</v>
      </c>
      <c r="ED40" s="0" t="n">
        <v>0.00130621885721944</v>
      </c>
      <c r="EE40" s="0" t="n">
        <v>0.840847748395328</v>
      </c>
      <c r="EF40" s="0" t="n">
        <v>199.76014141645</v>
      </c>
      <c r="EG40" s="0" t="n">
        <v>0.00798961175316028</v>
      </c>
      <c r="EH40" s="0" t="n">
        <v>1.37325536339047</v>
      </c>
      <c r="EI40" s="0" t="n">
        <v>98.1604611508343</v>
      </c>
      <c r="EJ40" s="0" t="n">
        <v>0.108958850246939</v>
      </c>
      <c r="EK40" s="0" t="n">
        <v>22754.6505672799</v>
      </c>
      <c r="EL40" s="0" t="n">
        <v>0.00312155072079085</v>
      </c>
      <c r="EM40" s="0" t="n">
        <v>15.7141186634319</v>
      </c>
      <c r="EN40" s="0" t="n">
        <v>577.918880554955</v>
      </c>
      <c r="EO40" s="0" t="n">
        <v>3.16270638988767</v>
      </c>
      <c r="EP40" s="0" t="n">
        <v>694425.844051633</v>
      </c>
      <c r="EQ40" s="0" t="n">
        <v>1.0900678868556</v>
      </c>
      <c r="ER40" s="0" t="n">
        <v>0.085784281904172</v>
      </c>
      <c r="ES40" s="0" t="n">
        <v>417075.798813391</v>
      </c>
      <c r="ET40" s="0" t="n">
        <v>0.00357404839494731</v>
      </c>
      <c r="EU40" s="0" t="n">
        <v>1.71710732705689</v>
      </c>
      <c r="EV40" s="0" t="n">
        <v>0.00390305341543671</v>
      </c>
      <c r="EW40" s="7" t="n">
        <v>6416999.13731078</v>
      </c>
      <c r="EX40" s="0" t="n">
        <v>10.8935321287792</v>
      </c>
      <c r="EY40" s="0" t="n">
        <v>3792.1235502636</v>
      </c>
      <c r="EZ40" s="7" t="n">
        <v>1020331.97950786</v>
      </c>
      <c r="FA40" s="0" t="n">
        <v>0.00437618925109446</v>
      </c>
      <c r="FB40" s="0" t="n">
        <v>70.0968377123883</v>
      </c>
      <c r="FC40" s="0" t="n">
        <v>43618.7644111048</v>
      </c>
      <c r="FD40" s="0" t="n">
        <v>0.0684701088201374</v>
      </c>
      <c r="FE40" s="0" t="n">
        <v>14.8965696977626</v>
      </c>
      <c r="FF40" s="0" t="n">
        <v>20535.1691115208</v>
      </c>
      <c r="FG40" s="0" t="n">
        <v>238.676372984726</v>
      </c>
      <c r="FH40" s="0" t="n">
        <v>98532.9386642346</v>
      </c>
      <c r="FI40" s="0" t="n">
        <v>0.146621557488298</v>
      </c>
      <c r="FJ40" s="0" t="n">
        <v>363.280462778173</v>
      </c>
      <c r="FK40" s="0" t="n">
        <v>3.52960113948616</v>
      </c>
      <c r="FL40" s="0" t="n">
        <v>8694.55304942746</v>
      </c>
      <c r="FM40" s="0" t="n">
        <v>335.996884754543</v>
      </c>
      <c r="FN40" s="0" t="n">
        <v>0.00417608757385095</v>
      </c>
      <c r="FO40" s="0" t="n">
        <v>0.346075203852382</v>
      </c>
      <c r="FP40" s="7" t="n">
        <v>3.47623339534152E-011</v>
      </c>
      <c r="FQ40" s="7" t="n">
        <v>2.45534390341783E-009</v>
      </c>
      <c r="FR40" s="0" t="n">
        <v>499999.999999647</v>
      </c>
      <c r="FS40" s="7" t="n">
        <v>2.47917297567813E-010</v>
      </c>
      <c r="FT40" s="7" t="n">
        <v>1.83008506631972E-008</v>
      </c>
      <c r="FU40" s="0" t="n">
        <v>597507.310664892</v>
      </c>
      <c r="FV40" s="7" t="n">
        <v>3.12374911172248E-008</v>
      </c>
      <c r="FW40" s="7" t="n">
        <v>3.57221544449741E-007</v>
      </c>
      <c r="FX40" s="7" t="n">
        <v>5797187.1533081</v>
      </c>
      <c r="FY40" s="7" t="n">
        <v>3.03075090420746E-007</v>
      </c>
      <c r="FZ40" s="7" t="n">
        <v>3.03040571039547E-006</v>
      </c>
      <c r="GA40" s="7" t="n">
        <v>4.5067090019392E-006</v>
      </c>
      <c r="GB40" s="0" t="n">
        <v>99999.9995494027</v>
      </c>
      <c r="GC40" s="0" t="n">
        <v>0.000450367710695884</v>
      </c>
      <c r="GD40" s="7" t="n">
        <v>2.96180619553345E-008</v>
      </c>
      <c r="GE40" s="0" t="n">
        <v>99999.9999998</v>
      </c>
      <c r="GF40" s="7" t="n">
        <v>3.01089877029669E-011</v>
      </c>
      <c r="GG40" s="7" t="n">
        <v>1.04356464817956E-013</v>
      </c>
      <c r="GH40" s="7" t="n">
        <v>1.50075619734124E-007</v>
      </c>
      <c r="GI40" s="7" t="n">
        <v>1.99892645754519E-007</v>
      </c>
      <c r="GJ40" s="0" t="n">
        <v>0.00371247095804259</v>
      </c>
      <c r="GK40" s="0" t="n">
        <v>7.95973183469516</v>
      </c>
      <c r="GL40" s="0" t="n">
        <v>1.92127501481536</v>
      </c>
      <c r="GM40" s="0" t="n">
        <v>15.5454489002066</v>
      </c>
      <c r="GN40" s="0" t="s">
        <v>275</v>
      </c>
      <c r="GO40" s="0" t="e">
        <f aca="false">VLOOKUP(GN40,,8,0)</f>
        <v>#NAME?</v>
      </c>
      <c r="GP40" s="0" t="n">
        <v>345</v>
      </c>
      <c r="GQ40" s="0" t="n">
        <v>620439</v>
      </c>
      <c r="GR40" s="0" t="n">
        <v>345</v>
      </c>
      <c r="GS40" s="0" t="n">
        <v>620439</v>
      </c>
      <c r="GT40" s="0" t="n">
        <v>0</v>
      </c>
      <c r="GU40" s="0" t="n">
        <v>0</v>
      </c>
      <c r="GV40" s="0" t="n">
        <v>0</v>
      </c>
      <c r="GW40" s="0" t="n">
        <v>0</v>
      </c>
      <c r="GX40" s="0" t="n">
        <v>1</v>
      </c>
      <c r="GY40" s="0" t="s">
        <v>275</v>
      </c>
      <c r="GZ40" s="0" t="n">
        <v>54.5051</v>
      </c>
      <c r="HA40" s="0" t="n">
        <v>1</v>
      </c>
      <c r="HB40" s="0" t="e">
        <f aca="false">VLOOKUP(GN40,,42,0)</f>
        <v>#NAME?</v>
      </c>
      <c r="HC40" s="0" t="e">
        <f aca="false">VLOOKUP(GN40,,43,0)</f>
        <v>#NAME?</v>
      </c>
      <c r="HD40" s="0" t="e">
        <f aca="false">IF(HC40="Progressed",1,0)</f>
        <v>#NAME?</v>
      </c>
      <c r="HE40" s="0" t="n">
        <f aca="false">GU40/GX40</f>
        <v>0</v>
      </c>
      <c r="HF40" s="0" t="e">
        <f aca="false">VLOOKUP(GN40,,3,0)</f>
        <v>#NAME?</v>
      </c>
      <c r="HG40" s="0" t="n">
        <f aca="false">IF(Q40&gt;20,1,0)</f>
        <v>1</v>
      </c>
      <c r="HH40" s="0" t="n">
        <f aca="false">IF(AF40&gt;4.2,1,0)</f>
        <v>1</v>
      </c>
      <c r="HI40" s="0" t="n">
        <f aca="false">IF(DQ40&gt;0.005,1,0)</f>
        <v>0</v>
      </c>
      <c r="HJ40" s="0" t="n">
        <f aca="false">IF(DR40&gt;0.004,1,0)</f>
        <v>0</v>
      </c>
      <c r="HK40" s="0" t="n">
        <f aca="false">IF(ED40&gt;0.001,1,0)</f>
        <v>1</v>
      </c>
      <c r="HL40" s="0" t="n">
        <f aca="false">IF((GT40/GP40)&gt;0.4,1,0)</f>
        <v>0</v>
      </c>
      <c r="HM40" s="0" t="n">
        <f aca="false">SUM(HG40:HH40)</f>
        <v>2</v>
      </c>
      <c r="HN40" s="0" t="n">
        <f aca="false">SUM(HG40,HH40,HL40)</f>
        <v>2</v>
      </c>
      <c r="HP40" s="1" t="n">
        <f aca="false">IF(B40&gt;AVERAGE($B$3:$B$115),1,0)</f>
        <v>1</v>
      </c>
      <c r="HQ40" s="1" t="n">
        <f aca="false">IF(E40&gt;AVERAGE($E$3:$E$115),1,0)</f>
        <v>0</v>
      </c>
      <c r="HR40" s="2" t="str">
        <f aca="false">IF(AND(HP40,HQ40),"high","low")</f>
        <v>low</v>
      </c>
      <c r="HS40" s="6" t="n">
        <v>54.5051</v>
      </c>
      <c r="HT40" s="6" t="n">
        <v>1</v>
      </c>
      <c r="HU40" s="6" t="str">
        <f aca="false">HR40</f>
        <v>low</v>
      </c>
      <c r="HV40" s="0" t="str">
        <f aca="false">IF(HM40+HL40&lt;2,"low","high")</f>
        <v>high</v>
      </c>
      <c r="HW40" s="0" t="n">
        <v>54.5051</v>
      </c>
      <c r="HX40" s="0" t="n">
        <v>1</v>
      </c>
      <c r="HY40" s="0" t="n">
        <f aca="false">SUM(HG40,HH40,HL40)</f>
        <v>2</v>
      </c>
      <c r="IA40" s="0" t="n">
        <v>54.5051</v>
      </c>
      <c r="IB40" s="0" t="n">
        <v>1</v>
      </c>
      <c r="IC40" s="0" t="str">
        <f aca="false">IF(AND(SUM(HG40:HH40)=2,GW40&gt;0.4),"high relBp52 and cRel + high synergy",IF(SUM(HG40:HH40)=2,"high RelBp52 and cRel + low synergy","low nfkb"))</f>
        <v>high RelBp52 and cRel + low synergy</v>
      </c>
      <c r="IE40" s="0" t="n">
        <v>54.5051</v>
      </c>
      <c r="IF40" s="0" t="n">
        <v>1</v>
      </c>
      <c r="IG40" s="0" t="str">
        <f aca="false">IF(AND(SUM(HG40:HH40)=2,GW40&gt;0.4),"high relBp52 and cRel + high synergy",IF(AND(SUM(HG40:HH40)=1,GW40&gt;0.4),"high RelBp52 or cRel + high synergy",IF(SUM(HG40:HH40)=1,"high cRel OR RelBnp52n","low nfkb")))</f>
        <v>low nfkb</v>
      </c>
      <c r="II40" s="0" t="n">
        <v>54.5051</v>
      </c>
      <c r="IJ40" s="0" t="n">
        <v>1</v>
      </c>
      <c r="IK40" s="0" t="str">
        <f aca="false">IF(Q40&gt;20,"high cRel","low cRel")</f>
        <v>high cRel</v>
      </c>
      <c r="IM40" s="0" t="n">
        <v>54.5051</v>
      </c>
      <c r="IN40" s="0" t="n">
        <v>1</v>
      </c>
      <c r="IO40" s="0" t="str">
        <f aca="false">IF(AND(Q40&gt;20,GW40&gt;0.4),"high cRel + syn","low cRel or syn")</f>
        <v>low cRel or syn</v>
      </c>
      <c r="IQ40" s="0" t="n">
        <v>54.5051</v>
      </c>
      <c r="IR40" s="0" t="n">
        <v>1</v>
      </c>
      <c r="IS40" s="0" t="str">
        <f aca="false">IF(AF40&gt;4.2,"High RelBnp52n","low RelBnp52n")</f>
        <v>High RelBnp52n</v>
      </c>
      <c r="IU40" s="0" t="n">
        <v>54.5051</v>
      </c>
      <c r="IV40" s="0" t="n">
        <v>1</v>
      </c>
      <c r="IW40" s="0" t="str">
        <f aca="false">IF(AND(AF40&gt;4.2,GW40&gt;0.4),"High RelBnp52n and syn","low RelBnp52n or syn")</f>
        <v>low RelBnp52n or syn</v>
      </c>
      <c r="IY40" s="0" t="n">
        <v>54.5051</v>
      </c>
      <c r="IZ40" s="0" t="n">
        <v>1</v>
      </c>
      <c r="JA40" s="0" t="str">
        <f aca="false">IF(AND(AF40&gt;4.2,GW40&gt;0.4),"High RelBnp52n and syn",IF(AND(AF40&gt;4.2,GW40&lt;=0.4),"other",IF(AND(AF40&lt;=4.2,GW40&gt;0.4),"other","low RelBnp52n and syn")))</f>
        <v>other</v>
      </c>
      <c r="JC40" s="0" t="n">
        <v>54.5051</v>
      </c>
      <c r="JD40" s="0" t="n">
        <v>1</v>
      </c>
      <c r="JE40" s="0" t="str">
        <f aca="false">IF(ED40&gt;0.001,"high pE2F","low pE2F")</f>
        <v>high pE2F</v>
      </c>
      <c r="JG40" s="0" t="n">
        <v>54.5051</v>
      </c>
      <c r="JH40" s="0" t="n">
        <v>1</v>
      </c>
      <c r="JI40" s="0" t="str">
        <f aca="false">IF((Q40/R40)&gt;1.3,"high cRel/relA","low cRel/RelA")</f>
        <v>high cRel/relA</v>
      </c>
      <c r="JK40" s="0" t="n">
        <v>54.5051</v>
      </c>
      <c r="JL40" s="0" t="n">
        <v>1</v>
      </c>
      <c r="JM40" s="0" t="str">
        <f aca="false">IF(AND((Q40/R40)&gt;1.3,GW40&gt;0.4),"high cRel/relA and high syn",IF(OR((Q40/R40)&gt;1.3,GW40&gt;0.4),"high cRel/RelA or high syn","low both"))</f>
        <v>high cRel/RelA or high syn</v>
      </c>
      <c r="JO40" s="0" t="n">
        <v>54.5051</v>
      </c>
      <c r="JP40" s="0" t="n">
        <v>1</v>
      </c>
      <c r="JQ40" s="0" t="str">
        <f aca="false">IF(BB40&gt;7.6,"high IkBd","low IkBd")</f>
        <v>high IkBd</v>
      </c>
      <c r="JS40" s="0" t="n">
        <v>54.5051</v>
      </c>
      <c r="JT40" s="0" t="n">
        <v>1</v>
      </c>
      <c r="JU40" s="0" t="n">
        <v>4</v>
      </c>
      <c r="JW40" s="0" t="n">
        <v>54.5051</v>
      </c>
      <c r="JX40" s="0" t="n">
        <v>1</v>
      </c>
      <c r="JY40" s="0" t="str">
        <f aca="false">IF(OR(JU40=3,JU40=5),IF(GW40&gt;0.4,"3/5 high syn","3/5 low syn"),"other")</f>
        <v>other</v>
      </c>
      <c r="KA40" s="0" t="n">
        <v>54.5051</v>
      </c>
      <c r="KB40" s="0" t="n">
        <v>1</v>
      </c>
      <c r="KC40" s="0" t="str">
        <f aca="false">IF(KD40&gt;$KE$3,"high nfkb","low")</f>
        <v>high nfkb</v>
      </c>
      <c r="KD40" s="0" t="n">
        <f aca="false">D40+C40</f>
        <v>53.8215265522784</v>
      </c>
      <c r="KG40" s="0" t="n">
        <v>54.5051</v>
      </c>
      <c r="KH40" s="0" t="n">
        <v>1</v>
      </c>
      <c r="KI40" s="0" t="str">
        <f aca="false">IF(AND(KM40,NOT(KN40),KO40),"high cRel+RelB, low RelA","other")</f>
        <v>high cRel+RelB, low RelA</v>
      </c>
      <c r="KJ40" s="0" t="n">
        <f aca="false">Q40</f>
        <v>26.4457502898628</v>
      </c>
      <c r="KK40" s="0" t="n">
        <f aca="false">R40</f>
        <v>15.3203866796588</v>
      </c>
      <c r="KL40" s="0" t="n">
        <f aca="false">AC40</f>
        <v>16.5955773271808</v>
      </c>
      <c r="KM40" s="0" t="n">
        <f aca="false">IF(KJ40&gt;AVERAGE($KJ$3:$KJ$115),1,0)</f>
        <v>1</v>
      </c>
      <c r="KN40" s="0" t="n">
        <f aca="false">IF(KK40&gt;AVERAGE($KK$3:$KK$115),1,0)</f>
        <v>0</v>
      </c>
      <c r="KO40" s="0" t="n">
        <f aca="false">IF(KL40&gt;AVERAGE($KL$3:$KL$115),1,0)</f>
        <v>1</v>
      </c>
      <c r="KP40" s="0" t="n">
        <v>2</v>
      </c>
      <c r="KQ40" s="0" t="n">
        <v>769</v>
      </c>
      <c r="KR40" s="0" t="n">
        <v>1797193</v>
      </c>
      <c r="KS40" s="0" t="n">
        <v>668</v>
      </c>
      <c r="KT40" s="0" t="n">
        <v>1183462</v>
      </c>
      <c r="KU40" s="0" t="n">
        <v>513</v>
      </c>
      <c r="KV40" s="0" t="n">
        <v>613731</v>
      </c>
      <c r="KW40" s="0" t="n">
        <v>614427</v>
      </c>
      <c r="KX40" s="0" t="n">
        <v>0.767964071856287</v>
      </c>
      <c r="KY40" s="0" t="n">
        <f aca="false">KV40/KT40</f>
        <v>0.518589528011884</v>
      </c>
    </row>
    <row r="41" customFormat="false" ht="15" hidden="false" customHeight="false" outlineLevel="0" collapsed="false">
      <c r="A41" s="0" t="n">
        <v>361</v>
      </c>
      <c r="B41" s="0" t="n">
        <v>5.83266055917799</v>
      </c>
      <c r="C41" s="0" t="n">
        <v>13.6315825858272</v>
      </c>
      <c r="D41" s="0" t="n">
        <v>5.05104038660082</v>
      </c>
      <c r="E41" s="0" t="n">
        <v>140.722270252358</v>
      </c>
      <c r="F41" s="0" t="n">
        <v>0.101260838657648</v>
      </c>
      <c r="G41" s="0" t="n">
        <v>0.0351627087655563</v>
      </c>
      <c r="H41" s="0" t="n">
        <v>1.12614770756845</v>
      </c>
      <c r="I41" s="0" t="n">
        <v>0.314598372584143</v>
      </c>
      <c r="J41" s="0" t="n">
        <v>0.0723548263736247</v>
      </c>
      <c r="K41" s="0" t="n">
        <v>4.99508844268902</v>
      </c>
      <c r="L41" s="0" t="n">
        <v>0.558423375671367</v>
      </c>
      <c r="M41" s="0" t="n">
        <v>1</v>
      </c>
      <c r="N41" s="0" t="n">
        <v>1.1838774751361</v>
      </c>
      <c r="O41" s="0" t="n">
        <v>1</v>
      </c>
      <c r="P41" s="0" t="n">
        <v>0.00873685858918858</v>
      </c>
      <c r="Q41" s="0" t="n">
        <v>13.495241198195</v>
      </c>
      <c r="R41" s="0" t="n">
        <v>12.3938986814764</v>
      </c>
      <c r="S41" s="0" t="n">
        <v>0.939528028851586</v>
      </c>
      <c r="T41" s="0" t="n">
        <v>0</v>
      </c>
      <c r="U41" s="0" t="n">
        <v>1</v>
      </c>
      <c r="V41" s="0" t="n">
        <v>2.9393194451623</v>
      </c>
      <c r="W41" s="0" t="n">
        <v>0.248574298490618</v>
      </c>
      <c r="X41" s="0" t="n">
        <v>0.925366336675014</v>
      </c>
      <c r="Y41" s="0" t="n">
        <v>2.19991231884055</v>
      </c>
      <c r="Z41" s="0" t="n">
        <v>2.11611057134639</v>
      </c>
      <c r="AA41" s="0" t="n">
        <v>0.0204255971275086</v>
      </c>
      <c r="AB41" s="0" t="n">
        <v>0.865331726666618</v>
      </c>
      <c r="AC41" s="0" t="n">
        <v>16.667147392413</v>
      </c>
      <c r="AD41" s="0" t="n">
        <v>0.0096509640560717</v>
      </c>
      <c r="AE41" s="0" t="n">
        <v>0.355377931456513</v>
      </c>
      <c r="AF41" s="0" t="n">
        <v>3.83845731420056</v>
      </c>
      <c r="AG41" s="0" t="n">
        <v>0.183914933720257</v>
      </c>
      <c r="AH41" s="0" t="n">
        <v>10.7859862424151</v>
      </c>
      <c r="AI41" s="0" t="n">
        <v>0.0907930759230972</v>
      </c>
      <c r="AJ41" s="0" t="n">
        <v>0.0250942887061548</v>
      </c>
      <c r="AK41" s="0" t="n">
        <v>0.015830280278001</v>
      </c>
      <c r="AL41" s="0" t="n">
        <v>0.00323063843659049</v>
      </c>
      <c r="AM41" s="0" t="n">
        <v>0.43185016622896</v>
      </c>
      <c r="AN41" s="0" t="n">
        <v>0.00162712672284156</v>
      </c>
      <c r="AO41" s="0" t="n">
        <v>0.169752470604174</v>
      </c>
      <c r="AP41" s="0" t="n">
        <v>103.241189994767</v>
      </c>
      <c r="AQ41" s="0" t="n">
        <v>11.3080524188986</v>
      </c>
      <c r="AR41" s="0" t="n">
        <v>27.8097702308325</v>
      </c>
      <c r="AS41" s="0" t="n">
        <v>5.05128825412789</v>
      </c>
      <c r="AT41" s="0" t="n">
        <v>23.1618991886792</v>
      </c>
      <c r="AU41" s="0" t="n">
        <v>0.0428655120779852</v>
      </c>
      <c r="AV41" s="0" t="n">
        <v>1.55985266196579</v>
      </c>
      <c r="AW41" s="0" t="n">
        <v>0.0130236833723381</v>
      </c>
      <c r="AX41" s="0" t="n">
        <v>2.22381042685839</v>
      </c>
      <c r="AY41" s="0" t="n">
        <v>0.252014872038138</v>
      </c>
      <c r="AZ41" s="0" t="n">
        <v>1.57698654922964</v>
      </c>
      <c r="BA41" s="0" t="n">
        <v>0.146550201996253</v>
      </c>
      <c r="BB41" s="0" t="n">
        <v>7.40583596098572</v>
      </c>
      <c r="BC41" s="0" t="n">
        <v>14.4181504868233</v>
      </c>
      <c r="BD41" s="0" t="n">
        <v>9.08708554069593</v>
      </c>
      <c r="BE41" s="0" t="n">
        <v>1.12379269524867</v>
      </c>
      <c r="BF41" s="0" t="n">
        <v>8.9175465371951</v>
      </c>
      <c r="BG41" s="0" t="n">
        <v>3.98728314460813</v>
      </c>
      <c r="BH41" s="0" t="n">
        <v>0</v>
      </c>
      <c r="BI41" s="0" t="n">
        <v>0</v>
      </c>
      <c r="BJ41" s="0" t="n">
        <v>0.199248549866216</v>
      </c>
      <c r="BK41" s="0" t="n">
        <v>0.115921565260603</v>
      </c>
      <c r="BL41" s="0" t="n">
        <v>1.1024930190788</v>
      </c>
      <c r="BM41" s="0" t="n">
        <v>0.0863736845446192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0.00525609169753254</v>
      </c>
      <c r="BU41" s="0" t="n">
        <v>5.26186080075388</v>
      </c>
      <c r="BV41" s="0" t="n">
        <v>3.88894096413385</v>
      </c>
      <c r="BW41" s="0" t="n">
        <v>1.76133786515581</v>
      </c>
      <c r="BX41" s="0" t="n">
        <v>0.0156078002970674</v>
      </c>
      <c r="BY41" s="0" t="n">
        <v>0.0047926283290343</v>
      </c>
      <c r="BZ41" s="0" t="n">
        <v>0.099591220342864</v>
      </c>
      <c r="CA41" s="0" t="n">
        <v>0.0569019405380731</v>
      </c>
      <c r="CB41" s="0" t="n">
        <v>4.25854437938681</v>
      </c>
      <c r="CC41" s="0" t="n">
        <v>0.344178315182534</v>
      </c>
      <c r="CD41" s="0" t="n">
        <v>0.26329683929823</v>
      </c>
      <c r="CE41" s="0" t="n">
        <v>0.116288004651593</v>
      </c>
      <c r="CF41" s="0" t="n">
        <v>0.00122148461224418</v>
      </c>
      <c r="CG41" s="0" t="n">
        <v>0.000999384356057856</v>
      </c>
      <c r="CH41" s="0" t="n">
        <v>0.00629036328985236</v>
      </c>
      <c r="CI41" s="0" t="n">
        <v>0.00355532206555145</v>
      </c>
      <c r="CJ41" s="0" t="n">
        <v>5.74264933922124</v>
      </c>
      <c r="CK41" s="0" t="n">
        <v>0.506585634186064</v>
      </c>
      <c r="CL41" s="0" t="n">
        <v>0.934341779379788</v>
      </c>
      <c r="CM41" s="0" t="n">
        <v>0.417374055481426</v>
      </c>
      <c r="CN41" s="0" t="n">
        <v>0.00326950026510689</v>
      </c>
      <c r="CO41" s="0" t="n">
        <v>0.00290942970226109</v>
      </c>
      <c r="CP41" s="0" t="n">
        <v>0.0208272925723049</v>
      </c>
      <c r="CQ41" s="0" t="n">
        <v>0.0121108285044956</v>
      </c>
      <c r="CR41" s="0" t="n">
        <v>1.00949569468669</v>
      </c>
      <c r="CS41" s="0" t="n">
        <v>0.0807727315216009</v>
      </c>
      <c r="CT41" s="0" t="n">
        <v>0.454669565247707</v>
      </c>
      <c r="CU41" s="0" t="n">
        <v>2.41041239502087</v>
      </c>
      <c r="CV41" s="0" t="n">
        <v>0.0277941695381538</v>
      </c>
      <c r="CW41" s="0" t="n">
        <v>0.031795635714808</v>
      </c>
      <c r="CX41" s="0" t="n">
        <v>0.0210460670934332</v>
      </c>
      <c r="CY41" s="0" t="n">
        <v>0.0415132272396781</v>
      </c>
      <c r="CZ41" s="0" t="n">
        <v>0.087932786934221</v>
      </c>
      <c r="DA41" s="0" t="n">
        <v>6.27346027127719</v>
      </c>
      <c r="DB41" s="0" t="n">
        <v>2.56882249563862</v>
      </c>
      <c r="DC41" s="0" t="n">
        <v>4.38795804610076</v>
      </c>
      <c r="DD41" s="0" t="n">
        <v>0.269289820181114</v>
      </c>
      <c r="DE41" s="0" t="n">
        <v>0.0162311593817728</v>
      </c>
      <c r="DF41" s="0" t="n">
        <v>0.00720174814806653</v>
      </c>
      <c r="DG41" s="0" t="n">
        <v>0.000550677103402002</v>
      </c>
      <c r="DH41" s="7" t="n">
        <v>2.62460212529663E-006</v>
      </c>
      <c r="DI41" s="0" t="n">
        <v>0.00212684744262414</v>
      </c>
      <c r="DJ41" s="0" t="n">
        <v>0.00286707657938235</v>
      </c>
      <c r="DK41" s="0" t="n">
        <v>0.000504190348150915</v>
      </c>
      <c r="DL41" s="0" t="n">
        <v>0.00780493089906991</v>
      </c>
      <c r="DM41" s="0" t="n">
        <v>0.086818368029666</v>
      </c>
      <c r="DN41" s="0" t="n">
        <v>0.504686800495063</v>
      </c>
      <c r="DO41" s="7" t="n">
        <v>1.62038603361087E-007</v>
      </c>
      <c r="DP41" s="0" t="n">
        <v>0.22044183999571</v>
      </c>
      <c r="DQ41" s="0" t="n">
        <v>0.00895685229950872</v>
      </c>
      <c r="DR41" s="0" t="n">
        <v>0.00349486495264351</v>
      </c>
      <c r="DS41" s="0" t="n">
        <v>0.00767956604156363</v>
      </c>
      <c r="DT41" s="0" t="n">
        <v>0.164080451860228</v>
      </c>
      <c r="DU41" s="0" t="n">
        <v>0.99951975603766</v>
      </c>
      <c r="DV41" s="0" t="n">
        <v>1.08371067595338</v>
      </c>
      <c r="DW41" s="0" t="n">
        <v>0.795084437650982</v>
      </c>
      <c r="DX41" s="7" t="n">
        <v>3.20133712025337E-005</v>
      </c>
      <c r="DY41" s="0" t="n">
        <v>0.00738184238078851</v>
      </c>
      <c r="DZ41" s="0" t="n">
        <v>4.82573864067067</v>
      </c>
      <c r="EA41" s="0" t="n">
        <v>0.0968747917271276</v>
      </c>
      <c r="EB41" s="0" t="n">
        <v>3.03957656768963</v>
      </c>
      <c r="EC41" s="0" t="n">
        <v>0.075860971186151</v>
      </c>
      <c r="ED41" s="0" t="n">
        <v>0.00152290767725795</v>
      </c>
      <c r="EE41" s="0" t="n">
        <v>2.05882602029108</v>
      </c>
      <c r="EF41" s="0" t="n">
        <v>199.76014135142</v>
      </c>
      <c r="EG41" s="0" t="n">
        <v>0.00798961175050819</v>
      </c>
      <c r="EH41" s="0" t="n">
        <v>1.41824013806733</v>
      </c>
      <c r="EI41" s="0" t="n">
        <v>83.0793085162449</v>
      </c>
      <c r="EJ41" s="0" t="n">
        <v>0.0951686961623228</v>
      </c>
      <c r="EK41" s="0" t="n">
        <v>21551.2765882136</v>
      </c>
      <c r="EL41" s="0" t="n">
        <v>0.00305331246743068</v>
      </c>
      <c r="EM41" s="0" t="n">
        <v>11.4270132164368</v>
      </c>
      <c r="EN41" s="0" t="n">
        <v>562.721294979154</v>
      </c>
      <c r="EO41" s="0" t="n">
        <v>2.24961770193199</v>
      </c>
      <c r="EP41" s="0" t="n">
        <v>318860.302670275</v>
      </c>
      <c r="EQ41" s="0" t="n">
        <v>0.363977593874545</v>
      </c>
      <c r="ER41" s="0" t="n">
        <v>0.027734882261848</v>
      </c>
      <c r="ES41" s="0" t="n">
        <v>602872.248129202</v>
      </c>
      <c r="ET41" s="0" t="n">
        <v>0.00167029466891769</v>
      </c>
      <c r="EU41" s="0" t="n">
        <v>0.835370273208812</v>
      </c>
      <c r="EV41" s="0" t="n">
        <v>0.00179842658016518</v>
      </c>
      <c r="EW41" s="7" t="n">
        <v>6627278.47474189</v>
      </c>
      <c r="EX41" s="0" t="n">
        <v>3.63770773378063</v>
      </c>
      <c r="EY41" s="0" t="n">
        <v>1442.31771755592</v>
      </c>
      <c r="EZ41" s="0" t="n">
        <v>874515.712799255</v>
      </c>
      <c r="FA41" s="0" t="n">
        <v>0.00121266546696471</v>
      </c>
      <c r="FB41" s="0" t="n">
        <v>17.1789499337254</v>
      </c>
      <c r="FC41" s="0" t="n">
        <v>44054.8463306909</v>
      </c>
      <c r="FD41" s="0" t="n">
        <v>0.0502884070128194</v>
      </c>
      <c r="FE41" s="0" t="n">
        <v>10.991681922331</v>
      </c>
      <c r="FF41" s="0" t="n">
        <v>24087.8669732889</v>
      </c>
      <c r="FG41" s="0" t="n">
        <v>215.334785248982</v>
      </c>
      <c r="FH41" s="0" t="n">
        <v>82079.328562458</v>
      </c>
      <c r="FI41" s="0" t="n">
        <v>0.0901219072660024</v>
      </c>
      <c r="FJ41" s="0" t="n">
        <v>163.623123348625</v>
      </c>
      <c r="FK41" s="0" t="n">
        <v>1.56464065839471</v>
      </c>
      <c r="FL41" s="0" t="n">
        <v>13727.3176375034</v>
      </c>
      <c r="FM41" s="0" t="n">
        <v>235.498160904333</v>
      </c>
      <c r="FN41" s="0" t="n">
        <v>0.00055435228485696</v>
      </c>
      <c r="FO41" s="0" t="n">
        <v>0.0744348272815637</v>
      </c>
      <c r="FP41" s="7" t="n">
        <v>6.10211353006414E-013</v>
      </c>
      <c r="FQ41" s="7" t="n">
        <v>6.88538729208875E-011</v>
      </c>
      <c r="FR41" s="0" t="n">
        <v>499999.999999993</v>
      </c>
      <c r="FS41" s="7" t="n">
        <v>4.35192056861145E-012</v>
      </c>
      <c r="FT41" s="7" t="n">
        <v>3.06538303916957E-010</v>
      </c>
      <c r="FU41" s="0" t="n">
        <v>444165.314815644</v>
      </c>
      <c r="FV41" s="7" t="n">
        <v>3.88948087951042E-010</v>
      </c>
      <c r="FW41" s="7" t="n">
        <v>4.46371551149882E-009</v>
      </c>
      <c r="FX41" s="7" t="n">
        <v>6426375.32048209</v>
      </c>
      <c r="FY41" s="7" t="n">
        <v>5.62746866991984E-009</v>
      </c>
      <c r="FZ41" s="7" t="n">
        <v>5.6268502707487E-008</v>
      </c>
      <c r="GA41" s="7" t="n">
        <v>5.76922478069948E-008</v>
      </c>
      <c r="GB41" s="0" t="n">
        <v>99999.9999942314</v>
      </c>
      <c r="GC41" s="7" t="n">
        <v>5.76547996439446E-006</v>
      </c>
      <c r="GD41" s="7" t="n">
        <v>3.80397441765871E-010</v>
      </c>
      <c r="GE41" s="0" t="n">
        <v>99999.9999999973</v>
      </c>
      <c r="GF41" s="7" t="n">
        <v>3.84769390383644E-013</v>
      </c>
      <c r="GG41" s="7" t="n">
        <v>6.12412691546921E-016</v>
      </c>
      <c r="GH41" s="7" t="n">
        <v>2.73078580538738E-009</v>
      </c>
      <c r="GI41" s="7" t="n">
        <v>2.68218111640211E-009</v>
      </c>
      <c r="GJ41" s="7" t="n">
        <v>7.04447281656889E-005</v>
      </c>
      <c r="GK41" s="0" t="n">
        <v>11.1413826295477</v>
      </c>
      <c r="GL41" s="0" t="n">
        <v>2.04935810997777</v>
      </c>
      <c r="GM41" s="0" t="n">
        <v>15.7877551484297</v>
      </c>
      <c r="GN41" s="0" t="s">
        <v>276</v>
      </c>
      <c r="GO41" s="0" t="e">
        <f aca="false">VLOOKUP(GN41,,8,0)</f>
        <v>#NAME?</v>
      </c>
      <c r="GP41" s="0" t="n">
        <v>1986</v>
      </c>
      <c r="GQ41" s="0" t="n">
        <v>5582090</v>
      </c>
      <c r="GR41" s="0" t="n">
        <v>693</v>
      </c>
      <c r="GS41" s="0" t="n">
        <v>1365527</v>
      </c>
      <c r="GT41" s="0" t="n">
        <v>1831</v>
      </c>
      <c r="GU41" s="0" t="n">
        <v>4216563</v>
      </c>
      <c r="GV41" s="0" t="n">
        <v>4216765</v>
      </c>
      <c r="GW41" s="0" t="n">
        <v>2.64213564213564</v>
      </c>
      <c r="GX41" s="0" t="n">
        <v>5</v>
      </c>
      <c r="GY41" s="0" t="s">
        <v>276</v>
      </c>
      <c r="GZ41" s="0" t="n">
        <v>55.8</v>
      </c>
      <c r="HA41" s="0" t="n">
        <v>1</v>
      </c>
      <c r="HB41" s="0" t="e">
        <f aca="false">VLOOKUP(GN41,,42,0)</f>
        <v>#NAME?</v>
      </c>
      <c r="HC41" s="0" t="e">
        <f aca="false">VLOOKUP(GN41,,43,0)</f>
        <v>#NAME?</v>
      </c>
      <c r="HD41" s="0" t="e">
        <f aca="false">IF(HC41="Progressed",1,0)</f>
        <v>#NAME?</v>
      </c>
      <c r="HE41" s="0" t="n">
        <f aca="false">GU41/GX41</f>
        <v>843312.6</v>
      </c>
      <c r="HF41" s="0" t="e">
        <f aca="false">VLOOKUP(GN41,,3,0)</f>
        <v>#NAME?</v>
      </c>
      <c r="HG41" s="0" t="n">
        <f aca="false">IF(Q41&gt;20,1,0)</f>
        <v>0</v>
      </c>
      <c r="HH41" s="0" t="n">
        <f aca="false">IF(AF41&gt;4.2,1,0)</f>
        <v>0</v>
      </c>
      <c r="HI41" s="0" t="n">
        <f aca="false">IF(DQ41&gt;0.005,1,0)</f>
        <v>1</v>
      </c>
      <c r="HJ41" s="0" t="n">
        <f aca="false">IF(DR41&gt;0.004,1,0)</f>
        <v>0</v>
      </c>
      <c r="HK41" s="0" t="n">
        <f aca="false">IF(ED41&gt;0.001,1,0)</f>
        <v>1</v>
      </c>
      <c r="HL41" s="0" t="n">
        <f aca="false">IF((GT41/GP41)&gt;0.4,1,0)</f>
        <v>1</v>
      </c>
      <c r="HM41" s="0" t="n">
        <f aca="false">SUM(HG41:HH41)</f>
        <v>0</v>
      </c>
      <c r="HN41" s="0" t="n">
        <f aca="false">SUM(HG41,HH41,HL41)</f>
        <v>1</v>
      </c>
      <c r="HP41" s="1" t="n">
        <f aca="false">IF(B41&gt;AVERAGE($B$3:$B$115),1,0)</f>
        <v>0</v>
      </c>
      <c r="HQ41" s="1" t="n">
        <f aca="false">IF(E41&gt;AVERAGE($E$3:$E$115),1,0)</f>
        <v>0</v>
      </c>
      <c r="HR41" s="2" t="str">
        <f aca="false">IF(AND(HP41,HQ41),"high","low")</f>
        <v>low</v>
      </c>
      <c r="HS41" s="6" t="n">
        <v>54.4</v>
      </c>
      <c r="HT41" s="6" t="n">
        <v>1</v>
      </c>
      <c r="HU41" s="6" t="str">
        <f aca="false">HR41</f>
        <v>low</v>
      </c>
      <c r="HV41" s="0" t="str">
        <f aca="false">IF(HM41+HL41&lt;2,"low","high")</f>
        <v>low</v>
      </c>
      <c r="HW41" s="0" t="n">
        <v>55.8</v>
      </c>
      <c r="HX41" s="0" t="n">
        <v>1</v>
      </c>
      <c r="HY41" s="0" t="n">
        <f aca="false">SUM(HG41,HH41,HL41)</f>
        <v>1</v>
      </c>
      <c r="IA41" s="0" t="n">
        <v>55.8</v>
      </c>
      <c r="IB41" s="0" t="n">
        <v>1</v>
      </c>
      <c r="IC41" s="0" t="str">
        <f aca="false">IF(AND(SUM(HG41:HH41)=2,GW41&gt;0.4),"high relBp52 and cRel + high synergy",IF(SUM(HG41:HH41)=2,"high RelBp52 and cRel + low synergy","low nfkb"))</f>
        <v>low nfkb</v>
      </c>
      <c r="IE41" s="0" t="n">
        <v>55.8</v>
      </c>
      <c r="IF41" s="0" t="n">
        <v>1</v>
      </c>
      <c r="IG41" s="0" t="str">
        <f aca="false">IF(AND(SUM(HG41:HH41)=2,GW41&gt;0.4),"high relBp52 and cRel + high synergy",IF(AND(SUM(HG41:HH41)=1,GW41&gt;0.4),"high RelBp52 or cRel + high synergy",IF(SUM(HG41:HH41)=1,"high cRel OR RelBnp52n","low nfkb")))</f>
        <v>low nfkb</v>
      </c>
      <c r="II41" s="0" t="n">
        <v>55.8</v>
      </c>
      <c r="IJ41" s="0" t="n">
        <v>1</v>
      </c>
      <c r="IK41" s="0" t="str">
        <f aca="false">IF(Q41&gt;20,"high cRel","low cRel")</f>
        <v>low cRel</v>
      </c>
      <c r="IM41" s="0" t="n">
        <v>55.8</v>
      </c>
      <c r="IN41" s="0" t="n">
        <v>1</v>
      </c>
      <c r="IO41" s="0" t="str">
        <f aca="false">IF(AND(Q41&gt;20,GW41&gt;0.4),"high cRel + syn","low cRel or syn")</f>
        <v>low cRel or syn</v>
      </c>
      <c r="IQ41" s="0" t="n">
        <v>55.8</v>
      </c>
      <c r="IR41" s="0" t="n">
        <v>1</v>
      </c>
      <c r="IS41" s="0" t="str">
        <f aca="false">IF(AF41&gt;4.2,"High RelBnp52n","low RelBnp52n")</f>
        <v>low RelBnp52n</v>
      </c>
      <c r="IU41" s="0" t="n">
        <v>55.8</v>
      </c>
      <c r="IV41" s="0" t="n">
        <v>1</v>
      </c>
      <c r="IW41" s="0" t="str">
        <f aca="false">IF(AND(AF41&gt;4.2,GW41&gt;0.4),"High RelBnp52n and syn","low RelBnp52n or syn")</f>
        <v>low RelBnp52n or syn</v>
      </c>
      <c r="IY41" s="0" t="n">
        <v>55.8</v>
      </c>
      <c r="IZ41" s="0" t="n">
        <v>1</v>
      </c>
      <c r="JA41" s="0" t="str">
        <f aca="false">IF(AND(AF41&gt;4.2,GW41&gt;0.4),"High RelBnp52n and syn",IF(AND(AF41&gt;4.2,GW41&lt;=0.4),"other",IF(AND(AF41&lt;=4.2,GW41&gt;0.4),"other","low RelBnp52n and syn")))</f>
        <v>other</v>
      </c>
      <c r="JC41" s="0" t="n">
        <v>55.8</v>
      </c>
      <c r="JD41" s="0" t="n">
        <v>1</v>
      </c>
      <c r="JE41" s="0" t="str">
        <f aca="false">IF(ED41&gt;0.001,"high pE2F","low pE2F")</f>
        <v>high pE2F</v>
      </c>
      <c r="JG41" s="0" t="n">
        <v>55.8</v>
      </c>
      <c r="JH41" s="0" t="n">
        <v>1</v>
      </c>
      <c r="JI41" s="0" t="str">
        <f aca="false">IF((Q41/R41)&gt;1.3,"high cRel/relA","low cRel/RelA")</f>
        <v>low cRel/RelA</v>
      </c>
      <c r="JK41" s="0" t="n">
        <v>55.8</v>
      </c>
      <c r="JL41" s="0" t="n">
        <v>1</v>
      </c>
      <c r="JM41" s="0" t="str">
        <f aca="false">IF(AND((Q41/R41)&gt;1.3,GW41&gt;0.4),"high cRel/relA and high syn",IF(OR((Q41/R41)&gt;1.3,GW41&gt;0.4),"high cRel/RelA or high syn","low both"))</f>
        <v>high cRel/RelA or high syn</v>
      </c>
      <c r="JO41" s="0" t="n">
        <v>55.8</v>
      </c>
      <c r="JP41" s="0" t="n">
        <v>1</v>
      </c>
      <c r="JQ41" s="0" t="str">
        <f aca="false">IF(BB41&gt;7.6,"high IkBd","low IkBd")</f>
        <v>low IkBd</v>
      </c>
      <c r="JS41" s="0" t="n">
        <v>55.8</v>
      </c>
      <c r="JT41" s="0" t="n">
        <v>1</v>
      </c>
      <c r="JU41" s="0" t="n">
        <v>2</v>
      </c>
      <c r="JW41" s="0" t="n">
        <v>55.8</v>
      </c>
      <c r="JX41" s="0" t="n">
        <v>1</v>
      </c>
      <c r="JY41" s="0" t="str">
        <f aca="false">IF(OR(JU41=3,JU41=5),IF(GW41&gt;0.4,"3/5 high syn","3/5 low syn"),"other")</f>
        <v>other</v>
      </c>
      <c r="KA41" s="0" t="n">
        <v>55.8</v>
      </c>
      <c r="KB41" s="0" t="n">
        <v>1</v>
      </c>
      <c r="KC41" s="0" t="str">
        <f aca="false">IF(KD41&gt;$KE$3,"high nfkb","low")</f>
        <v>low</v>
      </c>
      <c r="KD41" s="0" t="n">
        <f aca="false">D41+C41</f>
        <v>18.682622972428</v>
      </c>
      <c r="KG41" s="0" t="n">
        <v>55.8</v>
      </c>
      <c r="KH41" s="0" t="n">
        <v>1</v>
      </c>
      <c r="KI41" s="0" t="str">
        <f aca="false">IF(AND(KM41,NOT(KN41),KO41),"high cRel+RelB, low RelA","other")</f>
        <v>other</v>
      </c>
      <c r="KJ41" s="0" t="n">
        <f aca="false">Q41</f>
        <v>13.495241198195</v>
      </c>
      <c r="KK41" s="0" t="n">
        <f aca="false">R41</f>
        <v>12.3938986814764</v>
      </c>
      <c r="KL41" s="0" t="n">
        <f aca="false">AC41</f>
        <v>16.667147392413</v>
      </c>
      <c r="KM41" s="0" t="n">
        <f aca="false">IF(KJ41&gt;AVERAGE($KJ$3:$KJ$115),1,0)</f>
        <v>0</v>
      </c>
      <c r="KN41" s="0" t="n">
        <f aca="false">IF(KK41&gt;AVERAGE($KK$3:$KK$115),1,0)</f>
        <v>0</v>
      </c>
      <c r="KO41" s="0" t="n">
        <f aca="false">IF(KL41&gt;AVERAGE($KL$3:$KL$115),1,0)</f>
        <v>1</v>
      </c>
      <c r="KP41" s="0" t="n">
        <v>2</v>
      </c>
      <c r="KQ41" s="0" t="n">
        <v>628</v>
      </c>
      <c r="KR41" s="0" t="n">
        <v>986775</v>
      </c>
      <c r="KS41" s="0" t="n">
        <v>607</v>
      </c>
      <c r="KT41" s="0" t="n">
        <v>940138</v>
      </c>
      <c r="KU41" s="0" t="n">
        <v>166</v>
      </c>
      <c r="KV41" s="0" t="n">
        <v>46637</v>
      </c>
      <c r="KW41" s="0" t="n">
        <v>100332</v>
      </c>
      <c r="KX41" s="0" t="n">
        <v>0.273476112026359</v>
      </c>
      <c r="KY41" s="0" t="n">
        <f aca="false">KV41/KT41</f>
        <v>0.0496065471239329</v>
      </c>
    </row>
    <row r="42" customFormat="false" ht="15" hidden="false" customHeight="false" outlineLevel="0" collapsed="false">
      <c r="A42" s="0" t="n">
        <v>361</v>
      </c>
      <c r="B42" s="0" t="n">
        <v>14.3033788798983</v>
      </c>
      <c r="C42" s="0" t="n">
        <v>28.6883588478553</v>
      </c>
      <c r="D42" s="0" t="n">
        <v>16.379535550576</v>
      </c>
      <c r="E42" s="0" t="n">
        <v>106.959331132983</v>
      </c>
      <c r="F42" s="0" t="n">
        <v>0.197108756189855</v>
      </c>
      <c r="G42" s="0" t="n">
        <v>0.0484174384956044</v>
      </c>
      <c r="H42" s="0" t="n">
        <v>1.38673186809825</v>
      </c>
      <c r="I42" s="0" t="n">
        <v>0.875918440056709</v>
      </c>
      <c r="J42" s="0" t="n">
        <v>0.0724373339102376</v>
      </c>
      <c r="K42" s="0" t="n">
        <v>10.6545648821445</v>
      </c>
      <c r="L42" s="0" t="n">
        <v>0.580693503382297</v>
      </c>
      <c r="M42" s="0" t="n">
        <v>1</v>
      </c>
      <c r="N42" s="0" t="n">
        <v>1.17499383114013</v>
      </c>
      <c r="O42" s="0" t="n">
        <v>1</v>
      </c>
      <c r="P42" s="0" t="n">
        <v>0.00593917895976712</v>
      </c>
      <c r="Q42" s="0" t="n">
        <v>24.3647243359068</v>
      </c>
      <c r="R42" s="0" t="n">
        <v>15.624672255236</v>
      </c>
      <c r="S42" s="0" t="n">
        <v>1.41646213795099</v>
      </c>
      <c r="T42" s="0" t="n">
        <v>0</v>
      </c>
      <c r="U42" s="0" t="n">
        <v>1</v>
      </c>
      <c r="V42" s="0" t="n">
        <v>3.92010237245386</v>
      </c>
      <c r="W42" s="0" t="n">
        <v>0.5675413587267</v>
      </c>
      <c r="X42" s="0" t="n">
        <v>1.79081925644365</v>
      </c>
      <c r="Y42" s="0" t="n">
        <v>4.2597885462272</v>
      </c>
      <c r="Z42" s="0" t="n">
        <v>2.0363958324822</v>
      </c>
      <c r="AA42" s="0" t="n">
        <v>0.0272347870216431</v>
      </c>
      <c r="AB42" s="0" t="n">
        <v>0.899806790822297</v>
      </c>
      <c r="AC42" s="0" t="n">
        <v>16.0524749946577</v>
      </c>
      <c r="AD42" s="0" t="n">
        <v>0.00971987743854701</v>
      </c>
      <c r="AE42" s="0" t="n">
        <v>0.492143281257154</v>
      </c>
      <c r="AF42" s="0" t="n">
        <v>4.43260918580173</v>
      </c>
      <c r="AG42" s="0" t="n">
        <v>0.326711286994908</v>
      </c>
      <c r="AH42" s="0" t="n">
        <v>17.1999691205291</v>
      </c>
      <c r="AI42" s="0" t="n">
        <v>0.320381300909231</v>
      </c>
      <c r="AJ42" s="0" t="n">
        <v>0.0819996873009632</v>
      </c>
      <c r="AK42" s="0" t="n">
        <v>0.0342627802516261</v>
      </c>
      <c r="AL42" s="0" t="n">
        <v>0.00601645119156743</v>
      </c>
      <c r="AM42" s="0" t="n">
        <v>1.07503916733835</v>
      </c>
      <c r="AN42" s="0" t="n">
        <v>0.00150914635575576</v>
      </c>
      <c r="AO42" s="0" t="n">
        <v>0.159889918275315</v>
      </c>
      <c r="AP42" s="0" t="n">
        <v>174.164302583155</v>
      </c>
      <c r="AQ42" s="0" t="n">
        <v>17.1775897723505</v>
      </c>
      <c r="AR42" s="0" t="n">
        <v>31.6975416833532</v>
      </c>
      <c r="AS42" s="0" t="n">
        <v>8.86207540407176</v>
      </c>
      <c r="AT42" s="0" t="n">
        <v>28.5974878673667</v>
      </c>
      <c r="AU42" s="0" t="n">
        <v>0.079124992801249</v>
      </c>
      <c r="AV42" s="0" t="n">
        <v>1.55777922754384</v>
      </c>
      <c r="AW42" s="0" t="n">
        <v>0.0266780743622448</v>
      </c>
      <c r="AX42" s="0" t="n">
        <v>1.89169664415972</v>
      </c>
      <c r="AY42" s="0" t="n">
        <v>0.148974184611541</v>
      </c>
      <c r="AZ42" s="0" t="n">
        <v>0.794929588458391</v>
      </c>
      <c r="BA42" s="0" t="n">
        <v>0.117177147451799</v>
      </c>
      <c r="BB42" s="0" t="n">
        <v>7.71255182537158</v>
      </c>
      <c r="BC42" s="0" t="n">
        <v>19.7477929155549</v>
      </c>
      <c r="BD42" s="0" t="n">
        <v>5.4405794861957</v>
      </c>
      <c r="BE42" s="0" t="n">
        <v>1.52102303163609</v>
      </c>
      <c r="BF42" s="0" t="n">
        <v>10.2600795394084</v>
      </c>
      <c r="BG42" s="0" t="n">
        <v>5.30066328352987</v>
      </c>
      <c r="BH42" s="0" t="n">
        <v>0</v>
      </c>
      <c r="BI42" s="0" t="n">
        <v>0</v>
      </c>
      <c r="BJ42" s="0" t="n">
        <v>0.0891700558587358</v>
      </c>
      <c r="BK42" s="0" t="n">
        <v>0.0702086860620179</v>
      </c>
      <c r="BL42" s="0" t="n">
        <v>1.15275979812646</v>
      </c>
      <c r="BM42" s="0" t="n">
        <v>0.0891193734938619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0.00532160234124897</v>
      </c>
      <c r="BU42" s="0" t="n">
        <v>4.05782492227807</v>
      </c>
      <c r="BV42" s="0" t="n">
        <v>9.35364822440174</v>
      </c>
      <c r="BW42" s="0" t="n">
        <v>4.87950454122378</v>
      </c>
      <c r="BX42" s="0" t="n">
        <v>0.0445608161283606</v>
      </c>
      <c r="BY42" s="0" t="n">
        <v>0.0151489643882724</v>
      </c>
      <c r="BZ42" s="0" t="n">
        <v>0.0885847301489963</v>
      </c>
      <c r="CA42" s="0" t="n">
        <v>0.0687906033054073</v>
      </c>
      <c r="CB42" s="0" t="n">
        <v>9.09691220493661</v>
      </c>
      <c r="CC42" s="0" t="n">
        <v>0.723344107573002</v>
      </c>
      <c r="CD42" s="0" t="n">
        <v>0.539147948438982</v>
      </c>
      <c r="CE42" s="0" t="n">
        <v>0.272873144410518</v>
      </c>
      <c r="CF42" s="0" t="n">
        <v>0.00277489673905643</v>
      </c>
      <c r="CG42" s="0" t="n">
        <v>0.00238932412907882</v>
      </c>
      <c r="CH42" s="0" t="n">
        <v>0.00484878166945387</v>
      </c>
      <c r="CI42" s="0" t="n">
        <v>0.00369443829484937</v>
      </c>
      <c r="CJ42" s="0" t="n">
        <v>9.84497998883911</v>
      </c>
      <c r="CK42" s="0" t="n">
        <v>0.862423415204913</v>
      </c>
      <c r="CL42" s="0" t="n">
        <v>0.830534358321727</v>
      </c>
      <c r="CM42" s="0" t="n">
        <v>0.428500374685947</v>
      </c>
      <c r="CN42" s="0" t="n">
        <v>0.00357974827220064</v>
      </c>
      <c r="CO42" s="0" t="n">
        <v>0.0033005627917326</v>
      </c>
      <c r="CP42" s="0" t="n">
        <v>0.00720562795874302</v>
      </c>
      <c r="CQ42" s="0" t="n">
        <v>0.00566710986595573</v>
      </c>
      <c r="CR42" s="0" t="n">
        <v>0.822468292996326</v>
      </c>
      <c r="CS42" s="0" t="n">
        <v>0.0647475280362132</v>
      </c>
      <c r="CT42" s="0" t="n">
        <v>0.693371763650688</v>
      </c>
      <c r="CU42" s="0" t="n">
        <v>5.21061937894542</v>
      </c>
      <c r="CV42" s="0" t="n">
        <v>0.0390499298161689</v>
      </c>
      <c r="CW42" s="0" t="n">
        <v>0.031435460148217</v>
      </c>
      <c r="CX42" s="0" t="n">
        <v>0.0332488494814469</v>
      </c>
      <c r="CY42" s="0" t="n">
        <v>0.0376803508940702</v>
      </c>
      <c r="CZ42" s="0" t="n">
        <v>0.0973059379677491</v>
      </c>
      <c r="DA42" s="0" t="n">
        <v>6.64863782272816</v>
      </c>
      <c r="DB42" s="0" t="n">
        <v>1.94075134357322</v>
      </c>
      <c r="DC42" s="0" t="n">
        <v>4.40983982103239</v>
      </c>
      <c r="DD42" s="0" t="n">
        <v>0.287607558267822</v>
      </c>
      <c r="DE42" s="0" t="n">
        <v>0.0169902119004043</v>
      </c>
      <c r="DF42" s="0" t="n">
        <v>0.00986567719683254</v>
      </c>
      <c r="DG42" s="0" t="n">
        <v>0.000575893270079554</v>
      </c>
      <c r="DH42" s="7" t="n">
        <v>2.65763816644918E-006</v>
      </c>
      <c r="DI42" s="0" t="n">
        <v>0.00454418092190028</v>
      </c>
      <c r="DJ42" s="0" t="n">
        <v>0.00491601394925622</v>
      </c>
      <c r="DK42" s="0" t="n">
        <v>0.000410861648018755</v>
      </c>
      <c r="DL42" s="0" t="n">
        <v>0.029175536227553</v>
      </c>
      <c r="DM42" s="0" t="n">
        <v>0.0470024354812234</v>
      </c>
      <c r="DN42" s="0" t="n">
        <v>1.44136705949922</v>
      </c>
      <c r="DO42" s="7" t="n">
        <v>8.56932481175863E-008</v>
      </c>
      <c r="DP42" s="0" t="n">
        <v>0.229729408811285</v>
      </c>
      <c r="DQ42" s="0" t="n">
        <v>0.00319734631356998</v>
      </c>
      <c r="DR42" s="0" t="n">
        <v>0.000646359577110302</v>
      </c>
      <c r="DS42" s="0" t="n">
        <v>0.00507889414406903</v>
      </c>
      <c r="DT42" s="0" t="n">
        <v>0.342744107256642</v>
      </c>
      <c r="DU42" s="0" t="n">
        <v>0.999662977779861</v>
      </c>
      <c r="DV42" s="0" t="n">
        <v>0.783130307173069</v>
      </c>
      <c r="DW42" s="0" t="n">
        <v>0.940050904557514</v>
      </c>
      <c r="DX42" s="7" t="n">
        <v>1.53986710949661E-005</v>
      </c>
      <c r="DY42" s="0" t="n">
        <v>0.00488929709874348</v>
      </c>
      <c r="DZ42" s="0" t="n">
        <v>4.85632210300737</v>
      </c>
      <c r="EA42" s="0" t="n">
        <v>0.0910693235356848</v>
      </c>
      <c r="EB42" s="0" t="n">
        <v>3.96162867372158</v>
      </c>
      <c r="EC42" s="0" t="n">
        <v>0.0516375256405412</v>
      </c>
      <c r="ED42" s="0" t="n">
        <v>0.0009683526874917</v>
      </c>
      <c r="EE42" s="0" t="n">
        <v>1.13041384926346</v>
      </c>
      <c r="EF42" s="0" t="n">
        <v>199.760141384752</v>
      </c>
      <c r="EG42" s="0" t="n">
        <v>0.00798961175186776</v>
      </c>
      <c r="EH42" s="0" t="n">
        <v>1.37325536431766</v>
      </c>
      <c r="EI42" s="0" t="n">
        <v>98.1604611788691</v>
      </c>
      <c r="EJ42" s="0" t="n">
        <v>0.108958848043369</v>
      </c>
      <c r="EK42" s="0" t="n">
        <v>22754.6505653411</v>
      </c>
      <c r="EL42" s="0" t="n">
        <v>0.0031215507062905</v>
      </c>
      <c r="EM42" s="0" t="n">
        <v>15.7141206102562</v>
      </c>
      <c r="EN42" s="0" t="n">
        <v>577.918883891201</v>
      </c>
      <c r="EO42" s="0" t="n">
        <v>3.16270373888553</v>
      </c>
      <c r="EP42" s="0" t="n">
        <v>694425.843773239</v>
      </c>
      <c r="EQ42" s="0" t="n">
        <v>1.09006823768788</v>
      </c>
      <c r="ER42" s="0" t="n">
        <v>0.0857843097454267</v>
      </c>
      <c r="ES42" s="0" t="n">
        <v>417075.798814265</v>
      </c>
      <c r="ET42" s="0" t="n">
        <v>0.00357404953561648</v>
      </c>
      <c r="EU42" s="0" t="n">
        <v>1.71710677877836</v>
      </c>
      <c r="EV42" s="0" t="n">
        <v>0.00390305221925251</v>
      </c>
      <c r="EW42" s="7" t="n">
        <v>6416999.11116209</v>
      </c>
      <c r="EX42" s="0" t="n">
        <v>10.8935349887266</v>
      </c>
      <c r="EY42" s="0" t="n">
        <v>3792.12351138457</v>
      </c>
      <c r="EZ42" s="7" t="n">
        <v>1020331.97950713</v>
      </c>
      <c r="FA42" s="0" t="n">
        <v>0.00437619070315139</v>
      </c>
      <c r="FB42" s="0" t="n">
        <v>70.0968205064755</v>
      </c>
      <c r="FC42" s="0" t="n">
        <v>43618.7644123795</v>
      </c>
      <c r="FD42" s="0" t="n">
        <v>0.0684701279562586</v>
      </c>
      <c r="FE42" s="0" t="n">
        <v>14.8950282681602</v>
      </c>
      <c r="FF42" s="0" t="n">
        <v>20535.1953001419</v>
      </c>
      <c r="FG42" s="0" t="n">
        <v>238.651067002385</v>
      </c>
      <c r="FH42" s="0" t="n">
        <v>147799.491490496</v>
      </c>
      <c r="FI42" s="0" t="n">
        <v>0.219909798201126</v>
      </c>
      <c r="FJ42" s="0" t="n">
        <v>591.946894515015</v>
      </c>
      <c r="FK42" s="0" t="n">
        <v>5.7744145906301</v>
      </c>
      <c r="FL42" s="0" t="n">
        <v>7508.51719683184</v>
      </c>
      <c r="FM42" s="0" t="n">
        <v>475.990368164774</v>
      </c>
      <c r="FN42" s="0" t="n">
        <v>0.0126690536368886</v>
      </c>
      <c r="FO42" s="0" t="n">
        <v>0.89897164540838</v>
      </c>
      <c r="FP42" s="7" t="n">
        <v>3.19277950540043E-010</v>
      </c>
      <c r="FQ42" s="7" t="n">
        <v>1.90447770325283E-008</v>
      </c>
      <c r="FR42" s="0" t="n">
        <v>499999.999996955</v>
      </c>
      <c r="FS42" s="7" t="n">
        <v>2.2769101847084E-009</v>
      </c>
      <c r="FT42" s="7" t="n">
        <v>1.57887904501627E-007</v>
      </c>
      <c r="FU42" s="0" t="n">
        <v>597507.308004324</v>
      </c>
      <c r="FV42" s="7" t="n">
        <v>2.69495648404484E-007</v>
      </c>
      <c r="FW42" s="7" t="n">
        <v>3.06069433850156E-006</v>
      </c>
      <c r="FX42" s="7" t="n">
        <v>5797187.1283724</v>
      </c>
      <c r="FY42" s="7" t="n">
        <v>2.6147240094693E-006</v>
      </c>
      <c r="FZ42" s="7" t="n">
        <v>2.61427400189027E-005</v>
      </c>
      <c r="GA42" s="7" t="n">
        <v>3.67762218032262E-005</v>
      </c>
      <c r="GB42" s="0" t="n">
        <v>99999.9963232054</v>
      </c>
      <c r="GC42" s="0" t="n">
        <v>0.00367500374129141</v>
      </c>
      <c r="GD42" s="7" t="n">
        <v>2.40450485600216E-007</v>
      </c>
      <c r="GE42" s="0" t="n">
        <v>99999.9999984496</v>
      </c>
      <c r="GF42" s="7" t="n">
        <v>2.37684118737443E-010</v>
      </c>
      <c r="GG42" s="7" t="n">
        <v>8.23857918323779E-013</v>
      </c>
      <c r="GH42" s="7" t="n">
        <v>1.2610879779605E-006</v>
      </c>
      <c r="GI42" s="7" t="n">
        <v>1.55013746362022E-006</v>
      </c>
      <c r="GJ42" s="0" t="n">
        <v>0.0305178198003867</v>
      </c>
      <c r="GK42" s="0" t="n">
        <v>8.59920712906873</v>
      </c>
      <c r="GL42" s="0" t="n">
        <v>1.94163544897606</v>
      </c>
      <c r="GM42" s="0" t="n">
        <v>15.5123049409104</v>
      </c>
      <c r="GN42" s="0" t="s">
        <v>277</v>
      </c>
      <c r="GO42" s="0" t="e">
        <f aca="false">VLOOKUP(GN42,,8,0)</f>
        <v>#NAME?</v>
      </c>
      <c r="GP42" s="0" t="n">
        <v>197</v>
      </c>
      <c r="GQ42" s="0" t="n">
        <v>387987</v>
      </c>
      <c r="GR42" s="0" t="n">
        <v>266</v>
      </c>
      <c r="GS42" s="0" t="n">
        <v>426603</v>
      </c>
      <c r="GT42" s="0" t="n">
        <v>104</v>
      </c>
      <c r="GU42" s="0" t="n">
        <v>-38616</v>
      </c>
      <c r="GV42" s="0" t="n">
        <v>21846</v>
      </c>
      <c r="GW42" s="0" t="n">
        <v>0.390977443609023</v>
      </c>
      <c r="GX42" s="0" t="n">
        <v>5</v>
      </c>
      <c r="GY42" s="0" t="s">
        <v>277</v>
      </c>
      <c r="GZ42" s="0" t="n">
        <v>55.8522</v>
      </c>
      <c r="HA42" s="0" t="n">
        <v>0</v>
      </c>
      <c r="HB42" s="0" t="e">
        <f aca="false">VLOOKUP(GN42,,42,0)</f>
        <v>#NAME?</v>
      </c>
      <c r="HC42" s="0" t="e">
        <f aca="false">VLOOKUP(GN42,,43,0)</f>
        <v>#NAME?</v>
      </c>
      <c r="HD42" s="0" t="e">
        <f aca="false">IF(HC42="Progressed",1,0)</f>
        <v>#NAME?</v>
      </c>
      <c r="HE42" s="0" t="n">
        <f aca="false">GU42/GX42</f>
        <v>-7723.2</v>
      </c>
      <c r="HF42" s="0" t="e">
        <f aca="false">VLOOKUP(GN42,,3,0)</f>
        <v>#NAME?</v>
      </c>
      <c r="HG42" s="0" t="n">
        <f aca="false">IF(Q42&gt;20,1,0)</f>
        <v>1</v>
      </c>
      <c r="HH42" s="0" t="n">
        <f aca="false">IF(AF42&gt;4.2,1,0)</f>
        <v>1</v>
      </c>
      <c r="HI42" s="0" t="n">
        <f aca="false">IF(DQ42&gt;0.005,1,0)</f>
        <v>0</v>
      </c>
      <c r="HJ42" s="0" t="n">
        <f aca="false">IF(DR42&gt;0.004,1,0)</f>
        <v>0</v>
      </c>
      <c r="HK42" s="0" t="n">
        <f aca="false">IF(ED42&gt;0.001,1,0)</f>
        <v>0</v>
      </c>
      <c r="HL42" s="0" t="n">
        <f aca="false">IF((GT42/GP42)&gt;0.4,1,0)</f>
        <v>1</v>
      </c>
      <c r="HM42" s="0" t="n">
        <f aca="false">SUM(HG42:HH42)</f>
        <v>2</v>
      </c>
      <c r="HN42" s="0" t="n">
        <f aca="false">SUM(HG42,HH42,HL42)</f>
        <v>3</v>
      </c>
      <c r="HP42" s="1" t="n">
        <f aca="false">IF(B42&gt;AVERAGE($B$3:$B$115),1,0)</f>
        <v>1</v>
      </c>
      <c r="HQ42" s="1" t="n">
        <f aca="false">IF(E42&gt;AVERAGE($E$3:$E$115),1,0)</f>
        <v>0</v>
      </c>
      <c r="HR42" s="2" t="str">
        <f aca="false">IF(AND(HP42,HQ42),"high","low")</f>
        <v>low</v>
      </c>
      <c r="HS42" s="6" t="n">
        <v>55.8522</v>
      </c>
      <c r="HT42" s="6" t="n">
        <v>0</v>
      </c>
      <c r="HU42" s="6" t="str">
        <f aca="false">HR42</f>
        <v>low</v>
      </c>
      <c r="HV42" s="0" t="str">
        <f aca="false">IF(HM42+HL42&lt;2,"low","high")</f>
        <v>high</v>
      </c>
      <c r="HW42" s="0" t="n">
        <v>55.8522</v>
      </c>
      <c r="HX42" s="0" t="n">
        <v>0</v>
      </c>
      <c r="HY42" s="0" t="n">
        <f aca="false">SUM(HG42,HH42,HL42)</f>
        <v>3</v>
      </c>
      <c r="IA42" s="0" t="n">
        <v>55.8522</v>
      </c>
      <c r="IB42" s="0" t="n">
        <v>0</v>
      </c>
      <c r="IC42" s="0" t="str">
        <f aca="false">IF(AND(SUM(HG42:HH42)=2,GW42&gt;0.4),"high relBp52 and cRel + high synergy",IF(SUM(HG42:HH42)=2,"high RelBp52 and cRel + low synergy","low nfkb"))</f>
        <v>high RelBp52 and cRel + low synergy</v>
      </c>
      <c r="IE42" s="0" t="n">
        <v>55.8522</v>
      </c>
      <c r="IF42" s="0" t="n">
        <v>0</v>
      </c>
      <c r="IG42" s="0" t="str">
        <f aca="false">IF(AND(SUM(HG42:HH42)=2,GW42&gt;0.4),"high relBp52 and cRel + high synergy",IF(AND(SUM(HG42:HH42)=1,GW42&gt;0.4),"high RelBp52 or cRel + high synergy",IF(SUM(HG42:HH42)=1,"high cRel OR RelBnp52n","low nfkb")))</f>
        <v>low nfkb</v>
      </c>
      <c r="II42" s="0" t="n">
        <v>55.8522</v>
      </c>
      <c r="IJ42" s="0" t="n">
        <v>0</v>
      </c>
      <c r="IK42" s="0" t="str">
        <f aca="false">IF(Q42&gt;20,"high cRel","low cRel")</f>
        <v>high cRel</v>
      </c>
      <c r="IM42" s="0" t="n">
        <v>55.8522</v>
      </c>
      <c r="IN42" s="0" t="n">
        <v>0</v>
      </c>
      <c r="IO42" s="0" t="str">
        <f aca="false">IF(AND(Q42&gt;20,GW42&gt;0.4),"high cRel + syn","low cRel or syn")</f>
        <v>low cRel or syn</v>
      </c>
      <c r="IQ42" s="0" t="n">
        <v>55.8522</v>
      </c>
      <c r="IR42" s="0" t="n">
        <v>0</v>
      </c>
      <c r="IS42" s="0" t="str">
        <f aca="false">IF(AF42&gt;4.2,"High RelBnp52n","low RelBnp52n")</f>
        <v>High RelBnp52n</v>
      </c>
      <c r="IU42" s="0" t="n">
        <v>55.8522</v>
      </c>
      <c r="IV42" s="0" t="n">
        <v>0</v>
      </c>
      <c r="IW42" s="0" t="str">
        <f aca="false">IF(AND(AF42&gt;4.2,GW42&gt;0.4),"High RelBnp52n and syn","low RelBnp52n or syn")</f>
        <v>low RelBnp52n or syn</v>
      </c>
      <c r="IY42" s="0" t="n">
        <v>55.8522</v>
      </c>
      <c r="IZ42" s="0" t="n">
        <v>0</v>
      </c>
      <c r="JA42" s="0" t="str">
        <f aca="false">IF(AND(AF42&gt;4.2,GW42&gt;0.4),"High RelBnp52n and syn",IF(AND(AF42&gt;4.2,GW42&lt;=0.4),"other",IF(AND(AF42&lt;=4.2,GW42&gt;0.4),"other","low RelBnp52n and syn")))</f>
        <v>other</v>
      </c>
      <c r="JC42" s="0" t="n">
        <v>55.8522</v>
      </c>
      <c r="JD42" s="0" t="n">
        <v>0</v>
      </c>
      <c r="JE42" s="0" t="str">
        <f aca="false">IF(ED42&gt;0.001,"high pE2F","low pE2F")</f>
        <v>low pE2F</v>
      </c>
      <c r="JG42" s="0" t="n">
        <v>55.8522</v>
      </c>
      <c r="JH42" s="0" t="n">
        <v>0</v>
      </c>
      <c r="JI42" s="0" t="str">
        <f aca="false">IF((Q42/R42)&gt;1.3,"high cRel/relA","low cRel/RelA")</f>
        <v>high cRel/relA</v>
      </c>
      <c r="JK42" s="0" t="n">
        <v>55.8522</v>
      </c>
      <c r="JL42" s="0" t="n">
        <v>0</v>
      </c>
      <c r="JM42" s="0" t="str">
        <f aca="false">IF(AND((Q42/R42)&gt;1.3,GW42&gt;0.4),"high cRel/relA and high syn",IF(OR((Q42/R42)&gt;1.3,GW42&gt;0.4),"high cRel/RelA or high syn","low both"))</f>
        <v>high cRel/RelA or high syn</v>
      </c>
      <c r="JO42" s="0" t="n">
        <v>55.8522</v>
      </c>
      <c r="JP42" s="0" t="n">
        <v>0</v>
      </c>
      <c r="JQ42" s="0" t="str">
        <f aca="false">IF(BB42&gt;7.6,"high IkBd","low IkBd")</f>
        <v>high IkBd</v>
      </c>
      <c r="JS42" s="0" t="n">
        <v>55.8522</v>
      </c>
      <c r="JT42" s="0" t="n">
        <v>0</v>
      </c>
      <c r="JU42" s="0" t="n">
        <v>5</v>
      </c>
      <c r="JW42" s="0" t="n">
        <v>55.8522</v>
      </c>
      <c r="JX42" s="0" t="n">
        <v>0</v>
      </c>
      <c r="JY42" s="0" t="str">
        <f aca="false">IF(OR(JU42=3,JU42=5),IF(GW42&gt;0.4,"3/5 high syn","3/5 low syn"),"other")</f>
        <v>3/5 low syn</v>
      </c>
      <c r="KA42" s="0" t="n">
        <v>55.8522</v>
      </c>
      <c r="KB42" s="0" t="n">
        <v>0</v>
      </c>
      <c r="KC42" s="0" t="str">
        <f aca="false">IF(KD42&gt;$KE$3,"high nfkb","low")</f>
        <v>high nfkb</v>
      </c>
      <c r="KD42" s="0" t="n">
        <f aca="false">D42+C42</f>
        <v>45.0678943984313</v>
      </c>
      <c r="KG42" s="0" t="n">
        <v>55.8522</v>
      </c>
      <c r="KH42" s="0" t="n">
        <v>0</v>
      </c>
      <c r="KI42" s="0" t="str">
        <f aca="false">IF(AND(KM42,NOT(KN42),KO42),"high cRel+RelB, low RelA","other")</f>
        <v>other</v>
      </c>
      <c r="KJ42" s="0" t="n">
        <f aca="false">Q42</f>
        <v>24.3647243359068</v>
      </c>
      <c r="KK42" s="0" t="n">
        <f aca="false">R42</f>
        <v>15.624672255236</v>
      </c>
      <c r="KL42" s="0" t="n">
        <f aca="false">AC42</f>
        <v>16.0524749946577</v>
      </c>
      <c r="KM42" s="0" t="n">
        <f aca="false">IF(KJ42&gt;AVERAGE($KJ$3:$KJ$115),1,0)</f>
        <v>1</v>
      </c>
      <c r="KN42" s="0" t="n">
        <f aca="false">IF(KK42&gt;AVERAGE($KK$3:$KK$115),1,0)</f>
        <v>0</v>
      </c>
      <c r="KO42" s="0" t="n">
        <f aca="false">IF(KL42&gt;AVERAGE($KL$3:$KL$115),1,0)</f>
        <v>0</v>
      </c>
      <c r="KP42" s="0" t="n">
        <v>2</v>
      </c>
      <c r="KQ42" s="0" t="n">
        <v>535</v>
      </c>
      <c r="KR42" s="0" t="n">
        <v>918145</v>
      </c>
      <c r="KS42" s="0" t="n">
        <v>547</v>
      </c>
      <c r="KT42" s="0" t="n">
        <v>849594</v>
      </c>
      <c r="KU42" s="0" t="n">
        <v>137</v>
      </c>
      <c r="KV42" s="0" t="n">
        <v>68551</v>
      </c>
      <c r="KW42" s="0" t="n">
        <v>95895</v>
      </c>
      <c r="KX42" s="0" t="n">
        <v>0.250457038391225</v>
      </c>
      <c r="KY42" s="0" t="n">
        <f aca="false">KV42/KT42</f>
        <v>0.0806867750949277</v>
      </c>
    </row>
    <row r="43" customFormat="false" ht="15" hidden="false" customHeight="false" outlineLevel="0" collapsed="false">
      <c r="A43" s="0" t="n">
        <v>361</v>
      </c>
      <c r="B43" s="0" t="n">
        <v>10.1082359819619</v>
      </c>
      <c r="C43" s="0" t="n">
        <v>25.9377102108955</v>
      </c>
      <c r="D43" s="0" t="n">
        <v>8.93073744666519</v>
      </c>
      <c r="E43" s="0" t="n">
        <v>135.192005028881</v>
      </c>
      <c r="F43" s="0" t="n">
        <v>0.174912409226875</v>
      </c>
      <c r="G43" s="0" t="n">
        <v>0.0434588078786825</v>
      </c>
      <c r="H43" s="0" t="n">
        <v>1.5552019017429</v>
      </c>
      <c r="I43" s="0" t="n">
        <v>0.629542841820876</v>
      </c>
      <c r="J43" s="0" t="n">
        <v>0.0962554955175425</v>
      </c>
      <c r="K43" s="0" t="n">
        <v>7.97111326833411</v>
      </c>
      <c r="L43" s="0" t="n">
        <v>0.562699342512785</v>
      </c>
      <c r="M43" s="0" t="n">
        <v>1</v>
      </c>
      <c r="N43" s="0" t="n">
        <v>1.1759116847425</v>
      </c>
      <c r="O43" s="0" t="n">
        <v>1</v>
      </c>
      <c r="P43" s="0" t="n">
        <v>0.00628523945448478</v>
      </c>
      <c r="Q43" s="0" t="n">
        <v>16.2496567623395</v>
      </c>
      <c r="R43" s="0" t="n">
        <v>16.7641665980122</v>
      </c>
      <c r="S43" s="0" t="n">
        <v>1.29527523658086</v>
      </c>
      <c r="T43" s="0" t="n">
        <v>0</v>
      </c>
      <c r="U43" s="0" t="n">
        <v>1</v>
      </c>
      <c r="V43" s="0" t="n">
        <v>3.65691441576791</v>
      </c>
      <c r="W43" s="0" t="n">
        <v>0.501260120170735</v>
      </c>
      <c r="X43" s="0" t="n">
        <v>1.64566078219452</v>
      </c>
      <c r="Y43" s="0" t="n">
        <v>3.6761009491144</v>
      </c>
      <c r="Z43" s="0" t="n">
        <v>2.16547913192124</v>
      </c>
      <c r="AA43" s="0" t="n">
        <v>0.0298795772165598</v>
      </c>
      <c r="AB43" s="0" t="n">
        <v>0.983596905637068</v>
      </c>
      <c r="AC43" s="0" t="n">
        <v>17.2035507216821</v>
      </c>
      <c r="AD43" s="0" t="n">
        <v>0.0110293875521038</v>
      </c>
      <c r="AE43" s="0" t="n">
        <v>0.463663903159003</v>
      </c>
      <c r="AF43" s="0" t="n">
        <v>4.99738267129501</v>
      </c>
      <c r="AG43" s="0" t="n">
        <v>0.266705724034303</v>
      </c>
      <c r="AH43" s="0" t="n">
        <v>14.3695488113769</v>
      </c>
      <c r="AI43" s="0" t="n">
        <v>0.170230654007067</v>
      </c>
      <c r="AJ43" s="0" t="n">
        <v>0.0447307031617283</v>
      </c>
      <c r="AK43" s="0" t="n">
        <v>0.0237352193603229</v>
      </c>
      <c r="AL43" s="0" t="n">
        <v>0.00517160165766427</v>
      </c>
      <c r="AM43" s="0" t="n">
        <v>0.862707787167763</v>
      </c>
      <c r="AN43" s="0" t="n">
        <v>0.00170768377703298</v>
      </c>
      <c r="AO43" s="0" t="n">
        <v>0.182138545333839</v>
      </c>
      <c r="AP43" s="0" t="n">
        <v>152.900131294206</v>
      </c>
      <c r="AQ43" s="0" t="n">
        <v>21.0835332958487</v>
      </c>
      <c r="AR43" s="0" t="n">
        <v>30.7326502752748</v>
      </c>
      <c r="AS43" s="0" t="n">
        <v>9.74201953338772</v>
      </c>
      <c r="AT43" s="0" t="n">
        <v>25.3729728085788</v>
      </c>
      <c r="AU43" s="0" t="n">
        <v>0.111427121430128</v>
      </c>
      <c r="AV43" s="0" t="n">
        <v>1.84567066817112</v>
      </c>
      <c r="AW43" s="0" t="n">
        <v>0.0302641437256346</v>
      </c>
      <c r="AX43" s="0" t="n">
        <v>2.55437335705806</v>
      </c>
      <c r="AY43" s="0" t="n">
        <v>0.345872474132102</v>
      </c>
      <c r="AZ43" s="0" t="n">
        <v>1.26250657538859</v>
      </c>
      <c r="BA43" s="0" t="n">
        <v>0.210898061722942</v>
      </c>
      <c r="BB43" s="0" t="n">
        <v>6.07258413841785</v>
      </c>
      <c r="BC43" s="0" t="n">
        <v>17.6841637221866</v>
      </c>
      <c r="BD43" s="0" t="n">
        <v>5.17461672595607</v>
      </c>
      <c r="BE43" s="0" t="n">
        <v>1.35476490382573</v>
      </c>
      <c r="BF43" s="0" t="n">
        <v>11.6299785949914</v>
      </c>
      <c r="BG43" s="0" t="n">
        <v>5.38014569954563</v>
      </c>
      <c r="BH43" s="0" t="n">
        <v>0</v>
      </c>
      <c r="BI43" s="0" t="n">
        <v>0</v>
      </c>
      <c r="BJ43" s="0" t="n">
        <v>0.1911622270202</v>
      </c>
      <c r="BK43" s="0" t="n">
        <v>0.116672843567946</v>
      </c>
      <c r="BL43" s="0" t="n">
        <v>0.945069285063522</v>
      </c>
      <c r="BM43" s="0" t="n">
        <v>0.0727510554309218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0.00484215332265537</v>
      </c>
      <c r="BU43" s="0" t="n">
        <v>4.41508576038397</v>
      </c>
      <c r="BV43" s="0" t="n">
        <v>6.80607251999123</v>
      </c>
      <c r="BW43" s="0" t="n">
        <v>3.18501147270318</v>
      </c>
      <c r="BX43" s="0" t="n">
        <v>0.0376852384667089</v>
      </c>
      <c r="BY43" s="0" t="n">
        <v>0.0103461293112701</v>
      </c>
      <c r="BZ43" s="0" t="n">
        <v>0.126401316011228</v>
      </c>
      <c r="CA43" s="0" t="n">
        <v>0.0757891204659355</v>
      </c>
      <c r="CB43" s="0" t="n">
        <v>4.86985788169832</v>
      </c>
      <c r="CC43" s="0" t="n">
        <v>0.385270216476682</v>
      </c>
      <c r="CD43" s="0" t="n">
        <v>0.507456508824904</v>
      </c>
      <c r="CE43" s="0" t="n">
        <v>0.232867136267148</v>
      </c>
      <c r="CF43" s="0" t="n">
        <v>0.00283560705385676</v>
      </c>
      <c r="CG43" s="0" t="n">
        <v>0.00232908973964095</v>
      </c>
      <c r="CH43" s="0" t="n">
        <v>0.00894295956444936</v>
      </c>
      <c r="CI43" s="0" t="n">
        <v>0.00532215573066855</v>
      </c>
      <c r="CJ43" s="0" t="n">
        <v>6.67268818250177</v>
      </c>
      <c r="CK43" s="0" t="n">
        <v>0.585843474241348</v>
      </c>
      <c r="CL43" s="0" t="n">
        <v>1.2630205119764</v>
      </c>
      <c r="CM43" s="0" t="n">
        <v>0.583735784209361</v>
      </c>
      <c r="CN43" s="0" t="n">
        <v>0.00608785167175957</v>
      </c>
      <c r="CO43" s="0" t="n">
        <v>0.00522263571382459</v>
      </c>
      <c r="CP43" s="0" t="n">
        <v>0.0207238029599762</v>
      </c>
      <c r="CQ43" s="0" t="n">
        <v>0.0126398838857335</v>
      </c>
      <c r="CR43" s="0" t="n">
        <v>0.90561085396686</v>
      </c>
      <c r="CS43" s="0" t="n">
        <v>0.0709491665858341</v>
      </c>
      <c r="CT43" s="0" t="n">
        <v>0.432386161087773</v>
      </c>
      <c r="CU43" s="0" t="n">
        <v>4.00307194868261</v>
      </c>
      <c r="CV43" s="0" t="n">
        <v>0.0358443019415654</v>
      </c>
      <c r="CW43" s="0" t="n">
        <v>0.0449089287614399</v>
      </c>
      <c r="CX43" s="0" t="n">
        <v>0.029708401771387</v>
      </c>
      <c r="CY43" s="0" t="n">
        <v>0.0417679160883967</v>
      </c>
      <c r="CZ43" s="0" t="n">
        <v>0.0809080912485758</v>
      </c>
      <c r="DA43" s="0" t="n">
        <v>5.90595010494837</v>
      </c>
      <c r="DB43" s="0" t="n">
        <v>1.86915714104236</v>
      </c>
      <c r="DC43" s="0" t="n">
        <v>4.93135030804218</v>
      </c>
      <c r="DD43" s="0" t="n">
        <v>0.285939329718063</v>
      </c>
      <c r="DE43" s="0" t="n">
        <v>0.0149602206847656</v>
      </c>
      <c r="DF43" s="0" t="n">
        <v>0.00883528365679626</v>
      </c>
      <c r="DG43" s="0" t="n">
        <v>0.00047216401106281</v>
      </c>
      <c r="DH43" s="7" t="n">
        <v>2.41834027538371E-006</v>
      </c>
      <c r="DI43" s="0" t="n">
        <v>0.00243279535350719</v>
      </c>
      <c r="DJ43" s="0" t="n">
        <v>0.00333210601549094</v>
      </c>
      <c r="DK43" s="0" t="n">
        <v>0.000452423562963476</v>
      </c>
      <c r="DL43" s="0" t="n">
        <v>0.0147988645991807</v>
      </c>
      <c r="DM43" s="0" t="n">
        <v>0.0455759473611515</v>
      </c>
      <c r="DN43" s="0" t="n">
        <v>1.32900843451846</v>
      </c>
      <c r="DO43" s="7" t="n">
        <v>-1.83461658851278E-005</v>
      </c>
      <c r="DP43" s="0" t="n">
        <v>0.159928541942783</v>
      </c>
      <c r="DQ43" s="0" t="n">
        <v>0.00253123838078739</v>
      </c>
      <c r="DR43" s="0" t="n">
        <v>0.000714467722343103</v>
      </c>
      <c r="DS43" s="0" t="n">
        <v>0.00507865219308221</v>
      </c>
      <c r="DT43" s="0" t="n">
        <v>0.329976215893123</v>
      </c>
      <c r="DU43" s="0" t="n">
        <v>0.99970929829417</v>
      </c>
      <c r="DV43" s="0" t="n">
        <v>1.0740207880843</v>
      </c>
      <c r="DW43" s="0" t="n">
        <v>0.971370480066797</v>
      </c>
      <c r="DX43" s="7" t="n">
        <v>2.64562546800419E-005</v>
      </c>
      <c r="DY43" s="0" t="n">
        <v>0.00590672664733281</v>
      </c>
      <c r="DZ43" s="0" t="n">
        <v>4.86430154855269</v>
      </c>
      <c r="EA43" s="0" t="n">
        <v>0.0827707520575685</v>
      </c>
      <c r="EB43" s="0" t="n">
        <v>3.84075199653581</v>
      </c>
      <c r="EC43" s="0" t="n">
        <v>0.0520395074746685</v>
      </c>
      <c r="ED43" s="0" t="n">
        <v>0.000885502090555773</v>
      </c>
      <c r="EE43" s="0" t="n">
        <v>1.24290910930424</v>
      </c>
      <c r="EF43" s="0" t="n">
        <v>199.760141321485</v>
      </c>
      <c r="EG43" s="0" t="n">
        <v>0.00798961174928757</v>
      </c>
      <c r="EH43" s="0" t="n">
        <v>1.44367122135681</v>
      </c>
      <c r="EI43" s="0" t="n">
        <v>80.4460616953256</v>
      </c>
      <c r="EJ43" s="0" t="n">
        <v>0.0956137675757852</v>
      </c>
      <c r="EK43" s="0" t="n">
        <v>17449.665293114</v>
      </c>
      <c r="EL43" s="0" t="n">
        <v>0.00251653836499301</v>
      </c>
      <c r="EM43" s="0" t="n">
        <v>15.4388588189808</v>
      </c>
      <c r="EN43" s="0" t="n">
        <v>516.818259875484</v>
      </c>
      <c r="EO43" s="0" t="n">
        <v>2.86028538203451</v>
      </c>
      <c r="EP43" s="0" t="n">
        <v>660253.728287223</v>
      </c>
      <c r="EQ43" s="0" t="n">
        <v>1.01826312436137</v>
      </c>
      <c r="ER43" s="0" t="n">
        <v>0.0709194738736751</v>
      </c>
      <c r="ES43" s="0" t="n">
        <v>632528.698104037</v>
      </c>
      <c r="ET43" s="0" t="n">
        <v>0.00448104904969261</v>
      </c>
      <c r="EU43" s="0" t="n">
        <v>2.19875183489825</v>
      </c>
      <c r="EV43" s="0" t="n">
        <v>0.00383262558940005</v>
      </c>
      <c r="EW43" s="7" t="n">
        <v>7250705.1517998</v>
      </c>
      <c r="EX43" s="0" t="n">
        <v>10.1750725151443</v>
      </c>
      <c r="EY43" s="0" t="n">
        <v>3553.04783400168</v>
      </c>
      <c r="EZ43" s="0" t="n">
        <v>967261.605472288</v>
      </c>
      <c r="FA43" s="0" t="n">
        <v>0.00342970009235462</v>
      </c>
      <c r="FB43" s="0" t="n">
        <v>58.0384384969836</v>
      </c>
      <c r="FC43" s="0" t="n">
        <v>82354.7481225438</v>
      </c>
      <c r="FD43" s="0" t="n">
        <v>0.127009963426222</v>
      </c>
      <c r="FE43" s="0" t="n">
        <v>29.9028690733643</v>
      </c>
      <c r="FF43" s="0" t="n">
        <v>18692.2287740983</v>
      </c>
      <c r="FG43" s="0" t="n">
        <v>434.739437741698</v>
      </c>
      <c r="FH43" s="0" t="n">
        <v>112070.657022878</v>
      </c>
      <c r="FI43" s="0" t="n">
        <v>0.334758070175004</v>
      </c>
      <c r="FJ43" s="0" t="n">
        <v>719.731163421515</v>
      </c>
      <c r="FK43" s="0" t="n">
        <v>6.95633692402625</v>
      </c>
      <c r="FL43" s="0" t="n">
        <v>9488.39451317241</v>
      </c>
      <c r="FM43" s="0" t="n">
        <v>704.212107439518</v>
      </c>
      <c r="FN43" s="0" t="n">
        <v>0.0148620254226446</v>
      </c>
      <c r="FO43" s="0" t="n">
        <v>1.34259757488546</v>
      </c>
      <c r="FP43" s="7" t="n">
        <v>4.38454354055006E-010</v>
      </c>
      <c r="FQ43" s="7" t="n">
        <v>3.33090596958515E-008</v>
      </c>
      <c r="FR43" s="0" t="n">
        <v>499999.999995738</v>
      </c>
      <c r="FS43" s="7" t="n">
        <v>3.12678422105407E-009</v>
      </c>
      <c r="FT43" s="7" t="n">
        <v>1.95385043756926E-007</v>
      </c>
      <c r="FU43" s="0" t="n">
        <v>980031.202517083</v>
      </c>
      <c r="FV43" s="7" t="n">
        <v>5.47004292010901E-007</v>
      </c>
      <c r="FW43" s="7" t="n">
        <v>6.20695972102012E-006</v>
      </c>
      <c r="FX43" s="7" t="n">
        <v>6300102.93930689</v>
      </c>
      <c r="FY43" s="7" t="n">
        <v>3.51640166053563E-006</v>
      </c>
      <c r="FZ43" s="7" t="n">
        <v>3.51557815420788E-005</v>
      </c>
      <c r="GA43" s="7" t="n">
        <v>7.41042387275462E-005</v>
      </c>
      <c r="GB43" s="0" t="n">
        <v>99999.9925912324</v>
      </c>
      <c r="GC43" s="0" t="n">
        <v>0.00740514364116148</v>
      </c>
      <c r="GD43" s="7" t="n">
        <v>4.84487061408615E-007</v>
      </c>
      <c r="GE43" s="0" t="n">
        <v>99999.9999968604</v>
      </c>
      <c r="GF43" s="7" t="n">
        <v>4.25136098860765E-010</v>
      </c>
      <c r="GG43" s="7" t="n">
        <v>1.4010363470043E-012</v>
      </c>
      <c r="GH43" s="7" t="n">
        <v>1.49046717505045E-006</v>
      </c>
      <c r="GI43" s="7" t="n">
        <v>3.13899753327559E-006</v>
      </c>
      <c r="GJ43" s="0" t="n">
        <v>0.0405089933817107</v>
      </c>
      <c r="GK43" s="0" t="n">
        <v>11.5981856154655</v>
      </c>
      <c r="GL43" s="0" t="n">
        <v>2.08835308422671</v>
      </c>
      <c r="GM43" s="0" t="n">
        <v>15.1889458544962</v>
      </c>
      <c r="GN43" s="0" t="s">
        <v>278</v>
      </c>
      <c r="GO43" s="0" t="e">
        <f aca="false">VLOOKUP(GN43,,8,0)</f>
        <v>#NAME?</v>
      </c>
      <c r="GP43" s="0" t="n">
        <v>144</v>
      </c>
      <c r="GQ43" s="0" t="n">
        <v>306896</v>
      </c>
      <c r="GR43" s="0" t="n">
        <v>199</v>
      </c>
      <c r="GS43" s="0" t="n">
        <v>328483</v>
      </c>
      <c r="GT43" s="0" t="n">
        <v>44</v>
      </c>
      <c r="GU43" s="0" t="n">
        <v>-21587</v>
      </c>
      <c r="GV43" s="0" t="n">
        <v>28423</v>
      </c>
      <c r="GW43" s="0" t="n">
        <v>0.221105527638191</v>
      </c>
      <c r="GX43" s="0" t="n">
        <v>4</v>
      </c>
      <c r="GY43" s="0" t="s">
        <v>278</v>
      </c>
      <c r="GZ43" s="0" t="n">
        <v>58.9</v>
      </c>
      <c r="HA43" s="0" t="n">
        <v>0</v>
      </c>
      <c r="HB43" s="0" t="e">
        <f aca="false">VLOOKUP(GN43,,42,0)</f>
        <v>#NAME?</v>
      </c>
      <c r="HC43" s="0" t="e">
        <f aca="false">VLOOKUP(GN43,,43,0)</f>
        <v>#NAME?</v>
      </c>
      <c r="HD43" s="0" t="e">
        <f aca="false">IF(HC43="Progressed",1,0)</f>
        <v>#NAME?</v>
      </c>
      <c r="HE43" s="0" t="n">
        <f aca="false">GU43/GX43</f>
        <v>-5396.75</v>
      </c>
      <c r="HF43" s="0" t="e">
        <f aca="false">VLOOKUP(GN43,,3,0)</f>
        <v>#NAME?</v>
      </c>
      <c r="HG43" s="0" t="n">
        <f aca="false">IF(Q43&gt;20,1,0)</f>
        <v>0</v>
      </c>
      <c r="HH43" s="0" t="n">
        <f aca="false">IF(AF43&gt;4.2,1,0)</f>
        <v>1</v>
      </c>
      <c r="HI43" s="0" t="n">
        <f aca="false">IF(DQ43&gt;0.005,1,0)</f>
        <v>0</v>
      </c>
      <c r="HJ43" s="0" t="n">
        <f aca="false">IF(DR43&gt;0.004,1,0)</f>
        <v>0</v>
      </c>
      <c r="HK43" s="0" t="n">
        <f aca="false">IF(ED43&gt;0.001,1,0)</f>
        <v>0</v>
      </c>
      <c r="HL43" s="0" t="n">
        <f aca="false">IF((GT43/GP43)&gt;0.4,1,0)</f>
        <v>0</v>
      </c>
      <c r="HM43" s="0" t="n">
        <f aca="false">SUM(HG43:HH43)</f>
        <v>1</v>
      </c>
      <c r="HN43" s="0" t="n">
        <f aca="false">SUM(HG43,HH43,HL43)</f>
        <v>1</v>
      </c>
      <c r="HP43" s="1" t="n">
        <f aca="false">IF(B43&gt;AVERAGE($B$3:$B$115),1,0)</f>
        <v>0</v>
      </c>
      <c r="HQ43" s="1" t="n">
        <f aca="false">IF(E43&gt;AVERAGE($E$3:$E$115),1,0)</f>
        <v>0</v>
      </c>
      <c r="HR43" s="2" t="str">
        <f aca="false">IF(AND(HP43,HQ43),"high","low")</f>
        <v>low</v>
      </c>
      <c r="HS43" s="6" t="n">
        <v>71.3</v>
      </c>
      <c r="HT43" s="6" t="n">
        <v>0</v>
      </c>
      <c r="HU43" s="6" t="str">
        <f aca="false">HR43</f>
        <v>low</v>
      </c>
      <c r="HV43" s="0" t="str">
        <f aca="false">IF(HM43+HL43&lt;2,"low","high")</f>
        <v>low</v>
      </c>
      <c r="HW43" s="0" t="n">
        <v>58.9</v>
      </c>
      <c r="HX43" s="0" t="n">
        <v>0</v>
      </c>
      <c r="HY43" s="0" t="n">
        <f aca="false">SUM(HG43,HH43,HL43)</f>
        <v>1</v>
      </c>
      <c r="IA43" s="0" t="n">
        <v>58.9</v>
      </c>
      <c r="IB43" s="0" t="n">
        <v>0</v>
      </c>
      <c r="IC43" s="0" t="str">
        <f aca="false">IF(AND(SUM(HG43:HH43)=2,GW43&gt;0.4),"high relBp52 and cRel + high synergy",IF(SUM(HG43:HH43)=2,"high RelBp52 and cRel + low synergy","low nfkb"))</f>
        <v>low nfkb</v>
      </c>
      <c r="IE43" s="0" t="n">
        <v>58.9</v>
      </c>
      <c r="IF43" s="0" t="n">
        <v>0</v>
      </c>
      <c r="IG43" s="0" t="str">
        <f aca="false">IF(AND(SUM(HG43:HH43)=2,GW43&gt;0.4),"high relBp52 and cRel + high synergy",IF(AND(SUM(HG43:HH43)=1,GW43&gt;0.4),"high RelBp52 or cRel + high synergy",IF(SUM(HG43:HH43)=1,"high cRel OR RelBnp52n","low nfkb")))</f>
        <v>high cRel OR RelBnp52n</v>
      </c>
      <c r="II43" s="0" t="n">
        <v>58.9</v>
      </c>
      <c r="IJ43" s="0" t="n">
        <v>0</v>
      </c>
      <c r="IK43" s="0" t="str">
        <f aca="false">IF(Q43&gt;20,"high cRel","low cRel")</f>
        <v>low cRel</v>
      </c>
      <c r="IM43" s="0" t="n">
        <v>58.9</v>
      </c>
      <c r="IN43" s="0" t="n">
        <v>0</v>
      </c>
      <c r="IO43" s="0" t="str">
        <f aca="false">IF(AND(Q43&gt;20,GW43&gt;0.4),"high cRel + syn","low cRel or syn")</f>
        <v>low cRel or syn</v>
      </c>
      <c r="IQ43" s="0" t="n">
        <v>58.9</v>
      </c>
      <c r="IR43" s="0" t="n">
        <v>0</v>
      </c>
      <c r="IS43" s="0" t="str">
        <f aca="false">IF(AF43&gt;4.2,"High RelBnp52n","low RelBnp52n")</f>
        <v>High RelBnp52n</v>
      </c>
      <c r="IU43" s="0" t="n">
        <v>58.9</v>
      </c>
      <c r="IV43" s="0" t="n">
        <v>0</v>
      </c>
      <c r="IW43" s="0" t="str">
        <f aca="false">IF(AND(AF43&gt;4.2,GW43&gt;0.4),"High RelBnp52n and syn","low RelBnp52n or syn")</f>
        <v>low RelBnp52n or syn</v>
      </c>
      <c r="IY43" s="0" t="n">
        <v>58.9</v>
      </c>
      <c r="IZ43" s="0" t="n">
        <v>0</v>
      </c>
      <c r="JA43" s="0" t="str">
        <f aca="false">IF(AND(AF43&gt;4.2,GW43&gt;0.4),"High RelBnp52n and syn",IF(AND(AF43&gt;4.2,GW43&lt;=0.4),"other",IF(AND(AF43&lt;=4.2,GW43&gt;0.4),"other","low RelBnp52n and syn")))</f>
        <v>other</v>
      </c>
      <c r="JC43" s="0" t="n">
        <v>58.9</v>
      </c>
      <c r="JD43" s="0" t="n">
        <v>0</v>
      </c>
      <c r="JE43" s="0" t="str">
        <f aca="false">IF(ED43&gt;0.001,"high pE2F","low pE2F")</f>
        <v>low pE2F</v>
      </c>
      <c r="JG43" s="0" t="n">
        <v>58.9</v>
      </c>
      <c r="JH43" s="0" t="n">
        <v>0</v>
      </c>
      <c r="JI43" s="0" t="str">
        <f aca="false">IF((Q43/R43)&gt;1.3,"high cRel/relA","low cRel/RelA")</f>
        <v>low cRel/RelA</v>
      </c>
      <c r="JK43" s="0" t="n">
        <v>58.9</v>
      </c>
      <c r="JL43" s="0" t="n">
        <v>0</v>
      </c>
      <c r="JM43" s="0" t="str">
        <f aca="false">IF(AND((Q43/R43)&gt;1.3,GW43&gt;0.4),"high cRel/relA and high syn",IF(OR((Q43/R43)&gt;1.3,GW43&gt;0.4),"high cRel/RelA or high syn","low both"))</f>
        <v>low both</v>
      </c>
      <c r="JO43" s="0" t="n">
        <v>58.9</v>
      </c>
      <c r="JP43" s="0" t="n">
        <v>0</v>
      </c>
      <c r="JQ43" s="0" t="str">
        <f aca="false">IF(BB43&gt;7.6,"high IkBd","low IkBd")</f>
        <v>low IkBd</v>
      </c>
      <c r="JS43" s="0" t="n">
        <v>58.9</v>
      </c>
      <c r="JT43" s="0" t="n">
        <v>0</v>
      </c>
      <c r="JU43" s="0" t="n">
        <v>1</v>
      </c>
      <c r="JW43" s="0" t="n">
        <v>58.9</v>
      </c>
      <c r="JX43" s="0" t="n">
        <v>0</v>
      </c>
      <c r="JY43" s="0" t="str">
        <f aca="false">IF(OR(JU43=3,JU43=5),IF(GW43&gt;0.4,"3/5 high syn","3/5 low syn"),"other")</f>
        <v>other</v>
      </c>
      <c r="KA43" s="0" t="n">
        <v>58.9</v>
      </c>
      <c r="KB43" s="0" t="n">
        <v>0</v>
      </c>
      <c r="KC43" s="0" t="str">
        <f aca="false">IF(KD43&gt;$KE$3,"high nfkb","low")</f>
        <v>high nfkb</v>
      </c>
      <c r="KD43" s="0" t="n">
        <f aca="false">D43+C43</f>
        <v>34.8684476575607</v>
      </c>
      <c r="KG43" s="0" t="n">
        <v>58.9</v>
      </c>
      <c r="KH43" s="0" t="n">
        <v>0</v>
      </c>
      <c r="KI43" s="0" t="str">
        <f aca="false">IF(AND(KM43,NOT(KN43),KO43),"high cRel+RelB, low RelA","other")</f>
        <v>other</v>
      </c>
      <c r="KJ43" s="0" t="n">
        <f aca="false">Q43</f>
        <v>16.2496567623395</v>
      </c>
      <c r="KK43" s="0" t="n">
        <f aca="false">R43</f>
        <v>16.7641665980122</v>
      </c>
      <c r="KL43" s="0" t="n">
        <f aca="false">AC43</f>
        <v>17.2035507216821</v>
      </c>
      <c r="KM43" s="0" t="n">
        <f aca="false">IF(KJ43&gt;AVERAGE($KJ$3:$KJ$115),1,0)</f>
        <v>0</v>
      </c>
      <c r="KN43" s="0" t="n">
        <f aca="false">IF(KK43&gt;AVERAGE($KK$3:$KK$115),1,0)</f>
        <v>1</v>
      </c>
      <c r="KO43" s="0" t="n">
        <f aca="false">IF(KL43&gt;AVERAGE($KL$3:$KL$115),1,0)</f>
        <v>1</v>
      </c>
      <c r="KP43" s="0" t="n">
        <v>2</v>
      </c>
      <c r="KQ43" s="0" t="n">
        <v>511</v>
      </c>
      <c r="KR43" s="0" t="n">
        <v>859009</v>
      </c>
      <c r="KS43" s="0" t="n">
        <v>551</v>
      </c>
      <c r="KT43" s="0" t="n">
        <v>846161</v>
      </c>
      <c r="KU43" s="0" t="n">
        <v>128</v>
      </c>
      <c r="KV43" s="0" t="n">
        <v>12848</v>
      </c>
      <c r="KW43" s="0" t="n">
        <v>65332</v>
      </c>
      <c r="KX43" s="0" t="n">
        <v>0.232304900181488</v>
      </c>
      <c r="KY43" s="0" t="n">
        <f aca="false">KV43/KT43</f>
        <v>0.0151838716272672</v>
      </c>
    </row>
    <row r="44" customFormat="false" ht="15" hidden="false" customHeight="false" outlineLevel="0" collapsed="false">
      <c r="A44" s="0" t="n">
        <v>361</v>
      </c>
      <c r="B44" s="0" t="n">
        <v>11.1251732911243</v>
      </c>
      <c r="C44" s="0" t="n">
        <v>22.7228455393245</v>
      </c>
      <c r="D44" s="0" t="n">
        <v>11.8150135652636</v>
      </c>
      <c r="E44" s="0" t="n">
        <v>175.202335972597</v>
      </c>
      <c r="F44" s="0" t="n">
        <v>0.158043317965095</v>
      </c>
      <c r="G44" s="0" t="n">
        <v>0.045697950152723</v>
      </c>
      <c r="H44" s="0" t="n">
        <v>1.21887072521669</v>
      </c>
      <c r="I44" s="0" t="n">
        <v>0.679269771331188</v>
      </c>
      <c r="J44" s="0" t="n">
        <v>0.0562604648594703</v>
      </c>
      <c r="K44" s="0" t="n">
        <v>8.59753100701679</v>
      </c>
      <c r="L44" s="0" t="n">
        <v>0.566409790699721</v>
      </c>
      <c r="M44" s="0" t="n">
        <v>1</v>
      </c>
      <c r="N44" s="0" t="n">
        <v>1.17132502778689</v>
      </c>
      <c r="O44" s="0" t="n">
        <v>1</v>
      </c>
      <c r="P44" s="0" t="n">
        <v>0.00549612890428718</v>
      </c>
      <c r="Q44" s="0" t="n">
        <v>23.0139547124382</v>
      </c>
      <c r="R44" s="0" t="n">
        <v>15.6708916720146</v>
      </c>
      <c r="S44" s="0" t="n">
        <v>1.28423324976254</v>
      </c>
      <c r="T44" s="0" t="n">
        <v>0</v>
      </c>
      <c r="U44" s="0" t="n">
        <v>1</v>
      </c>
      <c r="V44" s="0" t="n">
        <v>3.81534612170145</v>
      </c>
      <c r="W44" s="0" t="n">
        <v>0.504034784623784</v>
      </c>
      <c r="X44" s="0" t="n">
        <v>1.4727217642783</v>
      </c>
      <c r="Y44" s="0" t="n">
        <v>3.75589969959435</v>
      </c>
      <c r="Z44" s="0" t="n">
        <v>2.07028915470244</v>
      </c>
      <c r="AA44" s="0" t="n">
        <v>0.0268841906732478</v>
      </c>
      <c r="AB44" s="0" t="n">
        <v>0.901304504354649</v>
      </c>
      <c r="AC44" s="0" t="n">
        <v>15.6448100845603</v>
      </c>
      <c r="AD44" s="0" t="n">
        <v>0.00934324816267775</v>
      </c>
      <c r="AE44" s="0" t="n">
        <v>0.408541723601762</v>
      </c>
      <c r="AF44" s="0" t="n">
        <v>4.06742764828972</v>
      </c>
      <c r="AG44" s="0" t="n">
        <v>0.270692362132226</v>
      </c>
      <c r="AH44" s="0" t="n">
        <v>12.7355281482544</v>
      </c>
      <c r="AI44" s="0" t="n">
        <v>0.258210291765448</v>
      </c>
      <c r="AJ44" s="0" t="n">
        <v>0.0604950004192423</v>
      </c>
      <c r="AK44" s="0" t="n">
        <v>0.0310620345807474</v>
      </c>
      <c r="AL44" s="0" t="n">
        <v>0.00561210938496344</v>
      </c>
      <c r="AM44" s="0" t="n">
        <v>0.919416122708463</v>
      </c>
      <c r="AN44" s="0" t="n">
        <v>0.00155919144586873</v>
      </c>
      <c r="AO44" s="0" t="n">
        <v>0.164564155350697</v>
      </c>
      <c r="AP44" s="0" t="n">
        <v>168.616042596919</v>
      </c>
      <c r="AQ44" s="0" t="n">
        <v>22.6390208900142</v>
      </c>
      <c r="AR44" s="0" t="n">
        <v>35.6596792449958</v>
      </c>
      <c r="AS44" s="0" t="n">
        <v>10.2979808937152</v>
      </c>
      <c r="AT44" s="0" t="n">
        <v>34.012666711713</v>
      </c>
      <c r="AU44" s="0" t="n">
        <v>0.109800308150465</v>
      </c>
      <c r="AV44" s="0" t="n">
        <v>1.8783966051152</v>
      </c>
      <c r="AW44" s="0" t="n">
        <v>0.0276374956749571</v>
      </c>
      <c r="AX44" s="0" t="n">
        <v>2.24625116350299</v>
      </c>
      <c r="AY44" s="0" t="n">
        <v>0.250853948895112</v>
      </c>
      <c r="AZ44" s="0" t="n">
        <v>1.16028821863338</v>
      </c>
      <c r="BA44" s="0" t="n">
        <v>0.160852964106428</v>
      </c>
      <c r="BB44" s="0" t="n">
        <v>7.87166875553141</v>
      </c>
      <c r="BC44" s="0" t="n">
        <v>18.9200799423391</v>
      </c>
      <c r="BD44" s="0" t="n">
        <v>6.67059738741082</v>
      </c>
      <c r="BE44" s="0" t="n">
        <v>1.45999731677354</v>
      </c>
      <c r="BF44" s="0" t="n">
        <v>12.6409465753626</v>
      </c>
      <c r="BG44" s="0" t="n">
        <v>5.75625750740725</v>
      </c>
      <c r="BH44" s="0" t="n">
        <v>0</v>
      </c>
      <c r="BI44" s="0" t="n">
        <v>0</v>
      </c>
      <c r="BJ44" s="0" t="n">
        <v>0.140381315051065</v>
      </c>
      <c r="BK44" s="0" t="n">
        <v>0.0900873489074939</v>
      </c>
      <c r="BL44" s="0" t="n">
        <v>1.0332403105319</v>
      </c>
      <c r="BM44" s="0" t="n">
        <v>0.0800235599131408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0.00527799223384792</v>
      </c>
      <c r="BU44" s="0" t="n">
        <v>4.35708108001229</v>
      </c>
      <c r="BV44" s="0" t="n">
        <v>11.0122221320971</v>
      </c>
      <c r="BW44" s="0" t="n">
        <v>5.0730386285108</v>
      </c>
      <c r="BX44" s="0" t="n">
        <v>0.0560511782005755</v>
      </c>
      <c r="BY44" s="0" t="n">
        <v>0.0142634125679199</v>
      </c>
      <c r="BZ44" s="0" t="n">
        <v>0.137804095183167</v>
      </c>
      <c r="CA44" s="0" t="n">
        <v>0.0869609633724515</v>
      </c>
      <c r="CB44" s="0" t="n">
        <v>8.00665943458446</v>
      </c>
      <c r="CC44" s="0" t="n">
        <v>0.637161947464968</v>
      </c>
      <c r="CD44" s="0" t="n">
        <v>0.680754721037888</v>
      </c>
      <c r="CE44" s="0" t="n">
        <v>0.306333514255289</v>
      </c>
      <c r="CF44" s="0" t="n">
        <v>0.00376746116147433</v>
      </c>
      <c r="CG44" s="0" t="n">
        <v>0.00296698373978374</v>
      </c>
      <c r="CH44" s="0" t="n">
        <v>0.0080476868042068</v>
      </c>
      <c r="CI44" s="0" t="n">
        <v>0.00501234453688195</v>
      </c>
      <c r="CJ44" s="0" t="n">
        <v>9.32497247121268</v>
      </c>
      <c r="CK44" s="0" t="n">
        <v>0.817635952314951</v>
      </c>
      <c r="CL44" s="0" t="n">
        <v>1.21371457616262</v>
      </c>
      <c r="CM44" s="0" t="n">
        <v>0.552180250803593</v>
      </c>
      <c r="CN44" s="0" t="n">
        <v>0.00536907299880158</v>
      </c>
      <c r="CO44" s="0" t="n">
        <v>0.00448832968556239</v>
      </c>
      <c r="CP44" s="0" t="n">
        <v>0.0134535169390102</v>
      </c>
      <c r="CQ44" s="0" t="n">
        <v>0.00862779281485183</v>
      </c>
      <c r="CR44" s="0" t="n">
        <v>0.875386567011166</v>
      </c>
      <c r="CS44" s="0" t="n">
        <v>0.0690460596381155</v>
      </c>
      <c r="CT44" s="0" t="n">
        <v>0.693371814577772</v>
      </c>
      <c r="CU44" s="0" t="n">
        <v>4.22498665966851</v>
      </c>
      <c r="CV44" s="0" t="n">
        <v>0.0339514512838042</v>
      </c>
      <c r="CW44" s="0" t="n">
        <v>0.031435462501704</v>
      </c>
      <c r="CX44" s="0" t="n">
        <v>0.0318427813099699</v>
      </c>
      <c r="CY44" s="0" t="n">
        <v>0.0366999032434683</v>
      </c>
      <c r="CZ44" s="0" t="n">
        <v>0.0969707438698183</v>
      </c>
      <c r="DA44" s="0" t="n">
        <v>6.64803855277438</v>
      </c>
      <c r="DB44" s="0" t="n">
        <v>2.18551355142544</v>
      </c>
      <c r="DC44" s="0" t="n">
        <v>4.41070577302795</v>
      </c>
      <c r="DD44" s="0" t="n">
        <v>0.287639280821831</v>
      </c>
      <c r="DE44" s="0" t="n">
        <v>0.0173441630894917</v>
      </c>
      <c r="DF44" s="0" t="n">
        <v>0.00945211481139324</v>
      </c>
      <c r="DG44" s="0" t="n">
        <v>0.000516181339939164</v>
      </c>
      <c r="DH44" s="7" t="n">
        <v>2.63588309371342E-006</v>
      </c>
      <c r="DI44" s="0" t="n">
        <v>0.00399956049068131</v>
      </c>
      <c r="DJ44" s="0" t="n">
        <v>0.00465634192951632</v>
      </c>
      <c r="DK44" s="0" t="n">
        <v>0.000437294397005676</v>
      </c>
      <c r="DL44" s="0" t="n">
        <v>0.0292256355854087</v>
      </c>
      <c r="DM44" s="0" t="n">
        <v>0.0890377254442564</v>
      </c>
      <c r="DN44" s="0" t="n">
        <v>1.25758649709615</v>
      </c>
      <c r="DO44" s="7" t="n">
        <v>1.29175374877385E-005</v>
      </c>
      <c r="DP44" s="0" t="n">
        <v>0.398969446312482</v>
      </c>
      <c r="DQ44" s="0" t="n">
        <v>0.00641495103688515</v>
      </c>
      <c r="DR44" s="0" t="n">
        <v>0.0014159338379158</v>
      </c>
      <c r="DS44" s="0" t="n">
        <v>0.00507897327885874</v>
      </c>
      <c r="DT44" s="0" t="n">
        <v>0.27467117816769</v>
      </c>
      <c r="DU44" s="0" t="n">
        <v>0.999647698264529</v>
      </c>
      <c r="DV44" s="0" t="n">
        <v>0.783132479817298</v>
      </c>
      <c r="DW44" s="0" t="n">
        <v>0.940050903986601</v>
      </c>
      <c r="DX44" s="7" t="n">
        <v>1.53989111786403E-005</v>
      </c>
      <c r="DY44" s="0" t="n">
        <v>0.00488936552974706</v>
      </c>
      <c r="DZ44" s="0" t="n">
        <v>4.80331643588609</v>
      </c>
      <c r="EA44" s="0" t="n">
        <v>0.14084358104049</v>
      </c>
      <c r="EB44" s="0" t="n">
        <v>3.71105084324368</v>
      </c>
      <c r="EC44" s="0" t="n">
        <v>0.0542466594994967</v>
      </c>
      <c r="ED44" s="0" t="n">
        <v>0.00159063310177109</v>
      </c>
      <c r="EE44" s="0" t="n">
        <v>1.4313881876941</v>
      </c>
      <c r="EF44" s="0" t="n">
        <v>199.760141332743</v>
      </c>
      <c r="EG44" s="0" t="n">
        <v>0.00798961174974658</v>
      </c>
      <c r="EH44" s="0" t="n">
        <v>1.37325424883435</v>
      </c>
      <c r="EI44" s="0" t="n">
        <v>98.160461232811</v>
      </c>
      <c r="EJ44" s="0" t="n">
        <v>0.108958767681817</v>
      </c>
      <c r="EK44" s="0" t="n">
        <v>22763.9964227758</v>
      </c>
      <c r="EL44" s="0" t="n">
        <v>0.00312283014825563</v>
      </c>
      <c r="EM44" s="0" t="n">
        <v>10.1703911445567</v>
      </c>
      <c r="EN44" s="0" t="n">
        <v>580.858866532711</v>
      </c>
      <c r="EO44" s="0" t="n">
        <v>2.06655792543934</v>
      </c>
      <c r="EP44" s="0" t="n">
        <v>347915.500414869</v>
      </c>
      <c r="EQ44" s="0" t="n">
        <v>0.353471753885937</v>
      </c>
      <c r="ER44" s="0" t="n">
        <v>0.0278169623781019</v>
      </c>
      <c r="ES44" s="0" t="n">
        <v>417082.941829219</v>
      </c>
      <c r="ET44" s="0" t="n">
        <v>0.00115897858011759</v>
      </c>
      <c r="EU44" s="0" t="n">
        <v>0.560355214501214</v>
      </c>
      <c r="EV44" s="0" t="n">
        <v>0.00127424954681117</v>
      </c>
      <c r="EW44" s="7" t="n">
        <v>6417001.64742068</v>
      </c>
      <c r="EX44" s="0" t="n">
        <v>3.53285631199939</v>
      </c>
      <c r="EY44" s="0" t="n">
        <v>1292.12009402922</v>
      </c>
      <c r="EZ44" s="7" t="n">
        <v>1530804.96194674</v>
      </c>
      <c r="FA44" s="0" t="n">
        <v>0.00212900519675713</v>
      </c>
      <c r="FB44" s="0" t="n">
        <v>34.4686894892286</v>
      </c>
      <c r="FC44" s="0" t="n">
        <v>65550.495953202</v>
      </c>
      <c r="FD44" s="0" t="n">
        <v>0.0665973428828032</v>
      </c>
      <c r="FE44" s="0" t="n">
        <v>15.1120812863166</v>
      </c>
      <c r="FF44" s="0" t="n">
        <v>20528.6163653205</v>
      </c>
      <c r="FG44" s="0" t="n">
        <v>244.691471872111</v>
      </c>
      <c r="FH44" s="0" t="n">
        <v>147756.722192225</v>
      </c>
      <c r="FI44" s="0" t="n">
        <v>0.223052801879424</v>
      </c>
      <c r="FJ44" s="0" t="n">
        <v>486.059314995906</v>
      </c>
      <c r="FK44" s="0" t="n">
        <v>4.68521805680776</v>
      </c>
      <c r="FL44" s="0" t="n">
        <v>11531.956574504</v>
      </c>
      <c r="FM44" s="0" t="n">
        <v>597.559630366111</v>
      </c>
      <c r="FN44" s="0" t="n">
        <v>0.00594120800919765</v>
      </c>
      <c r="FO44" s="0" t="n">
        <v>0.672449450224375</v>
      </c>
      <c r="FP44" s="7" t="n">
        <v>7.00312691677688E-011</v>
      </c>
      <c r="FQ44" s="7" t="n">
        <v>6.94255800534353E-009</v>
      </c>
      <c r="FR44" s="0" t="n">
        <v>499999.999999167</v>
      </c>
      <c r="FS44" s="7" t="n">
        <v>4.99501303038907E-010</v>
      </c>
      <c r="FT44" s="7" t="n">
        <v>4.31541648508763E-008</v>
      </c>
      <c r="FU44" s="0" t="n">
        <v>597507.31004626</v>
      </c>
      <c r="FV44" s="7" t="n">
        <v>7.36600532812988E-008</v>
      </c>
      <c r="FW44" s="7" t="n">
        <v>8.60868735329535E-007</v>
      </c>
      <c r="FX44" s="7" t="n">
        <v>5797187.14755923</v>
      </c>
      <c r="FY44" s="7" t="n">
        <v>7.14670945428365E-007</v>
      </c>
      <c r="FZ44" s="7" t="n">
        <v>7.14690775452339E-006</v>
      </c>
      <c r="GA44" s="7" t="n">
        <v>1.24712502670064E-005</v>
      </c>
      <c r="GB44" s="0" t="n">
        <v>99999.9987528539</v>
      </c>
      <c r="GC44" s="0" t="n">
        <v>0.00124641240428019</v>
      </c>
      <c r="GD44" s="7" t="n">
        <v>8.30874635159607E-008</v>
      </c>
      <c r="GE44" s="0" t="n">
        <v>99999.9999993495</v>
      </c>
      <c r="GF44" s="7" t="n">
        <v>9.27932587558059E-011</v>
      </c>
      <c r="GG44" s="7" t="n">
        <v>1.61159972910847E-013</v>
      </c>
      <c r="GH44" s="7" t="n">
        <v>3.82029437471293E-007</v>
      </c>
      <c r="GI44" s="7" t="n">
        <v>6.5039430639247E-007</v>
      </c>
      <c r="GJ44" s="0" t="n">
        <v>0.0100175897990307</v>
      </c>
      <c r="GK44" s="0" t="n">
        <v>9.64020336628878</v>
      </c>
      <c r="GL44" s="0" t="n">
        <v>1.94566539919942</v>
      </c>
      <c r="GM44" s="0" t="n">
        <v>15.4502244433156</v>
      </c>
      <c r="GN44" s="0" t="s">
        <v>279</v>
      </c>
      <c r="GO44" s="0" t="e">
        <f aca="false">VLOOKUP(GN44,,8,0)</f>
        <v>#NAME?</v>
      </c>
      <c r="GP44" s="0" t="n">
        <v>643</v>
      </c>
      <c r="GQ44" s="0" t="n">
        <v>1097561</v>
      </c>
      <c r="GR44" s="0" t="n">
        <v>605</v>
      </c>
      <c r="GS44" s="0" t="n">
        <v>923921</v>
      </c>
      <c r="GT44" s="0" t="n">
        <v>243</v>
      </c>
      <c r="GU44" s="0" t="n">
        <v>173640</v>
      </c>
      <c r="GV44" s="0" t="n">
        <v>226903</v>
      </c>
      <c r="GW44" s="0" t="n">
        <v>0.401652892561983</v>
      </c>
      <c r="GX44" s="0" t="n">
        <v>9</v>
      </c>
      <c r="GY44" s="0" t="s">
        <v>279</v>
      </c>
      <c r="GZ44" s="0" t="n">
        <v>58.9</v>
      </c>
      <c r="HA44" s="0" t="n">
        <v>0</v>
      </c>
      <c r="HB44" s="0" t="e">
        <f aca="false">VLOOKUP(GN44,,42,0)</f>
        <v>#NAME?</v>
      </c>
      <c r="HC44" s="0" t="e">
        <f aca="false">VLOOKUP(GN44,,43,0)</f>
        <v>#NAME?</v>
      </c>
      <c r="HD44" s="0" t="e">
        <f aca="false">IF(HC44="Progressed",1,0)</f>
        <v>#NAME?</v>
      </c>
      <c r="HE44" s="0" t="n">
        <f aca="false">GU44/GX44</f>
        <v>19293.3333333333</v>
      </c>
      <c r="HF44" s="0" t="e">
        <f aca="false">VLOOKUP(GN44,,3,0)</f>
        <v>#NAME?</v>
      </c>
      <c r="HG44" s="0" t="n">
        <f aca="false">IF(Q44&gt;20,1,0)</f>
        <v>1</v>
      </c>
      <c r="HH44" s="0" t="n">
        <f aca="false">IF(AF44&gt;4.2,1,0)</f>
        <v>0</v>
      </c>
      <c r="HI44" s="0" t="n">
        <f aca="false">IF(DQ44&gt;0.005,1,0)</f>
        <v>1</v>
      </c>
      <c r="HJ44" s="0" t="n">
        <f aca="false">IF(DR44&gt;0.004,1,0)</f>
        <v>0</v>
      </c>
      <c r="HK44" s="0" t="n">
        <f aca="false">IF(ED44&gt;0.001,1,0)</f>
        <v>1</v>
      </c>
      <c r="HL44" s="0" t="n">
        <f aca="false">IF((GT44/GP44)&gt;0.4,1,0)</f>
        <v>0</v>
      </c>
      <c r="HM44" s="0" t="n">
        <f aca="false">SUM(HG44:HH44)</f>
        <v>1</v>
      </c>
      <c r="HN44" s="0" t="n">
        <f aca="false">SUM(HG44,HH44,HL44)</f>
        <v>1</v>
      </c>
      <c r="HP44" s="1" t="n">
        <f aca="false">IF(B44&gt;AVERAGE($B$3:$B$115),1,0)</f>
        <v>0</v>
      </c>
      <c r="HQ44" s="1" t="n">
        <f aca="false">IF(E44&gt;AVERAGE($E$3:$E$115),1,0)</f>
        <v>1</v>
      </c>
      <c r="HR44" s="2" t="str">
        <f aca="false">IF(AND(HP44,HQ44),"high","low")</f>
        <v>low</v>
      </c>
      <c r="HS44" s="6" t="n">
        <v>20.5</v>
      </c>
      <c r="HT44" s="6" t="n">
        <v>1</v>
      </c>
      <c r="HU44" s="6" t="str">
        <f aca="false">HR44</f>
        <v>low</v>
      </c>
      <c r="HV44" s="0" t="str">
        <f aca="false">IF(HM44+HL44&lt;2,"low","high")</f>
        <v>low</v>
      </c>
      <c r="HW44" s="0" t="n">
        <v>58.9</v>
      </c>
      <c r="HX44" s="0" t="n">
        <v>0</v>
      </c>
      <c r="HY44" s="0" t="n">
        <f aca="false">SUM(HG44,HH44,HL44)</f>
        <v>1</v>
      </c>
      <c r="IA44" s="0" t="n">
        <v>58.9</v>
      </c>
      <c r="IB44" s="0" t="n">
        <v>0</v>
      </c>
      <c r="IC44" s="0" t="str">
        <f aca="false">IF(AND(SUM(HG44:HH44)=2,GW44&gt;0.4),"high relBp52 and cRel + high synergy",IF(SUM(HG44:HH44)=2,"high RelBp52 and cRel + low synergy","low nfkb"))</f>
        <v>low nfkb</v>
      </c>
      <c r="IE44" s="0" t="n">
        <v>58.9</v>
      </c>
      <c r="IF44" s="0" t="n">
        <v>0</v>
      </c>
      <c r="IG44" s="0" t="str">
        <f aca="false">IF(AND(SUM(HG44:HH44)=2,GW44&gt;0.4),"high relBp52 and cRel + high synergy",IF(AND(SUM(HG44:HH44)=1,GW44&gt;0.4),"high RelBp52 or cRel + high synergy",IF(SUM(HG44:HH44)=1,"high cRel OR RelBnp52n","low nfkb")))</f>
        <v>high RelBp52 or cRel + high synergy</v>
      </c>
      <c r="II44" s="0" t="n">
        <v>58.9</v>
      </c>
      <c r="IJ44" s="0" t="n">
        <v>0</v>
      </c>
      <c r="IK44" s="0" t="str">
        <f aca="false">IF(Q44&gt;20,"high cRel","low cRel")</f>
        <v>high cRel</v>
      </c>
      <c r="IM44" s="0" t="n">
        <v>58.9</v>
      </c>
      <c r="IN44" s="0" t="n">
        <v>0</v>
      </c>
      <c r="IO44" s="0" t="str">
        <f aca="false">IF(AND(Q44&gt;20,GW44&gt;0.4),"high cRel + syn","low cRel or syn")</f>
        <v>high cRel + syn</v>
      </c>
      <c r="IQ44" s="0" t="n">
        <v>58.9</v>
      </c>
      <c r="IR44" s="0" t="n">
        <v>0</v>
      </c>
      <c r="IS44" s="0" t="str">
        <f aca="false">IF(AF44&gt;4.2,"High RelBnp52n","low RelBnp52n")</f>
        <v>low RelBnp52n</v>
      </c>
      <c r="IU44" s="0" t="n">
        <v>58.9</v>
      </c>
      <c r="IV44" s="0" t="n">
        <v>0</v>
      </c>
      <c r="IW44" s="0" t="str">
        <f aca="false">IF(AND(AF44&gt;4.2,GW44&gt;0.4),"High RelBnp52n and syn","low RelBnp52n or syn")</f>
        <v>low RelBnp52n or syn</v>
      </c>
      <c r="IY44" s="0" t="n">
        <v>58.9</v>
      </c>
      <c r="IZ44" s="0" t="n">
        <v>0</v>
      </c>
      <c r="JA44" s="0" t="str">
        <f aca="false">IF(AND(AF44&gt;4.2,GW44&gt;0.4),"High RelBnp52n and syn",IF(AND(AF44&gt;4.2,GW44&lt;=0.4),"other",IF(AND(AF44&lt;=4.2,GW44&gt;0.4),"other","low RelBnp52n and syn")))</f>
        <v>other</v>
      </c>
      <c r="JC44" s="0" t="n">
        <v>58.9</v>
      </c>
      <c r="JD44" s="0" t="n">
        <v>0</v>
      </c>
      <c r="JE44" s="0" t="str">
        <f aca="false">IF(ED44&gt;0.001,"high pE2F","low pE2F")</f>
        <v>high pE2F</v>
      </c>
      <c r="JG44" s="0" t="n">
        <v>58.9</v>
      </c>
      <c r="JH44" s="0" t="n">
        <v>0</v>
      </c>
      <c r="JI44" s="0" t="str">
        <f aca="false">IF((Q44/R44)&gt;1.3,"high cRel/relA","low cRel/RelA")</f>
        <v>high cRel/relA</v>
      </c>
      <c r="JK44" s="0" t="n">
        <v>58.9</v>
      </c>
      <c r="JL44" s="0" t="n">
        <v>0</v>
      </c>
      <c r="JM44" s="0" t="str">
        <f aca="false">IF(AND((Q44/R44)&gt;1.3,GW44&gt;0.4),"high cRel/relA and high syn",IF(OR((Q44/R44)&gt;1.3,GW44&gt;0.4),"high cRel/RelA or high syn","low both"))</f>
        <v>high cRel/relA and high syn</v>
      </c>
      <c r="JO44" s="0" t="n">
        <v>58.9</v>
      </c>
      <c r="JP44" s="0" t="n">
        <v>0</v>
      </c>
      <c r="JQ44" s="0" t="str">
        <f aca="false">IF(BB44&gt;7.6,"high IkBd","low IkBd")</f>
        <v>high IkBd</v>
      </c>
      <c r="JS44" s="0" t="n">
        <v>58.9</v>
      </c>
      <c r="JT44" s="0" t="n">
        <v>0</v>
      </c>
      <c r="JU44" s="0" t="n">
        <v>5</v>
      </c>
      <c r="JW44" s="0" t="n">
        <v>58.9</v>
      </c>
      <c r="JX44" s="0" t="n">
        <v>0</v>
      </c>
      <c r="JY44" s="0" t="str">
        <f aca="false">IF(OR(JU44=3,JU44=5),IF(GW44&gt;0.4,"3/5 high syn","3/5 low syn"),"other")</f>
        <v>3/5 high syn</v>
      </c>
      <c r="KA44" s="0" t="n">
        <v>58.9</v>
      </c>
      <c r="KB44" s="0" t="n">
        <v>0</v>
      </c>
      <c r="KC44" s="0" t="str">
        <f aca="false">IF(KD44&gt;$KE$3,"high nfkb","low")</f>
        <v>low</v>
      </c>
      <c r="KD44" s="0" t="n">
        <f aca="false">D44+C44</f>
        <v>34.5378591045881</v>
      </c>
      <c r="KG44" s="0" t="n">
        <v>58.9</v>
      </c>
      <c r="KH44" s="0" t="n">
        <v>0</v>
      </c>
      <c r="KI44" s="0" t="str">
        <f aca="false">IF(AND(KM44,NOT(KN44),KO44),"high cRel+RelB, low RelA","other")</f>
        <v>other</v>
      </c>
      <c r="KJ44" s="0" t="n">
        <f aca="false">Q44</f>
        <v>23.0139547124382</v>
      </c>
      <c r="KK44" s="0" t="n">
        <f aca="false">R44</f>
        <v>15.6708916720146</v>
      </c>
      <c r="KL44" s="0" t="n">
        <f aca="false">AC44</f>
        <v>15.6448100845603</v>
      </c>
      <c r="KM44" s="0" t="n">
        <f aca="false">IF(KJ44&gt;AVERAGE($KJ$3:$KJ$115),1,0)</f>
        <v>1</v>
      </c>
      <c r="KN44" s="0" t="n">
        <f aca="false">IF(KK44&gt;AVERAGE($KK$3:$KK$115),1,0)</f>
        <v>0</v>
      </c>
      <c r="KO44" s="0" t="n">
        <f aca="false">IF(KL44&gt;AVERAGE($KL$3:$KL$115),1,0)</f>
        <v>0</v>
      </c>
      <c r="KP44" s="0" t="n">
        <v>2</v>
      </c>
      <c r="KQ44" s="0" t="n">
        <v>331</v>
      </c>
      <c r="KR44" s="0" t="n">
        <v>596705</v>
      </c>
      <c r="KS44" s="0" t="n">
        <v>358</v>
      </c>
      <c r="KT44" s="0" t="n">
        <v>568951</v>
      </c>
      <c r="KU44" s="0" t="n">
        <v>145</v>
      </c>
      <c r="KV44" s="0" t="n">
        <v>27754</v>
      </c>
      <c r="KW44" s="0" t="n">
        <v>49847</v>
      </c>
      <c r="KX44" s="0" t="n">
        <v>0.405027932960894</v>
      </c>
      <c r="KY44" s="0" t="n">
        <f aca="false">KV44/KT44</f>
        <v>0.0487810022304206</v>
      </c>
    </row>
    <row r="45" customFormat="false" ht="15" hidden="false" customHeight="false" outlineLevel="0" collapsed="false">
      <c r="A45" s="0" t="n">
        <v>361</v>
      </c>
      <c r="B45" s="0" t="n">
        <v>9.33998744427302</v>
      </c>
      <c r="C45" s="0" t="n">
        <v>19.45425265735</v>
      </c>
      <c r="D45" s="0" t="n">
        <v>5.74347520036748</v>
      </c>
      <c r="E45" s="0" t="n">
        <v>98.9170818938581</v>
      </c>
      <c r="F45" s="0" t="n">
        <v>0.131689718821428</v>
      </c>
      <c r="G45" s="0" t="n">
        <v>0.0369451357227817</v>
      </c>
      <c r="H45" s="0" t="n">
        <v>1.18904161875617</v>
      </c>
      <c r="I45" s="0" t="n">
        <v>0.375883930476646</v>
      </c>
      <c r="J45" s="0" t="n">
        <v>0.0533777952540859</v>
      </c>
      <c r="K45" s="0" t="n">
        <v>7.84456646171517</v>
      </c>
      <c r="L45" s="0" t="n">
        <v>0.48428401508603</v>
      </c>
      <c r="M45" s="0" t="n">
        <v>1</v>
      </c>
      <c r="N45" s="0" t="n">
        <v>1.06222035662666</v>
      </c>
      <c r="O45" s="0" t="n">
        <v>1</v>
      </c>
      <c r="P45" s="0" t="n">
        <v>0.00299031237040362</v>
      </c>
      <c r="Q45" s="0" t="n">
        <v>13.4729577391207</v>
      </c>
      <c r="R45" s="0" t="n">
        <v>15.1716293302693</v>
      </c>
      <c r="S45" s="0" t="n">
        <v>0.953458173331443</v>
      </c>
      <c r="T45" s="0" t="n">
        <v>0</v>
      </c>
      <c r="U45" s="0" t="n">
        <v>1</v>
      </c>
      <c r="V45" s="0" t="n">
        <v>3.7741401626009</v>
      </c>
      <c r="W45" s="0" t="n">
        <v>0.464294904632449</v>
      </c>
      <c r="X45" s="0" t="n">
        <v>1.23504841493522</v>
      </c>
      <c r="Y45" s="0" t="n">
        <v>3.3073478931402</v>
      </c>
      <c r="Z45" s="0" t="n">
        <v>2.3234509167203</v>
      </c>
      <c r="AA45" s="0" t="n">
        <v>0.0282719714288083</v>
      </c>
      <c r="AB45" s="0" t="n">
        <v>1.01584465995131</v>
      </c>
      <c r="AC45" s="0" t="n">
        <v>17.9935755675522</v>
      </c>
      <c r="AD45" s="0" t="n">
        <v>0.0116660097286078</v>
      </c>
      <c r="AE45" s="0" t="n">
        <v>0.418641408673848</v>
      </c>
      <c r="AF45" s="0" t="n">
        <v>4.80571686563361</v>
      </c>
      <c r="AG45" s="0" t="n">
        <v>0.284969791584751</v>
      </c>
      <c r="AH45" s="0" t="n">
        <v>12.4684367021536</v>
      </c>
      <c r="AI45" s="0" t="n">
        <v>0.134904632388343</v>
      </c>
      <c r="AJ45" s="0" t="n">
        <v>0.0282594716599394</v>
      </c>
      <c r="AK45" s="0" t="n">
        <v>0.0191738930726307</v>
      </c>
      <c r="AL45" s="0" t="n">
        <v>0.00541031307195662</v>
      </c>
      <c r="AM45" s="0" t="n">
        <v>0.807412990560905</v>
      </c>
      <c r="AN45" s="0" t="n">
        <v>0.00196260229058262</v>
      </c>
      <c r="AO45" s="0" t="n">
        <v>0.206026220725306</v>
      </c>
      <c r="AP45" s="0" t="n">
        <v>156.954611288788</v>
      </c>
      <c r="AQ45" s="0" t="n">
        <v>24.667158746788</v>
      </c>
      <c r="AR45" s="0" t="n">
        <v>38.3054085300974</v>
      </c>
      <c r="AS45" s="0" t="n">
        <v>10.7318197525417</v>
      </c>
      <c r="AT45" s="0" t="n">
        <v>23.5589877540798</v>
      </c>
      <c r="AU45" s="0" t="n">
        <v>0.0632386338527015</v>
      </c>
      <c r="AV45" s="0" t="n">
        <v>1.42566208944974</v>
      </c>
      <c r="AW45" s="0" t="n">
        <v>0.0174546192509647</v>
      </c>
      <c r="AX45" s="0" t="n">
        <v>2.74796782279963</v>
      </c>
      <c r="AY45" s="0" t="n">
        <v>0.430225515904946</v>
      </c>
      <c r="AZ45" s="0" t="n">
        <v>1.74147369915154</v>
      </c>
      <c r="BA45" s="0" t="n">
        <v>0.24166940443782</v>
      </c>
      <c r="BB45" s="0" t="n">
        <v>7.21060142869995</v>
      </c>
      <c r="BC45" s="0" t="n">
        <v>18.4491227730939</v>
      </c>
      <c r="BD45" s="0" t="n">
        <v>7.69844534765724</v>
      </c>
      <c r="BE45" s="0" t="n">
        <v>1.42633783943051</v>
      </c>
      <c r="BF45" s="0" t="n">
        <v>15.7410226859232</v>
      </c>
      <c r="BG45" s="0" t="n">
        <v>6.85540039047262</v>
      </c>
      <c r="BH45" s="0" t="n">
        <v>0</v>
      </c>
      <c r="BI45" s="0" t="n">
        <v>0</v>
      </c>
      <c r="BJ45" s="0" t="n">
        <v>0.275161521087989</v>
      </c>
      <c r="BK45" s="0" t="n">
        <v>0.154688719921358</v>
      </c>
      <c r="BL45" s="0" t="n">
        <v>1.13891926003506</v>
      </c>
      <c r="BM45" s="0" t="n">
        <v>0.0885234896971292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0.0060919934819345</v>
      </c>
      <c r="BU45" s="0" t="n">
        <v>5.81238349910578</v>
      </c>
      <c r="BV45" s="0" t="n">
        <v>6.72752995006251</v>
      </c>
      <c r="BW45" s="0" t="n">
        <v>2.96696019510817</v>
      </c>
      <c r="BX45" s="0" t="n">
        <v>0.0183281338213519</v>
      </c>
      <c r="BY45" s="0" t="n">
        <v>0.00511538449321212</v>
      </c>
      <c r="BZ45" s="0" t="n">
        <v>0.136071373499331</v>
      </c>
      <c r="CA45" s="0" t="n">
        <v>0.0750659532772281</v>
      </c>
      <c r="CB45" s="0" t="n">
        <v>4.37157417536748</v>
      </c>
      <c r="CC45" s="0" t="n">
        <v>0.349465803308628</v>
      </c>
      <c r="CD45" s="0" t="n">
        <v>0.471125435132691</v>
      </c>
      <c r="CE45" s="0" t="n">
        <v>0.203637398635601</v>
      </c>
      <c r="CF45" s="0" t="n">
        <v>0.00143820016558304</v>
      </c>
      <c r="CG45" s="0" t="n">
        <v>0.00115597329896441</v>
      </c>
      <c r="CH45" s="0" t="n">
        <v>0.00893664655410113</v>
      </c>
      <c r="CI45" s="0" t="n">
        <v>0.00489455164438896</v>
      </c>
      <c r="CJ45" s="0" t="n">
        <v>5.8279170935118</v>
      </c>
      <c r="CK45" s="0" t="n">
        <v>0.513711770543101</v>
      </c>
      <c r="CL45" s="0" t="n">
        <v>1.5022056120627</v>
      </c>
      <c r="CM45" s="0" t="n">
        <v>0.653973327548392</v>
      </c>
      <c r="CN45" s="0" t="n">
        <v>0.00355139294093106</v>
      </c>
      <c r="CO45" s="0" t="n">
        <v>0.0030561316904485</v>
      </c>
      <c r="CP45" s="0" t="n">
        <v>0.0262028686079791</v>
      </c>
      <c r="CQ45" s="0" t="n">
        <v>0.0147336416731131</v>
      </c>
      <c r="CR45" s="0" t="n">
        <v>0.966973478082745</v>
      </c>
      <c r="CS45" s="0" t="n">
        <v>0.0764982071762312</v>
      </c>
      <c r="CT45" s="0" t="n">
        <v>0.483254419417523</v>
      </c>
      <c r="CU45" s="0" t="n">
        <v>3.56352866685104</v>
      </c>
      <c r="CV45" s="0" t="n">
        <v>0.0322766548929652</v>
      </c>
      <c r="CW45" s="0" t="n">
        <v>0.0415437246074142</v>
      </c>
      <c r="CX45" s="0" t="n">
        <v>0.0295798031248708</v>
      </c>
      <c r="CY45" s="0" t="n">
        <v>0.0452385697008373</v>
      </c>
      <c r="CZ45" s="0" t="n">
        <v>0.0918808102281537</v>
      </c>
      <c r="DA45" s="0" t="n">
        <v>6.36097544490974</v>
      </c>
      <c r="DB45" s="0" t="n">
        <v>2.3441365696495</v>
      </c>
      <c r="DC45" s="0" t="n">
        <v>4.8709247355697</v>
      </c>
      <c r="DD45" s="0" t="n">
        <v>0.304863016227416</v>
      </c>
      <c r="DE45" s="0" t="n">
        <v>0.0175481256258896</v>
      </c>
      <c r="DF45" s="0" t="n">
        <v>0.00921836441948074</v>
      </c>
      <c r="DG45" s="0" t="n">
        <v>0.00056906721930221</v>
      </c>
      <c r="DH45" s="7" t="n">
        <v>3.04294528804662E-006</v>
      </c>
      <c r="DI45" s="0" t="n">
        <v>0.00218407240217829</v>
      </c>
      <c r="DJ45" s="0" t="n">
        <v>0.00291057214167633</v>
      </c>
      <c r="DK45" s="0" t="n">
        <v>0.00048312459205382</v>
      </c>
      <c r="DL45" s="0" t="n">
        <v>0.0084596623293542</v>
      </c>
      <c r="DM45" s="0" t="n">
        <v>0.0396527361550628</v>
      </c>
      <c r="DN45" s="0" t="n">
        <v>1.47323879089215</v>
      </c>
      <c r="DO45" s="7" t="n">
        <v>1.62172484973748E-007</v>
      </c>
      <c r="DP45" s="0" t="n">
        <v>0.128124723652065</v>
      </c>
      <c r="DQ45" s="0" t="n">
        <v>0.00184877139227861</v>
      </c>
      <c r="DR45" s="0" t="n">
        <v>0.000568735203341366</v>
      </c>
      <c r="DS45" s="0" t="n">
        <v>0.00767947411862474</v>
      </c>
      <c r="DT45" s="0" t="n">
        <v>0.164211122256105</v>
      </c>
      <c r="DU45" s="0" t="n">
        <v>0.999531700134887</v>
      </c>
      <c r="DV45" s="0" t="n">
        <v>1.07115144241861</v>
      </c>
      <c r="DW45" s="0" t="n">
        <v>1.07829908417075</v>
      </c>
      <c r="DX45" s="7" t="n">
        <v>2.72256915058031E-005</v>
      </c>
      <c r="DY45" s="0" t="n">
        <v>0.00727050080724069</v>
      </c>
      <c r="DZ45" s="0" t="n">
        <v>4.89612197736551</v>
      </c>
      <c r="EA45" s="0" t="n">
        <v>0.0386940077508709</v>
      </c>
      <c r="EB45" s="0" t="n">
        <v>2.43247760642175</v>
      </c>
      <c r="EC45" s="0" t="n">
        <v>0.0646702363568206</v>
      </c>
      <c r="ED45" s="0" t="n">
        <v>0.000511088323635835</v>
      </c>
      <c r="EE45" s="0" t="n">
        <v>2.60673235119667</v>
      </c>
      <c r="EF45" s="0" t="n">
        <v>199.76014137398</v>
      </c>
      <c r="EG45" s="0" t="n">
        <v>0.00798961175142866</v>
      </c>
      <c r="EH45" s="0" t="n">
        <v>1.3933677346275</v>
      </c>
      <c r="EI45" s="0" t="n">
        <v>91.6872109440898</v>
      </c>
      <c r="EJ45" s="0" t="n">
        <v>0.103340751605863</v>
      </c>
      <c r="EK45" s="0" t="n">
        <v>21437.6522116289</v>
      </c>
      <c r="EL45" s="0" t="n">
        <v>0.00298395122175023</v>
      </c>
      <c r="EM45" s="0" t="n">
        <v>25.8429568570738</v>
      </c>
      <c r="EN45" s="0" t="n">
        <v>505.49561545465</v>
      </c>
      <c r="EO45" s="0" t="n">
        <v>4.24975888685607</v>
      </c>
      <c r="EP45" s="0" t="n">
        <v>726984.400457401</v>
      </c>
      <c r="EQ45" s="0" t="n">
        <v>1.87669455475438</v>
      </c>
      <c r="ER45" s="0" t="n">
        <v>0.138698356999918</v>
      </c>
      <c r="ES45" s="0" t="n">
        <v>468218.635629544</v>
      </c>
      <c r="ET45" s="0" t="n">
        <v>0.00648704598573769</v>
      </c>
      <c r="EU45" s="0" t="n">
        <v>3.90196024433541</v>
      </c>
      <c r="EV45" s="0" t="n">
        <v>0.00835575812839418</v>
      </c>
      <c r="EW45" s="7" t="n">
        <v>6832924.77356325</v>
      </c>
      <c r="EX45" s="0" t="n">
        <v>18.7499659661616</v>
      </c>
      <c r="EY45" s="0" t="n">
        <v>5891.94742168164</v>
      </c>
      <c r="EZ45" s="0" t="n">
        <v>972551.856811495</v>
      </c>
      <c r="FA45" s="0" t="n">
        <v>0.00674419930343457</v>
      </c>
      <c r="FB45" s="0" t="n">
        <v>124.769039688722</v>
      </c>
      <c r="FC45" s="0" t="n">
        <v>44804.391719883</v>
      </c>
      <c r="FD45" s="0" t="n">
        <v>0.115661576228005</v>
      </c>
      <c r="FE45" s="0" t="n">
        <v>23.6478193659561</v>
      </c>
      <c r="FF45" s="0" t="n">
        <v>20877.5568271151</v>
      </c>
      <c r="FG45" s="0" t="n">
        <v>380.610727302353</v>
      </c>
      <c r="FH45" s="0" t="n">
        <v>88153.0830316689</v>
      </c>
      <c r="FI45" s="0" t="n">
        <v>0.208231955152556</v>
      </c>
      <c r="FJ45" s="0" t="n">
        <v>512.211764874095</v>
      </c>
      <c r="FK45" s="0" t="n">
        <v>4.99278571008404</v>
      </c>
      <c r="FL45" s="0" t="n">
        <v>7830.44071231448</v>
      </c>
      <c r="FM45" s="0" t="n">
        <v>430.65565855443</v>
      </c>
      <c r="FN45" s="0" t="n">
        <v>0.00899915707426297</v>
      </c>
      <c r="FO45" s="0" t="n">
        <v>0.662478168407544</v>
      </c>
      <c r="FP45" s="7" t="n">
        <v>1.62364216574164E-010</v>
      </c>
      <c r="FQ45" s="7" t="n">
        <v>9.46497628472391E-009</v>
      </c>
      <c r="FR45" s="0" t="n">
        <v>499999.999998674</v>
      </c>
      <c r="FS45" s="7" t="n">
        <v>1.15772305497307E-009</v>
      </c>
      <c r="FT45" s="7" t="n">
        <v>6.81168506472269E-008</v>
      </c>
      <c r="FU45" s="0" t="n">
        <v>805243.79002523</v>
      </c>
      <c r="FV45" s="7" t="n">
        <v>1.56688216143523E-007</v>
      </c>
      <c r="FW45" s="7" t="n">
        <v>1.75031836713044E-006</v>
      </c>
      <c r="FX45" s="7" t="n">
        <v>5649336.71515891</v>
      </c>
      <c r="FY45" s="7" t="n">
        <v>1.09927515525217E-006</v>
      </c>
      <c r="FZ45" s="7" t="n">
        <v>1.09888743858006E-005</v>
      </c>
      <c r="GA45" s="7" t="n">
        <v>1.84802830444038E-005</v>
      </c>
      <c r="GB45" s="0" t="n">
        <v>99999.998152685</v>
      </c>
      <c r="GC45" s="0" t="n">
        <v>0.00184651314036835</v>
      </c>
      <c r="GD45" s="7" t="n">
        <v>1.19137948004077E-007</v>
      </c>
      <c r="GE45" s="0" t="n">
        <v>99999.9999993172</v>
      </c>
      <c r="GF45" s="7" t="n">
        <v>1.03146201565471E-010</v>
      </c>
      <c r="GG45" s="7" t="n">
        <v>3.74193695843446E-013</v>
      </c>
      <c r="GH45" s="7" t="n">
        <v>4.65202305212398E-007</v>
      </c>
      <c r="GI45" s="7" t="n">
        <v>6.82645024097759E-007</v>
      </c>
      <c r="GJ45" s="0" t="n">
        <v>0.0112670938986113</v>
      </c>
      <c r="GK45" s="0" t="n">
        <v>12.9474587704613</v>
      </c>
      <c r="GL45" s="0" t="n">
        <v>1.91392270456382</v>
      </c>
      <c r="GM45" s="0" t="n">
        <v>14.8406232979877</v>
      </c>
      <c r="GN45" s="0" t="s">
        <v>280</v>
      </c>
      <c r="GO45" s="0" t="e">
        <f aca="false">VLOOKUP(GN45,,8,0)</f>
        <v>#NAME?</v>
      </c>
      <c r="GP45" s="0" t="n">
        <v>283</v>
      </c>
      <c r="GQ45" s="0" t="n">
        <v>491128</v>
      </c>
      <c r="GR45" s="0" t="n">
        <v>258</v>
      </c>
      <c r="GS45" s="0" t="n">
        <v>450921</v>
      </c>
      <c r="GT45" s="0" t="n">
        <v>113</v>
      </c>
      <c r="GU45" s="0" t="n">
        <v>40207</v>
      </c>
      <c r="GV45" s="0" t="n">
        <v>44170</v>
      </c>
      <c r="GW45" s="0" t="n">
        <v>0.437984496124031</v>
      </c>
      <c r="GX45" s="0" t="n">
        <v>4</v>
      </c>
      <c r="GY45" s="0" t="s">
        <v>280</v>
      </c>
      <c r="GZ45" s="0" t="n">
        <v>59.039</v>
      </c>
      <c r="HA45" s="0" t="n">
        <v>1</v>
      </c>
      <c r="HB45" s="0" t="e">
        <f aca="false">VLOOKUP(GN45,,42,0)</f>
        <v>#NAME?</v>
      </c>
      <c r="HC45" s="0" t="e">
        <f aca="false">VLOOKUP(GN45,,43,0)</f>
        <v>#NAME?</v>
      </c>
      <c r="HD45" s="0" t="e">
        <f aca="false">IF(HC45="Progressed",1,0)</f>
        <v>#NAME?</v>
      </c>
      <c r="HE45" s="0" t="n">
        <f aca="false">GU45/GX45</f>
        <v>10051.75</v>
      </c>
      <c r="HF45" s="0" t="e">
        <f aca="false">VLOOKUP(GN45,,3,0)</f>
        <v>#NAME?</v>
      </c>
      <c r="HG45" s="0" t="n">
        <f aca="false">IF(Q45&gt;20,1,0)</f>
        <v>0</v>
      </c>
      <c r="HH45" s="0" t="n">
        <f aca="false">IF(AF45&gt;4.2,1,0)</f>
        <v>1</v>
      </c>
      <c r="HI45" s="0" t="n">
        <f aca="false">IF(DQ45&gt;0.005,1,0)</f>
        <v>0</v>
      </c>
      <c r="HJ45" s="0" t="n">
        <f aca="false">IF(DR45&gt;0.004,1,0)</f>
        <v>0</v>
      </c>
      <c r="HK45" s="0" t="n">
        <f aca="false">IF(ED45&gt;0.001,1,0)</f>
        <v>0</v>
      </c>
      <c r="HL45" s="0" t="n">
        <f aca="false">IF((GT45/GP45)&gt;0.4,1,0)</f>
        <v>0</v>
      </c>
      <c r="HM45" s="0" t="n">
        <f aca="false">SUM(HG45:HH45)</f>
        <v>1</v>
      </c>
      <c r="HN45" s="0" t="n">
        <f aca="false">SUM(HG45,HH45,HL45)</f>
        <v>1</v>
      </c>
      <c r="HP45" s="1" t="n">
        <f aca="false">IF(B45&gt;AVERAGE($B$3:$B$115),1,0)</f>
        <v>0</v>
      </c>
      <c r="HQ45" s="1" t="n">
        <f aca="false">IF(E45&gt;AVERAGE($E$3:$E$115),1,0)</f>
        <v>0</v>
      </c>
      <c r="HR45" s="2" t="str">
        <f aca="false">IF(AND(HP45,HQ45),"high","low")</f>
        <v>low</v>
      </c>
      <c r="HS45" s="6" t="n">
        <v>53.0595</v>
      </c>
      <c r="HT45" s="6" t="n">
        <v>1</v>
      </c>
      <c r="HU45" s="6" t="str">
        <f aca="false">HR45</f>
        <v>low</v>
      </c>
      <c r="HV45" s="0" t="str">
        <f aca="false">IF(HM45+HL45&lt;2,"low","high")</f>
        <v>low</v>
      </c>
      <c r="HW45" s="0" t="n">
        <v>59.039</v>
      </c>
      <c r="HX45" s="0" t="n">
        <v>1</v>
      </c>
      <c r="HY45" s="0" t="n">
        <f aca="false">SUM(HG45,HH45,HL45)</f>
        <v>1</v>
      </c>
      <c r="IA45" s="0" t="n">
        <v>59.039</v>
      </c>
      <c r="IB45" s="0" t="n">
        <v>1</v>
      </c>
      <c r="IC45" s="0" t="str">
        <f aca="false">IF(AND(SUM(HG45:HH45)=2,GW45&gt;0.4),"high relBp52 and cRel + high synergy",IF(SUM(HG45:HH45)=2,"high RelBp52 and cRel + low synergy","low nfkb"))</f>
        <v>low nfkb</v>
      </c>
      <c r="IE45" s="0" t="n">
        <v>59.039</v>
      </c>
      <c r="IF45" s="0" t="n">
        <v>1</v>
      </c>
      <c r="IG45" s="0" t="str">
        <f aca="false">IF(AND(SUM(HG45:HH45)=2,GW45&gt;0.4),"high relBp52 and cRel + high synergy",IF(AND(SUM(HG45:HH45)=1,GW45&gt;0.4),"high RelBp52 or cRel + high synergy",IF(SUM(HG45:HH45)=1,"high cRel OR RelBnp52n","low nfkb")))</f>
        <v>high RelBp52 or cRel + high synergy</v>
      </c>
      <c r="II45" s="0" t="n">
        <v>59.039</v>
      </c>
      <c r="IJ45" s="0" t="n">
        <v>1</v>
      </c>
      <c r="IK45" s="0" t="str">
        <f aca="false">IF(Q45&gt;20,"high cRel","low cRel")</f>
        <v>low cRel</v>
      </c>
      <c r="IM45" s="0" t="n">
        <v>59.039</v>
      </c>
      <c r="IN45" s="0" t="n">
        <v>1</v>
      </c>
      <c r="IO45" s="0" t="str">
        <f aca="false">IF(AND(Q45&gt;20,GW45&gt;0.4),"high cRel + syn","low cRel or syn")</f>
        <v>low cRel or syn</v>
      </c>
      <c r="IQ45" s="0" t="n">
        <v>59.039</v>
      </c>
      <c r="IR45" s="0" t="n">
        <v>1</v>
      </c>
      <c r="IS45" s="0" t="str">
        <f aca="false">IF(AF45&gt;4.2,"High RelBnp52n","low RelBnp52n")</f>
        <v>High RelBnp52n</v>
      </c>
      <c r="IU45" s="0" t="n">
        <v>59.039</v>
      </c>
      <c r="IV45" s="0" t="n">
        <v>1</v>
      </c>
      <c r="IW45" s="0" t="str">
        <f aca="false">IF(AND(AF45&gt;4.2,GW45&gt;0.4),"High RelBnp52n and syn","low RelBnp52n or syn")</f>
        <v>High RelBnp52n and syn</v>
      </c>
      <c r="IY45" s="0" t="n">
        <v>59.039</v>
      </c>
      <c r="IZ45" s="0" t="n">
        <v>1</v>
      </c>
      <c r="JA45" s="0" t="str">
        <f aca="false">IF(AND(AF45&gt;4.2,GW45&gt;0.4),"High RelBnp52n and syn",IF(AND(AF45&gt;4.2,GW45&lt;=0.4),"other",IF(AND(AF45&lt;=4.2,GW45&gt;0.4),"other","low RelBnp52n and syn")))</f>
        <v>High RelBnp52n and syn</v>
      </c>
      <c r="JC45" s="0" t="n">
        <v>59.039</v>
      </c>
      <c r="JD45" s="0" t="n">
        <v>1</v>
      </c>
      <c r="JE45" s="0" t="str">
        <f aca="false">IF(ED45&gt;0.001,"high pE2F","low pE2F")</f>
        <v>low pE2F</v>
      </c>
      <c r="JG45" s="0" t="n">
        <v>59.039</v>
      </c>
      <c r="JH45" s="0" t="n">
        <v>1</v>
      </c>
      <c r="JI45" s="0" t="str">
        <f aca="false">IF((Q45/R45)&gt;1.3,"high cRel/relA","low cRel/RelA")</f>
        <v>low cRel/RelA</v>
      </c>
      <c r="JK45" s="0" t="n">
        <v>59.039</v>
      </c>
      <c r="JL45" s="0" t="n">
        <v>1</v>
      </c>
      <c r="JM45" s="0" t="str">
        <f aca="false">IF(AND((Q45/R45)&gt;1.3,GW45&gt;0.4),"high cRel/relA and high syn",IF(OR((Q45/R45)&gt;1.3,GW45&gt;0.4),"high cRel/RelA or high syn","low both"))</f>
        <v>high cRel/RelA or high syn</v>
      </c>
      <c r="JO45" s="0" t="n">
        <v>59.039</v>
      </c>
      <c r="JP45" s="0" t="n">
        <v>1</v>
      </c>
      <c r="JQ45" s="0" t="str">
        <f aca="false">IF(BB45&gt;7.6,"high IkBd","low IkBd")</f>
        <v>low IkBd</v>
      </c>
      <c r="JS45" s="0" t="n">
        <v>59.039</v>
      </c>
      <c r="JT45" s="0" t="n">
        <v>1</v>
      </c>
      <c r="JU45" s="0" t="n">
        <v>1</v>
      </c>
      <c r="JW45" s="0" t="n">
        <v>59.039</v>
      </c>
      <c r="JX45" s="0" t="n">
        <v>1</v>
      </c>
      <c r="JY45" s="0" t="str">
        <f aca="false">IF(OR(JU45=3,JU45=5),IF(GW45&gt;0.4,"3/5 high syn","3/5 low syn"),"other")</f>
        <v>other</v>
      </c>
      <c r="KA45" s="0" t="n">
        <v>59.039</v>
      </c>
      <c r="KB45" s="0" t="n">
        <v>1</v>
      </c>
      <c r="KC45" s="0" t="str">
        <f aca="false">IF(KD45&gt;$KE$3,"high nfkb","low")</f>
        <v>low</v>
      </c>
      <c r="KD45" s="0" t="n">
        <f aca="false">D45+C45</f>
        <v>25.1977278577175</v>
      </c>
      <c r="KG45" s="0" t="n">
        <v>59.039</v>
      </c>
      <c r="KH45" s="0" t="n">
        <v>1</v>
      </c>
      <c r="KI45" s="0" t="str">
        <f aca="false">IF(AND(KM45,NOT(KN45),KO45),"high cRel+RelB, low RelA","other")</f>
        <v>other</v>
      </c>
      <c r="KJ45" s="0" t="n">
        <f aca="false">Q45</f>
        <v>13.4729577391207</v>
      </c>
      <c r="KK45" s="0" t="n">
        <f aca="false">R45</f>
        <v>15.1716293302693</v>
      </c>
      <c r="KL45" s="0" t="n">
        <f aca="false">AC45</f>
        <v>17.9935755675522</v>
      </c>
      <c r="KM45" s="0" t="n">
        <f aca="false">IF(KJ45&gt;AVERAGE($KJ$3:$KJ$115),1,0)</f>
        <v>0</v>
      </c>
      <c r="KN45" s="0" t="n">
        <f aca="false">IF(KK45&gt;AVERAGE($KK$3:$KK$115),1,0)</f>
        <v>0</v>
      </c>
      <c r="KO45" s="0" t="n">
        <f aca="false">IF(KL45&gt;AVERAGE($KL$3:$KL$115),1,0)</f>
        <v>1</v>
      </c>
      <c r="KP45" s="0" t="n">
        <v>3</v>
      </c>
      <c r="KQ45" s="0" t="n">
        <v>331</v>
      </c>
      <c r="KR45" s="0" t="n">
        <v>596705</v>
      </c>
      <c r="KS45" s="0" t="n">
        <v>358</v>
      </c>
      <c r="KT45" s="0" t="n">
        <v>568951</v>
      </c>
      <c r="KU45" s="0" t="n">
        <v>145</v>
      </c>
      <c r="KV45" s="0" t="n">
        <v>27754</v>
      </c>
      <c r="KW45" s="0" t="n">
        <v>49847</v>
      </c>
      <c r="KX45" s="0" t="n">
        <v>0.405027932960894</v>
      </c>
      <c r="KY45" s="0" t="n">
        <f aca="false">KV45/KT45</f>
        <v>0.0487810022304206</v>
      </c>
    </row>
    <row r="46" customFormat="false" ht="15" hidden="false" customHeight="false" outlineLevel="0" collapsed="false">
      <c r="A46" s="0" t="n">
        <v>361</v>
      </c>
      <c r="B46" s="0" t="n">
        <v>11.1351207805848</v>
      </c>
      <c r="C46" s="0" t="n">
        <v>22.7410585571448</v>
      </c>
      <c r="D46" s="0" t="n">
        <v>11.8286512881783</v>
      </c>
      <c r="E46" s="0" t="n">
        <v>87.050522079012</v>
      </c>
      <c r="F46" s="0" t="n">
        <v>0.1581786650679</v>
      </c>
      <c r="G46" s="0" t="n">
        <v>0.0456583860035745</v>
      </c>
      <c r="H46" s="0" t="n">
        <v>1.21971997185159</v>
      </c>
      <c r="I46" s="0" t="n">
        <v>0.679585632887429</v>
      </c>
      <c r="J46" s="0" t="n">
        <v>0.0854900300060121</v>
      </c>
      <c r="K46" s="0" t="n">
        <v>8.60483280061016</v>
      </c>
      <c r="L46" s="0" t="n">
        <v>0.565792370912227</v>
      </c>
      <c r="M46" s="0" t="n">
        <v>1</v>
      </c>
      <c r="N46" s="0" t="n">
        <v>1.17093805295102</v>
      </c>
      <c r="O46" s="0" t="n">
        <v>1</v>
      </c>
      <c r="P46" s="0" t="n">
        <v>0.0042330788329012</v>
      </c>
      <c r="Q46" s="0" t="n">
        <v>22.997953927253</v>
      </c>
      <c r="R46" s="0" t="n">
        <v>15.6694546732436</v>
      </c>
      <c r="S46" s="0" t="n">
        <v>1.29681443233415</v>
      </c>
      <c r="T46" s="0" t="n">
        <v>0</v>
      </c>
      <c r="U46" s="0" t="n">
        <v>1</v>
      </c>
      <c r="V46" s="0" t="n">
        <v>3.81663924622044</v>
      </c>
      <c r="W46" s="0" t="n">
        <v>0.504035895558041</v>
      </c>
      <c r="X46" s="0" t="n">
        <v>1.47368126483227</v>
      </c>
      <c r="Y46" s="0" t="n">
        <v>3.75810742885249</v>
      </c>
      <c r="Z46" s="0" t="n">
        <v>2.07061807003728</v>
      </c>
      <c r="AA46" s="0" t="n">
        <v>0.0268847161330878</v>
      </c>
      <c r="AB46" s="0" t="n">
        <v>0.901513408453077</v>
      </c>
      <c r="AC46" s="0" t="n">
        <v>15.6473046241437</v>
      </c>
      <c r="AD46" s="0" t="n">
        <v>0.00934690986454051</v>
      </c>
      <c r="AE46" s="0" t="n">
        <v>0.408701048351727</v>
      </c>
      <c r="AF46" s="0" t="n">
        <v>4.0695040543064</v>
      </c>
      <c r="AG46" s="0" t="n">
        <v>0.270883468695091</v>
      </c>
      <c r="AH46" s="0" t="n">
        <v>12.7408936598388</v>
      </c>
      <c r="AI46" s="0" t="n">
        <v>0.258293090803572</v>
      </c>
      <c r="AJ46" s="0" t="n">
        <v>0.0605619747935481</v>
      </c>
      <c r="AK46" s="0" t="n">
        <v>0.031057493089252</v>
      </c>
      <c r="AL46" s="0" t="n">
        <v>0.00561608638914167</v>
      </c>
      <c r="AM46" s="0" t="n">
        <v>0.920239865685961</v>
      </c>
      <c r="AN46" s="0" t="n">
        <v>0.00155967958946145</v>
      </c>
      <c r="AO46" s="0" t="n">
        <v>0.164609794115244</v>
      </c>
      <c r="AP46" s="0" t="n">
        <v>168.738270116453</v>
      </c>
      <c r="AQ46" s="0" t="n">
        <v>22.6635089709645</v>
      </c>
      <c r="AR46" s="0" t="n">
        <v>35.6711103967678</v>
      </c>
      <c r="AS46" s="0" t="n">
        <v>10.3092345024827</v>
      </c>
      <c r="AT46" s="0" t="n">
        <v>22.6749563189734</v>
      </c>
      <c r="AU46" s="0" t="n">
        <v>0.0732388232806156</v>
      </c>
      <c r="AV46" s="0" t="n">
        <v>1.25220558156938</v>
      </c>
      <c r="AW46" s="0" t="n">
        <v>0.0184378856376161</v>
      </c>
      <c r="AX46" s="0" t="n">
        <v>2.24746646634607</v>
      </c>
      <c r="AY46" s="0" t="n">
        <v>0.251046257830785</v>
      </c>
      <c r="AZ46" s="0" t="n">
        <v>1.16026587630328</v>
      </c>
      <c r="BA46" s="0" t="n">
        <v>0.16097762352653</v>
      </c>
      <c r="BB46" s="0" t="n">
        <v>7.87148211037954</v>
      </c>
      <c r="BC46" s="0" t="n">
        <v>18.9236048530636</v>
      </c>
      <c r="BD46" s="0" t="n">
        <v>6.6668029139497</v>
      </c>
      <c r="BE46" s="0" t="n">
        <v>1.46028049063163</v>
      </c>
      <c r="BF46" s="0" t="n">
        <v>12.6511044570149</v>
      </c>
      <c r="BG46" s="0" t="n">
        <v>5.76078314455519</v>
      </c>
      <c r="BH46" s="0" t="n">
        <v>0</v>
      </c>
      <c r="BI46" s="0" t="n">
        <v>0</v>
      </c>
      <c r="BJ46" s="0" t="n">
        <v>0.140441944113736</v>
      </c>
      <c r="BK46" s="0" t="n">
        <v>0.0901250116930877</v>
      </c>
      <c r="BL46" s="0" t="n">
        <v>1.03304358177679</v>
      </c>
      <c r="BM46" s="0" t="n">
        <v>0.0800088834691309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0.00527939410545001</v>
      </c>
      <c r="BU46" s="0" t="n">
        <v>4.35675089239637</v>
      </c>
      <c r="BV46" s="0" t="n">
        <v>11.0283265111584</v>
      </c>
      <c r="BW46" s="0" t="n">
        <v>5.08048848356793</v>
      </c>
      <c r="BX46" s="0" t="n">
        <v>0.0374011536599568</v>
      </c>
      <c r="BY46" s="0" t="n">
        <v>0.00951906166716246</v>
      </c>
      <c r="BZ46" s="0" t="n">
        <v>0.137963202012821</v>
      </c>
      <c r="CA46" s="0" t="n">
        <v>0.0870612121910262</v>
      </c>
      <c r="CB46" s="0" t="n">
        <v>8.01286548748405</v>
      </c>
      <c r="CC46" s="0" t="n">
        <v>0.637637816732298</v>
      </c>
      <c r="CD46" s="0" t="n">
        <v>0.681302909514821</v>
      </c>
      <c r="CE46" s="0" t="n">
        <v>0.306579847130829</v>
      </c>
      <c r="CF46" s="0" t="n">
        <v>0.00251217011924405</v>
      </c>
      <c r="CG46" s="0" t="n">
        <v>0.00197850811287696</v>
      </c>
      <c r="CH46" s="0" t="n">
        <v>0.00805182169292519</v>
      </c>
      <c r="CI46" s="0" t="n">
        <v>0.00501483457211315</v>
      </c>
      <c r="CJ46" s="0" t="n">
        <v>9.32583457239856</v>
      </c>
      <c r="CK46" s="0" t="n">
        <v>0.817679184724495</v>
      </c>
      <c r="CL46" s="0" t="n">
        <v>1.21490374429046</v>
      </c>
      <c r="CM46" s="0" t="n">
        <v>0.552726403201237</v>
      </c>
      <c r="CN46" s="0" t="n">
        <v>0.00358100072699745</v>
      </c>
      <c r="CO46" s="0" t="n">
        <v>0.00299371703835523</v>
      </c>
      <c r="CP46" s="0" t="n">
        <v>0.0134623837358695</v>
      </c>
      <c r="CQ46" s="0" t="n">
        <v>0.00863354551212883</v>
      </c>
      <c r="CR46" s="0" t="n">
        <v>0.875402505165798</v>
      </c>
      <c r="CS46" s="0" t="n">
        <v>0.0690486085103096</v>
      </c>
      <c r="CT46" s="0" t="n">
        <v>0.462247872731508</v>
      </c>
      <c r="CU46" s="0" t="n">
        <v>4.22809794819964</v>
      </c>
      <c r="CV46" s="0" t="n">
        <v>0.0339708630155162</v>
      </c>
      <c r="CW46" s="0" t="n">
        <v>0.0314354622517743</v>
      </c>
      <c r="CX46" s="0" t="n">
        <v>0.0318505539816915</v>
      </c>
      <c r="CY46" s="0" t="n">
        <v>0.0367067582538041</v>
      </c>
      <c r="CZ46" s="0" t="n">
        <v>0.0969748660322167</v>
      </c>
      <c r="DA46" s="0" t="n">
        <v>6.64816346679367</v>
      </c>
      <c r="DB46" s="0" t="n">
        <v>2.18478682132326</v>
      </c>
      <c r="DC46" s="0" t="n">
        <v>4.41069569046371</v>
      </c>
      <c r="DD46" s="0" t="n">
        <v>0.287644001031423</v>
      </c>
      <c r="DE46" s="0" t="n">
        <v>0.0173437234372692</v>
      </c>
      <c r="DF46" s="0" t="n">
        <v>0.00945387557868917</v>
      </c>
      <c r="DG46" s="0" t="n">
        <v>0.000516083041655924</v>
      </c>
      <c r="DH46" s="7" t="n">
        <v>2.63658297182229E-006</v>
      </c>
      <c r="DI46" s="0" t="n">
        <v>0.00400266100072875</v>
      </c>
      <c r="DJ46" s="0" t="n">
        <v>0.00465677314916784</v>
      </c>
      <c r="DK46" s="0" t="n">
        <v>0.000437302331848684</v>
      </c>
      <c r="DL46" s="0" t="n">
        <v>0.0291741425450095</v>
      </c>
      <c r="DM46" s="0" t="n">
        <v>0.0442422617715129</v>
      </c>
      <c r="DN46" s="0" t="n">
        <v>1.62341763955886</v>
      </c>
      <c r="DO46" s="7" t="n">
        <v>8.57405884533977E-008</v>
      </c>
      <c r="DP46" s="0" t="n">
        <v>0.134041216891124</v>
      </c>
      <c r="DQ46" s="0" t="n">
        <v>0.00164262552447974</v>
      </c>
      <c r="DR46" s="0" t="n">
        <v>0.000537029905348223</v>
      </c>
      <c r="DS46" s="0" t="n">
        <v>0.00508075615128804</v>
      </c>
      <c r="DT46" s="0" t="n">
        <v>0.276173410067588</v>
      </c>
      <c r="DU46" s="0" t="n">
        <v>0.999306827615791</v>
      </c>
      <c r="DV46" s="0" t="n">
        <v>0.783130246746057</v>
      </c>
      <c r="DW46" s="0" t="n">
        <v>0.940050904048711</v>
      </c>
      <c r="DX46" s="7" t="n">
        <v>1.5404325186532E-005</v>
      </c>
      <c r="DY46" s="0" t="n">
        <v>0.00489108819813646</v>
      </c>
      <c r="DZ46" s="0" t="n">
        <v>4.88716282914493</v>
      </c>
      <c r="EA46" s="0" t="n">
        <v>0.0605714832579323</v>
      </c>
      <c r="EB46" s="0" t="n">
        <v>3.37006502059962</v>
      </c>
      <c r="EC46" s="0" t="n">
        <v>0.0516231815354148</v>
      </c>
      <c r="ED46" s="0" t="n">
        <v>0.000639817943684764</v>
      </c>
      <c r="EE46" s="0" t="n">
        <v>1.6911510892792</v>
      </c>
      <c r="EF46" s="0" t="n">
        <v>199.760141406186</v>
      </c>
      <c r="EG46" s="0" t="n">
        <v>0.00798961175274172</v>
      </c>
      <c r="EH46" s="0" t="n">
        <v>1.37325536334072</v>
      </c>
      <c r="EI46" s="0" t="n">
        <v>98.1604611529905</v>
      </c>
      <c r="EJ46" s="0" t="n">
        <v>0.108958850070645</v>
      </c>
      <c r="EK46" s="0" t="n">
        <v>22754.6505664221</v>
      </c>
      <c r="EL46" s="0" t="n">
        <v>0.00312155071820328</v>
      </c>
      <c r="EM46" s="0" t="n">
        <v>15.7141190118334</v>
      </c>
      <c r="EN46" s="0" t="n">
        <v>577.918880788673</v>
      </c>
      <c r="EO46" s="0" t="n">
        <v>3.16270623954</v>
      </c>
      <c r="EP46" s="0" t="n">
        <v>694425.843936579</v>
      </c>
      <c r="EQ46" s="0" t="n">
        <v>1.09006795825975</v>
      </c>
      <c r="ER46" s="0" t="n">
        <v>0.0857842875961982</v>
      </c>
      <c r="ES46" s="0" t="n">
        <v>417075.798813</v>
      </c>
      <c r="ET46" s="0" t="n">
        <v>0.00357404863132438</v>
      </c>
      <c r="EU46" s="0" t="n">
        <v>1.71710730738647</v>
      </c>
      <c r="EV46" s="0" t="n">
        <v>0.00390305337962644</v>
      </c>
      <c r="EW46" s="7" t="n">
        <v>6416999.13183866</v>
      </c>
      <c r="EX46" s="0" t="n">
        <v>10.8935328012007</v>
      </c>
      <c r="EY46" s="0" t="n">
        <v>3792.12359896083</v>
      </c>
      <c r="EZ46" s="7" t="n">
        <v>1020331.97950172</v>
      </c>
      <c r="FA46" s="0" t="n">
        <v>0.00437618954837944</v>
      </c>
      <c r="FB46" s="0" t="n">
        <v>70.0968369502325</v>
      </c>
      <c r="FC46" s="0" t="n">
        <v>43618.7644076289</v>
      </c>
      <c r="FD46" s="0" t="n">
        <v>0.0684701126730421</v>
      </c>
      <c r="FE46" s="0" t="n">
        <v>14.8965686277901</v>
      </c>
      <c r="FF46" s="0" t="n">
        <v>20535.1691064157</v>
      </c>
      <c r="FG46" s="0" t="n">
        <v>238.676377748145</v>
      </c>
      <c r="FH46" s="0" t="n">
        <v>98532.938642246</v>
      </c>
      <c r="FI46" s="0" t="n">
        <v>0.146621560532433</v>
      </c>
      <c r="FJ46" s="0" t="n">
        <v>424.485169002054</v>
      </c>
      <c r="FK46" s="0" t="n">
        <v>4.15445139874244</v>
      </c>
      <c r="FL46" s="0" t="n">
        <v>6567.44591351749</v>
      </c>
      <c r="FM46" s="0" t="n">
        <v>300.425500051414</v>
      </c>
      <c r="FN46" s="0" t="n">
        <v>0.00735913421127023</v>
      </c>
      <c r="FO46" s="0" t="n">
        <v>0.453559974388545</v>
      </c>
      <c r="FP46" s="7" t="n">
        <v>1.08169665840258E-010</v>
      </c>
      <c r="FQ46" s="7" t="n">
        <v>5.55764620266855E-009</v>
      </c>
      <c r="FR46" s="0" t="n">
        <v>499999.999999017</v>
      </c>
      <c r="FS46" s="7" t="n">
        <v>7.71374025581595E-010</v>
      </c>
      <c r="FT46" s="7" t="n">
        <v>5.09727961015555E-008</v>
      </c>
      <c r="FU46" s="0" t="n">
        <v>597507.310095081</v>
      </c>
      <c r="FV46" s="7" t="n">
        <v>8.70041062761509E-008</v>
      </c>
      <c r="FW46" s="7" t="n">
        <v>9.82279688778712E-007</v>
      </c>
      <c r="FX46" s="7" t="n">
        <v>5797187.14795114</v>
      </c>
      <c r="FY46" s="7" t="n">
        <v>8.4413877153527E-007</v>
      </c>
      <c r="FZ46" s="7" t="n">
        <v>8.43953048664873E-006</v>
      </c>
      <c r="GA46" s="7" t="n">
        <v>1.1292435711715E-005</v>
      </c>
      <c r="GB46" s="0" t="n">
        <v>99999.9988710765</v>
      </c>
      <c r="GC46" s="0" t="n">
        <v>0.0011283975346997</v>
      </c>
      <c r="GD46" s="7" t="n">
        <v>7.34678895783064E-008</v>
      </c>
      <c r="GE46" s="0" t="n">
        <v>99999.9999995475</v>
      </c>
      <c r="GF46" s="7" t="n">
        <v>7.06477666594827E-011</v>
      </c>
      <c r="GG46" s="7" t="n">
        <v>2.44846223632765E-013</v>
      </c>
      <c r="GH46" s="7" t="n">
        <v>3.97849684433023E-007</v>
      </c>
      <c r="GI46" s="7" t="n">
        <v>4.52378983718592E-007</v>
      </c>
      <c r="GJ46" s="0" t="n">
        <v>0.00943583172678247</v>
      </c>
      <c r="GK46" s="0" t="n">
        <v>9.49447844867087</v>
      </c>
      <c r="GL46" s="0" t="n">
        <v>1.93769339978383</v>
      </c>
      <c r="GM46" s="0" t="n">
        <v>15.4510681721527</v>
      </c>
      <c r="GN46" s="0" t="s">
        <v>281</v>
      </c>
      <c r="GO46" s="0" t="e">
        <f aca="false">VLOOKUP(GN46,,8,0)</f>
        <v>#NAME?</v>
      </c>
      <c r="GP46" s="0" t="n">
        <v>152</v>
      </c>
      <c r="GQ46" s="0" t="n">
        <v>343697</v>
      </c>
      <c r="GR46" s="0" t="n">
        <v>152</v>
      </c>
      <c r="GS46" s="0" t="n">
        <v>343697</v>
      </c>
      <c r="GT46" s="0" t="n">
        <v>0</v>
      </c>
      <c r="GU46" s="0" t="n">
        <v>0</v>
      </c>
      <c r="GV46" s="0" t="n">
        <v>0</v>
      </c>
      <c r="GW46" s="0" t="n">
        <v>0</v>
      </c>
      <c r="GX46" s="0" t="n">
        <v>1</v>
      </c>
      <c r="GY46" s="0" t="s">
        <v>281</v>
      </c>
      <c r="GZ46" s="0" t="n">
        <v>59.1</v>
      </c>
      <c r="HA46" s="0" t="n">
        <v>0</v>
      </c>
      <c r="HB46" s="0" t="e">
        <f aca="false">VLOOKUP(GN46,,42,0)</f>
        <v>#NAME?</v>
      </c>
      <c r="HC46" s="0" t="e">
        <f aca="false">VLOOKUP(GN46,,43,0)</f>
        <v>#NAME?</v>
      </c>
      <c r="HD46" s="0" t="e">
        <f aca="false">IF(HC46="Progressed",1,0)</f>
        <v>#NAME?</v>
      </c>
      <c r="HE46" s="0" t="n">
        <f aca="false">GU46/GX46</f>
        <v>0</v>
      </c>
      <c r="HF46" s="0" t="e">
        <f aca="false">VLOOKUP(GN46,,3,0)</f>
        <v>#NAME?</v>
      </c>
      <c r="HG46" s="0" t="n">
        <f aca="false">IF(Q46&gt;20,1,0)</f>
        <v>1</v>
      </c>
      <c r="HH46" s="0" t="n">
        <f aca="false">IF(AF46&gt;4.2,1,0)</f>
        <v>0</v>
      </c>
      <c r="HI46" s="0" t="n">
        <f aca="false">IF(DQ46&gt;0.005,1,0)</f>
        <v>0</v>
      </c>
      <c r="HJ46" s="0" t="n">
        <f aca="false">IF(DR46&gt;0.004,1,0)</f>
        <v>0</v>
      </c>
      <c r="HK46" s="0" t="n">
        <f aca="false">IF(ED46&gt;0.001,1,0)</f>
        <v>0</v>
      </c>
      <c r="HL46" s="0" t="n">
        <f aca="false">IF((GT46/GP46)&gt;0.4,1,0)</f>
        <v>0</v>
      </c>
      <c r="HM46" s="0" t="n">
        <f aca="false">SUM(HG46:HH46)</f>
        <v>1</v>
      </c>
      <c r="HN46" s="0" t="n">
        <f aca="false">SUM(HG46,HH46,HL46)</f>
        <v>1</v>
      </c>
      <c r="HP46" s="1" t="n">
        <f aca="false">IF(B46&gt;AVERAGE($B$3:$B$115),1,0)</f>
        <v>0</v>
      </c>
      <c r="HQ46" s="1" t="n">
        <f aca="false">IF(E46&gt;AVERAGE($E$3:$E$115),1,0)</f>
        <v>0</v>
      </c>
      <c r="HR46" s="2" t="str">
        <f aca="false">IF(AND(HP46,HQ46),"high","low")</f>
        <v>low</v>
      </c>
      <c r="HS46" s="6" t="n">
        <v>76.6</v>
      </c>
      <c r="HT46" s="6" t="n">
        <v>0</v>
      </c>
      <c r="HU46" s="6" t="str">
        <f aca="false">HR46</f>
        <v>low</v>
      </c>
      <c r="HV46" s="0" t="str">
        <f aca="false">IF(HM46+HL46&lt;2,"low","high")</f>
        <v>low</v>
      </c>
      <c r="HW46" s="0" t="n">
        <v>59.1</v>
      </c>
      <c r="HX46" s="0" t="n">
        <v>0</v>
      </c>
      <c r="HY46" s="0" t="n">
        <f aca="false">SUM(HG46,HH46,HL46)</f>
        <v>1</v>
      </c>
      <c r="IA46" s="0" t="n">
        <v>59.1</v>
      </c>
      <c r="IB46" s="0" t="n">
        <v>0</v>
      </c>
      <c r="IC46" s="0" t="str">
        <f aca="false">IF(AND(SUM(HG46:HH46)=2,GW46&gt;0.4),"high relBp52 and cRel + high synergy",IF(SUM(HG46:HH46)=2,"high RelBp52 and cRel + low synergy","low nfkb"))</f>
        <v>low nfkb</v>
      </c>
      <c r="IE46" s="0" t="n">
        <v>59.1</v>
      </c>
      <c r="IF46" s="0" t="n">
        <v>0</v>
      </c>
      <c r="IG46" s="0" t="str">
        <f aca="false">IF(AND(SUM(HG46:HH46)=2,GW46&gt;0.4),"high relBp52 and cRel + high synergy",IF(AND(SUM(HG46:HH46)=1,GW46&gt;0.4),"high RelBp52 or cRel + high synergy",IF(SUM(HG46:HH46)=1,"high cRel OR RelBnp52n","low nfkb")))</f>
        <v>high cRel OR RelBnp52n</v>
      </c>
      <c r="II46" s="0" t="n">
        <v>59.1</v>
      </c>
      <c r="IJ46" s="0" t="n">
        <v>0</v>
      </c>
      <c r="IK46" s="0" t="str">
        <f aca="false">IF(Q46&gt;20,"high cRel","low cRel")</f>
        <v>high cRel</v>
      </c>
      <c r="IM46" s="0" t="n">
        <v>59.1</v>
      </c>
      <c r="IN46" s="0" t="n">
        <v>0</v>
      </c>
      <c r="IO46" s="0" t="str">
        <f aca="false">IF(AND(Q46&gt;20,GW46&gt;0.4),"high cRel + syn","low cRel or syn")</f>
        <v>low cRel or syn</v>
      </c>
      <c r="IQ46" s="0" t="n">
        <v>59.1</v>
      </c>
      <c r="IR46" s="0" t="n">
        <v>0</v>
      </c>
      <c r="IS46" s="0" t="str">
        <f aca="false">IF(AF46&gt;4.2,"High RelBnp52n","low RelBnp52n")</f>
        <v>low RelBnp52n</v>
      </c>
      <c r="IU46" s="0" t="n">
        <v>59.1</v>
      </c>
      <c r="IV46" s="0" t="n">
        <v>0</v>
      </c>
      <c r="IW46" s="0" t="str">
        <f aca="false">IF(AND(AF46&gt;4.2,GW46&gt;0.4),"High RelBnp52n and syn","low RelBnp52n or syn")</f>
        <v>low RelBnp52n or syn</v>
      </c>
      <c r="IY46" s="0" t="n">
        <v>59.1</v>
      </c>
      <c r="IZ46" s="0" t="n">
        <v>0</v>
      </c>
      <c r="JA46" s="0" t="str">
        <f aca="false">IF(AND(AF46&gt;4.2,GW46&gt;0.4),"High RelBnp52n and syn",IF(AND(AF46&gt;4.2,GW46&lt;=0.4),"other",IF(AND(AF46&lt;=4.2,GW46&gt;0.4),"other","low RelBnp52n and syn")))</f>
        <v>low RelBnp52n and syn</v>
      </c>
      <c r="JC46" s="0" t="n">
        <v>59.1</v>
      </c>
      <c r="JD46" s="0" t="n">
        <v>0</v>
      </c>
      <c r="JE46" s="0" t="str">
        <f aca="false">IF(ED46&gt;0.001,"high pE2F","low pE2F")</f>
        <v>low pE2F</v>
      </c>
      <c r="JG46" s="0" t="n">
        <v>59.1</v>
      </c>
      <c r="JH46" s="0" t="n">
        <v>0</v>
      </c>
      <c r="JI46" s="0" t="str">
        <f aca="false">IF((Q46/R46)&gt;1.3,"high cRel/relA","low cRel/RelA")</f>
        <v>high cRel/relA</v>
      </c>
      <c r="JK46" s="0" t="n">
        <v>59.1</v>
      </c>
      <c r="JL46" s="0" t="n">
        <v>0</v>
      </c>
      <c r="JM46" s="0" t="str">
        <f aca="false">IF(AND((Q46/R46)&gt;1.3,GW46&gt;0.4),"high cRel/relA and high syn",IF(OR((Q46/R46)&gt;1.3,GW46&gt;0.4),"high cRel/RelA or high syn","low both"))</f>
        <v>high cRel/RelA or high syn</v>
      </c>
      <c r="JO46" s="0" t="n">
        <v>59.1</v>
      </c>
      <c r="JP46" s="0" t="n">
        <v>0</v>
      </c>
      <c r="JQ46" s="0" t="str">
        <f aca="false">IF(BB46&gt;7.6,"high IkBd","low IkBd")</f>
        <v>high IkBd</v>
      </c>
      <c r="JS46" s="0" t="n">
        <v>59.1</v>
      </c>
      <c r="JT46" s="0" t="n">
        <v>0</v>
      </c>
      <c r="JU46" s="0" t="n">
        <v>1</v>
      </c>
      <c r="JW46" s="0" t="n">
        <v>59.1</v>
      </c>
      <c r="JX46" s="0" t="n">
        <v>0</v>
      </c>
      <c r="JY46" s="0" t="str">
        <f aca="false">IF(OR(JU46=3,JU46=5),IF(GW46&gt;0.4,"3/5 high syn","3/5 low syn"),"other")</f>
        <v>other</v>
      </c>
      <c r="KA46" s="0" t="n">
        <v>59.1</v>
      </c>
      <c r="KB46" s="0" t="n">
        <v>0</v>
      </c>
      <c r="KC46" s="0" t="str">
        <f aca="false">IF(KD46&gt;$KE$3,"high nfkb","low")</f>
        <v>low</v>
      </c>
      <c r="KD46" s="0" t="n">
        <f aca="false">D46+C46</f>
        <v>34.5697098453231</v>
      </c>
      <c r="KG46" s="0" t="n">
        <v>59.1</v>
      </c>
      <c r="KH46" s="0" t="n">
        <v>0</v>
      </c>
      <c r="KI46" s="0" t="str">
        <f aca="false">IF(AND(KM46,NOT(KN46),KO46),"high cRel+RelB, low RelA","other")</f>
        <v>other</v>
      </c>
      <c r="KJ46" s="0" t="n">
        <f aca="false">Q46</f>
        <v>22.997953927253</v>
      </c>
      <c r="KK46" s="0" t="n">
        <f aca="false">R46</f>
        <v>15.6694546732436</v>
      </c>
      <c r="KL46" s="0" t="n">
        <f aca="false">AC46</f>
        <v>15.6473046241437</v>
      </c>
      <c r="KM46" s="0" t="n">
        <f aca="false">IF(KJ46&gt;AVERAGE($KJ$3:$KJ$115),1,0)</f>
        <v>1</v>
      </c>
      <c r="KN46" s="0" t="n">
        <f aca="false">IF(KK46&gt;AVERAGE($KK$3:$KK$115),1,0)</f>
        <v>0</v>
      </c>
      <c r="KO46" s="0" t="n">
        <f aca="false">IF(KL46&gt;AVERAGE($KL$3:$KL$115),1,0)</f>
        <v>0</v>
      </c>
      <c r="KP46" s="0" t="n">
        <v>3</v>
      </c>
      <c r="KQ46" s="0" t="n">
        <v>893</v>
      </c>
      <c r="KR46" s="0" t="n">
        <v>1134233</v>
      </c>
      <c r="KS46" s="0" t="n">
        <v>533</v>
      </c>
      <c r="KT46" s="0" t="n">
        <v>816967</v>
      </c>
      <c r="KU46" s="0" t="n">
        <v>583</v>
      </c>
      <c r="KV46" s="0" t="n">
        <v>317266</v>
      </c>
      <c r="KW46" s="0" t="n">
        <v>322528</v>
      </c>
      <c r="KX46" s="0" t="n">
        <v>1.093808630394</v>
      </c>
      <c r="KY46" s="0" t="n">
        <f aca="false">KV46/KT46</f>
        <v>0.388346163308922</v>
      </c>
    </row>
    <row r="47" customFormat="false" ht="15" hidden="false" customHeight="false" outlineLevel="0" collapsed="false">
      <c r="A47" s="0" t="n">
        <v>361</v>
      </c>
      <c r="B47" s="0" t="n">
        <v>11.1646869764115</v>
      </c>
      <c r="C47" s="0" t="n">
        <v>22.5066826085417</v>
      </c>
      <c r="D47" s="0" t="n">
        <v>12.170739672249</v>
      </c>
      <c r="E47" s="0" t="n">
        <v>123.274801127666</v>
      </c>
      <c r="F47" s="0" t="n">
        <v>0.158340286219991</v>
      </c>
      <c r="G47" s="0" t="n">
        <v>0.0469122348597067</v>
      </c>
      <c r="H47" s="0" t="n">
        <v>1.21301709305401</v>
      </c>
      <c r="I47" s="0" t="n">
        <v>0.703215139142515</v>
      </c>
      <c r="J47" s="0" t="n">
        <v>0.0865137242069429</v>
      </c>
      <c r="K47" s="0" t="n">
        <v>8.61079492639639</v>
      </c>
      <c r="L47" s="0" t="n">
        <v>0.565924007529214</v>
      </c>
      <c r="M47" s="0" t="n">
        <v>1</v>
      </c>
      <c r="N47" s="0" t="n">
        <v>1.17101220387721</v>
      </c>
      <c r="O47" s="0" t="n">
        <v>1</v>
      </c>
      <c r="P47" s="0" t="n">
        <v>0.00445553420466361</v>
      </c>
      <c r="Q47" s="0" t="n">
        <v>23.701977330324</v>
      </c>
      <c r="R47" s="0" t="n">
        <v>15.7179148863459</v>
      </c>
      <c r="S47" s="0" t="n">
        <v>1.30921330596052</v>
      </c>
      <c r="T47" s="0" t="n">
        <v>0</v>
      </c>
      <c r="U47" s="0" t="n">
        <v>1</v>
      </c>
      <c r="V47" s="0" t="n">
        <v>3.77649770339769</v>
      </c>
      <c r="W47" s="0" t="n">
        <v>0.498422350285691</v>
      </c>
      <c r="X47" s="0" t="n">
        <v>1.46432814837906</v>
      </c>
      <c r="Y47" s="0" t="n">
        <v>3.70014281470837</v>
      </c>
      <c r="Z47" s="0" t="n">
        <v>2.05061006344865</v>
      </c>
      <c r="AA47" s="0" t="n">
        <v>0.0267108166202226</v>
      </c>
      <c r="AB47" s="0" t="n">
        <v>0.888913859928588</v>
      </c>
      <c r="AC47" s="0" t="n">
        <v>15.6730476902639</v>
      </c>
      <c r="AD47" s="0" t="n">
        <v>0.00927987373183943</v>
      </c>
      <c r="AE47" s="0" t="n">
        <v>0.405046833809887</v>
      </c>
      <c r="AF47" s="0" t="n">
        <v>4.04591474161868</v>
      </c>
      <c r="AG47" s="0" t="n">
        <v>0.266361364272999</v>
      </c>
      <c r="AH47" s="0" t="n">
        <v>12.5483161990929</v>
      </c>
      <c r="AI47" s="0" t="n">
        <v>0.265553728840143</v>
      </c>
      <c r="AJ47" s="0" t="n">
        <v>0.062523723375344</v>
      </c>
      <c r="AK47" s="0" t="n">
        <v>0.0319340940589279</v>
      </c>
      <c r="AL47" s="0" t="n">
        <v>0.00549427272530646</v>
      </c>
      <c r="AM47" s="0" t="n">
        <v>0.896118870231997</v>
      </c>
      <c r="AN47" s="0" t="n">
        <v>0.00152950428586883</v>
      </c>
      <c r="AO47" s="0" t="n">
        <v>0.16123699385585</v>
      </c>
      <c r="AP47" s="0" t="n">
        <v>167.099385368517</v>
      </c>
      <c r="AQ47" s="0" t="n">
        <v>22.2225610345024</v>
      </c>
      <c r="AR47" s="0" t="n">
        <v>35.3527783045364</v>
      </c>
      <c r="AS47" s="0" t="n">
        <v>10.1095131031242</v>
      </c>
      <c r="AT47" s="0" t="n">
        <v>34.0112847993319</v>
      </c>
      <c r="AU47" s="0" t="n">
        <v>0.108669575852296</v>
      </c>
      <c r="AV47" s="0" t="n">
        <v>1.87799837423531</v>
      </c>
      <c r="AW47" s="0" t="n">
        <v>0.0273644036225588</v>
      </c>
      <c r="AX47" s="0" t="n">
        <v>3.40156034627</v>
      </c>
      <c r="AY47" s="0" t="n">
        <v>0.376194703043281</v>
      </c>
      <c r="AZ47" s="0" t="n">
        <v>1.75739574315616</v>
      </c>
      <c r="BA47" s="0" t="n">
        <v>0.241259946413972</v>
      </c>
      <c r="BB47" s="0" t="n">
        <v>7.8505735370407</v>
      </c>
      <c r="BC47" s="0" t="n">
        <v>18.5901704904923</v>
      </c>
      <c r="BD47" s="0" t="n">
        <v>6.5895540855224</v>
      </c>
      <c r="BE47" s="0" t="n">
        <v>1.43371492663345</v>
      </c>
      <c r="BF47" s="0" t="n">
        <v>12.3430614616794</v>
      </c>
      <c r="BG47" s="0" t="n">
        <v>5.62116194648956</v>
      </c>
      <c r="BH47" s="0" t="n">
        <v>0</v>
      </c>
      <c r="BI47" s="0" t="n">
        <v>0</v>
      </c>
      <c r="BJ47" s="0" t="n">
        <v>0.209411215600313</v>
      </c>
      <c r="BK47" s="0" t="n">
        <v>0.134407471572003</v>
      </c>
      <c r="BL47" s="0" t="n">
        <v>1.00905546474474</v>
      </c>
      <c r="BM47" s="0" t="n">
        <v>0.0781137795723904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0.00522189523025211</v>
      </c>
      <c r="BU47" s="0" t="n">
        <v>4.29857808993724</v>
      </c>
      <c r="BV47" s="0" t="n">
        <v>11.2459761554413</v>
      </c>
      <c r="BW47" s="0" t="n">
        <v>5.180897828949</v>
      </c>
      <c r="BX47" s="0" t="n">
        <v>0.0577118142532767</v>
      </c>
      <c r="BY47" s="0" t="n">
        <v>0.0146896311400966</v>
      </c>
      <c r="BZ47" s="0" t="n">
        <v>0.215001566585168</v>
      </c>
      <c r="CA47" s="0" t="n">
        <v>0.135682731598357</v>
      </c>
      <c r="CB47" s="0" t="n">
        <v>8.19531158958076</v>
      </c>
      <c r="CC47" s="0" t="n">
        <v>0.651558749539938</v>
      </c>
      <c r="CD47" s="0" t="n">
        <v>0.697743984840677</v>
      </c>
      <c r="CE47" s="0" t="n">
        <v>0.314100368039463</v>
      </c>
      <c r="CF47" s="0" t="n">
        <v>0.00388720634044071</v>
      </c>
      <c r="CG47" s="0" t="n">
        <v>0.00306333015727781</v>
      </c>
      <c r="CH47" s="0" t="n">
        <v>0.0126096630492616</v>
      </c>
      <c r="CI47" s="0" t="n">
        <v>0.00785654690951217</v>
      </c>
      <c r="CJ47" s="0" t="n">
        <v>9.57288598487238</v>
      </c>
      <c r="CK47" s="0" t="n">
        <v>0.838610778396097</v>
      </c>
      <c r="CL47" s="0" t="n">
        <v>1.19722040387641</v>
      </c>
      <c r="CM47" s="0" t="n">
        <v>0.544714722449213</v>
      </c>
      <c r="CN47" s="0" t="n">
        <v>0.00533981781049907</v>
      </c>
      <c r="CO47" s="0" t="n">
        <v>0.00446441097720584</v>
      </c>
      <c r="CP47" s="0" t="n">
        <v>0.0202743300772108</v>
      </c>
      <c r="CQ47" s="0" t="n">
        <v>0.0130034331989361</v>
      </c>
      <c r="CR47" s="0" t="n">
        <v>0.864078437622294</v>
      </c>
      <c r="CS47" s="0" t="n">
        <v>0.0681115119618161</v>
      </c>
      <c r="CT47" s="0" t="n">
        <v>0.693371762070955</v>
      </c>
      <c r="CU47" s="0" t="n">
        <v>4.18705658114433</v>
      </c>
      <c r="CV47" s="0" t="n">
        <v>0.0514248042960538</v>
      </c>
      <c r="CW47" s="0" t="n">
        <v>0.0314354600798094</v>
      </c>
      <c r="CX47" s="0" t="n">
        <v>0.0317238199121037</v>
      </c>
      <c r="CY47" s="0" t="n">
        <v>0.0367037543160599</v>
      </c>
      <c r="CZ47" s="0" t="n">
        <v>0.096879429466233</v>
      </c>
      <c r="DA47" s="0" t="n">
        <v>6.6435954996055</v>
      </c>
      <c r="DB47" s="0" t="n">
        <v>2.17030971309355</v>
      </c>
      <c r="DC47" s="0" t="n">
        <v>4.41089479725918</v>
      </c>
      <c r="DD47" s="0" t="n">
        <v>0.287459079500634</v>
      </c>
      <c r="DE47" s="0" t="n">
        <v>0.017298408062382</v>
      </c>
      <c r="DF47" s="0" t="n">
        <v>0.0092873151278454</v>
      </c>
      <c r="DG47" s="0" t="n">
        <v>0.000504099927109665</v>
      </c>
      <c r="DH47" s="7" t="n">
        <v>2.60786507858473E-006</v>
      </c>
      <c r="DI47" s="0" t="n">
        <v>0.00409381053685819</v>
      </c>
      <c r="DJ47" s="0" t="n">
        <v>0.00478015162421115</v>
      </c>
      <c r="DK47" s="0" t="n">
        <v>0.000431646354305646</v>
      </c>
      <c r="DL47" s="0" t="n">
        <v>0.0292090251046747</v>
      </c>
      <c r="DM47" s="0" t="n">
        <v>0.0447023991183059</v>
      </c>
      <c r="DN47" s="0" t="n">
        <v>1.54561058210973</v>
      </c>
      <c r="DO47" s="7" t="n">
        <v>8.56930775237711E-008</v>
      </c>
      <c r="DP47" s="0" t="n">
        <v>0.201026875434545</v>
      </c>
      <c r="DQ47" s="0" t="n">
        <v>0.00259516624635789</v>
      </c>
      <c r="DR47" s="0" t="n">
        <v>0.000571405037142867</v>
      </c>
      <c r="DS47" s="0" t="n">
        <v>0.00507888665373516</v>
      </c>
      <c r="DT47" s="0" t="n">
        <v>0.276206370975973</v>
      </c>
      <c r="DU47" s="0" t="n">
        <v>0.999664462061932</v>
      </c>
      <c r="DV47" s="0" t="n">
        <v>0.783131759467712</v>
      </c>
      <c r="DW47" s="0" t="n">
        <v>0.94005090457727</v>
      </c>
      <c r="DX47" s="7" t="n">
        <v>1.53986484225452E-005</v>
      </c>
      <c r="DY47" s="0" t="n">
        <v>0.00488929205819528</v>
      </c>
      <c r="DZ47" s="0" t="n">
        <v>4.88475778598705</v>
      </c>
      <c r="EA47" s="0" t="n">
        <v>0.0628541646130793</v>
      </c>
      <c r="EB47" s="0" t="n">
        <v>3.43412912698512</v>
      </c>
      <c r="EC47" s="0" t="n">
        <v>0.051719857305026</v>
      </c>
      <c r="ED47" s="0" t="n">
        <v>0.000665500391358918</v>
      </c>
      <c r="EE47" s="0" t="n">
        <v>1.62939541327374</v>
      </c>
      <c r="EF47" s="0" t="n">
        <v>199.760141492729</v>
      </c>
      <c r="EG47" s="0" t="n">
        <v>0.00798961175627101</v>
      </c>
      <c r="EH47" s="0" t="n">
        <v>1.37325424705152</v>
      </c>
      <c r="EI47" s="0" t="n">
        <v>98.1604612596088</v>
      </c>
      <c r="EJ47" s="0" t="n">
        <v>0.108958766631814</v>
      </c>
      <c r="EK47" s="0" t="n">
        <v>22763.9934917428</v>
      </c>
      <c r="EL47" s="0" t="n">
        <v>0.00312282973022687</v>
      </c>
      <c r="EM47" s="0" t="n">
        <v>10.1751759141359</v>
      </c>
      <c r="EN47" s="0" t="n">
        <v>580.855982384308</v>
      </c>
      <c r="EO47" s="0" t="n">
        <v>2.06753779962271</v>
      </c>
      <c r="EP47" s="0" t="n">
        <v>347914.579689017</v>
      </c>
      <c r="EQ47" s="0" t="n">
        <v>0.353637119682199</v>
      </c>
      <c r="ER47" s="0" t="n">
        <v>0.0278299791046498</v>
      </c>
      <c r="ES47" s="0" t="n">
        <v>417082.93977936</v>
      </c>
      <c r="ET47" s="0" t="n">
        <v>0.00115952093879637</v>
      </c>
      <c r="EU47" s="0" t="n">
        <v>0.56062434077362</v>
      </c>
      <c r="EV47" s="0" t="n">
        <v>0.00127486140426953</v>
      </c>
      <c r="EW47" s="7" t="n">
        <v>6417001.65115645</v>
      </c>
      <c r="EX47" s="0" t="n">
        <v>3.53451037403616</v>
      </c>
      <c r="EY47" s="0" t="n">
        <v>1292.86493382787</v>
      </c>
      <c r="EZ47" s="7" t="n">
        <v>1020536.58023314</v>
      </c>
      <c r="FA47" s="0" t="n">
        <v>0.00142000088160741</v>
      </c>
      <c r="FB47" s="0" t="n">
        <v>22.9903634628912</v>
      </c>
      <c r="FC47" s="0" t="n">
        <v>43700.2273502394</v>
      </c>
      <c r="FD47" s="0" t="n">
        <v>0.0444190119028066</v>
      </c>
      <c r="FE47" s="0" t="n">
        <v>10.0404990248926</v>
      </c>
      <c r="FF47" s="0" t="n">
        <v>20612.6080869333</v>
      </c>
      <c r="FG47" s="0" t="n">
        <v>163.241995200437</v>
      </c>
      <c r="FH47" s="0" t="n">
        <v>148004.414401094</v>
      </c>
      <c r="FI47" s="0" t="n">
        <v>0.14844522056843</v>
      </c>
      <c r="FJ47" s="0" t="n">
        <v>389.581177594251</v>
      </c>
      <c r="FK47" s="0" t="n">
        <v>3.78962267822606</v>
      </c>
      <c r="FL47" s="0" t="n">
        <v>8659.35493858079</v>
      </c>
      <c r="FM47" s="0" t="n">
        <v>363.410765314023</v>
      </c>
      <c r="FN47" s="0" t="n">
        <v>0.00498398654839624</v>
      </c>
      <c r="FO47" s="0" t="n">
        <v>0.417628469709131</v>
      </c>
      <c r="FP47" s="7" t="n">
        <v>4.93483547777966E-011</v>
      </c>
      <c r="FQ47" s="7" t="n">
        <v>3.55884248168014E-009</v>
      </c>
      <c r="FR47" s="0" t="n">
        <v>499999.999999467</v>
      </c>
      <c r="FS47" s="7" t="n">
        <v>3.5195544293984E-010</v>
      </c>
      <c r="FT47" s="7" t="n">
        <v>2.64726829813971E-008</v>
      </c>
      <c r="FU47" s="0" t="n">
        <v>896260.965375727</v>
      </c>
      <c r="FV47" s="7" t="n">
        <v>6.77790927409622E-008</v>
      </c>
      <c r="FW47" s="7" t="n">
        <v>7.80923631982664E-007</v>
      </c>
      <c r="FX47" s="7" t="n">
        <v>5797187.15153463</v>
      </c>
      <c r="FY47" s="7" t="n">
        <v>4.38408120803535E-007</v>
      </c>
      <c r="FZ47" s="7" t="n">
        <v>4.38380956979212E-006</v>
      </c>
      <c r="GA47" s="7" t="n">
        <v>1.03585013752875E-005</v>
      </c>
      <c r="GB47" s="0" t="n">
        <v>99999.9989642507</v>
      </c>
      <c r="GC47" s="0" t="n">
        <v>0.00103519300144548</v>
      </c>
      <c r="GD47" s="7" t="n">
        <v>6.84275882806877E-008</v>
      </c>
      <c r="GE47" s="0" t="n">
        <v>99999.9999995121</v>
      </c>
      <c r="GF47" s="7" t="n">
        <v>7.19772788967226E-011</v>
      </c>
      <c r="GG47" s="7" t="n">
        <v>1.25001019651842E-013</v>
      </c>
      <c r="GH47" s="7" t="n">
        <v>2.23061664782552E-007</v>
      </c>
      <c r="GI47" s="7" t="n">
        <v>4.87815213840594E-007</v>
      </c>
      <c r="GJ47" s="0" t="n">
        <v>0.00563831539534272</v>
      </c>
      <c r="GK47" s="0" t="n">
        <v>9.44930122738543</v>
      </c>
      <c r="GL47" s="0" t="n">
        <v>1.9373546764126</v>
      </c>
      <c r="GM47" s="0" t="n">
        <v>15.4608336065877</v>
      </c>
      <c r="GN47" s="0" t="s">
        <v>282</v>
      </c>
      <c r="GO47" s="0" t="e">
        <f aca="false">VLOOKUP(GN47,,8,0)</f>
        <v>#NAME?</v>
      </c>
      <c r="GP47" s="0" t="n">
        <v>494</v>
      </c>
      <c r="GQ47" s="0" t="n">
        <v>835367</v>
      </c>
      <c r="GR47" s="0" t="n">
        <v>547</v>
      </c>
      <c r="GS47" s="0" t="n">
        <v>836484</v>
      </c>
      <c r="GT47" s="0" t="n">
        <v>136</v>
      </c>
      <c r="GU47" s="0" t="n">
        <v>-1117</v>
      </c>
      <c r="GV47" s="0" t="n">
        <v>73140</v>
      </c>
      <c r="GW47" s="0" t="n">
        <v>0.248628884826325</v>
      </c>
      <c r="GX47" s="0" t="n">
        <v>8</v>
      </c>
      <c r="GY47" s="0" t="s">
        <v>282</v>
      </c>
      <c r="GZ47" s="0" t="n">
        <v>59.1</v>
      </c>
      <c r="HA47" s="0" t="n">
        <v>0</v>
      </c>
      <c r="HB47" s="0" t="e">
        <f aca="false">VLOOKUP(GN47,,42,0)</f>
        <v>#NAME?</v>
      </c>
      <c r="HC47" s="0" t="e">
        <f aca="false">VLOOKUP(GN47,,43,0)</f>
        <v>#NAME?</v>
      </c>
      <c r="HD47" s="0" t="e">
        <f aca="false">IF(HC47="Progressed",1,0)</f>
        <v>#NAME?</v>
      </c>
      <c r="HE47" s="0" t="n">
        <f aca="false">GU47/GX47</f>
        <v>-139.625</v>
      </c>
      <c r="HF47" s="0" t="e">
        <f aca="false">VLOOKUP(GN47,,3,0)</f>
        <v>#NAME?</v>
      </c>
      <c r="HG47" s="0" t="n">
        <f aca="false">IF(Q47&gt;20,1,0)</f>
        <v>1</v>
      </c>
      <c r="HH47" s="0" t="n">
        <f aca="false">IF(AF47&gt;4.2,1,0)</f>
        <v>0</v>
      </c>
      <c r="HI47" s="0" t="n">
        <f aca="false">IF(DQ47&gt;0.005,1,0)</f>
        <v>0</v>
      </c>
      <c r="HJ47" s="0" t="n">
        <f aca="false">IF(DR47&gt;0.004,1,0)</f>
        <v>0</v>
      </c>
      <c r="HK47" s="0" t="n">
        <f aca="false">IF(ED47&gt;0.001,1,0)</f>
        <v>0</v>
      </c>
      <c r="HL47" s="0" t="n">
        <f aca="false">IF((GT47/GP47)&gt;0.4,1,0)</f>
        <v>0</v>
      </c>
      <c r="HM47" s="0" t="n">
        <f aca="false">SUM(HG47:HH47)</f>
        <v>1</v>
      </c>
      <c r="HN47" s="0" t="n">
        <f aca="false">SUM(HG47,HH47,HL47)</f>
        <v>1</v>
      </c>
      <c r="HP47" s="1" t="n">
        <f aca="false">IF(B47&gt;AVERAGE($B$3:$B$115),1,0)</f>
        <v>0</v>
      </c>
      <c r="HQ47" s="1" t="n">
        <f aca="false">IF(E47&gt;AVERAGE($E$3:$E$115),1,0)</f>
        <v>0</v>
      </c>
      <c r="HR47" s="2" t="str">
        <f aca="false">IF(AND(HP47,HQ47),"high","low")</f>
        <v>low</v>
      </c>
      <c r="HS47" s="6" t="n">
        <v>83</v>
      </c>
      <c r="HT47" s="6" t="n">
        <v>0</v>
      </c>
      <c r="HU47" s="6" t="str">
        <f aca="false">HR47</f>
        <v>low</v>
      </c>
      <c r="HV47" s="0" t="str">
        <f aca="false">IF(HM47+HL47&lt;2,"low","high")</f>
        <v>low</v>
      </c>
      <c r="HW47" s="0" t="n">
        <v>59.1</v>
      </c>
      <c r="HX47" s="0" t="n">
        <v>0</v>
      </c>
      <c r="HY47" s="0" t="n">
        <f aca="false">SUM(HG47,HH47,HL47)</f>
        <v>1</v>
      </c>
      <c r="IA47" s="0" t="n">
        <v>59.1</v>
      </c>
      <c r="IB47" s="0" t="n">
        <v>0</v>
      </c>
      <c r="IC47" s="0" t="str">
        <f aca="false">IF(AND(SUM(HG47:HH47)=2,GW47&gt;0.4),"high relBp52 and cRel + high synergy",IF(SUM(HG47:HH47)=2,"high RelBp52 and cRel + low synergy","low nfkb"))</f>
        <v>low nfkb</v>
      </c>
      <c r="IE47" s="0" t="n">
        <v>59.1</v>
      </c>
      <c r="IF47" s="0" t="n">
        <v>0</v>
      </c>
      <c r="IG47" s="0" t="str">
        <f aca="false">IF(AND(SUM(HG47:HH47)=2,GW47&gt;0.4),"high relBp52 and cRel + high synergy",IF(AND(SUM(HG47:HH47)=1,GW47&gt;0.4),"high RelBp52 or cRel + high synergy",IF(SUM(HG47:HH47)=1,"high cRel OR RelBnp52n","low nfkb")))</f>
        <v>high cRel OR RelBnp52n</v>
      </c>
      <c r="II47" s="0" t="n">
        <v>59.1</v>
      </c>
      <c r="IJ47" s="0" t="n">
        <v>0</v>
      </c>
      <c r="IK47" s="0" t="str">
        <f aca="false">IF(Q47&gt;20,"high cRel","low cRel")</f>
        <v>high cRel</v>
      </c>
      <c r="IM47" s="0" t="n">
        <v>59.1</v>
      </c>
      <c r="IN47" s="0" t="n">
        <v>0</v>
      </c>
      <c r="IO47" s="0" t="str">
        <f aca="false">IF(AND(Q47&gt;20,GW47&gt;0.4),"high cRel + syn","low cRel or syn")</f>
        <v>low cRel or syn</v>
      </c>
      <c r="IQ47" s="0" t="n">
        <v>59.1</v>
      </c>
      <c r="IR47" s="0" t="n">
        <v>0</v>
      </c>
      <c r="IS47" s="0" t="str">
        <f aca="false">IF(AF47&gt;4.2,"High RelBnp52n","low RelBnp52n")</f>
        <v>low RelBnp52n</v>
      </c>
      <c r="IU47" s="0" t="n">
        <v>59.1</v>
      </c>
      <c r="IV47" s="0" t="n">
        <v>0</v>
      </c>
      <c r="IW47" s="0" t="str">
        <f aca="false">IF(AND(AF47&gt;4.2,GW47&gt;0.4),"High RelBnp52n and syn","low RelBnp52n or syn")</f>
        <v>low RelBnp52n or syn</v>
      </c>
      <c r="IY47" s="0" t="n">
        <v>59.1</v>
      </c>
      <c r="IZ47" s="0" t="n">
        <v>0</v>
      </c>
      <c r="JA47" s="0" t="str">
        <f aca="false">IF(AND(AF47&gt;4.2,GW47&gt;0.4),"High RelBnp52n and syn",IF(AND(AF47&gt;4.2,GW47&lt;=0.4),"other",IF(AND(AF47&lt;=4.2,GW47&gt;0.4),"other","low RelBnp52n and syn")))</f>
        <v>low RelBnp52n and syn</v>
      </c>
      <c r="JC47" s="0" t="n">
        <v>59.1</v>
      </c>
      <c r="JD47" s="0" t="n">
        <v>0</v>
      </c>
      <c r="JE47" s="0" t="str">
        <f aca="false">IF(ED47&gt;0.001,"high pE2F","low pE2F")</f>
        <v>low pE2F</v>
      </c>
      <c r="JG47" s="0" t="n">
        <v>59.1</v>
      </c>
      <c r="JH47" s="0" t="n">
        <v>0</v>
      </c>
      <c r="JI47" s="0" t="str">
        <f aca="false">IF((Q47/R47)&gt;1.3,"high cRel/relA","low cRel/RelA")</f>
        <v>high cRel/relA</v>
      </c>
      <c r="JK47" s="0" t="n">
        <v>59.1</v>
      </c>
      <c r="JL47" s="0" t="n">
        <v>0</v>
      </c>
      <c r="JM47" s="0" t="str">
        <f aca="false">IF(AND((Q47/R47)&gt;1.3,GW47&gt;0.4),"high cRel/relA and high syn",IF(OR((Q47/R47)&gt;1.3,GW47&gt;0.4),"high cRel/RelA or high syn","low both"))</f>
        <v>high cRel/RelA or high syn</v>
      </c>
      <c r="JO47" s="0" t="n">
        <v>59.1</v>
      </c>
      <c r="JP47" s="0" t="n">
        <v>0</v>
      </c>
      <c r="JQ47" s="0" t="str">
        <f aca="false">IF(BB47&gt;7.6,"high IkBd","low IkBd")</f>
        <v>high IkBd</v>
      </c>
      <c r="JS47" s="0" t="n">
        <v>59.1</v>
      </c>
      <c r="JT47" s="0" t="n">
        <v>0</v>
      </c>
      <c r="JU47" s="0" t="n">
        <v>2</v>
      </c>
      <c r="JW47" s="0" t="n">
        <v>59.1</v>
      </c>
      <c r="JX47" s="0" t="n">
        <v>0</v>
      </c>
      <c r="JY47" s="0" t="str">
        <f aca="false">IF(OR(JU47=3,JU47=5),IF(GW47&gt;0.4,"3/5 high syn","3/5 low syn"),"other")</f>
        <v>other</v>
      </c>
      <c r="KA47" s="0" t="n">
        <v>59.1</v>
      </c>
      <c r="KB47" s="0" t="n">
        <v>0</v>
      </c>
      <c r="KC47" s="0" t="str">
        <f aca="false">IF(KD47&gt;$KE$3,"high nfkb","low")</f>
        <v>low</v>
      </c>
      <c r="KD47" s="0" t="n">
        <f aca="false">D47+C47</f>
        <v>34.6774222807907</v>
      </c>
      <c r="KG47" s="0" t="n">
        <v>59.1</v>
      </c>
      <c r="KH47" s="0" t="n">
        <v>0</v>
      </c>
      <c r="KI47" s="0" t="str">
        <f aca="false">IF(AND(KM47,NOT(KN47),KO47),"high cRel+RelB, low RelA","other")</f>
        <v>other</v>
      </c>
      <c r="KJ47" s="0" t="n">
        <f aca="false">Q47</f>
        <v>23.701977330324</v>
      </c>
      <c r="KK47" s="0" t="n">
        <f aca="false">R47</f>
        <v>15.7179148863459</v>
      </c>
      <c r="KL47" s="0" t="n">
        <f aca="false">AC47</f>
        <v>15.6730476902639</v>
      </c>
      <c r="KM47" s="0" t="n">
        <f aca="false">IF(KJ47&gt;AVERAGE($KJ$3:$KJ$115),1,0)</f>
        <v>1</v>
      </c>
      <c r="KN47" s="0" t="n">
        <f aca="false">IF(KK47&gt;AVERAGE($KK$3:$KK$115),1,0)</f>
        <v>0</v>
      </c>
      <c r="KO47" s="0" t="n">
        <f aca="false">IF(KL47&gt;AVERAGE($KL$3:$KL$115),1,0)</f>
        <v>0</v>
      </c>
      <c r="KP47" s="0" t="n">
        <v>3</v>
      </c>
      <c r="KQ47" s="0" t="n">
        <v>172</v>
      </c>
      <c r="KR47" s="0" t="n">
        <v>400355</v>
      </c>
      <c r="KS47" s="0" t="n">
        <v>172</v>
      </c>
      <c r="KT47" s="0" t="n">
        <v>400355</v>
      </c>
      <c r="KU47" s="0" t="n">
        <v>0</v>
      </c>
      <c r="KV47" s="0" t="n">
        <v>0</v>
      </c>
      <c r="KW47" s="0" t="n">
        <v>0</v>
      </c>
      <c r="KX47" s="0" t="n">
        <v>0</v>
      </c>
      <c r="KY47" s="0" t="n">
        <f aca="false">KV47/KT47</f>
        <v>0</v>
      </c>
    </row>
    <row r="48" customFormat="false" ht="15" hidden="false" customHeight="false" outlineLevel="0" collapsed="false">
      <c r="A48" s="0" t="n">
        <v>361</v>
      </c>
      <c r="B48" s="0" t="n">
        <v>14.313995971667</v>
      </c>
      <c r="C48" s="0" t="n">
        <v>28.7083292240267</v>
      </c>
      <c r="D48" s="0" t="n">
        <v>16.3928476273106</v>
      </c>
      <c r="E48" s="0" t="n">
        <v>107.035261016712</v>
      </c>
      <c r="F48" s="0" t="n">
        <v>0.197266249158454</v>
      </c>
      <c r="G48" s="0" t="n">
        <v>0.0483231211056069</v>
      </c>
      <c r="H48" s="0" t="n">
        <v>1.38777614280996</v>
      </c>
      <c r="I48" s="0" t="n">
        <v>0.875785475889319</v>
      </c>
      <c r="J48" s="0" t="n">
        <v>0.112326853472581</v>
      </c>
      <c r="K48" s="0" t="n">
        <v>10.6632215618316</v>
      </c>
      <c r="L48" s="0" t="n">
        <v>0.580642515100215</v>
      </c>
      <c r="M48" s="0" t="n">
        <v>1</v>
      </c>
      <c r="N48" s="0" t="n">
        <v>1.17493472778608</v>
      </c>
      <c r="O48" s="0" t="n">
        <v>1</v>
      </c>
      <c r="P48" s="0" t="n">
        <v>0.00558302618510509</v>
      </c>
      <c r="Q48" s="0" t="n">
        <v>24.324513646117</v>
      </c>
      <c r="R48" s="0" t="n">
        <v>15.6223347859698</v>
      </c>
      <c r="S48" s="0" t="n">
        <v>1.43792679538205</v>
      </c>
      <c r="T48" s="0" t="n">
        <v>0</v>
      </c>
      <c r="U48" s="0" t="n">
        <v>1</v>
      </c>
      <c r="V48" s="0" t="n">
        <v>3.92215615498599</v>
      </c>
      <c r="W48" s="0" t="n">
        <v>0.567514712671316</v>
      </c>
      <c r="X48" s="0" t="n">
        <v>1.79178197928436</v>
      </c>
      <c r="Y48" s="0" t="n">
        <v>4.26259646433789</v>
      </c>
      <c r="Z48" s="0" t="n">
        <v>2.0372614250479</v>
      </c>
      <c r="AA48" s="0" t="n">
        <v>0.0272374551435929</v>
      </c>
      <c r="AB48" s="0" t="n">
        <v>0.900233424738278</v>
      </c>
      <c r="AC48" s="0" t="n">
        <v>16.054095076074</v>
      </c>
      <c r="AD48" s="0" t="n">
        <v>0.00972502811260536</v>
      </c>
      <c r="AE48" s="0" t="n">
        <v>0.492350247673552</v>
      </c>
      <c r="AF48" s="0" t="n">
        <v>4.43498975454381</v>
      </c>
      <c r="AG48" s="0" t="n">
        <v>0.326958431526085</v>
      </c>
      <c r="AH48" s="0" t="n">
        <v>17.2084333378147</v>
      </c>
      <c r="AI48" s="0" t="n">
        <v>0.320387103297395</v>
      </c>
      <c r="AJ48" s="0" t="n">
        <v>0.0820652075557522</v>
      </c>
      <c r="AK48" s="0" t="n">
        <v>0.0342393334115984</v>
      </c>
      <c r="AL48" s="0" t="n">
        <v>0.00602283979008916</v>
      </c>
      <c r="AM48" s="0" t="n">
        <v>1.07626651903411</v>
      </c>
      <c r="AN48" s="0" t="n">
        <v>0.00151041252080493</v>
      </c>
      <c r="AO48" s="0" t="n">
        <v>0.160008872244805</v>
      </c>
      <c r="AP48" s="0" t="n">
        <v>174.278161575417</v>
      </c>
      <c r="AQ48" s="0" t="n">
        <v>17.194379156614</v>
      </c>
      <c r="AR48" s="0" t="n">
        <v>31.7063966601228</v>
      </c>
      <c r="AS48" s="0" t="n">
        <v>8.8707298682872</v>
      </c>
      <c r="AT48" s="0" t="n">
        <v>19.0652328741096</v>
      </c>
      <c r="AU48" s="0" t="n">
        <v>0.0527767208248624</v>
      </c>
      <c r="AV48" s="0" t="n">
        <v>1.03849624380397</v>
      </c>
      <c r="AW48" s="0" t="n">
        <v>0.017796759752828</v>
      </c>
      <c r="AX48" s="0" t="n">
        <v>1.89277529267222</v>
      </c>
      <c r="AY48" s="0" t="n">
        <v>0.149090803839491</v>
      </c>
      <c r="AZ48" s="0" t="n">
        <v>0.794993181953596</v>
      </c>
      <c r="BA48" s="0" t="n">
        <v>0.117267950638878</v>
      </c>
      <c r="BB48" s="0" t="n">
        <v>7.71263060593102</v>
      </c>
      <c r="BC48" s="0" t="n">
        <v>19.7509772998168</v>
      </c>
      <c r="BD48" s="0" t="n">
        <v>5.43864224112904</v>
      </c>
      <c r="BE48" s="0" t="n">
        <v>1.52130302325114</v>
      </c>
      <c r="BF48" s="0" t="n">
        <v>10.2690159125441</v>
      </c>
      <c r="BG48" s="0" t="n">
        <v>5.30508706894042</v>
      </c>
      <c r="BH48" s="0" t="n">
        <v>0</v>
      </c>
      <c r="BI48" s="0" t="n">
        <v>0</v>
      </c>
      <c r="BJ48" s="0" t="n">
        <v>0.0892257886942039</v>
      </c>
      <c r="BK48" s="0" t="n">
        <v>0.0702501341352121</v>
      </c>
      <c r="BL48" s="0" t="n">
        <v>1.15268168544745</v>
      </c>
      <c r="BM48" s="0" t="n">
        <v>0.0891156846835209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0.00532347687882216</v>
      </c>
      <c r="BU48" s="0" t="n">
        <v>4.05766216181257</v>
      </c>
      <c r="BV48" s="0" t="n">
        <v>9.36408929048531</v>
      </c>
      <c r="BW48" s="0" t="n">
        <v>4.88491212584903</v>
      </c>
      <c r="BX48" s="0" t="n">
        <v>0.0297262570284429</v>
      </c>
      <c r="BY48" s="0" t="n">
        <v>0.0101070354940697</v>
      </c>
      <c r="BZ48" s="0" t="n">
        <v>0.0886670120554704</v>
      </c>
      <c r="CA48" s="0" t="n">
        <v>0.0688530611241385</v>
      </c>
      <c r="CB48" s="0" t="n">
        <v>9.10301411690686</v>
      </c>
      <c r="CC48" s="0" t="n">
        <v>0.723804279316185</v>
      </c>
      <c r="CD48" s="0" t="n">
        <v>0.539246085831075</v>
      </c>
      <c r="CE48" s="0" t="n">
        <v>0.272917059722216</v>
      </c>
      <c r="CF48" s="0" t="n">
        <v>0.00184937814982477</v>
      </c>
      <c r="CG48" s="0" t="n">
        <v>0.00159247949013872</v>
      </c>
      <c r="CH48" s="0" t="n">
        <v>0.00484875793872541</v>
      </c>
      <c r="CI48" s="0" t="n">
        <v>0.0036942676455851</v>
      </c>
      <c r="CJ48" s="0" t="n">
        <v>9.84314643808317</v>
      </c>
      <c r="CK48" s="0" t="n">
        <v>0.862200599594999</v>
      </c>
      <c r="CL48" s="0" t="n">
        <v>0.831389224147151</v>
      </c>
      <c r="CM48" s="0" t="n">
        <v>0.428941148220579</v>
      </c>
      <c r="CN48" s="0" t="n">
        <v>0.00238786074136881</v>
      </c>
      <c r="CO48" s="0" t="n">
        <v>0.0022017357955965</v>
      </c>
      <c r="CP48" s="0" t="n">
        <v>0.00721160486579753</v>
      </c>
      <c r="CQ48" s="0" t="n">
        <v>0.00567177944853295</v>
      </c>
      <c r="CR48" s="0" t="n">
        <v>0.822505899429939</v>
      </c>
      <c r="CS48" s="0" t="n">
        <v>0.0647539095359137</v>
      </c>
      <c r="CT48" s="0" t="n">
        <v>0.462247876231346</v>
      </c>
      <c r="CU48" s="0" t="n">
        <v>5.21396916280916</v>
      </c>
      <c r="CV48" s="0" t="n">
        <v>0.0390715767799804</v>
      </c>
      <c r="CW48" s="0" t="n">
        <v>0.031435462494078</v>
      </c>
      <c r="CX48" s="0" t="n">
        <v>0.0332562318586215</v>
      </c>
      <c r="CY48" s="0" t="n">
        <v>0.0376864586173143</v>
      </c>
      <c r="CZ48" s="0" t="n">
        <v>0.0973097535254705</v>
      </c>
      <c r="DA48" s="0" t="n">
        <v>6.64876984929207</v>
      </c>
      <c r="DB48" s="0" t="n">
        <v>1.94032233955273</v>
      </c>
      <c r="DC48" s="0" t="n">
        <v>4.40983122372507</v>
      </c>
      <c r="DD48" s="0" t="n">
        <v>0.287612660535306</v>
      </c>
      <c r="DE48" s="0" t="n">
        <v>0.0169903579088036</v>
      </c>
      <c r="DF48" s="0" t="n">
        <v>0.00986726736044562</v>
      </c>
      <c r="DG48" s="0" t="n">
        <v>0.000575854191092675</v>
      </c>
      <c r="DH48" s="7" t="n">
        <v>2.65857389715225E-006</v>
      </c>
      <c r="DI48" s="0" t="n">
        <v>0.00454722957968281</v>
      </c>
      <c r="DJ48" s="0" t="n">
        <v>0.00491509980302478</v>
      </c>
      <c r="DK48" s="0" t="n">
        <v>0.000410880362048966</v>
      </c>
      <c r="DL48" s="0" t="n">
        <v>0.0292526151381293</v>
      </c>
      <c r="DM48" s="0" t="n">
        <v>0.0463796724095906</v>
      </c>
      <c r="DN48" s="0" t="n">
        <v>1.53228942154134</v>
      </c>
      <c r="DO48" s="7" t="n">
        <v>-1.26142998596127E-005</v>
      </c>
      <c r="DP48" s="0" t="n">
        <v>0.151854353996236</v>
      </c>
      <c r="DQ48" s="0" t="n">
        <v>0.00198004690860665</v>
      </c>
      <c r="DR48" s="0" t="n">
        <v>0.000597884757205218</v>
      </c>
      <c r="DS48" s="0" t="n">
        <v>0.00507888930082575</v>
      </c>
      <c r="DT48" s="0" t="n">
        <v>0.343380971644072</v>
      </c>
      <c r="DU48" s="0" t="n">
        <v>0.999663945534123</v>
      </c>
      <c r="DV48" s="0" t="n">
        <v>0.78313364982486</v>
      </c>
      <c r="DW48" s="0" t="n">
        <v>0.940050903988267</v>
      </c>
      <c r="DX48" s="7" t="n">
        <v>1.53986565346824E-005</v>
      </c>
      <c r="DY48" s="0" t="n">
        <v>0.00488929341967299</v>
      </c>
      <c r="DZ48" s="0" t="n">
        <v>4.86196812348682</v>
      </c>
      <c r="EA48" s="0" t="n">
        <v>0.0855910676783395</v>
      </c>
      <c r="EB48" s="0" t="n">
        <v>3.88292865006329</v>
      </c>
      <c r="EC48" s="0" t="n">
        <v>0.051530958145826</v>
      </c>
      <c r="ED48" s="0" t="n">
        <v>0.000907161805313914</v>
      </c>
      <c r="EE48" s="0" t="n">
        <v>1.20357446305944</v>
      </c>
      <c r="EF48" s="0" t="n">
        <v>199.760141348651</v>
      </c>
      <c r="EG48" s="0" t="n">
        <v>0.00798961175039547</v>
      </c>
      <c r="EH48" s="0" t="n">
        <v>1.37325536413563</v>
      </c>
      <c r="EI48" s="0" t="n">
        <v>98.1604611504146</v>
      </c>
      <c r="EJ48" s="0" t="n">
        <v>0.108958849776135</v>
      </c>
      <c r="EK48" s="0" t="n">
        <v>22754.6505676285</v>
      </c>
      <c r="EL48" s="0" t="n">
        <v>0.00312155071312251</v>
      </c>
      <c r="EM48" s="0" t="n">
        <v>15.7141184772785</v>
      </c>
      <c r="EN48" s="0" t="n">
        <v>577.918881833334</v>
      </c>
      <c r="EO48" s="0" t="n">
        <v>3.16270558133673</v>
      </c>
      <c r="EP48" s="0" t="n">
        <v>694425.844036052</v>
      </c>
      <c r="EQ48" s="0" t="n">
        <v>1.09006803643697</v>
      </c>
      <c r="ER48" s="0" t="n">
        <v>0.0857842936855236</v>
      </c>
      <c r="ES48" s="0" t="n">
        <v>417075.798813827</v>
      </c>
      <c r="ET48" s="0" t="n">
        <v>0.00357404888396502</v>
      </c>
      <c r="EU48" s="0" t="n">
        <v>1.71710712383731</v>
      </c>
      <c r="EV48" s="0" t="n">
        <v>0.00390305299475655</v>
      </c>
      <c r="EW48" s="7" t="n">
        <v>6416999.13543487</v>
      </c>
      <c r="EX48" s="0" t="n">
        <v>10.8935335119294</v>
      </c>
      <c r="EY48" s="0" t="n">
        <v>3792.12341811397</v>
      </c>
      <c r="EZ48" s="7" t="n">
        <v>1020331.9795166</v>
      </c>
      <c r="FA48" s="0" t="n">
        <v>0.00437618987638436</v>
      </c>
      <c r="FB48" s="0" t="n">
        <v>70.0968304659905</v>
      </c>
      <c r="FC48" s="0" t="n">
        <v>43618.7644160157</v>
      </c>
      <c r="FD48" s="0" t="n">
        <v>0.0684701161207058</v>
      </c>
      <c r="FE48" s="0" t="n">
        <v>14.896565199724</v>
      </c>
      <c r="FF48" s="0" t="n">
        <v>20535.1691120153</v>
      </c>
      <c r="FG48" s="0" t="n">
        <v>238.676371122686</v>
      </c>
      <c r="FH48" s="0" t="n">
        <v>98532.9386056105</v>
      </c>
      <c r="FI48" s="0" t="n">
        <v>0.146621559667465</v>
      </c>
      <c r="FJ48" s="0" t="n">
        <v>390.935224374271</v>
      </c>
      <c r="FK48" s="0" t="n">
        <v>3.81168634166056</v>
      </c>
      <c r="FL48" s="0" t="n">
        <v>7656.32809478444</v>
      </c>
      <c r="FM48" s="0" t="n">
        <v>320.129656873815</v>
      </c>
      <c r="FN48" s="0" t="n">
        <v>0.00543213115512884</v>
      </c>
      <c r="FO48" s="0" t="n">
        <v>0.39360665906783</v>
      </c>
      <c r="FP48" s="7" t="n">
        <v>5.86992137114403E-011</v>
      </c>
      <c r="FQ48" s="7" t="n">
        <v>3.59458361909993E-009</v>
      </c>
      <c r="FR48" s="0" t="n">
        <v>499999.999999432</v>
      </c>
      <c r="FS48" s="7" t="n">
        <v>4.18615661163643E-010</v>
      </c>
      <c r="FT48" s="7" t="n">
        <v>2.94513018421595E-008</v>
      </c>
      <c r="FU48" s="0" t="n">
        <v>597507.310463514</v>
      </c>
      <c r="FV48" s="7" t="n">
        <v>5.02698815275865E-008</v>
      </c>
      <c r="FW48" s="7" t="n">
        <v>5.71540557053718E-007</v>
      </c>
      <c r="FX48" s="7" t="n">
        <v>5797187.15141639</v>
      </c>
      <c r="FY48" s="7" t="n">
        <v>4.87732796221345E-007</v>
      </c>
      <c r="FZ48" s="7" t="n">
        <v>4.87655115146638E-006</v>
      </c>
      <c r="GA48" s="7" t="n">
        <v>6.92139459771864E-006</v>
      </c>
      <c r="GB48" s="0" t="n">
        <v>99999.99930801</v>
      </c>
      <c r="GC48" s="0" t="n">
        <v>0.000691651127566612</v>
      </c>
      <c r="GD48" s="7" t="n">
        <v>4.52898127496455E-008</v>
      </c>
      <c r="GE48" s="0" t="n">
        <v>99999.9999997063</v>
      </c>
      <c r="GF48" s="7" t="n">
        <v>4.49165340622551E-011</v>
      </c>
      <c r="GG48" s="7" t="n">
        <v>1.55682783523749E-013</v>
      </c>
      <c r="GH48" s="7" t="n">
        <v>2.36255435653769E-007</v>
      </c>
      <c r="GI48" s="7" t="n">
        <v>2.93565006469902E-007</v>
      </c>
      <c r="GJ48" s="0" t="n">
        <v>0.00573838054489413</v>
      </c>
      <c r="GK48" s="0" t="n">
        <v>8.38388539596958</v>
      </c>
      <c r="GL48" s="0" t="n">
        <v>1.92753915771509</v>
      </c>
      <c r="GM48" s="0" t="n">
        <v>15.5124159570578</v>
      </c>
      <c r="GN48" s="0" t="s">
        <v>283</v>
      </c>
      <c r="GO48" s="0" t="e">
        <f aca="false">VLOOKUP(GN48,,8,0)</f>
        <v>#NAME?</v>
      </c>
      <c r="GP48" s="0" t="n">
        <v>238</v>
      </c>
      <c r="GQ48" s="0" t="n">
        <v>461273</v>
      </c>
      <c r="GR48" s="0" t="n">
        <v>238</v>
      </c>
      <c r="GS48" s="0" t="n">
        <v>461273</v>
      </c>
      <c r="GT48" s="0" t="n">
        <v>0</v>
      </c>
      <c r="GU48" s="0" t="n">
        <v>0</v>
      </c>
      <c r="GV48" s="0" t="n">
        <v>0</v>
      </c>
      <c r="GW48" s="0" t="n">
        <v>0</v>
      </c>
      <c r="GX48" s="0" t="n">
        <v>1</v>
      </c>
      <c r="GY48" s="0" t="s">
        <v>283</v>
      </c>
      <c r="GZ48" s="0" t="n">
        <v>59.2</v>
      </c>
      <c r="HA48" s="0" t="n">
        <v>0</v>
      </c>
      <c r="HB48" s="0" t="e">
        <f aca="false">VLOOKUP(GN48,,42,0)</f>
        <v>#NAME?</v>
      </c>
      <c r="HC48" s="0" t="e">
        <f aca="false">VLOOKUP(GN48,,43,0)</f>
        <v>#NAME?</v>
      </c>
      <c r="HD48" s="0" t="e">
        <f aca="false">IF(HC48="Progressed",1,0)</f>
        <v>#NAME?</v>
      </c>
      <c r="HE48" s="0" t="n">
        <f aca="false">GU48/GX48</f>
        <v>0</v>
      </c>
      <c r="HF48" s="0" t="e">
        <f aca="false">VLOOKUP(GN48,,3,0)</f>
        <v>#NAME?</v>
      </c>
      <c r="HG48" s="0" t="n">
        <f aca="false">IF(Q48&gt;20,1,0)</f>
        <v>1</v>
      </c>
      <c r="HH48" s="0" t="n">
        <f aca="false">IF(AF48&gt;4.2,1,0)</f>
        <v>1</v>
      </c>
      <c r="HI48" s="0" t="n">
        <f aca="false">IF(DQ48&gt;0.005,1,0)</f>
        <v>0</v>
      </c>
      <c r="HJ48" s="0" t="n">
        <f aca="false">IF(DR48&gt;0.004,1,0)</f>
        <v>0</v>
      </c>
      <c r="HK48" s="0" t="n">
        <f aca="false">IF(ED48&gt;0.001,1,0)</f>
        <v>0</v>
      </c>
      <c r="HL48" s="0" t="n">
        <f aca="false">IF((GT48/GP48)&gt;0.4,1,0)</f>
        <v>0</v>
      </c>
      <c r="HM48" s="0" t="n">
        <f aca="false">SUM(HG48:HH48)</f>
        <v>2</v>
      </c>
      <c r="HN48" s="0" t="n">
        <f aca="false">SUM(HG48,HH48,HL48)</f>
        <v>2</v>
      </c>
      <c r="HP48" s="1" t="n">
        <f aca="false">IF(B48&gt;AVERAGE($B$3:$B$115),1,0)</f>
        <v>1</v>
      </c>
      <c r="HQ48" s="1" t="n">
        <f aca="false">IF(E48&gt;AVERAGE($E$3:$E$115),1,0)</f>
        <v>0</v>
      </c>
      <c r="HR48" s="2" t="str">
        <f aca="false">IF(AND(HP48,HQ48),"high","low")</f>
        <v>low</v>
      </c>
      <c r="HS48" s="6" t="n">
        <v>70.6</v>
      </c>
      <c r="HT48" s="6" t="n">
        <v>0</v>
      </c>
      <c r="HU48" s="6" t="str">
        <f aca="false">HR48</f>
        <v>low</v>
      </c>
      <c r="HV48" s="0" t="str">
        <f aca="false">IF(HM48+HL48&lt;2,"low","high")</f>
        <v>high</v>
      </c>
      <c r="HW48" s="0" t="n">
        <v>59.2</v>
      </c>
      <c r="HX48" s="0" t="n">
        <v>0</v>
      </c>
      <c r="HY48" s="0" t="n">
        <f aca="false">SUM(HG48,HH48,HL48)</f>
        <v>2</v>
      </c>
      <c r="IA48" s="0" t="n">
        <v>59.2</v>
      </c>
      <c r="IB48" s="0" t="n">
        <v>0</v>
      </c>
      <c r="IC48" s="0" t="str">
        <f aca="false">IF(AND(SUM(HG48:HH48)=2,GW48&gt;0.4),"high relBp52 and cRel + high synergy",IF(SUM(HG48:HH48)=2,"high RelBp52 and cRel + low synergy","low nfkb"))</f>
        <v>high RelBp52 and cRel + low synergy</v>
      </c>
      <c r="IE48" s="0" t="n">
        <v>59.2</v>
      </c>
      <c r="IF48" s="0" t="n">
        <v>0</v>
      </c>
      <c r="IG48" s="0" t="str">
        <f aca="false">IF(AND(SUM(HG48:HH48)=2,GW48&gt;0.4),"high relBp52 and cRel + high synergy",IF(AND(SUM(HG48:HH48)=1,GW48&gt;0.4),"high RelBp52 or cRel + high synergy",IF(SUM(HG48:HH48)=1,"high cRel OR RelBnp52n","low nfkb")))</f>
        <v>low nfkb</v>
      </c>
      <c r="II48" s="0" t="n">
        <v>59.2</v>
      </c>
      <c r="IJ48" s="0" t="n">
        <v>0</v>
      </c>
      <c r="IK48" s="0" t="str">
        <f aca="false">IF(Q48&gt;20,"high cRel","low cRel")</f>
        <v>high cRel</v>
      </c>
      <c r="IM48" s="0" t="n">
        <v>59.2</v>
      </c>
      <c r="IN48" s="0" t="n">
        <v>0</v>
      </c>
      <c r="IO48" s="0" t="str">
        <f aca="false">IF(AND(Q48&gt;20,GW48&gt;0.4),"high cRel + syn","low cRel or syn")</f>
        <v>low cRel or syn</v>
      </c>
      <c r="IQ48" s="0" t="n">
        <v>59.2</v>
      </c>
      <c r="IR48" s="0" t="n">
        <v>0</v>
      </c>
      <c r="IS48" s="0" t="str">
        <f aca="false">IF(AF48&gt;4.2,"High RelBnp52n","low RelBnp52n")</f>
        <v>High RelBnp52n</v>
      </c>
      <c r="IU48" s="0" t="n">
        <v>59.2</v>
      </c>
      <c r="IV48" s="0" t="n">
        <v>0</v>
      </c>
      <c r="IW48" s="0" t="str">
        <f aca="false">IF(AND(AF48&gt;4.2,GW48&gt;0.4),"High RelBnp52n and syn","low RelBnp52n or syn")</f>
        <v>low RelBnp52n or syn</v>
      </c>
      <c r="IY48" s="0" t="n">
        <v>59.2</v>
      </c>
      <c r="IZ48" s="0" t="n">
        <v>0</v>
      </c>
      <c r="JA48" s="0" t="str">
        <f aca="false">IF(AND(AF48&gt;4.2,GW48&gt;0.4),"High RelBnp52n and syn",IF(AND(AF48&gt;4.2,GW48&lt;=0.4),"other",IF(AND(AF48&lt;=4.2,GW48&gt;0.4),"other","low RelBnp52n and syn")))</f>
        <v>other</v>
      </c>
      <c r="JC48" s="0" t="n">
        <v>59.2</v>
      </c>
      <c r="JD48" s="0" t="n">
        <v>0</v>
      </c>
      <c r="JE48" s="0" t="str">
        <f aca="false">IF(ED48&gt;0.001,"high pE2F","low pE2F")</f>
        <v>low pE2F</v>
      </c>
      <c r="JG48" s="0" t="n">
        <v>59.2</v>
      </c>
      <c r="JH48" s="0" t="n">
        <v>0</v>
      </c>
      <c r="JI48" s="0" t="str">
        <f aca="false">IF((Q48/R48)&gt;1.3,"high cRel/relA","low cRel/RelA")</f>
        <v>high cRel/relA</v>
      </c>
      <c r="JK48" s="0" t="n">
        <v>59.2</v>
      </c>
      <c r="JL48" s="0" t="n">
        <v>0</v>
      </c>
      <c r="JM48" s="0" t="str">
        <f aca="false">IF(AND((Q48/R48)&gt;1.3,GW48&gt;0.4),"high cRel/relA and high syn",IF(OR((Q48/R48)&gt;1.3,GW48&gt;0.4),"high cRel/RelA or high syn","low both"))</f>
        <v>high cRel/RelA or high syn</v>
      </c>
      <c r="JO48" s="0" t="n">
        <v>59.2</v>
      </c>
      <c r="JP48" s="0" t="n">
        <v>0</v>
      </c>
      <c r="JQ48" s="0" t="str">
        <f aca="false">IF(BB48&gt;7.6,"high IkBd","low IkBd")</f>
        <v>high IkBd</v>
      </c>
      <c r="JS48" s="0" t="n">
        <v>59.2</v>
      </c>
      <c r="JT48" s="0" t="n">
        <v>0</v>
      </c>
      <c r="JU48" s="0" t="n">
        <v>4</v>
      </c>
      <c r="JW48" s="0" t="n">
        <v>59.2</v>
      </c>
      <c r="JX48" s="0" t="n">
        <v>0</v>
      </c>
      <c r="JY48" s="0" t="str">
        <f aca="false">IF(OR(JU48=3,JU48=5),IF(GW48&gt;0.4,"3/5 high syn","3/5 low syn"),"other")</f>
        <v>other</v>
      </c>
      <c r="KA48" s="0" t="n">
        <v>59.2</v>
      </c>
      <c r="KB48" s="0" t="n">
        <v>0</v>
      </c>
      <c r="KC48" s="0" t="str">
        <f aca="false">IF(KD48&gt;$KE$3,"high nfkb","low")</f>
        <v>high nfkb</v>
      </c>
      <c r="KD48" s="0" t="n">
        <f aca="false">D48+C48</f>
        <v>45.1011768513373</v>
      </c>
      <c r="KG48" s="0" t="n">
        <v>59.2</v>
      </c>
      <c r="KH48" s="0" t="n">
        <v>0</v>
      </c>
      <c r="KI48" s="0" t="str">
        <f aca="false">IF(AND(KM48,NOT(KN48),KO48),"high cRel+RelB, low RelA","other")</f>
        <v>other</v>
      </c>
      <c r="KJ48" s="0" t="n">
        <f aca="false">Q48</f>
        <v>24.324513646117</v>
      </c>
      <c r="KK48" s="0" t="n">
        <f aca="false">R48</f>
        <v>15.6223347859698</v>
      </c>
      <c r="KL48" s="0" t="n">
        <f aca="false">AC48</f>
        <v>16.054095076074</v>
      </c>
      <c r="KM48" s="0" t="n">
        <f aca="false">IF(KJ48&gt;AVERAGE($KJ$3:$KJ$115),1,0)</f>
        <v>1</v>
      </c>
      <c r="KN48" s="0" t="n">
        <f aca="false">IF(KK48&gt;AVERAGE($KK$3:$KK$115),1,0)</f>
        <v>0</v>
      </c>
      <c r="KO48" s="0" t="n">
        <f aca="false">IF(KL48&gt;AVERAGE($KL$3:$KL$115),1,0)</f>
        <v>0</v>
      </c>
      <c r="KP48" s="0" t="n">
        <v>3</v>
      </c>
      <c r="KQ48" s="0" t="n">
        <v>387</v>
      </c>
      <c r="KR48" s="0" t="n">
        <v>634923</v>
      </c>
      <c r="KS48" s="0" t="n">
        <v>321</v>
      </c>
      <c r="KT48" s="0" t="n">
        <v>564065</v>
      </c>
      <c r="KU48" s="0" t="n">
        <v>163</v>
      </c>
      <c r="KV48" s="0" t="n">
        <v>70858</v>
      </c>
      <c r="KW48" s="0" t="n">
        <v>73783</v>
      </c>
      <c r="KX48" s="0" t="n">
        <v>0.507788161993769</v>
      </c>
      <c r="KY48" s="0" t="n">
        <f aca="false">KV48/KT48</f>
        <v>0.125620274259172</v>
      </c>
    </row>
    <row r="49" customFormat="false" ht="15" hidden="false" customHeight="false" outlineLevel="0" collapsed="false">
      <c r="A49" s="0" t="n">
        <v>361</v>
      </c>
      <c r="B49" s="0" t="n">
        <v>14.3147557505053</v>
      </c>
      <c r="C49" s="0" t="n">
        <v>28.7102407523527</v>
      </c>
      <c r="D49" s="0" t="n">
        <v>16.3938429815137</v>
      </c>
      <c r="E49" s="0" t="n">
        <v>107.037526321186</v>
      </c>
      <c r="F49" s="0" t="n">
        <v>0.197268672919616</v>
      </c>
      <c r="G49" s="0" t="n">
        <v>0.0483231047262863</v>
      </c>
      <c r="H49" s="0" t="n">
        <v>1.38786255982597</v>
      </c>
      <c r="I49" s="0" t="n">
        <v>0.875828327289349</v>
      </c>
      <c r="J49" s="0" t="n">
        <v>0.112330695675133</v>
      </c>
      <c r="K49" s="0" t="n">
        <v>10.6632535973033</v>
      </c>
      <c r="L49" s="0" t="n">
        <v>0.580972284349361</v>
      </c>
      <c r="M49" s="0" t="n">
        <v>1</v>
      </c>
      <c r="N49" s="0" t="n">
        <v>1.17514793887262</v>
      </c>
      <c r="O49" s="0" t="n">
        <v>1</v>
      </c>
      <c r="P49" s="0" t="n">
        <v>0.017243289659101</v>
      </c>
      <c r="Q49" s="0" t="n">
        <v>24.3244908134751</v>
      </c>
      <c r="R49" s="0" t="n">
        <v>15.6223470488294</v>
      </c>
      <c r="S49" s="0" t="n">
        <v>1.43795803764602</v>
      </c>
      <c r="T49" s="0" t="n">
        <v>0</v>
      </c>
      <c r="U49" s="0" t="n">
        <v>1</v>
      </c>
      <c r="V49" s="0" t="n">
        <v>3.92215564693706</v>
      </c>
      <c r="W49" s="0" t="n">
        <v>0.567533633726831</v>
      </c>
      <c r="X49" s="0" t="n">
        <v>1.7918485841989</v>
      </c>
      <c r="Y49" s="0" t="n">
        <v>4.26265443128839</v>
      </c>
      <c r="Z49" s="0" t="n">
        <v>2.03726350773505</v>
      </c>
      <c r="AA49" s="0" t="n">
        <v>0.0272381589035431</v>
      </c>
      <c r="AB49" s="0" t="n">
        <v>0.900236249324505</v>
      </c>
      <c r="AC49" s="0" t="n">
        <v>16.0540929133634</v>
      </c>
      <c r="AD49" s="0" t="n">
        <v>0.00972505722401172</v>
      </c>
      <c r="AE49" s="0" t="n">
        <v>0.492360229258016</v>
      </c>
      <c r="AF49" s="0" t="n">
        <v>4.43501127057573</v>
      </c>
      <c r="AG49" s="0" t="n">
        <v>0.326970313197068</v>
      </c>
      <c r="AH49" s="0" t="n">
        <v>17.2096375592998</v>
      </c>
      <c r="AI49" s="0" t="n">
        <v>0.320399527870914</v>
      </c>
      <c r="AJ49" s="0" t="n">
        <v>0.0820679217350259</v>
      </c>
      <c r="AK49" s="0" t="n">
        <v>0.0342401165407449</v>
      </c>
      <c r="AL49" s="0" t="n">
        <v>0.00602285196598726</v>
      </c>
      <c r="AM49" s="0" t="n">
        <v>1.0762777208584</v>
      </c>
      <c r="AN49" s="0" t="n">
        <v>0.00151041731186989</v>
      </c>
      <c r="AO49" s="0" t="n">
        <v>0.160009940831003</v>
      </c>
      <c r="AP49" s="0" t="n">
        <v>174.27400044818</v>
      </c>
      <c r="AQ49" s="0" t="n">
        <v>17.1927300553474</v>
      </c>
      <c r="AR49" s="0" t="n">
        <v>31.7043765161179</v>
      </c>
      <c r="AS49" s="0" t="n">
        <v>8.87025380257261</v>
      </c>
      <c r="AT49" s="0" t="n">
        <v>19.06421983703</v>
      </c>
      <c r="AU49" s="0" t="n">
        <v>0.0527724275934363</v>
      </c>
      <c r="AV49" s="0" t="n">
        <v>1.03844569265973</v>
      </c>
      <c r="AW49" s="0" t="n">
        <v>0.0177968635176436</v>
      </c>
      <c r="AX49" s="0" t="n">
        <v>1.89261357080399</v>
      </c>
      <c r="AY49" s="0" t="n">
        <v>0.149069922995295</v>
      </c>
      <c r="AZ49" s="0" t="n">
        <v>0.794892537306053</v>
      </c>
      <c r="BA49" s="0" t="n">
        <v>0.117258563215128</v>
      </c>
      <c r="BB49" s="0" t="n">
        <v>7.71262056897994</v>
      </c>
      <c r="BC49" s="0" t="n">
        <v>19.7510758860433</v>
      </c>
      <c r="BD49" s="0" t="n">
        <v>5.43852225089105</v>
      </c>
      <c r="BE49" s="0" t="n">
        <v>1.52132079114502</v>
      </c>
      <c r="BF49" s="0" t="n">
        <v>10.2680446771969</v>
      </c>
      <c r="BG49" s="0" t="n">
        <v>5.3048114923558</v>
      </c>
      <c r="BH49" s="0" t="n">
        <v>0</v>
      </c>
      <c r="BI49" s="0" t="n">
        <v>0</v>
      </c>
      <c r="BJ49" s="0" t="n">
        <v>0.0892133585684237</v>
      </c>
      <c r="BK49" s="0" t="n">
        <v>0.0702445805417259</v>
      </c>
      <c r="BL49" s="0" t="n">
        <v>1.15268792931002</v>
      </c>
      <c r="BM49" s="0" t="n">
        <v>0.0891168784682163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0.00532347529594474</v>
      </c>
      <c r="BU49" s="0" t="n">
        <v>4.05764526502144</v>
      </c>
      <c r="BV49" s="0" t="n">
        <v>9.36323253581663</v>
      </c>
      <c r="BW49" s="0" t="n">
        <v>4.88468649869286</v>
      </c>
      <c r="BX49" s="0" t="n">
        <v>0.0297238467018506</v>
      </c>
      <c r="BY49" s="0" t="n">
        <v>0.0101071316740757</v>
      </c>
      <c r="BZ49" s="0" t="n">
        <v>0.0886546862888769</v>
      </c>
      <c r="CA49" s="0" t="n">
        <v>0.0688480608023397</v>
      </c>
      <c r="CB49" s="0" t="n">
        <v>9.10304965009512</v>
      </c>
      <c r="CC49" s="0" t="n">
        <v>0.723811280331665</v>
      </c>
      <c r="CD49" s="0" t="n">
        <v>0.539194734989999</v>
      </c>
      <c r="CE49" s="0" t="n">
        <v>0.272905061103444</v>
      </c>
      <c r="CF49" s="0" t="n">
        <v>0.00184921696920838</v>
      </c>
      <c r="CG49" s="0" t="n">
        <v>0.00159239639464918</v>
      </c>
      <c r="CH49" s="0" t="n">
        <v>0.00484808120130232</v>
      </c>
      <c r="CI49" s="0" t="n">
        <v>0.00369405033289532</v>
      </c>
      <c r="CJ49" s="0" t="n">
        <v>9.84316479207048</v>
      </c>
      <c r="CK49" s="0" t="n">
        <v>0.862203170192431</v>
      </c>
      <c r="CL49" s="0" t="n">
        <v>0.831307993807881</v>
      </c>
      <c r="CM49" s="0" t="n">
        <v>0.428917032298536</v>
      </c>
      <c r="CN49" s="0" t="n">
        <v>0.00238768122048797</v>
      </c>
      <c r="CO49" s="0" t="n">
        <v>0.00220164419208555</v>
      </c>
      <c r="CP49" s="0" t="n">
        <v>0.0072105886945338</v>
      </c>
      <c r="CQ49" s="0" t="n">
        <v>0.00567131598444005</v>
      </c>
      <c r="CR49" s="0" t="n">
        <v>0.82250981238309</v>
      </c>
      <c r="CS49" s="0" t="n">
        <v>0.0647545679391844</v>
      </c>
      <c r="CT49" s="0" t="n">
        <v>0.462247839605167</v>
      </c>
      <c r="CU49" s="0" t="n">
        <v>5.21415503570824</v>
      </c>
      <c r="CV49" s="0" t="n">
        <v>0.0390717557933076</v>
      </c>
      <c r="CW49" s="0" t="n">
        <v>0.0314354599585883</v>
      </c>
      <c r="CX49" s="0" t="n">
        <v>0.0332562429150394</v>
      </c>
      <c r="CY49" s="0" t="n">
        <v>0.0376864660839312</v>
      </c>
      <c r="CZ49" s="0" t="n">
        <v>0.0973097703902369</v>
      </c>
      <c r="DA49" s="0" t="n">
        <v>6.64876968633414</v>
      </c>
      <c r="DB49" s="0" t="n">
        <v>1.94029022920766</v>
      </c>
      <c r="DC49" s="0" t="n">
        <v>4.40983023566897</v>
      </c>
      <c r="DD49" s="0" t="n">
        <v>0.287612663209211</v>
      </c>
      <c r="DE49" s="0" t="n">
        <v>0.0169903129841024</v>
      </c>
      <c r="DF49" s="0" t="n">
        <v>0.00986731639906607</v>
      </c>
      <c r="DG49" s="0" t="n">
        <v>0.000575857295618219</v>
      </c>
      <c r="DH49" s="7" t="n">
        <v>2.65857310924197E-006</v>
      </c>
      <c r="DI49" s="0" t="n">
        <v>0.00454724724448306</v>
      </c>
      <c r="DJ49" s="0" t="n">
        <v>0.00491510895368575</v>
      </c>
      <c r="DK49" s="0" t="n">
        <v>0.000410882309518002</v>
      </c>
      <c r="DL49" s="0" t="n">
        <v>0.0291956371168369</v>
      </c>
      <c r="DM49" s="0" t="n">
        <v>0.0479595066994166</v>
      </c>
      <c r="DN49" s="0" t="n">
        <v>0.484470799698793</v>
      </c>
      <c r="DO49" s="7" t="n">
        <v>8.56964760772363E-008</v>
      </c>
      <c r="DP49" s="0" t="n">
        <v>0.145425900422168</v>
      </c>
      <c r="DQ49" s="0" t="n">
        <v>0.00611476381250201</v>
      </c>
      <c r="DR49" s="0" t="n">
        <v>0.00198492727865822</v>
      </c>
      <c r="DS49" s="0" t="n">
        <v>0.00507902997591459</v>
      </c>
      <c r="DT49" s="0" t="n">
        <v>0.331723340636212</v>
      </c>
      <c r="DU49" s="0" t="n">
        <v>0.999636388453716</v>
      </c>
      <c r="DV49" s="0" t="n">
        <v>0.783131178872036</v>
      </c>
      <c r="DW49" s="0" t="n">
        <v>0.940050904606431</v>
      </c>
      <c r="DX49" s="7" t="n">
        <v>1.53990826772287E-005</v>
      </c>
      <c r="DY49" s="0" t="n">
        <v>0.00488940323655987</v>
      </c>
      <c r="DZ49" s="0" t="n">
        <v>4.82832417860999</v>
      </c>
      <c r="EA49" s="0" t="n">
        <v>0.114190622266891</v>
      </c>
      <c r="EB49" s="0" t="n">
        <v>4.2168600846683</v>
      </c>
      <c r="EC49" s="0" t="n">
        <v>0.0561542816978173</v>
      </c>
      <c r="ED49" s="0" t="n">
        <v>0.0013282450763157</v>
      </c>
      <c r="EE49" s="0" t="n">
        <v>0.898663587695204</v>
      </c>
      <c r="EF49" s="0" t="n">
        <v>199.760141444489</v>
      </c>
      <c r="EG49" s="0" t="n">
        <v>0.00798961175430402</v>
      </c>
      <c r="EH49" s="0" t="n">
        <v>1.37325536369484</v>
      </c>
      <c r="EI49" s="0" t="n">
        <v>98.1604611798654</v>
      </c>
      <c r="EJ49" s="0" t="n">
        <v>0.108958846959134</v>
      </c>
      <c r="EK49" s="0" t="n">
        <v>22754.650564116</v>
      </c>
      <c r="EL49" s="0" t="n">
        <v>0.00312155070026826</v>
      </c>
      <c r="EM49" s="0" t="n">
        <v>15.7141222912265</v>
      </c>
      <c r="EN49" s="0" t="n">
        <v>577.918884269416</v>
      </c>
      <c r="EO49" s="0" t="n">
        <v>3.16270317441123</v>
      </c>
      <c r="EP49" s="0" t="n">
        <v>694425.843395914</v>
      </c>
      <c r="EQ49" s="0" t="n">
        <v>1.09006846717762</v>
      </c>
      <c r="ER49" s="0" t="n">
        <v>0.0857843274423225</v>
      </c>
      <c r="ES49" s="0" t="n">
        <v>417075.798811641</v>
      </c>
      <c r="ET49" s="0" t="n">
        <v>0.00357405027254732</v>
      </c>
      <c r="EU49" s="0" t="n">
        <v>1.71710676010687</v>
      </c>
      <c r="EV49" s="0" t="n">
        <v>0.00390305220793105</v>
      </c>
      <c r="EW49" s="7" t="n">
        <v>6416999.13535865</v>
      </c>
      <c r="EX49" s="0" t="n">
        <v>10.8935372269309</v>
      </c>
      <c r="EY49" s="0" t="n">
        <v>3792.12388675012</v>
      </c>
      <c r="EZ49" s="7" t="n">
        <v>1020331.97947868</v>
      </c>
      <c r="FA49" s="0" t="n">
        <v>0.00437619162323395</v>
      </c>
      <c r="FB49" s="0" t="n">
        <v>70.0968207431389</v>
      </c>
      <c r="FC49" s="0" t="n">
        <v>43618.7643888034</v>
      </c>
      <c r="FD49" s="0" t="n">
        <v>0.0684701409575921</v>
      </c>
      <c r="FE49" s="0" t="n">
        <v>14.8965683013139</v>
      </c>
      <c r="FF49" s="0" t="n">
        <v>20535.1690879372</v>
      </c>
      <c r="FG49" s="0" t="n">
        <v>238.676395146604</v>
      </c>
      <c r="FH49" s="0" t="n">
        <v>98532.9385984267</v>
      </c>
      <c r="FI49" s="0" t="n">
        <v>0.146621638236255</v>
      </c>
      <c r="FJ49" s="0" t="n">
        <v>390.948108681826</v>
      </c>
      <c r="FK49" s="0" t="n">
        <v>3.81181019286638</v>
      </c>
      <c r="FL49" s="0" t="n">
        <v>7656.362428209</v>
      </c>
      <c r="FM49" s="0" t="n">
        <v>320.117799199892</v>
      </c>
      <c r="FN49" s="0" t="n">
        <v>0.00543197808953798</v>
      </c>
      <c r="FO49" s="0" t="n">
        <v>0.393549375486257</v>
      </c>
      <c r="FP49" s="7" t="n">
        <v>5.86372669579099E-011</v>
      </c>
      <c r="FQ49" s="7" t="n">
        <v>3.57752795183591E-009</v>
      </c>
      <c r="FR49" s="0" t="n">
        <v>499999.999999432</v>
      </c>
      <c r="FS49" s="7" t="n">
        <v>4.18171301165642E-010</v>
      </c>
      <c r="FT49" s="7" t="n">
        <v>2.81915867576444E-008</v>
      </c>
      <c r="FU49" s="0" t="n">
        <v>896260.965394074</v>
      </c>
      <c r="FV49" s="7" t="n">
        <v>7.21795206494744E-008</v>
      </c>
      <c r="FW49" s="7" t="n">
        <v>8.20677605746765E-007</v>
      </c>
      <c r="FX49" s="7" t="n">
        <v>5797187.15163701</v>
      </c>
      <c r="FY49" s="7" t="n">
        <v>4.66870929199579E-007</v>
      </c>
      <c r="FZ49" s="7" t="n">
        <v>4.66794951122409E-006</v>
      </c>
      <c r="GA49" s="7" t="n">
        <v>9.94193308099743E-006</v>
      </c>
      <c r="GB49" s="0" t="n">
        <v>99999.9990060198</v>
      </c>
      <c r="GC49" s="0" t="n">
        <v>0.000993492146570559</v>
      </c>
      <c r="GD49" s="7" t="n">
        <v>6.5060073239317E-008</v>
      </c>
      <c r="GE49" s="0" t="n">
        <v>99999.999999577</v>
      </c>
      <c r="GF49" s="7" t="n">
        <v>6.46337337211064E-011</v>
      </c>
      <c r="GG49" s="7" t="n">
        <v>2.24039971755013E-013</v>
      </c>
      <c r="GH49" s="7" t="n">
        <v>2.26152028652941E-007</v>
      </c>
      <c r="GI49" s="7" t="n">
        <v>4.22896938315458E-007</v>
      </c>
      <c r="GJ49" s="0" t="n">
        <v>0.00549303753969119</v>
      </c>
      <c r="GK49" s="0" t="n">
        <v>8.3836637302421</v>
      </c>
      <c r="GL49" s="0" t="n">
        <v>1.92753784399437</v>
      </c>
      <c r="GM49" s="0" t="n">
        <v>15.5124186033454</v>
      </c>
      <c r="GN49" s="0" t="s">
        <v>284</v>
      </c>
      <c r="GO49" s="0" t="e">
        <f aca="false">VLOOKUP(GN49,,8,0)</f>
        <v>#NAME?</v>
      </c>
      <c r="GP49" s="0" t="n">
        <v>305</v>
      </c>
      <c r="GQ49" s="0" t="n">
        <v>557810</v>
      </c>
      <c r="GR49" s="0" t="n">
        <v>284</v>
      </c>
      <c r="GS49" s="0" t="n">
        <v>533695</v>
      </c>
      <c r="GT49" s="0" t="n">
        <v>56</v>
      </c>
      <c r="GU49" s="0" t="n">
        <v>24115</v>
      </c>
      <c r="GV49" s="0" t="n">
        <v>30271</v>
      </c>
      <c r="GW49" s="0" t="n">
        <v>0.197183098591549</v>
      </c>
      <c r="GX49" s="0" t="n">
        <v>3</v>
      </c>
      <c r="GY49" s="0" t="s">
        <v>284</v>
      </c>
      <c r="GZ49" s="0" t="n">
        <v>59.4333</v>
      </c>
      <c r="HA49" s="0" t="n">
        <v>0</v>
      </c>
      <c r="HB49" s="0" t="e">
        <f aca="false">VLOOKUP(GN49,,42,0)</f>
        <v>#NAME?</v>
      </c>
      <c r="HC49" s="0" t="e">
        <f aca="false">VLOOKUP(GN49,,43,0)</f>
        <v>#NAME?</v>
      </c>
      <c r="HD49" s="0" t="e">
        <f aca="false">IF(HC49="Progressed",1,0)</f>
        <v>#NAME?</v>
      </c>
      <c r="HE49" s="0" t="n">
        <f aca="false">GU49/GX49</f>
        <v>8038.33333333333</v>
      </c>
      <c r="HF49" s="0" t="e">
        <f aca="false">VLOOKUP(GN49,,3,0)</f>
        <v>#NAME?</v>
      </c>
      <c r="HG49" s="0" t="n">
        <f aca="false">IF(Q49&gt;20,1,0)</f>
        <v>1</v>
      </c>
      <c r="HH49" s="0" t="n">
        <f aca="false">IF(AF49&gt;4.2,1,0)</f>
        <v>1</v>
      </c>
      <c r="HI49" s="0" t="n">
        <f aca="false">IF(DQ49&gt;0.005,1,0)</f>
        <v>1</v>
      </c>
      <c r="HJ49" s="0" t="n">
        <f aca="false">IF(DR49&gt;0.004,1,0)</f>
        <v>0</v>
      </c>
      <c r="HK49" s="0" t="n">
        <f aca="false">IF(ED49&gt;0.001,1,0)</f>
        <v>1</v>
      </c>
      <c r="HL49" s="0" t="n">
        <f aca="false">IF((GT49/GP49)&gt;0.4,1,0)</f>
        <v>0</v>
      </c>
      <c r="HM49" s="0" t="n">
        <f aca="false">SUM(HG49:HH49)</f>
        <v>2</v>
      </c>
      <c r="HN49" s="0" t="n">
        <f aca="false">SUM(HG49,HH49,HL49)</f>
        <v>2</v>
      </c>
      <c r="HP49" s="1" t="n">
        <f aca="false">IF(B49&gt;AVERAGE($B$3:$B$115),1,0)</f>
        <v>1</v>
      </c>
      <c r="HQ49" s="1" t="n">
        <f aca="false">IF(E49&gt;AVERAGE($E$3:$E$115),1,0)</f>
        <v>0</v>
      </c>
      <c r="HR49" s="2" t="str">
        <f aca="false">IF(AND(HP49,HQ49),"high","low")</f>
        <v>low</v>
      </c>
      <c r="HS49" s="6" t="n">
        <v>59.4333</v>
      </c>
      <c r="HT49" s="6" t="n">
        <v>0</v>
      </c>
      <c r="HU49" s="6" t="str">
        <f aca="false">HR49</f>
        <v>low</v>
      </c>
      <c r="HV49" s="0" t="str">
        <f aca="false">IF(HM49+HL49&lt;2,"low","high")</f>
        <v>high</v>
      </c>
      <c r="HW49" s="0" t="n">
        <v>59.4333</v>
      </c>
      <c r="HX49" s="0" t="n">
        <v>0</v>
      </c>
      <c r="HY49" s="0" t="n">
        <f aca="false">SUM(HG49,HH49,HL49)</f>
        <v>2</v>
      </c>
      <c r="IA49" s="0" t="n">
        <v>59.4333</v>
      </c>
      <c r="IB49" s="0" t="n">
        <v>0</v>
      </c>
      <c r="IC49" s="0" t="str">
        <f aca="false">IF(AND(SUM(HG49:HH49)=2,GW49&gt;0.4),"high relBp52 and cRel + high synergy",IF(SUM(HG49:HH49)=2,"high RelBp52 and cRel + low synergy","low nfkb"))</f>
        <v>high RelBp52 and cRel + low synergy</v>
      </c>
      <c r="IE49" s="0" t="n">
        <v>59.4333</v>
      </c>
      <c r="IF49" s="0" t="n">
        <v>0</v>
      </c>
      <c r="IG49" s="0" t="str">
        <f aca="false">IF(AND(SUM(HG49:HH49)=2,GW49&gt;0.4),"high relBp52 and cRel + high synergy",IF(AND(SUM(HG49:HH49)=1,GW49&gt;0.4),"high RelBp52 or cRel + high synergy",IF(SUM(HG49:HH49)=1,"high cRel OR RelBnp52n","low nfkb")))</f>
        <v>low nfkb</v>
      </c>
      <c r="II49" s="0" t="n">
        <v>59.4333</v>
      </c>
      <c r="IJ49" s="0" t="n">
        <v>0</v>
      </c>
      <c r="IK49" s="0" t="str">
        <f aca="false">IF(Q49&gt;20,"high cRel","low cRel")</f>
        <v>high cRel</v>
      </c>
      <c r="IM49" s="0" t="n">
        <v>59.4333</v>
      </c>
      <c r="IN49" s="0" t="n">
        <v>0</v>
      </c>
      <c r="IO49" s="0" t="str">
        <f aca="false">IF(AND(Q49&gt;20,GW49&gt;0.4),"high cRel + syn","low cRel or syn")</f>
        <v>low cRel or syn</v>
      </c>
      <c r="IQ49" s="0" t="n">
        <v>59.4333</v>
      </c>
      <c r="IR49" s="0" t="n">
        <v>0</v>
      </c>
      <c r="IS49" s="0" t="str">
        <f aca="false">IF(AF49&gt;4.2,"High RelBnp52n","low RelBnp52n")</f>
        <v>High RelBnp52n</v>
      </c>
      <c r="IU49" s="0" t="n">
        <v>59.4333</v>
      </c>
      <c r="IV49" s="0" t="n">
        <v>0</v>
      </c>
      <c r="IW49" s="0" t="str">
        <f aca="false">IF(AND(AF49&gt;4.2,GW49&gt;0.4),"High RelBnp52n and syn","low RelBnp52n or syn")</f>
        <v>low RelBnp52n or syn</v>
      </c>
      <c r="IY49" s="0" t="n">
        <v>59.4333</v>
      </c>
      <c r="IZ49" s="0" t="n">
        <v>0</v>
      </c>
      <c r="JA49" s="0" t="str">
        <f aca="false">IF(AND(AF49&gt;4.2,GW49&gt;0.4),"High RelBnp52n and syn",IF(AND(AF49&gt;4.2,GW49&lt;=0.4),"other",IF(AND(AF49&lt;=4.2,GW49&gt;0.4),"other","low RelBnp52n and syn")))</f>
        <v>other</v>
      </c>
      <c r="JC49" s="0" t="n">
        <v>59.4333</v>
      </c>
      <c r="JD49" s="0" t="n">
        <v>0</v>
      </c>
      <c r="JE49" s="0" t="str">
        <f aca="false">IF(ED49&gt;0.001,"high pE2F","low pE2F")</f>
        <v>high pE2F</v>
      </c>
      <c r="JG49" s="0" t="n">
        <v>59.4333</v>
      </c>
      <c r="JH49" s="0" t="n">
        <v>0</v>
      </c>
      <c r="JI49" s="0" t="str">
        <f aca="false">IF((Q49/R49)&gt;1.3,"high cRel/relA","low cRel/RelA")</f>
        <v>high cRel/relA</v>
      </c>
      <c r="JK49" s="0" t="n">
        <v>59.4333</v>
      </c>
      <c r="JL49" s="0" t="n">
        <v>0</v>
      </c>
      <c r="JM49" s="0" t="str">
        <f aca="false">IF(AND((Q49/R49)&gt;1.3,GW49&gt;0.4),"high cRel/relA and high syn",IF(OR((Q49/R49)&gt;1.3,GW49&gt;0.4),"high cRel/RelA or high syn","low both"))</f>
        <v>high cRel/RelA or high syn</v>
      </c>
      <c r="JO49" s="0" t="n">
        <v>59.4333</v>
      </c>
      <c r="JP49" s="0" t="n">
        <v>0</v>
      </c>
      <c r="JQ49" s="0" t="str">
        <f aca="false">IF(BB49&gt;7.6,"high IkBd","low IkBd")</f>
        <v>high IkBd</v>
      </c>
      <c r="JS49" s="0" t="n">
        <v>59.4333</v>
      </c>
      <c r="JT49" s="0" t="n">
        <v>0</v>
      </c>
      <c r="JU49" s="0" t="n">
        <v>3</v>
      </c>
      <c r="JW49" s="0" t="n">
        <v>59.4333</v>
      </c>
      <c r="JX49" s="0" t="n">
        <v>0</v>
      </c>
      <c r="JY49" s="0" t="str">
        <f aca="false">IF(OR(JU49=3,JU49=5),IF(GW49&gt;0.4,"3/5 high syn","3/5 low syn"),"other")</f>
        <v>3/5 low syn</v>
      </c>
      <c r="KA49" s="0" t="n">
        <v>59.4333</v>
      </c>
      <c r="KB49" s="0" t="n">
        <v>0</v>
      </c>
      <c r="KC49" s="0" t="str">
        <f aca="false">IF(KD49&gt;$KE$3,"high nfkb","low")</f>
        <v>high nfkb</v>
      </c>
      <c r="KD49" s="0" t="n">
        <f aca="false">D49+C49</f>
        <v>45.1040837338664</v>
      </c>
      <c r="KG49" s="0" t="n">
        <v>59.4333</v>
      </c>
      <c r="KH49" s="0" t="n">
        <v>0</v>
      </c>
      <c r="KI49" s="0" t="str">
        <f aca="false">IF(AND(KM49,NOT(KN49),KO49),"high cRel+RelB, low RelA","other")</f>
        <v>other</v>
      </c>
      <c r="KJ49" s="0" t="n">
        <f aca="false">Q49</f>
        <v>24.3244908134751</v>
      </c>
      <c r="KK49" s="0" t="n">
        <f aca="false">R49</f>
        <v>15.6223470488294</v>
      </c>
      <c r="KL49" s="0" t="n">
        <f aca="false">AC49</f>
        <v>16.0540929133634</v>
      </c>
      <c r="KM49" s="0" t="n">
        <f aca="false">IF(KJ49&gt;AVERAGE($KJ$3:$KJ$115),1,0)</f>
        <v>1</v>
      </c>
      <c r="KN49" s="0" t="n">
        <f aca="false">IF(KK49&gt;AVERAGE($KK$3:$KK$115),1,0)</f>
        <v>0</v>
      </c>
      <c r="KO49" s="0" t="n">
        <f aca="false">IF(KL49&gt;AVERAGE($KL$3:$KL$115),1,0)</f>
        <v>0</v>
      </c>
      <c r="KP49" s="0" t="n">
        <v>3</v>
      </c>
      <c r="KQ49" s="0" t="n">
        <v>186</v>
      </c>
      <c r="KR49" s="0" t="n">
        <v>417447</v>
      </c>
      <c r="KS49" s="0" t="n">
        <v>200</v>
      </c>
      <c r="KT49" s="0" t="n">
        <v>411808</v>
      </c>
      <c r="KU49" s="0" t="n">
        <v>51</v>
      </c>
      <c r="KV49" s="0" t="n">
        <v>5639</v>
      </c>
      <c r="KW49" s="0" t="n">
        <v>9722</v>
      </c>
      <c r="KX49" s="0" t="n">
        <v>0.255</v>
      </c>
      <c r="KY49" s="0" t="n">
        <f aca="false">KV49/KT49</f>
        <v>0.013693274535706</v>
      </c>
    </row>
    <row r="50" customFormat="false" ht="15" hidden="false" customHeight="false" outlineLevel="0" collapsed="false">
      <c r="A50" s="0" t="n">
        <v>361</v>
      </c>
      <c r="B50" s="0" t="n">
        <v>6.8221242335642</v>
      </c>
      <c r="C50" s="0" t="n">
        <v>17.3633685901425</v>
      </c>
      <c r="D50" s="0" t="n">
        <v>6.32116584431565</v>
      </c>
      <c r="E50" s="0" t="n">
        <v>602.863134075801</v>
      </c>
      <c r="F50" s="0" t="n">
        <v>0.132479094976651</v>
      </c>
      <c r="G50" s="0" t="n">
        <v>0.0358044699018826</v>
      </c>
      <c r="H50" s="0" t="n">
        <v>1.55993166414602</v>
      </c>
      <c r="I50" s="0" t="n">
        <v>0.437800833400437</v>
      </c>
      <c r="J50" s="0" t="n">
        <v>0.0220133778903705</v>
      </c>
      <c r="K50" s="0" t="n">
        <v>5.64623910988803</v>
      </c>
      <c r="L50" s="0" t="n">
        <v>0.556381647595164</v>
      </c>
      <c r="M50" s="0" t="n">
        <v>1</v>
      </c>
      <c r="N50" s="0" t="n">
        <v>1.17802893032103</v>
      </c>
      <c r="O50" s="0" t="n">
        <v>1</v>
      </c>
      <c r="P50" s="0" t="n">
        <v>0.0101033562130872</v>
      </c>
      <c r="Q50" s="0" t="n">
        <v>13.1756440508624</v>
      </c>
      <c r="R50" s="0" t="n">
        <v>12.679624291797</v>
      </c>
      <c r="S50" s="0" t="n">
        <v>0.758205756550911</v>
      </c>
      <c r="T50" s="0" t="n">
        <v>0</v>
      </c>
      <c r="U50" s="0" t="n">
        <v>1</v>
      </c>
      <c r="V50" s="0" t="n">
        <v>3.45725062692054</v>
      </c>
      <c r="W50" s="0" t="n">
        <v>0.303656114439216</v>
      </c>
      <c r="X50" s="0" t="n">
        <v>1.19987824194841</v>
      </c>
      <c r="Y50" s="0" t="n">
        <v>3.03204249380485</v>
      </c>
      <c r="Z50" s="0" t="n">
        <v>2.7208877905677</v>
      </c>
      <c r="AA50" s="0" t="n">
        <v>0.0270920873955819</v>
      </c>
      <c r="AB50" s="0" t="n">
        <v>1.3529131399753</v>
      </c>
      <c r="AC50" s="0" t="n">
        <v>12.7640244998729</v>
      </c>
      <c r="AD50" s="0" t="n">
        <v>0.00956044363926605</v>
      </c>
      <c r="AE50" s="0" t="n">
        <v>0.354579957058637</v>
      </c>
      <c r="AF50" s="0" t="n">
        <v>3.84502579870634</v>
      </c>
      <c r="AG50" s="0" t="n">
        <v>0.164285364793673</v>
      </c>
      <c r="AH50" s="0" t="n">
        <v>9.99698909626073</v>
      </c>
      <c r="AI50" s="0" t="n">
        <v>0.109130245098812</v>
      </c>
      <c r="AJ50" s="0" t="n">
        <v>0.0328766165888779</v>
      </c>
      <c r="AK50" s="0" t="n">
        <v>0.0201787637008136</v>
      </c>
      <c r="AL50" s="0" t="n">
        <v>0.00453809487444676</v>
      </c>
      <c r="AM50" s="0" t="n">
        <v>0.675526101607728</v>
      </c>
      <c r="AN50" s="0" t="n">
        <v>0.00270394022519399</v>
      </c>
      <c r="AO50" s="0" t="n">
        <v>0.296639853571341</v>
      </c>
      <c r="AP50" s="0" t="n">
        <v>105.741274204776</v>
      </c>
      <c r="AQ50" s="0" t="n">
        <v>12.3463251077299</v>
      </c>
      <c r="AR50" s="0" t="n">
        <v>26.4377002842313</v>
      </c>
      <c r="AS50" s="0" t="n">
        <v>5.67479227030879</v>
      </c>
      <c r="AT50" s="0" t="n">
        <v>18.5379477787302</v>
      </c>
      <c r="AU50" s="0" t="n">
        <v>0.0412268050418871</v>
      </c>
      <c r="AV50" s="0" t="n">
        <v>1.09125894021615</v>
      </c>
      <c r="AW50" s="0" t="n">
        <v>0.0117933696826922</v>
      </c>
      <c r="AX50" s="0" t="n">
        <v>3.27481364477297</v>
      </c>
      <c r="AY50" s="0" t="n">
        <v>0.349203690416245</v>
      </c>
      <c r="AZ50" s="0" t="n">
        <v>2.14024668455488</v>
      </c>
      <c r="BA50" s="0" t="n">
        <v>0.225418396679106</v>
      </c>
      <c r="BB50" s="0" t="n">
        <v>7.50769486017227</v>
      </c>
      <c r="BC50" s="0" t="n">
        <v>17.0210037529609</v>
      </c>
      <c r="BD50" s="0" t="n">
        <v>8.06958181755499</v>
      </c>
      <c r="BE50" s="0" t="n">
        <v>1.31858105032629</v>
      </c>
      <c r="BF50" s="0" t="n">
        <v>7.08695804819789</v>
      </c>
      <c r="BG50" s="0" t="n">
        <v>3.26052959902444</v>
      </c>
      <c r="BH50" s="0" t="n">
        <v>0</v>
      </c>
      <c r="BI50" s="0" t="n">
        <v>0</v>
      </c>
      <c r="BJ50" s="0" t="n">
        <v>0.200913501713462</v>
      </c>
      <c r="BK50" s="0" t="n">
        <v>0.129760865119897</v>
      </c>
      <c r="BL50" s="0" t="n">
        <v>0.951136747203943</v>
      </c>
      <c r="BM50" s="0" t="n">
        <v>0.0740021446385747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0.00516925637517407</v>
      </c>
      <c r="BU50" s="0" t="n">
        <v>4.85702347786115</v>
      </c>
      <c r="BV50" s="0" t="n">
        <v>4.20365213355442</v>
      </c>
      <c r="BW50" s="0" t="n">
        <v>1.95775600222481</v>
      </c>
      <c r="BX50" s="0" t="n">
        <v>0.0147541452233632</v>
      </c>
      <c r="BY50" s="0" t="n">
        <v>0.00426413936049105</v>
      </c>
      <c r="BZ50" s="0" t="n">
        <v>0.134252166233734</v>
      </c>
      <c r="CA50" s="0" t="n">
        <v>0.0852745578402444</v>
      </c>
      <c r="CB50" s="0" t="n">
        <v>4.9527796746939</v>
      </c>
      <c r="CC50" s="0" t="n">
        <v>0.397172296180588</v>
      </c>
      <c r="CD50" s="0" t="n">
        <v>0.314745240224524</v>
      </c>
      <c r="CE50" s="0" t="n">
        <v>0.142885593430681</v>
      </c>
      <c r="CF50" s="0" t="n">
        <v>0.00127274625709389</v>
      </c>
      <c r="CG50" s="0" t="n">
        <v>0.00102457171816009</v>
      </c>
      <c r="CH50" s="0" t="n">
        <v>0.00943154077655884</v>
      </c>
      <c r="CI50" s="0" t="n">
        <v>0.00591658381788509</v>
      </c>
      <c r="CJ50" s="0" t="n">
        <v>7.14958508328765</v>
      </c>
      <c r="CK50" s="0" t="n">
        <v>0.629542309530544</v>
      </c>
      <c r="CL50" s="0" t="n">
        <v>1.10839955975231</v>
      </c>
      <c r="CM50" s="0" t="n">
        <v>0.509555652347906</v>
      </c>
      <c r="CN50" s="0" t="n">
        <v>0.0033987739190578</v>
      </c>
      <c r="CO50" s="0" t="n">
        <v>0.0029631983303618</v>
      </c>
      <c r="CP50" s="0" t="n">
        <v>0.0313606944282855</v>
      </c>
      <c r="CQ50" s="0" t="n">
        <v>0.0202476114610823</v>
      </c>
      <c r="CR50" s="0" t="n">
        <v>1.292910376033</v>
      </c>
      <c r="CS50" s="0" t="n">
        <v>0.102762196407108</v>
      </c>
      <c r="CT50" s="0" t="n">
        <v>0.3811701853573</v>
      </c>
      <c r="CU50" s="0" t="n">
        <v>2.60310521239282</v>
      </c>
      <c r="CV50" s="0" t="n">
        <v>0.0485621218997784</v>
      </c>
      <c r="CW50" s="0" t="n">
        <v>0.0340008149926253</v>
      </c>
      <c r="CX50" s="0" t="n">
        <v>0.0235918393684901</v>
      </c>
      <c r="CY50" s="0" t="n">
        <v>0.0303572007267354</v>
      </c>
      <c r="CZ50" s="0" t="n">
        <v>0.0960948182119558</v>
      </c>
      <c r="DA50" s="0" t="n">
        <v>6.54093064740597</v>
      </c>
      <c r="DB50" s="0" t="n">
        <v>2.44341554600848</v>
      </c>
      <c r="DC50" s="0" t="n">
        <v>5.04208933563422</v>
      </c>
      <c r="DD50" s="0" t="n">
        <v>0.323936116047141</v>
      </c>
      <c r="DE50" s="0" t="n">
        <v>0.0189114621013492</v>
      </c>
      <c r="DF50" s="0" t="n">
        <v>0.00850391579503699</v>
      </c>
      <c r="DG50" s="0" t="n">
        <v>0.000475193758159225</v>
      </c>
      <c r="DH50" s="7" t="n">
        <v>2.58177282783128E-006</v>
      </c>
      <c r="DI50" s="0" t="n">
        <v>0.00247418593922112</v>
      </c>
      <c r="DJ50" s="0" t="n">
        <v>0.00357031869755356</v>
      </c>
      <c r="DK50" s="0" t="n">
        <v>0.000645899397321619</v>
      </c>
      <c r="DL50" s="0" t="n">
        <v>0.0134200789976315</v>
      </c>
      <c r="DM50" s="0" t="n">
        <v>0.0431313602619108</v>
      </c>
      <c r="DN50" s="0" t="n">
        <v>0.556688536864151</v>
      </c>
      <c r="DO50" s="7" t="n">
        <v>1.06936653445937E-007</v>
      </c>
      <c r="DP50" s="0" t="n">
        <v>0.12879708406537</v>
      </c>
      <c r="DQ50" s="0" t="n">
        <v>0.00480190704423232</v>
      </c>
      <c r="DR50" s="0" t="n">
        <v>0.00159424899035527</v>
      </c>
      <c r="DS50" s="0" t="n">
        <v>0.00507869112708272</v>
      </c>
      <c r="DT50" s="0" t="n">
        <v>0.223724115757788</v>
      </c>
      <c r="DU50" s="0" t="n">
        <v>0.999701724780566</v>
      </c>
      <c r="DV50" s="0" t="n">
        <v>0.917560028371466</v>
      </c>
      <c r="DW50" s="0" t="n">
        <v>0.958837679220719</v>
      </c>
      <c r="DX50" s="7" t="n">
        <v>2.08192353749789E-005</v>
      </c>
      <c r="DY50" s="0" t="n">
        <v>0.00565114519587349</v>
      </c>
      <c r="DZ50" s="0" t="n">
        <v>4.88723743674429</v>
      </c>
      <c r="EA50" s="0" t="n">
        <v>0.0560956273753452</v>
      </c>
      <c r="EB50" s="0" t="n">
        <v>3.24234254809042</v>
      </c>
      <c r="EC50" s="0" t="n">
        <v>0.0560212317570184</v>
      </c>
      <c r="ED50" s="0" t="n">
        <v>0.000643014653514146</v>
      </c>
      <c r="EE50" s="0" t="n">
        <v>1.81440092261382</v>
      </c>
      <c r="EF50" s="0" t="n">
        <v>199.760141467802</v>
      </c>
      <c r="EG50" s="0" t="n">
        <v>0.00798961175525486</v>
      </c>
      <c r="EH50" s="0" t="n">
        <v>1.29891278108406</v>
      </c>
      <c r="EI50" s="0" t="n">
        <v>117.522349192269</v>
      </c>
      <c r="EJ50" s="0" t="n">
        <v>0.121264470889308</v>
      </c>
      <c r="EK50" s="0" t="n">
        <v>21359.5824441838</v>
      </c>
      <c r="EL50" s="0" t="n">
        <v>0.0027715487772845</v>
      </c>
      <c r="EM50" s="0" t="n">
        <v>8.95472859922667</v>
      </c>
      <c r="EN50" s="0" t="n">
        <v>564.723001898478</v>
      </c>
      <c r="EO50" s="0" t="n">
        <v>1.48741288811094</v>
      </c>
      <c r="EP50" s="0" t="n">
        <v>303864.198917105</v>
      </c>
      <c r="EQ50" s="0" t="n">
        <v>0.271816823481506</v>
      </c>
      <c r="ER50" s="0" t="n">
        <v>0.0190742901191097</v>
      </c>
      <c r="ES50" s="0" t="n">
        <v>676524.412084811</v>
      </c>
      <c r="ET50" s="0" t="n">
        <v>0.00128906910143784</v>
      </c>
      <c r="EU50" s="0" t="n">
        <v>0.590704185570926</v>
      </c>
      <c r="EV50" s="0" t="n">
        <v>0.00126039446834132</v>
      </c>
      <c r="EW50" s="7" t="n">
        <v>7196402.51935917</v>
      </c>
      <c r="EX50" s="0" t="n">
        <v>2.716805148764</v>
      </c>
      <c r="EY50" s="0" t="n">
        <v>1092.43380549094</v>
      </c>
      <c r="EZ50" s="7" t="n">
        <v>1620078.52649277</v>
      </c>
      <c r="FA50" s="0" t="n">
        <v>0.00154501130094816</v>
      </c>
      <c r="FB50" s="0" t="n">
        <v>28.1802790896456</v>
      </c>
      <c r="FC50" s="0" t="n">
        <v>32554.4764834934</v>
      </c>
      <c r="FD50" s="0" t="n">
        <v>0.0291210822772433</v>
      </c>
      <c r="FE50" s="0" t="n">
        <v>7.44334120928625</v>
      </c>
      <c r="FF50" s="0" t="n">
        <v>17611.3243801134</v>
      </c>
      <c r="FG50" s="0" t="n">
        <v>102.457888961746</v>
      </c>
      <c r="FH50" s="0" t="n">
        <v>143345.823199236</v>
      </c>
      <c r="FI50" s="0" t="n">
        <v>0.106583685260179</v>
      </c>
      <c r="FJ50" s="0" t="n">
        <v>76.2120293859033</v>
      </c>
      <c r="FK50" s="0" t="n">
        <v>0.660158255424488</v>
      </c>
      <c r="FL50" s="0" t="n">
        <v>48795.6461435832</v>
      </c>
      <c r="FM50" s="0" t="n">
        <v>358.275706267344</v>
      </c>
      <c r="FN50" s="7" t="n">
        <v>3.52857859374886E-005</v>
      </c>
      <c r="FO50" s="0" t="n">
        <v>0.0184118908631125</v>
      </c>
      <c r="FP50" s="7" t="n">
        <v>2.41901486510259E-015</v>
      </c>
      <c r="FQ50" s="7" t="n">
        <v>1.14965798206825E-012</v>
      </c>
      <c r="FR50" s="0" t="n">
        <v>500000</v>
      </c>
      <c r="FS50" s="7" t="n">
        <v>1.72573862232099E-014</v>
      </c>
      <c r="FT50" s="7" t="n">
        <v>2.40558873741836E-012</v>
      </c>
      <c r="FU50" s="0" t="n">
        <v>777555.25486514</v>
      </c>
      <c r="FV50" s="7" t="n">
        <v>5.34353262135665E-012</v>
      </c>
      <c r="FW50" s="7" t="n">
        <v>6.8100845790252E-011</v>
      </c>
      <c r="FX50" s="7" t="n">
        <v>5602209.59268526</v>
      </c>
      <c r="FY50" s="7" t="n">
        <v>3.84996301200195E-011</v>
      </c>
      <c r="FZ50" s="7" t="n">
        <v>3.8511424027517E-010</v>
      </c>
      <c r="GA50" s="7" t="n">
        <v>1.46856386247297E-009</v>
      </c>
      <c r="GB50" s="0" t="n">
        <v>99999.999999853</v>
      </c>
      <c r="GC50" s="7" t="n">
        <v>1.46806096023893E-007</v>
      </c>
      <c r="GD50" s="7" t="n">
        <v>1.00979438421267E-011</v>
      </c>
      <c r="GE50" s="0" t="n">
        <v>99999.9999999998</v>
      </c>
      <c r="GF50" s="7" t="n">
        <v>1.37689907170961E-014</v>
      </c>
      <c r="GG50" s="7" t="n">
        <v>2.08902679363529E-017</v>
      </c>
      <c r="GH50" s="7" t="n">
        <v>2.26784438808982E-011</v>
      </c>
      <c r="GI50" s="7" t="n">
        <v>1.23856423557347E-010</v>
      </c>
      <c r="GJ50" s="7" t="n">
        <v>7.57546430407755E-007</v>
      </c>
      <c r="GK50" s="0" t="n">
        <v>18.101262161709</v>
      </c>
      <c r="GL50" s="0" t="n">
        <v>2.26042085139912</v>
      </c>
      <c r="GM50" s="0" t="n">
        <v>14.9208592525958</v>
      </c>
      <c r="GN50" s="0" t="s">
        <v>285</v>
      </c>
      <c r="GO50" s="0" t="e">
        <f aca="false">VLOOKUP(GN50,,8,0)</f>
        <v>#NAME?</v>
      </c>
      <c r="GP50" s="0" t="n">
        <v>2210</v>
      </c>
      <c r="GQ50" s="0" t="n">
        <v>8782368</v>
      </c>
      <c r="GR50" s="0" t="n">
        <v>836</v>
      </c>
      <c r="GS50" s="0" t="n">
        <v>2353452</v>
      </c>
      <c r="GT50" s="0" t="n">
        <v>2006</v>
      </c>
      <c r="GU50" s="0" t="n">
        <v>6428916</v>
      </c>
      <c r="GV50" s="0" t="n">
        <v>6432343</v>
      </c>
      <c r="GW50" s="0" t="n">
        <v>2.39952153110048</v>
      </c>
      <c r="GX50" s="0" t="n">
        <v>8</v>
      </c>
      <c r="GY50" s="0" t="s">
        <v>285</v>
      </c>
      <c r="GZ50" s="0" t="n">
        <v>59.7</v>
      </c>
      <c r="HA50" s="0" t="n">
        <v>0</v>
      </c>
      <c r="HB50" s="0" t="e">
        <f aca="false">VLOOKUP(GN50,,42,0)</f>
        <v>#NAME?</v>
      </c>
      <c r="HC50" s="0" t="e">
        <f aca="false">VLOOKUP(GN50,,43,0)</f>
        <v>#NAME?</v>
      </c>
      <c r="HD50" s="0" t="e">
        <f aca="false">IF(HC50="Progressed",1,0)</f>
        <v>#NAME?</v>
      </c>
      <c r="HE50" s="0" t="n">
        <f aca="false">GU50/GX50</f>
        <v>803614.5</v>
      </c>
      <c r="HF50" s="0" t="e">
        <f aca="false">VLOOKUP(GN50,,3,0)</f>
        <v>#NAME?</v>
      </c>
      <c r="HG50" s="0" t="n">
        <f aca="false">IF(Q50&gt;20,1,0)</f>
        <v>0</v>
      </c>
      <c r="HH50" s="0" t="n">
        <f aca="false">IF(AF50&gt;4.2,1,0)</f>
        <v>0</v>
      </c>
      <c r="HI50" s="0" t="n">
        <f aca="false">IF(DQ50&gt;0.005,1,0)</f>
        <v>0</v>
      </c>
      <c r="HJ50" s="0" t="n">
        <f aca="false">IF(DR50&gt;0.004,1,0)</f>
        <v>0</v>
      </c>
      <c r="HK50" s="0" t="n">
        <f aca="false">IF(ED50&gt;0.001,1,0)</f>
        <v>0</v>
      </c>
      <c r="HL50" s="0" t="n">
        <f aca="false">IF((GT50/GP50)&gt;0.4,1,0)</f>
        <v>1</v>
      </c>
      <c r="HM50" s="0" t="n">
        <f aca="false">SUM(HG50:HH50)</f>
        <v>0</v>
      </c>
      <c r="HN50" s="0" t="n">
        <f aca="false">SUM(HG50,HH50,HL50)</f>
        <v>1</v>
      </c>
      <c r="HP50" s="1" t="n">
        <f aca="false">IF(B50&gt;AVERAGE($B$3:$B$115),1,0)</f>
        <v>0</v>
      </c>
      <c r="HQ50" s="1" t="n">
        <f aca="false">IF(E50&gt;AVERAGE($E$3:$E$115),1,0)</f>
        <v>1</v>
      </c>
      <c r="HR50" s="2" t="str">
        <f aca="false">IF(AND(HP50,HQ50),"high","low")</f>
        <v>low</v>
      </c>
      <c r="HS50" s="6" t="n">
        <v>59.2</v>
      </c>
      <c r="HT50" s="6" t="n">
        <v>0</v>
      </c>
      <c r="HU50" s="6" t="str">
        <f aca="false">HR50</f>
        <v>low</v>
      </c>
      <c r="HV50" s="0" t="str">
        <f aca="false">IF(HM50+HL50&lt;2,"low","high")</f>
        <v>low</v>
      </c>
      <c r="HW50" s="0" t="n">
        <v>59.7</v>
      </c>
      <c r="HX50" s="0" t="n">
        <v>0</v>
      </c>
      <c r="HY50" s="0" t="n">
        <f aca="false">SUM(HG50,HH50,HL50)</f>
        <v>1</v>
      </c>
      <c r="IA50" s="0" t="n">
        <v>59.7</v>
      </c>
      <c r="IB50" s="0" t="n">
        <v>0</v>
      </c>
      <c r="IC50" s="0" t="str">
        <f aca="false">IF(AND(SUM(HG50:HH50)=2,GW50&gt;0.4),"high relBp52 and cRel + high synergy",IF(SUM(HG50:HH50)=2,"high RelBp52 and cRel + low synergy","low nfkb"))</f>
        <v>low nfkb</v>
      </c>
      <c r="IE50" s="0" t="n">
        <v>59.7</v>
      </c>
      <c r="IF50" s="0" t="n">
        <v>0</v>
      </c>
      <c r="IG50" s="0" t="str">
        <f aca="false">IF(AND(SUM(HG50:HH50)=2,GW50&gt;0.4),"high relBp52 and cRel + high synergy",IF(AND(SUM(HG50:HH50)=1,GW50&gt;0.4),"high RelBp52 or cRel + high synergy",IF(SUM(HG50:HH50)=1,"high cRel OR RelBnp52n","low nfkb")))</f>
        <v>low nfkb</v>
      </c>
      <c r="II50" s="0" t="n">
        <v>59.7</v>
      </c>
      <c r="IJ50" s="0" t="n">
        <v>0</v>
      </c>
      <c r="IK50" s="0" t="str">
        <f aca="false">IF(Q50&gt;20,"high cRel","low cRel")</f>
        <v>low cRel</v>
      </c>
      <c r="IM50" s="0" t="n">
        <v>59.7</v>
      </c>
      <c r="IN50" s="0" t="n">
        <v>0</v>
      </c>
      <c r="IO50" s="0" t="str">
        <f aca="false">IF(AND(Q50&gt;20,GW50&gt;0.4),"high cRel + syn","low cRel or syn")</f>
        <v>low cRel or syn</v>
      </c>
      <c r="IQ50" s="0" t="n">
        <v>59.7</v>
      </c>
      <c r="IR50" s="0" t="n">
        <v>0</v>
      </c>
      <c r="IS50" s="0" t="str">
        <f aca="false">IF(AF50&gt;4.2,"High RelBnp52n","low RelBnp52n")</f>
        <v>low RelBnp52n</v>
      </c>
      <c r="IU50" s="0" t="n">
        <v>59.7</v>
      </c>
      <c r="IV50" s="0" t="n">
        <v>0</v>
      </c>
      <c r="IW50" s="0" t="str">
        <f aca="false">IF(AND(AF50&gt;4.2,GW50&gt;0.4),"High RelBnp52n and syn","low RelBnp52n or syn")</f>
        <v>low RelBnp52n or syn</v>
      </c>
      <c r="IY50" s="0" t="n">
        <v>59.7</v>
      </c>
      <c r="IZ50" s="0" t="n">
        <v>0</v>
      </c>
      <c r="JA50" s="0" t="str">
        <f aca="false">IF(AND(AF50&gt;4.2,GW50&gt;0.4),"High RelBnp52n and syn",IF(AND(AF50&gt;4.2,GW50&lt;=0.4),"other",IF(AND(AF50&lt;=4.2,GW50&gt;0.4),"other","low RelBnp52n and syn")))</f>
        <v>other</v>
      </c>
      <c r="JC50" s="0" t="n">
        <v>59.7</v>
      </c>
      <c r="JD50" s="0" t="n">
        <v>0</v>
      </c>
      <c r="JE50" s="0" t="str">
        <f aca="false">IF(ED50&gt;0.001,"high pE2F","low pE2F")</f>
        <v>low pE2F</v>
      </c>
      <c r="JG50" s="0" t="n">
        <v>59.7</v>
      </c>
      <c r="JH50" s="0" t="n">
        <v>0</v>
      </c>
      <c r="JI50" s="0" t="str">
        <f aca="false">IF((Q50/R50)&gt;1.3,"high cRel/relA","low cRel/RelA")</f>
        <v>low cRel/RelA</v>
      </c>
      <c r="JK50" s="0" t="n">
        <v>59.7</v>
      </c>
      <c r="JL50" s="0" t="n">
        <v>0</v>
      </c>
      <c r="JM50" s="0" t="str">
        <f aca="false">IF(AND((Q50/R50)&gt;1.3,GW50&gt;0.4),"high cRel/relA and high syn",IF(OR((Q50/R50)&gt;1.3,GW50&gt;0.4),"high cRel/RelA or high syn","low both"))</f>
        <v>high cRel/RelA or high syn</v>
      </c>
      <c r="JO50" s="0" t="n">
        <v>59.7</v>
      </c>
      <c r="JP50" s="0" t="n">
        <v>0</v>
      </c>
      <c r="JQ50" s="0" t="str">
        <f aca="false">IF(BB50&gt;7.6,"high IkBd","low IkBd")</f>
        <v>low IkBd</v>
      </c>
      <c r="JS50" s="0" t="n">
        <v>59.7</v>
      </c>
      <c r="JT50" s="0" t="n">
        <v>0</v>
      </c>
      <c r="JU50" s="0" t="n">
        <v>2</v>
      </c>
      <c r="JW50" s="0" t="n">
        <v>59.7</v>
      </c>
      <c r="JX50" s="0" t="n">
        <v>0</v>
      </c>
      <c r="JY50" s="0" t="str">
        <f aca="false">IF(OR(JU50=3,JU50=5),IF(GW50&gt;0.4,"3/5 high syn","3/5 low syn"),"other")</f>
        <v>other</v>
      </c>
      <c r="KA50" s="0" t="n">
        <v>59.7</v>
      </c>
      <c r="KB50" s="0" t="n">
        <v>0</v>
      </c>
      <c r="KC50" s="0" t="str">
        <f aca="false">IF(KD50&gt;$KE$3,"high nfkb","low")</f>
        <v>low</v>
      </c>
      <c r="KD50" s="0" t="n">
        <f aca="false">D50+C50</f>
        <v>23.6845344344581</v>
      </c>
      <c r="KG50" s="0" t="n">
        <v>59.7</v>
      </c>
      <c r="KH50" s="0" t="n">
        <v>0</v>
      </c>
      <c r="KI50" s="0" t="str">
        <f aca="false">IF(AND(KM50,NOT(KN50),KO50),"high cRel+RelB, low RelA","other")</f>
        <v>other</v>
      </c>
      <c r="KJ50" s="0" t="n">
        <f aca="false">Q50</f>
        <v>13.1756440508624</v>
      </c>
      <c r="KK50" s="0" t="n">
        <f aca="false">R50</f>
        <v>12.679624291797</v>
      </c>
      <c r="KL50" s="0" t="n">
        <f aca="false">AC50</f>
        <v>12.7640244998729</v>
      </c>
      <c r="KM50" s="0" t="n">
        <f aca="false">IF(KJ50&gt;AVERAGE($KJ$3:$KJ$115),1,0)</f>
        <v>0</v>
      </c>
      <c r="KN50" s="0" t="n">
        <f aca="false">IF(KK50&gt;AVERAGE($KK$3:$KK$115),1,0)</f>
        <v>0</v>
      </c>
      <c r="KO50" s="0" t="n">
        <f aca="false">IF(KL50&gt;AVERAGE($KL$3:$KL$115),1,0)</f>
        <v>0</v>
      </c>
      <c r="KP50" s="0" t="n">
        <v>3</v>
      </c>
      <c r="KQ50" s="0" t="n">
        <v>172</v>
      </c>
      <c r="KR50" s="0" t="n">
        <v>400355</v>
      </c>
      <c r="KS50" s="0" t="n">
        <v>172</v>
      </c>
      <c r="KT50" s="0" t="n">
        <v>400355</v>
      </c>
      <c r="KU50" s="0" t="n">
        <v>0</v>
      </c>
      <c r="KV50" s="0" t="n">
        <v>0</v>
      </c>
      <c r="KW50" s="0" t="n">
        <v>0</v>
      </c>
      <c r="KX50" s="0" t="n">
        <v>0</v>
      </c>
      <c r="KY50" s="0" t="n">
        <f aca="false">KV50/KT50</f>
        <v>0</v>
      </c>
    </row>
    <row r="51" customFormat="false" ht="15" hidden="false" customHeight="false" outlineLevel="0" collapsed="false">
      <c r="A51" s="0" t="n">
        <v>361</v>
      </c>
      <c r="B51" s="0" t="n">
        <v>17.684316080663</v>
      </c>
      <c r="C51" s="0" t="n">
        <v>35.0197827621366</v>
      </c>
      <c r="D51" s="0" t="n">
        <v>21.7814865499887</v>
      </c>
      <c r="E51" s="0" t="n">
        <v>185.262022906362</v>
      </c>
      <c r="F51" s="0" t="n">
        <v>0.238651460825621</v>
      </c>
      <c r="G51" s="0" t="n">
        <v>0.0507479957043231</v>
      </c>
      <c r="H51" s="0" t="n">
        <v>1.60994275839043</v>
      </c>
      <c r="I51" s="0" t="n">
        <v>1.09660269076462</v>
      </c>
      <c r="J51" s="0" t="n">
        <v>0.0827808858500072</v>
      </c>
      <c r="K51" s="0" t="n">
        <v>12.8415438271675</v>
      </c>
      <c r="L51" s="0" t="n">
        <v>0.59925665614354</v>
      </c>
      <c r="M51" s="0" t="n">
        <v>1</v>
      </c>
      <c r="N51" s="0" t="n">
        <v>1.18009155691664</v>
      </c>
      <c r="O51" s="0" t="n">
        <v>1</v>
      </c>
      <c r="P51" s="0" t="n">
        <v>0.0298753738829069</v>
      </c>
      <c r="Q51" s="0" t="n">
        <v>25.5410086727396</v>
      </c>
      <c r="R51" s="0" t="n">
        <v>15.5436201714256</v>
      </c>
      <c r="S51" s="0" t="n">
        <v>1.49189528876237</v>
      </c>
      <c r="T51" s="0" t="n">
        <v>0</v>
      </c>
      <c r="U51" s="0" t="n">
        <v>1</v>
      </c>
      <c r="V51" s="0" t="n">
        <v>3.9999105478646</v>
      </c>
      <c r="W51" s="0" t="n">
        <v>0.585485939594549</v>
      </c>
      <c r="X51" s="0" t="n">
        <v>2.1165697156779</v>
      </c>
      <c r="Y51" s="0" t="n">
        <v>4.7470485815864</v>
      </c>
      <c r="Z51" s="0" t="n">
        <v>2.00086778053874</v>
      </c>
      <c r="AA51" s="0" t="n">
        <v>0.0266985519221949</v>
      </c>
      <c r="AB51" s="0" t="n">
        <v>0.896908244983316</v>
      </c>
      <c r="AC51" s="0" t="n">
        <v>16.3563821802792</v>
      </c>
      <c r="AD51" s="0" t="n">
        <v>0.00997931328336899</v>
      </c>
      <c r="AE51" s="0" t="n">
        <v>0.577168906198522</v>
      </c>
      <c r="AF51" s="0" t="n">
        <v>4.71796712460016</v>
      </c>
      <c r="AG51" s="0" t="n">
        <v>0.35574067404677</v>
      </c>
      <c r="AH51" s="0" t="n">
        <v>22.1547845818055</v>
      </c>
      <c r="AI51" s="0" t="n">
        <v>0.361114922121969</v>
      </c>
      <c r="AJ51" s="0" t="n">
        <v>0.10684682000745</v>
      </c>
      <c r="AK51" s="0" t="n">
        <v>0.0360766286715536</v>
      </c>
      <c r="AL51" s="0" t="n">
        <v>0.0063666787296465</v>
      </c>
      <c r="AM51" s="0" t="n">
        <v>1.23600409738667</v>
      </c>
      <c r="AN51" s="0" t="n">
        <v>0.00145747517250962</v>
      </c>
      <c r="AO51" s="0" t="n">
        <v>0.154964912149492</v>
      </c>
      <c r="AP51" s="0" t="n">
        <v>167.398645322187</v>
      </c>
      <c r="AQ51" s="0" t="n">
        <v>11.6869546181988</v>
      </c>
      <c r="AR51" s="0" t="n">
        <v>26.3644570876858</v>
      </c>
      <c r="AS51" s="0" t="n">
        <v>7.11382526137994</v>
      </c>
      <c r="AT51" s="0" t="n">
        <v>15.3922073293379</v>
      </c>
      <c r="AU51" s="0" t="n">
        <v>0.034241258087713</v>
      </c>
      <c r="AV51" s="0" t="n">
        <v>0.825866761337079</v>
      </c>
      <c r="AW51" s="0" t="n">
        <v>0.0161956918921494</v>
      </c>
      <c r="AX51" s="0" t="n">
        <v>2.31860815015822</v>
      </c>
      <c r="AY51" s="0" t="n">
        <v>0.125352252205414</v>
      </c>
      <c r="AZ51" s="0" t="n">
        <v>0.806683929757407</v>
      </c>
      <c r="BA51" s="0" t="n">
        <v>0.126047387159716</v>
      </c>
      <c r="BB51" s="0" t="n">
        <v>7.59698078911563</v>
      </c>
      <c r="BC51" s="0" t="n">
        <v>20.2426110000718</v>
      </c>
      <c r="BD51" s="0" t="n">
        <v>4.51707804629302</v>
      </c>
      <c r="BE51" s="0" t="n">
        <v>1.55674272403968</v>
      </c>
      <c r="BF51" s="0" t="n">
        <v>7.36572853935697</v>
      </c>
      <c r="BG51" s="0" t="n">
        <v>4.49137108982017</v>
      </c>
      <c r="BH51" s="0" t="n">
        <v>0</v>
      </c>
      <c r="BI51" s="0" t="n">
        <v>0</v>
      </c>
      <c r="BJ51" s="0" t="n">
        <v>0.0791609242605412</v>
      </c>
      <c r="BK51" s="0" t="n">
        <v>0.0796981090729446</v>
      </c>
      <c r="BL51" s="0" t="n">
        <v>1.24568600890047</v>
      </c>
      <c r="BM51" s="0" t="n">
        <v>0.0961646528025989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0.00532862403275552</v>
      </c>
      <c r="BU51" s="0" t="n">
        <v>3.77273933257181</v>
      </c>
      <c r="BV51" s="0" t="n">
        <v>7.02584065407602</v>
      </c>
      <c r="BW51" s="0" t="n">
        <v>4.31695220852263</v>
      </c>
      <c r="BX51" s="0" t="n">
        <v>0.0210812881631383</v>
      </c>
      <c r="BY51" s="0" t="n">
        <v>0.0100304441901827</v>
      </c>
      <c r="BZ51" s="0" t="n">
        <v>0.0804059111458629</v>
      </c>
      <c r="CA51" s="0" t="n">
        <v>0.0800591371649268</v>
      </c>
      <c r="CB51" s="0" t="n">
        <v>10.0651749054152</v>
      </c>
      <c r="CC51" s="0" t="n">
        <v>0.800066734093461</v>
      </c>
      <c r="CD51" s="0" t="n">
        <v>0.382005045200302</v>
      </c>
      <c r="CE51" s="0" t="n">
        <v>0.225920761099254</v>
      </c>
      <c r="CF51" s="0" t="n">
        <v>0.00123429115101834</v>
      </c>
      <c r="CG51" s="0" t="n">
        <v>0.00120635398159128</v>
      </c>
      <c r="CH51" s="0" t="n">
        <v>0.00416511679171669</v>
      </c>
      <c r="CI51" s="0" t="n">
        <v>0.0040459005253975</v>
      </c>
      <c r="CJ51" s="0" t="n">
        <v>10.2597011265099</v>
      </c>
      <c r="CK51" s="0" t="n">
        <v>0.898204457414911</v>
      </c>
      <c r="CL51" s="0" t="n">
        <v>0.537259618003864</v>
      </c>
      <c r="CM51" s="0" t="n">
        <v>0.327081887743605</v>
      </c>
      <c r="CN51" s="0" t="n">
        <v>0.0015018079333377</v>
      </c>
      <c r="CO51" s="0" t="n">
        <v>0.00159012657916786</v>
      </c>
      <c r="CP51" s="0" t="n">
        <v>0.00576504167718778</v>
      </c>
      <c r="CQ51" s="0" t="n">
        <v>0.0057970843394609</v>
      </c>
      <c r="CR51" s="0" t="n">
        <v>0.783418539617008</v>
      </c>
      <c r="CS51" s="0" t="n">
        <v>0.0617890775801295</v>
      </c>
      <c r="CT51" s="0" t="n">
        <v>0.462247835259891</v>
      </c>
      <c r="CU51" s="0" t="n">
        <v>6.21569989365659</v>
      </c>
      <c r="CV51" s="0" t="n">
        <v>0.0667916185217295</v>
      </c>
      <c r="CW51" s="0" t="n">
        <v>0.0314354596564707</v>
      </c>
      <c r="CX51" s="0" t="n">
        <v>0.0344100052828044</v>
      </c>
      <c r="CY51" s="0" t="n">
        <v>0.0384038509877537</v>
      </c>
      <c r="CZ51" s="0" t="n">
        <v>0.0975498874708505</v>
      </c>
      <c r="DA51" s="0" t="n">
        <v>6.6490890517794</v>
      </c>
      <c r="DB51" s="0" t="n">
        <v>1.73893797093705</v>
      </c>
      <c r="DC51" s="0" t="n">
        <v>4.40915817726293</v>
      </c>
      <c r="DD51" s="0" t="n">
        <v>0.287581563759751</v>
      </c>
      <c r="DE51" s="0" t="n">
        <v>0.0167330168007407</v>
      </c>
      <c r="DF51" s="0" t="n">
        <v>0.0101129316115732</v>
      </c>
      <c r="DG51" s="0" t="n">
        <v>0.000622320118365075</v>
      </c>
      <c r="DH51" s="7" t="n">
        <v>2.66112242488428E-006</v>
      </c>
      <c r="DI51" s="0" t="n">
        <v>0.00502786257456477</v>
      </c>
      <c r="DJ51" s="0" t="n">
        <v>0.00512311450230825</v>
      </c>
      <c r="DK51" s="0" t="n">
        <v>0.000391351947297135</v>
      </c>
      <c r="DL51" s="0" t="n">
        <v>0.0292269335109747</v>
      </c>
      <c r="DM51" s="0" t="n">
        <v>0.0537471751792663</v>
      </c>
      <c r="DN51" s="0" t="n">
        <v>0.335082975121283</v>
      </c>
      <c r="DO51" s="7" t="n">
        <v>8.56990131963367E-008</v>
      </c>
      <c r="DP51" s="0" t="n">
        <v>0.198065191857774</v>
      </c>
      <c r="DQ51" s="0" t="n">
        <v>0.0125873395050869</v>
      </c>
      <c r="DR51" s="0" t="n">
        <v>0.00331272937228374</v>
      </c>
      <c r="DS51" s="0" t="n">
        <v>0.00507915256642954</v>
      </c>
      <c r="DT51" s="0" t="n">
        <v>0.391689582638681</v>
      </c>
      <c r="DU51" s="0" t="n">
        <v>0.999609976322772</v>
      </c>
      <c r="DV51" s="0" t="n">
        <v>0.783132536102603</v>
      </c>
      <c r="DW51" s="0" t="n">
        <v>0.940050904673642</v>
      </c>
      <c r="DX51" s="7" t="n">
        <v>1.53994506701591E-005</v>
      </c>
      <c r="DY51" s="0" t="n">
        <v>0.00488945989464206</v>
      </c>
      <c r="DZ51" s="0" t="n">
        <v>4.5949299240294</v>
      </c>
      <c r="EA51" s="0" t="n">
        <v>0.345171283550777</v>
      </c>
      <c r="EB51" s="0" t="n">
        <v>5.06080624857968</v>
      </c>
      <c r="EC51" s="0" t="n">
        <v>0.0557081704521231</v>
      </c>
      <c r="ED51" s="0" t="n">
        <v>0.00418794860283818</v>
      </c>
      <c r="EE51" s="0" t="n">
        <v>0.288557832221364</v>
      </c>
      <c r="EF51" s="0" t="n">
        <v>199.760141374794</v>
      </c>
      <c r="EG51" s="0" t="n">
        <v>0.00798961175146167</v>
      </c>
      <c r="EH51" s="0" t="n">
        <v>1.37325536345546</v>
      </c>
      <c r="EI51" s="0" t="n">
        <v>98.1604611814242</v>
      </c>
      <c r="EJ51" s="0" t="n">
        <v>0.108958849559471</v>
      </c>
      <c r="EK51" s="0" t="n">
        <v>22754.6505666354</v>
      </c>
      <c r="EL51" s="0" t="n">
        <v>0.0031215507085884</v>
      </c>
      <c r="EM51" s="0" t="n">
        <v>15.7141188376051</v>
      </c>
      <c r="EN51" s="0" t="n">
        <v>577.918881858892</v>
      </c>
      <c r="EO51" s="0" t="n">
        <v>3.16270529526954</v>
      </c>
      <c r="EP51" s="0" t="n">
        <v>694425.843829658</v>
      </c>
      <c r="EQ51" s="0" t="n">
        <v>1.09006809333627</v>
      </c>
      <c r="ER51" s="0" t="n">
        <v>0.0857842980411637</v>
      </c>
      <c r="ES51" s="0" t="n">
        <v>417075.798813392</v>
      </c>
      <c r="ET51" s="0" t="n">
        <v>0.00357404905562737</v>
      </c>
      <c r="EU51" s="0" t="n">
        <v>1.71710709040781</v>
      </c>
      <c r="EV51" s="0" t="n">
        <v>0.00390305292692567</v>
      </c>
      <c r="EW51" s="7" t="n">
        <v>6416999.13955111</v>
      </c>
      <c r="EX51" s="0" t="n">
        <v>10.8935337871698</v>
      </c>
      <c r="EY51" s="0" t="n">
        <v>3792.12343872548</v>
      </c>
      <c r="EZ51" s="7" t="n">
        <v>1020331.97951464</v>
      </c>
      <c r="FA51" s="0" t="n">
        <v>0.00437619010317764</v>
      </c>
      <c r="FB51" s="0" t="n">
        <v>70.0968304440544</v>
      </c>
      <c r="FC51" s="0" t="n">
        <v>43618.7644172752</v>
      </c>
      <c r="FD51" s="0" t="n">
        <v>0.0684701192560912</v>
      </c>
      <c r="FE51" s="0" t="n">
        <v>14.8965669741721</v>
      </c>
      <c r="FF51" s="0" t="n">
        <v>20535.1691138982</v>
      </c>
      <c r="FG51" s="0" t="n">
        <v>238.676369426505</v>
      </c>
      <c r="FH51" s="0" t="n">
        <v>98532.9386357456</v>
      </c>
      <c r="FI51" s="0" t="n">
        <v>0.146621586997845</v>
      </c>
      <c r="FJ51" s="0" t="n">
        <v>294.746877964515</v>
      </c>
      <c r="FK51" s="0" t="n">
        <v>2.83206154765131</v>
      </c>
      <c r="FL51" s="0" t="n">
        <v>12074.8697379525</v>
      </c>
      <c r="FM51" s="0" t="n">
        <v>373.643263281941</v>
      </c>
      <c r="FN51" s="0" t="n">
        <v>0.00202477287014641</v>
      </c>
      <c r="FO51" s="0" t="n">
        <v>0.237180832364101</v>
      </c>
      <c r="FP51" s="7" t="n">
        <v>8.12545010607295E-012</v>
      </c>
      <c r="FQ51" s="7" t="n">
        <v>8.30702829271222E-010</v>
      </c>
      <c r="FR51" s="0" t="n">
        <v>499999.999999906</v>
      </c>
      <c r="FS51" s="7" t="n">
        <v>5.79543208925618E-011</v>
      </c>
      <c r="FT51" s="7" t="n">
        <v>4.84770534090223E-009</v>
      </c>
      <c r="FU51" s="0" t="n">
        <v>597507.310922665</v>
      </c>
      <c r="FV51" s="7" t="n">
        <v>8.27455544433608E-009</v>
      </c>
      <c r="FW51" s="7" t="n">
        <v>9.61666329879435E-008</v>
      </c>
      <c r="FX51" s="7" t="n">
        <v>5797187.15573681</v>
      </c>
      <c r="FY51" s="7" t="n">
        <v>8.02821081256121E-008</v>
      </c>
      <c r="FZ51" s="7" t="n">
        <v>8.02819648366286E-007</v>
      </c>
      <c r="GA51" s="7" t="n">
        <v>1.34726273243109E-006</v>
      </c>
      <c r="GB51" s="0" t="n">
        <v>99999.9998652776</v>
      </c>
      <c r="GC51" s="0" t="n">
        <v>0.000134646154493264</v>
      </c>
      <c r="GD51" s="7" t="n">
        <v>8.94729104299579E-009</v>
      </c>
      <c r="GE51" s="0" t="n">
        <v>99999.9999999327</v>
      </c>
      <c r="GF51" s="7" t="n">
        <v>9.72945435331532E-012</v>
      </c>
      <c r="GG51" s="7" t="n">
        <v>3.37266183295934E-014</v>
      </c>
      <c r="GH51" s="7" t="n">
        <v>4.21275531247714E-008</v>
      </c>
      <c r="GI51" s="7" t="n">
        <v>6.72072076306446E-008</v>
      </c>
      <c r="GJ51" s="0" t="n">
        <v>0.00108996208881463</v>
      </c>
      <c r="GK51" s="0" t="n">
        <v>8.09301633155751</v>
      </c>
      <c r="GL51" s="0" t="n">
        <v>1.93853234302524</v>
      </c>
      <c r="GM51" s="0" t="n">
        <v>15.5448959450742</v>
      </c>
      <c r="GN51" s="0" t="s">
        <v>286</v>
      </c>
      <c r="GO51" s="0" t="e">
        <f aca="false">VLOOKUP(GN51,,8,0)</f>
        <v>#NAME?</v>
      </c>
      <c r="GP51" s="0" t="n">
        <v>753</v>
      </c>
      <c r="GQ51" s="0" t="n">
        <v>1056956</v>
      </c>
      <c r="GR51" s="0" t="n">
        <v>546</v>
      </c>
      <c r="GS51" s="0" t="n">
        <v>851069</v>
      </c>
      <c r="GT51" s="0" t="n">
        <v>387</v>
      </c>
      <c r="GU51" s="0" t="n">
        <v>205887</v>
      </c>
      <c r="GV51" s="0" t="n">
        <v>216411</v>
      </c>
      <c r="GW51" s="0" t="n">
        <v>0.708791208791209</v>
      </c>
      <c r="GX51" s="0" t="n">
        <v>5</v>
      </c>
      <c r="GY51" s="0" t="s">
        <v>286</v>
      </c>
      <c r="GZ51" s="0" t="n">
        <v>59.8</v>
      </c>
      <c r="HA51" s="0" t="n">
        <v>1</v>
      </c>
      <c r="HB51" s="0" t="e">
        <f aca="false">VLOOKUP(GN51,,42,0)</f>
        <v>#NAME?</v>
      </c>
      <c r="HC51" s="0" t="e">
        <f aca="false">VLOOKUP(GN51,,43,0)</f>
        <v>#NAME?</v>
      </c>
      <c r="HD51" s="0" t="e">
        <f aca="false">IF(HC51="Progressed",1,0)</f>
        <v>#NAME?</v>
      </c>
      <c r="HE51" s="0" t="n">
        <f aca="false">GU51/GX51</f>
        <v>41177.4</v>
      </c>
      <c r="HF51" s="0" t="e">
        <f aca="false">VLOOKUP(GN51,,3,0)</f>
        <v>#NAME?</v>
      </c>
      <c r="HG51" s="0" t="n">
        <f aca="false">IF(Q51&gt;20,1,0)</f>
        <v>1</v>
      </c>
      <c r="HH51" s="0" t="n">
        <f aca="false">IF(AF51&gt;4.2,1,0)</f>
        <v>1</v>
      </c>
      <c r="HI51" s="0" t="n">
        <f aca="false">IF(DQ51&gt;0.005,1,0)</f>
        <v>1</v>
      </c>
      <c r="HJ51" s="0" t="n">
        <f aca="false">IF(DR51&gt;0.004,1,0)</f>
        <v>0</v>
      </c>
      <c r="HK51" s="0" t="n">
        <f aca="false">IF(ED51&gt;0.001,1,0)</f>
        <v>1</v>
      </c>
      <c r="HL51" s="0" t="n">
        <f aca="false">IF((GT51/GP51)&gt;0.4,1,0)</f>
        <v>1</v>
      </c>
      <c r="HM51" s="0" t="n">
        <f aca="false">SUM(HG51:HH51)</f>
        <v>2</v>
      </c>
      <c r="HN51" s="0" t="n">
        <f aca="false">SUM(HG51,HH51,HL51)</f>
        <v>3</v>
      </c>
      <c r="HP51" s="1" t="n">
        <f aca="false">IF(B51&gt;AVERAGE($B$3:$B$115),1,0)</f>
        <v>1</v>
      </c>
      <c r="HQ51" s="1" t="n">
        <f aca="false">IF(E51&gt;AVERAGE($E$3:$E$115),1,0)</f>
        <v>1</v>
      </c>
      <c r="HR51" s="2" t="str">
        <f aca="false">IF(AND(HP51,HQ51),"high","low")</f>
        <v>high</v>
      </c>
      <c r="HS51" s="6" t="n">
        <v>26.4</v>
      </c>
      <c r="HT51" s="6" t="n">
        <v>1</v>
      </c>
      <c r="HU51" s="6" t="str">
        <f aca="false">HR51</f>
        <v>high</v>
      </c>
      <c r="HV51" s="0" t="str">
        <f aca="false">IF(HM51+HL51&lt;2,"low","high")</f>
        <v>high</v>
      </c>
      <c r="HW51" s="0" t="n">
        <v>59.8</v>
      </c>
      <c r="HX51" s="0" t="n">
        <v>1</v>
      </c>
      <c r="HY51" s="0" t="n">
        <f aca="false">SUM(HG51,HH51,HL51)</f>
        <v>3</v>
      </c>
      <c r="IA51" s="0" t="n">
        <v>59.8</v>
      </c>
      <c r="IB51" s="0" t="n">
        <v>1</v>
      </c>
      <c r="IC51" s="0" t="str">
        <f aca="false">IF(AND(SUM(HG51:HH51)=2,GW51&gt;0.4),"high relBp52 and cRel + high synergy",IF(SUM(HG51:HH51)=2,"high RelBp52 and cRel + low synergy","low nfkb"))</f>
        <v>high relBp52 and cRel + high synergy</v>
      </c>
      <c r="IE51" s="0" t="n">
        <v>59.8</v>
      </c>
      <c r="IF51" s="0" t="n">
        <v>1</v>
      </c>
      <c r="IG51" s="0" t="str">
        <f aca="false">IF(AND(SUM(HG51:HH51)=2,GW51&gt;0.4),"high relBp52 and cRel + high synergy",IF(AND(SUM(HG51:HH51)=1,GW51&gt;0.4),"high RelBp52 or cRel + high synergy",IF(SUM(HG51:HH51)=1,"high cRel OR RelBnp52n","low nfkb")))</f>
        <v>high relBp52 and cRel + high synergy</v>
      </c>
      <c r="II51" s="0" t="n">
        <v>59.8</v>
      </c>
      <c r="IJ51" s="0" t="n">
        <v>1</v>
      </c>
      <c r="IK51" s="0" t="str">
        <f aca="false">IF(Q51&gt;20,"high cRel","low cRel")</f>
        <v>high cRel</v>
      </c>
      <c r="IM51" s="0" t="n">
        <v>59.8</v>
      </c>
      <c r="IN51" s="0" t="n">
        <v>1</v>
      </c>
      <c r="IO51" s="0" t="str">
        <f aca="false">IF(AND(Q51&gt;20,GW51&gt;0.4),"high cRel + syn","low cRel or syn")</f>
        <v>high cRel + syn</v>
      </c>
      <c r="IQ51" s="0" t="n">
        <v>59.8</v>
      </c>
      <c r="IR51" s="0" t="n">
        <v>1</v>
      </c>
      <c r="IS51" s="0" t="str">
        <f aca="false">IF(AF51&gt;4.2,"High RelBnp52n","low RelBnp52n")</f>
        <v>High RelBnp52n</v>
      </c>
      <c r="IU51" s="0" t="n">
        <v>59.8</v>
      </c>
      <c r="IV51" s="0" t="n">
        <v>1</v>
      </c>
      <c r="IW51" s="0" t="str">
        <f aca="false">IF(AND(AF51&gt;4.2,GW51&gt;0.4),"High RelBnp52n and syn","low RelBnp52n or syn")</f>
        <v>High RelBnp52n and syn</v>
      </c>
      <c r="IY51" s="0" t="n">
        <v>59.8</v>
      </c>
      <c r="IZ51" s="0" t="n">
        <v>1</v>
      </c>
      <c r="JA51" s="0" t="str">
        <f aca="false">IF(AND(AF51&gt;4.2,GW51&gt;0.4),"High RelBnp52n and syn",IF(AND(AF51&gt;4.2,GW51&lt;=0.4),"other",IF(AND(AF51&lt;=4.2,GW51&gt;0.4),"other","low RelBnp52n and syn")))</f>
        <v>High RelBnp52n and syn</v>
      </c>
      <c r="JC51" s="0" t="n">
        <v>59.8</v>
      </c>
      <c r="JD51" s="0" t="n">
        <v>1</v>
      </c>
      <c r="JE51" s="0" t="str">
        <f aca="false">IF(ED51&gt;0.001,"high pE2F","low pE2F")</f>
        <v>high pE2F</v>
      </c>
      <c r="JG51" s="0" t="n">
        <v>59.8</v>
      </c>
      <c r="JH51" s="0" t="n">
        <v>1</v>
      </c>
      <c r="JI51" s="0" t="str">
        <f aca="false">IF((Q51/R51)&gt;1.3,"high cRel/relA","low cRel/RelA")</f>
        <v>high cRel/relA</v>
      </c>
      <c r="JK51" s="0" t="n">
        <v>59.8</v>
      </c>
      <c r="JL51" s="0" t="n">
        <v>1</v>
      </c>
      <c r="JM51" s="0" t="str">
        <f aca="false">IF(AND((Q51/R51)&gt;1.3,GW51&gt;0.4),"high cRel/relA and high syn",IF(OR((Q51/R51)&gt;1.3,GW51&gt;0.4),"high cRel/RelA or high syn","low both"))</f>
        <v>high cRel/relA and high syn</v>
      </c>
      <c r="JO51" s="0" t="n">
        <v>59.8</v>
      </c>
      <c r="JP51" s="0" t="n">
        <v>1</v>
      </c>
      <c r="JQ51" s="0" t="str">
        <f aca="false">IF(BB51&gt;7.6,"high IkBd","low IkBd")</f>
        <v>low IkBd</v>
      </c>
      <c r="JS51" s="0" t="n">
        <v>59.8</v>
      </c>
      <c r="JT51" s="0" t="n">
        <v>1</v>
      </c>
      <c r="JU51" s="0" t="n">
        <v>5</v>
      </c>
      <c r="JW51" s="0" t="n">
        <v>59.8</v>
      </c>
      <c r="JX51" s="0" t="n">
        <v>1</v>
      </c>
      <c r="JY51" s="0" t="str">
        <f aca="false">IF(OR(JU51=3,JU51=5),IF(GW51&gt;0.4,"3/5 high syn","3/5 low syn"),"other")</f>
        <v>3/5 high syn</v>
      </c>
      <c r="KA51" s="0" t="n">
        <v>59.8</v>
      </c>
      <c r="KB51" s="0" t="n">
        <v>1</v>
      </c>
      <c r="KC51" s="0" t="str">
        <f aca="false">IF(KD51&gt;$KE$3,"high nfkb","low")</f>
        <v>high nfkb</v>
      </c>
      <c r="KD51" s="0" t="n">
        <f aca="false">D51+C51</f>
        <v>56.8012693121253</v>
      </c>
      <c r="KG51" s="0" t="n">
        <v>59.8</v>
      </c>
      <c r="KH51" s="0" t="n">
        <v>1</v>
      </c>
      <c r="KI51" s="0" t="str">
        <f aca="false">IF(AND(KM51,NOT(KN51),KO51),"high cRel+RelB, low RelA","other")</f>
        <v>high cRel+RelB, low RelA</v>
      </c>
      <c r="KJ51" s="0" t="n">
        <f aca="false">Q51</f>
        <v>25.5410086727396</v>
      </c>
      <c r="KK51" s="0" t="n">
        <f aca="false">R51</f>
        <v>15.5436201714256</v>
      </c>
      <c r="KL51" s="0" t="n">
        <f aca="false">AC51</f>
        <v>16.3563821802792</v>
      </c>
      <c r="KM51" s="0" t="n">
        <f aca="false">IF(KJ51&gt;AVERAGE($KJ$3:$KJ$115),1,0)</f>
        <v>1</v>
      </c>
      <c r="KN51" s="0" t="n">
        <f aca="false">IF(KK51&gt;AVERAGE($KK$3:$KK$115),1,0)</f>
        <v>0</v>
      </c>
      <c r="KO51" s="0" t="n">
        <f aca="false">IF(KL51&gt;AVERAGE($KL$3:$KL$115),1,0)</f>
        <v>1</v>
      </c>
      <c r="KP51" s="0" t="n">
        <v>3</v>
      </c>
      <c r="KQ51" s="0" t="n">
        <v>275</v>
      </c>
      <c r="KR51" s="0" t="n">
        <v>582646</v>
      </c>
      <c r="KS51" s="0" t="n">
        <v>249</v>
      </c>
      <c r="KT51" s="0" t="n">
        <v>506663</v>
      </c>
      <c r="KU51" s="0" t="n">
        <v>137</v>
      </c>
      <c r="KV51" s="0" t="n">
        <v>75983</v>
      </c>
      <c r="KW51" s="0" t="n">
        <v>77277</v>
      </c>
      <c r="KX51" s="0" t="n">
        <v>0.550200803212851</v>
      </c>
      <c r="KY51" s="0" t="n">
        <f aca="false">KV51/KT51</f>
        <v>0.149967532659776</v>
      </c>
    </row>
    <row r="52" customFormat="false" ht="15" hidden="false" customHeight="false" outlineLevel="0" collapsed="false">
      <c r="A52" s="0" t="n">
        <v>361</v>
      </c>
      <c r="B52" s="0" t="n">
        <v>14.3170317115357</v>
      </c>
      <c r="C52" s="0" t="n">
        <v>28.7093257056806</v>
      </c>
      <c r="D52" s="0" t="n">
        <v>16.4060636030969</v>
      </c>
      <c r="E52" s="0" t="n">
        <v>107.054580200254</v>
      </c>
      <c r="F52" s="0" t="n">
        <v>0.197285904081837</v>
      </c>
      <c r="G52" s="0" t="n">
        <v>0.0484884010035779</v>
      </c>
      <c r="H52" s="0" t="n">
        <v>1.38740794951021</v>
      </c>
      <c r="I52" s="0" t="n">
        <v>0.877338266184741</v>
      </c>
      <c r="J52" s="0" t="n">
        <v>0.041899357105431</v>
      </c>
      <c r="K52" s="0" t="n">
        <v>10.6640149779197</v>
      </c>
      <c r="L52" s="0" t="n">
        <v>0.58114263102517</v>
      </c>
      <c r="M52" s="0" t="n">
        <v>1</v>
      </c>
      <c r="N52" s="0" t="n">
        <v>1.17525880323105</v>
      </c>
      <c r="O52" s="0" t="n">
        <v>1</v>
      </c>
      <c r="P52" s="0" t="n">
        <v>0.00697807757459792</v>
      </c>
      <c r="Q52" s="0" t="n">
        <v>24.3973759824703</v>
      </c>
      <c r="R52" s="0" t="n">
        <v>15.6248990026724</v>
      </c>
      <c r="S52" s="0" t="n">
        <v>1.40673963566869</v>
      </c>
      <c r="T52" s="0" t="n">
        <v>0</v>
      </c>
      <c r="U52" s="0" t="n">
        <v>1</v>
      </c>
      <c r="V52" s="0" t="n">
        <v>3.91976262373839</v>
      </c>
      <c r="W52" s="0" t="n">
        <v>0.567442113987408</v>
      </c>
      <c r="X52" s="0" t="n">
        <v>1.79193226538543</v>
      </c>
      <c r="Y52" s="0" t="n">
        <v>4.26108807199036</v>
      </c>
      <c r="Z52" s="0" t="n">
        <v>2.03557352984391</v>
      </c>
      <c r="AA52" s="0" t="n">
        <v>0.0272254707909357</v>
      </c>
      <c r="AB52" s="0" t="n">
        <v>0.899510963458445</v>
      </c>
      <c r="AC52" s="0" t="n">
        <v>16.0560411714091</v>
      </c>
      <c r="AD52" s="0" t="n">
        <v>0.00971988994672095</v>
      </c>
      <c r="AE52" s="0" t="n">
        <v>0.492323458598923</v>
      </c>
      <c r="AF52" s="0" t="n">
        <v>4.43381290030456</v>
      </c>
      <c r="AG52" s="0" t="n">
        <v>0.326903704419415</v>
      </c>
      <c r="AH52" s="0" t="n">
        <v>17.2082625128301</v>
      </c>
      <c r="AI52" s="0" t="n">
        <v>0.320609217634163</v>
      </c>
      <c r="AJ52" s="0" t="n">
        <v>0.0821244159620106</v>
      </c>
      <c r="AK52" s="0" t="n">
        <v>0.0342894040345675</v>
      </c>
      <c r="AL52" s="0" t="n">
        <v>0.00601584844424526</v>
      </c>
      <c r="AM52" s="0" t="n">
        <v>1.07535311002037</v>
      </c>
      <c r="AN52" s="0" t="n">
        <v>0.00150793752411454</v>
      </c>
      <c r="AO52" s="0" t="n">
        <v>0.159771497285582</v>
      </c>
      <c r="AP52" s="0" t="n">
        <v>174.274630242659</v>
      </c>
      <c r="AQ52" s="0" t="n">
        <v>17.1920959579781</v>
      </c>
      <c r="AR52" s="0" t="n">
        <v>31.7013667555037</v>
      </c>
      <c r="AS52" s="0" t="n">
        <v>8.86958817659563</v>
      </c>
      <c r="AT52" s="0" t="n">
        <v>19.0649004942685</v>
      </c>
      <c r="AU52" s="0" t="n">
        <v>0.0527740438634729</v>
      </c>
      <c r="AV52" s="0" t="n">
        <v>1.03846212196412</v>
      </c>
      <c r="AW52" s="0" t="n">
        <v>0.0177966772274964</v>
      </c>
      <c r="AX52" s="0" t="n">
        <v>1.89300537413828</v>
      </c>
      <c r="AY52" s="0" t="n">
        <v>0.149088057217522</v>
      </c>
      <c r="AZ52" s="0" t="n">
        <v>0.794955862425475</v>
      </c>
      <c r="BA52" s="0" t="n">
        <v>0.117266809999619</v>
      </c>
      <c r="BB52" s="0" t="n">
        <v>7.71212180143712</v>
      </c>
      <c r="BC52" s="0" t="n">
        <v>19.747797152288</v>
      </c>
      <c r="BD52" s="0" t="n">
        <v>5.43545883300416</v>
      </c>
      <c r="BE52" s="0" t="n">
        <v>1.52098148543385</v>
      </c>
      <c r="BF52" s="0" t="n">
        <v>10.267229615695</v>
      </c>
      <c r="BG52" s="0" t="n">
        <v>5.30418147415966</v>
      </c>
      <c r="BH52" s="0" t="n">
        <v>0</v>
      </c>
      <c r="BI52" s="0" t="n">
        <v>0</v>
      </c>
      <c r="BJ52" s="0" t="n">
        <v>0.0892204037267298</v>
      </c>
      <c r="BK52" s="0" t="n">
        <v>0.0702464437934414</v>
      </c>
      <c r="BL52" s="0" t="n">
        <v>1.152474443256</v>
      </c>
      <c r="BM52" s="0" t="n">
        <v>0.0890947540203685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0.00532169378137712</v>
      </c>
      <c r="BU52" s="0" t="n">
        <v>4.05670968265544</v>
      </c>
      <c r="BV52" s="0" t="n">
        <v>9.3698158717911</v>
      </c>
      <c r="BW52" s="0" t="n">
        <v>4.88794489512049</v>
      </c>
      <c r="BX52" s="0" t="n">
        <v>0.0297471517218147</v>
      </c>
      <c r="BY52" s="0" t="n">
        <v>0.0101146672370588</v>
      </c>
      <c r="BZ52" s="0" t="n">
        <v>0.0887314718718306</v>
      </c>
      <c r="CA52" s="0" t="n">
        <v>0.0689043000574143</v>
      </c>
      <c r="CB52" s="0" t="n">
        <v>9.10403382289814</v>
      </c>
      <c r="CC52" s="0" t="n">
        <v>0.723900204123474</v>
      </c>
      <c r="CD52" s="0" t="n">
        <v>0.540075297427838</v>
      </c>
      <c r="CE52" s="0" t="n">
        <v>0.273342432157595</v>
      </c>
      <c r="CF52" s="0" t="n">
        <v>0.00185224163562121</v>
      </c>
      <c r="CG52" s="0" t="n">
        <v>0.00159500840300046</v>
      </c>
      <c r="CH52" s="0" t="n">
        <v>0.0048569257828375</v>
      </c>
      <c r="CI52" s="0" t="n">
        <v>0.00370058238749356</v>
      </c>
      <c r="CJ52" s="0" t="n">
        <v>9.85075492023882</v>
      </c>
      <c r="CK52" s="0" t="n">
        <v>0.862956713530434</v>
      </c>
      <c r="CL52" s="0" t="n">
        <v>0.831040969476008</v>
      </c>
      <c r="CM52" s="0" t="n">
        <v>0.428761910080941</v>
      </c>
      <c r="CN52" s="0" t="n">
        <v>0.0023870775014175</v>
      </c>
      <c r="CO52" s="0" t="n">
        <v>0.0022010478605258</v>
      </c>
      <c r="CP52" s="0" t="n">
        <v>0.00720941506852887</v>
      </c>
      <c r="CQ52" s="0" t="n">
        <v>0.00567007819260123</v>
      </c>
      <c r="CR52" s="0" t="n">
        <v>0.822259297869467</v>
      </c>
      <c r="CS52" s="0" t="n">
        <v>0.0647292063021259</v>
      </c>
      <c r="CT52" s="0" t="n">
        <v>0.462247829875891</v>
      </c>
      <c r="CU52" s="0" t="n">
        <v>5.21396102872069</v>
      </c>
      <c r="CV52" s="0" t="n">
        <v>0.039077617883822</v>
      </c>
      <c r="CW52" s="0" t="n">
        <v>0.0314354592818516</v>
      </c>
      <c r="CX52" s="0" t="n">
        <v>0.0332565196321046</v>
      </c>
      <c r="CY52" s="0" t="n">
        <v>0.0376869284833556</v>
      </c>
      <c r="CZ52" s="0" t="n">
        <v>0.0973097710896472</v>
      </c>
      <c r="DA52" s="0" t="n">
        <v>6.64873752639151</v>
      </c>
      <c r="DB52" s="0" t="n">
        <v>1.93970934794854</v>
      </c>
      <c r="DC52" s="0" t="n">
        <v>4.40983077583746</v>
      </c>
      <c r="DD52" s="0" t="n">
        <v>0.287611232330007</v>
      </c>
      <c r="DE52" s="0" t="n">
        <v>0.0169892438224689</v>
      </c>
      <c r="DF52" s="0" t="n">
        <v>0.00986568021683333</v>
      </c>
      <c r="DG52" s="0" t="n">
        <v>0.000575750760544358</v>
      </c>
      <c r="DH52" s="7" t="n">
        <v>2.65768398662053E-006</v>
      </c>
      <c r="DI52" s="0" t="n">
        <v>0.00454773860298821</v>
      </c>
      <c r="DJ52" s="0" t="n">
        <v>0.00491889699673996</v>
      </c>
      <c r="DK52" s="0" t="n">
        <v>0.000410757285018392</v>
      </c>
      <c r="DL52" s="0" t="n">
        <v>0.0292654459599309</v>
      </c>
      <c r="DM52" s="0" t="n">
        <v>0.0935354432950064</v>
      </c>
      <c r="DN52" s="0" t="n">
        <v>1.24343778778228</v>
      </c>
      <c r="DO52" s="7" t="n">
        <v>1.56478502898422E-007</v>
      </c>
      <c r="DP52" s="0" t="n">
        <v>0.302552024655599</v>
      </c>
      <c r="DQ52" s="0" t="n">
        <v>0.00498362240602202</v>
      </c>
      <c r="DR52" s="0" t="n">
        <v>0.00152118411156203</v>
      </c>
      <c r="DS52" s="0" t="n">
        <v>0.00767996461603667</v>
      </c>
      <c r="DT52" s="0" t="n">
        <v>0.34201703833165</v>
      </c>
      <c r="DU52" s="0" t="n">
        <v>0.999470262828919</v>
      </c>
      <c r="DV52" s="0" t="n">
        <v>0.78313420625379</v>
      </c>
      <c r="DW52" s="0" t="n">
        <v>0.940050904764111</v>
      </c>
      <c r="DX52" s="7" t="n">
        <v>2.33032170188861E-005</v>
      </c>
      <c r="DY52" s="0" t="n">
        <v>0.00739325014716503</v>
      </c>
      <c r="DZ52" s="0" t="n">
        <v>4.73695432899556</v>
      </c>
      <c r="EA52" s="0" t="n">
        <v>0.194250678951734</v>
      </c>
      <c r="EB52" s="0" t="n">
        <v>4.16207071615601</v>
      </c>
      <c r="EC52" s="0" t="n">
        <v>0.0660823901655039</v>
      </c>
      <c r="ED52" s="0" t="n">
        <v>0.00270990662998531</v>
      </c>
      <c r="EE52" s="0" t="n">
        <v>1.03489477854791</v>
      </c>
      <c r="EF52" s="0" t="n">
        <v>199.760141405734</v>
      </c>
      <c r="EG52" s="0" t="n">
        <v>0.00798961175272334</v>
      </c>
      <c r="EH52" s="0" t="n">
        <v>1.37325536227324</v>
      </c>
      <c r="EI52" s="0" t="n">
        <v>98.1604611845723</v>
      </c>
      <c r="EJ52" s="0" t="n">
        <v>0.108958850044171</v>
      </c>
      <c r="EK52" s="0" t="n">
        <v>22754.6505658861</v>
      </c>
      <c r="EL52" s="0" t="n">
        <v>0.0031215507142644</v>
      </c>
      <c r="EM52" s="0" t="n">
        <v>15.7141186949841</v>
      </c>
      <c r="EN52" s="0" t="n">
        <v>577.918880561336</v>
      </c>
      <c r="EO52" s="0" t="n">
        <v>3.16270637686215</v>
      </c>
      <c r="EP52" s="0" t="n">
        <v>694425.843702358</v>
      </c>
      <c r="EQ52" s="0" t="n">
        <v>1.09006797204075</v>
      </c>
      <c r="ER52" s="0" t="n">
        <v>0.0857842885974326</v>
      </c>
      <c r="ES52" s="0" t="n">
        <v>417075.798813285</v>
      </c>
      <c r="ET52" s="0" t="n">
        <v>0.00357404867756076</v>
      </c>
      <c r="EU52" s="0" t="n">
        <v>1.71710734803463</v>
      </c>
      <c r="EV52" s="0" t="n">
        <v>0.00390305348353631</v>
      </c>
      <c r="EW52" s="7" t="n">
        <v>6416999.13509009</v>
      </c>
      <c r="EX52" s="0" t="n">
        <v>10.8935330539084</v>
      </c>
      <c r="EY52" s="0" t="n">
        <v>3792.12357499037</v>
      </c>
      <c r="EZ52" s="7" t="n">
        <v>1020331.97950467</v>
      </c>
      <c r="FA52" s="0" t="n">
        <v>0.00437618960503717</v>
      </c>
      <c r="FB52" s="0" t="n">
        <v>70.0968381084683</v>
      </c>
      <c r="FC52" s="0" t="n">
        <v>43618.7644101952</v>
      </c>
      <c r="FD52" s="0" t="n">
        <v>0.0684701131275752</v>
      </c>
      <c r="FE52" s="0" t="n">
        <v>14.8965661921763</v>
      </c>
      <c r="FF52" s="0" t="n">
        <v>20535.1691056395</v>
      </c>
      <c r="FG52" s="0" t="n">
        <v>238.676378423339</v>
      </c>
      <c r="FH52" s="0" t="n">
        <v>98532.9386538313</v>
      </c>
      <c r="FI52" s="0" t="n">
        <v>0.146621545681765</v>
      </c>
      <c r="FJ52" s="0" t="n">
        <v>390.915968108691</v>
      </c>
      <c r="FK52" s="0" t="n">
        <v>3.81148076902613</v>
      </c>
      <c r="FL52" s="0" t="n">
        <v>7657.0084698529</v>
      </c>
      <c r="FM52" s="0" t="n">
        <v>320.143290593983</v>
      </c>
      <c r="FN52" s="0" t="n">
        <v>0.00543110856893183</v>
      </c>
      <c r="FO52" s="0" t="n">
        <v>0.393585264009429</v>
      </c>
      <c r="FP52" s="7" t="n">
        <v>5.87884260777243E-011</v>
      </c>
      <c r="FQ52" s="7" t="n">
        <v>3.599525589651E-009</v>
      </c>
      <c r="FR52" s="0" t="n">
        <v>499999.999999428</v>
      </c>
      <c r="FS52" s="7" t="n">
        <v>4.19250990033772E-010</v>
      </c>
      <c r="FT52" s="7" t="n">
        <v>2.83819860296537E-008</v>
      </c>
      <c r="FU52" s="0" t="n">
        <v>896260.965386844</v>
      </c>
      <c r="FV52" s="7" t="n">
        <v>7.26670261516649E-008</v>
      </c>
      <c r="FW52" s="7" t="n">
        <v>8.26063891659136E-007</v>
      </c>
      <c r="FX52" s="7" t="n">
        <v>5797187.15160376</v>
      </c>
      <c r="FY52" s="7" t="n">
        <v>4.7002420792756E-007</v>
      </c>
      <c r="FZ52" s="7" t="n">
        <v>4.69949035432086E-006</v>
      </c>
      <c r="GA52" s="7" t="n">
        <v>9.99319738283303E-006</v>
      </c>
      <c r="GB52" s="0" t="n">
        <v>99999.9990008977</v>
      </c>
      <c r="GC52" s="0" t="n">
        <v>0.000998613815797578</v>
      </c>
      <c r="GD52" s="7" t="n">
        <v>6.53820387873822E-008</v>
      </c>
      <c r="GE52" s="0" t="n">
        <v>99999.9999995769</v>
      </c>
      <c r="GF52" s="7" t="n">
        <v>6.47652246898037E-011</v>
      </c>
      <c r="GG52" s="7" t="n">
        <v>2.24469993348442E-013</v>
      </c>
      <c r="GH52" s="7" t="n">
        <v>2.27564102815799E-007</v>
      </c>
      <c r="GI52" s="7" t="n">
        <v>4.22962459303513E-007</v>
      </c>
      <c r="GJ52" s="0" t="n">
        <v>0.00552494081072988</v>
      </c>
      <c r="GK52" s="0" t="n">
        <v>13.7487997952265</v>
      </c>
      <c r="GL52" s="0" t="n">
        <v>1.94838836654872</v>
      </c>
      <c r="GM52" s="0" t="n">
        <v>15.5124870062624</v>
      </c>
      <c r="GN52" s="0" t="s">
        <v>287</v>
      </c>
      <c r="GO52" s="0" t="e">
        <f aca="false">VLOOKUP(GN52,,8,0)</f>
        <v>#NAME?</v>
      </c>
      <c r="GP52" s="0" t="n">
        <v>480</v>
      </c>
      <c r="GQ52" s="0" t="n">
        <v>705089</v>
      </c>
      <c r="GR52" s="0" t="n">
        <v>337</v>
      </c>
      <c r="GS52" s="0" t="n">
        <v>551002</v>
      </c>
      <c r="GT52" s="0" t="n">
        <v>201</v>
      </c>
      <c r="GU52" s="0" t="n">
        <v>154087</v>
      </c>
      <c r="GV52" s="0" t="n">
        <v>155023</v>
      </c>
      <c r="GW52" s="0" t="n">
        <v>0.596439169139466</v>
      </c>
      <c r="GX52" s="0" t="n">
        <v>5</v>
      </c>
      <c r="GY52" s="0" t="s">
        <v>287</v>
      </c>
      <c r="GZ52" s="0" t="n">
        <v>59.9</v>
      </c>
      <c r="HA52" s="0" t="n">
        <v>0</v>
      </c>
      <c r="HB52" s="0" t="e">
        <f aca="false">VLOOKUP(GN52,,42,0)</f>
        <v>#NAME?</v>
      </c>
      <c r="HC52" s="0" t="e">
        <f aca="false">VLOOKUP(GN52,,43,0)</f>
        <v>#NAME?</v>
      </c>
      <c r="HD52" s="0" t="e">
        <f aca="false">IF(HC52="Progressed",1,0)</f>
        <v>#NAME?</v>
      </c>
      <c r="HE52" s="0" t="n">
        <f aca="false">GU52/GX52</f>
        <v>30817.4</v>
      </c>
      <c r="HF52" s="0" t="e">
        <f aca="false">VLOOKUP(GN52,,3,0)</f>
        <v>#NAME?</v>
      </c>
      <c r="HG52" s="0" t="n">
        <f aca="false">IF(Q52&gt;20,1,0)</f>
        <v>1</v>
      </c>
      <c r="HH52" s="0" t="n">
        <f aca="false">IF(AF52&gt;4.2,1,0)</f>
        <v>1</v>
      </c>
      <c r="HI52" s="0" t="n">
        <f aca="false">IF(DQ52&gt;0.005,1,0)</f>
        <v>0</v>
      </c>
      <c r="HJ52" s="0" t="n">
        <f aca="false">IF(DR52&gt;0.004,1,0)</f>
        <v>0</v>
      </c>
      <c r="HK52" s="0" t="n">
        <f aca="false">IF(ED52&gt;0.001,1,0)</f>
        <v>1</v>
      </c>
      <c r="HL52" s="0" t="n">
        <f aca="false">IF((GT52/GP52)&gt;0.4,1,0)</f>
        <v>1</v>
      </c>
      <c r="HM52" s="0" t="n">
        <f aca="false">SUM(HG52:HH52)</f>
        <v>2</v>
      </c>
      <c r="HN52" s="0" t="n">
        <f aca="false">SUM(HG52,HH52,HL52)</f>
        <v>3</v>
      </c>
      <c r="HP52" s="1" t="n">
        <f aca="false">IF(B52&gt;AVERAGE($B$3:$B$115),1,0)</f>
        <v>1</v>
      </c>
      <c r="HQ52" s="1" t="n">
        <f aca="false">IF(E52&gt;AVERAGE($E$3:$E$115),1,0)</f>
        <v>0</v>
      </c>
      <c r="HR52" s="2" t="str">
        <f aca="false">IF(AND(HP52,HQ52),"high","low")</f>
        <v>low</v>
      </c>
      <c r="HS52" s="6" t="n">
        <v>59.6</v>
      </c>
      <c r="HT52" s="6" t="n">
        <v>0</v>
      </c>
      <c r="HU52" s="6" t="str">
        <f aca="false">HR52</f>
        <v>low</v>
      </c>
      <c r="HV52" s="0" t="str">
        <f aca="false">IF(HM52+HL52&lt;2,"low","high")</f>
        <v>high</v>
      </c>
      <c r="HW52" s="0" t="n">
        <v>59.9</v>
      </c>
      <c r="HX52" s="0" t="n">
        <v>0</v>
      </c>
      <c r="HY52" s="0" t="n">
        <f aca="false">SUM(HG52,HH52,HL52)</f>
        <v>3</v>
      </c>
      <c r="IA52" s="0" t="n">
        <v>59.9</v>
      </c>
      <c r="IB52" s="0" t="n">
        <v>0</v>
      </c>
      <c r="IC52" s="0" t="str">
        <f aca="false">IF(AND(SUM(HG52:HH52)=2,GW52&gt;0.4),"high relBp52 and cRel + high synergy",IF(SUM(HG52:HH52)=2,"high RelBp52 and cRel + low synergy","low nfkb"))</f>
        <v>high relBp52 and cRel + high synergy</v>
      </c>
      <c r="IE52" s="0" t="n">
        <v>59.9</v>
      </c>
      <c r="IF52" s="0" t="n">
        <v>0</v>
      </c>
      <c r="IG52" s="0" t="str">
        <f aca="false">IF(AND(SUM(HG52:HH52)=2,GW52&gt;0.4),"high relBp52 and cRel + high synergy",IF(AND(SUM(HG52:HH52)=1,GW52&gt;0.4),"high RelBp52 or cRel + high synergy",IF(SUM(HG52:HH52)=1,"high cRel OR RelBnp52n","low nfkb")))</f>
        <v>high relBp52 and cRel + high synergy</v>
      </c>
      <c r="II52" s="0" t="n">
        <v>59.9</v>
      </c>
      <c r="IJ52" s="0" t="n">
        <v>0</v>
      </c>
      <c r="IK52" s="0" t="str">
        <f aca="false">IF(Q52&gt;20,"high cRel","low cRel")</f>
        <v>high cRel</v>
      </c>
      <c r="IM52" s="0" t="n">
        <v>59.9</v>
      </c>
      <c r="IN52" s="0" t="n">
        <v>0</v>
      </c>
      <c r="IO52" s="0" t="str">
        <f aca="false">IF(AND(Q52&gt;20,GW52&gt;0.4),"high cRel + syn","low cRel or syn")</f>
        <v>high cRel + syn</v>
      </c>
      <c r="IQ52" s="0" t="n">
        <v>59.9</v>
      </c>
      <c r="IR52" s="0" t="n">
        <v>0</v>
      </c>
      <c r="IS52" s="0" t="str">
        <f aca="false">IF(AF52&gt;4.2,"High RelBnp52n","low RelBnp52n")</f>
        <v>High RelBnp52n</v>
      </c>
      <c r="IU52" s="0" t="n">
        <v>59.9</v>
      </c>
      <c r="IV52" s="0" t="n">
        <v>0</v>
      </c>
      <c r="IW52" s="0" t="str">
        <f aca="false">IF(AND(AF52&gt;4.2,GW52&gt;0.4),"High RelBnp52n and syn","low RelBnp52n or syn")</f>
        <v>High RelBnp52n and syn</v>
      </c>
      <c r="IY52" s="0" t="n">
        <v>59.9</v>
      </c>
      <c r="IZ52" s="0" t="n">
        <v>0</v>
      </c>
      <c r="JA52" s="0" t="str">
        <f aca="false">IF(AND(AF52&gt;4.2,GW52&gt;0.4),"High RelBnp52n and syn",IF(AND(AF52&gt;4.2,GW52&lt;=0.4),"other",IF(AND(AF52&lt;=4.2,GW52&gt;0.4),"other","low RelBnp52n and syn")))</f>
        <v>High RelBnp52n and syn</v>
      </c>
      <c r="JC52" s="0" t="n">
        <v>59.9</v>
      </c>
      <c r="JD52" s="0" t="n">
        <v>0</v>
      </c>
      <c r="JE52" s="0" t="str">
        <f aca="false">IF(ED52&gt;0.001,"high pE2F","low pE2F")</f>
        <v>high pE2F</v>
      </c>
      <c r="JG52" s="0" t="n">
        <v>59.9</v>
      </c>
      <c r="JH52" s="0" t="n">
        <v>0</v>
      </c>
      <c r="JI52" s="0" t="str">
        <f aca="false">IF((Q52/R52)&gt;1.3,"high cRel/relA","low cRel/RelA")</f>
        <v>high cRel/relA</v>
      </c>
      <c r="JK52" s="0" t="n">
        <v>59.9</v>
      </c>
      <c r="JL52" s="0" t="n">
        <v>0</v>
      </c>
      <c r="JM52" s="0" t="str">
        <f aca="false">IF(AND((Q52/R52)&gt;1.3,GW52&gt;0.4),"high cRel/relA and high syn",IF(OR((Q52/R52)&gt;1.3,GW52&gt;0.4),"high cRel/RelA or high syn","low both"))</f>
        <v>high cRel/relA and high syn</v>
      </c>
      <c r="JO52" s="0" t="n">
        <v>59.9</v>
      </c>
      <c r="JP52" s="0" t="n">
        <v>0</v>
      </c>
      <c r="JQ52" s="0" t="str">
        <f aca="false">IF(BB52&gt;7.6,"high IkBd","low IkBd")</f>
        <v>high IkBd</v>
      </c>
      <c r="JS52" s="0" t="n">
        <v>59.9</v>
      </c>
      <c r="JT52" s="0" t="n">
        <v>0</v>
      </c>
      <c r="JU52" s="0" t="n">
        <v>1</v>
      </c>
      <c r="JW52" s="0" t="n">
        <v>59.9</v>
      </c>
      <c r="JX52" s="0" t="n">
        <v>0</v>
      </c>
      <c r="JY52" s="0" t="str">
        <f aca="false">IF(OR(JU52=3,JU52=5),IF(GW52&gt;0.4,"3/5 high syn","3/5 low syn"),"other")</f>
        <v>other</v>
      </c>
      <c r="KA52" s="0" t="n">
        <v>59.9</v>
      </c>
      <c r="KB52" s="0" t="n">
        <v>0</v>
      </c>
      <c r="KC52" s="0" t="str">
        <f aca="false">IF(KD52&gt;$KE$3,"high nfkb","low")</f>
        <v>high nfkb</v>
      </c>
      <c r="KD52" s="0" t="n">
        <f aca="false">D52+C52</f>
        <v>45.1153893087775</v>
      </c>
      <c r="KG52" s="0" t="n">
        <v>59.9</v>
      </c>
      <c r="KH52" s="0" t="n">
        <v>0</v>
      </c>
      <c r="KI52" s="0" t="str">
        <f aca="false">IF(AND(KM52,NOT(KN52),KO52),"high cRel+RelB, low RelA","other")</f>
        <v>other</v>
      </c>
      <c r="KJ52" s="0" t="n">
        <f aca="false">Q52</f>
        <v>24.3973759824703</v>
      </c>
      <c r="KK52" s="0" t="n">
        <f aca="false">R52</f>
        <v>15.6248990026724</v>
      </c>
      <c r="KL52" s="0" t="n">
        <f aca="false">AC52</f>
        <v>16.0560411714091</v>
      </c>
      <c r="KM52" s="0" t="n">
        <f aca="false">IF(KJ52&gt;AVERAGE($KJ$3:$KJ$115),1,0)</f>
        <v>1</v>
      </c>
      <c r="KN52" s="0" t="n">
        <f aca="false">IF(KK52&gt;AVERAGE($KK$3:$KK$115),1,0)</f>
        <v>0</v>
      </c>
      <c r="KO52" s="0" t="n">
        <f aca="false">IF(KL52&gt;AVERAGE($KL$3:$KL$115),1,0)</f>
        <v>0</v>
      </c>
      <c r="KP52" s="0" t="n">
        <v>3</v>
      </c>
      <c r="KQ52" s="0" t="n">
        <v>377</v>
      </c>
      <c r="KR52" s="0" t="n">
        <v>645922</v>
      </c>
      <c r="KS52" s="0" t="n">
        <v>299</v>
      </c>
      <c r="KT52" s="0" t="n">
        <v>548887</v>
      </c>
      <c r="KU52" s="0" t="n">
        <v>132</v>
      </c>
      <c r="KV52" s="0" t="n">
        <v>97035</v>
      </c>
      <c r="KW52" s="0" t="n">
        <v>98777</v>
      </c>
      <c r="KX52" s="0" t="n">
        <v>0.441471571906355</v>
      </c>
      <c r="KY52" s="0" t="n">
        <f aca="false">KV52/KT52</f>
        <v>0.176785021324972</v>
      </c>
    </row>
    <row r="53" customFormat="false" ht="15" hidden="false" customHeight="false" outlineLevel="0" collapsed="false">
      <c r="A53" s="0" t="n">
        <v>361</v>
      </c>
      <c r="B53" s="0" t="n">
        <v>16.9019356028819</v>
      </c>
      <c r="C53" s="0" t="n">
        <v>32.5239841911278</v>
      </c>
      <c r="D53" s="0" t="n">
        <v>21.2990153349083</v>
      </c>
      <c r="E53" s="0" t="n">
        <v>180.199478818128</v>
      </c>
      <c r="F53" s="0" t="n">
        <v>0.230807456646852</v>
      </c>
      <c r="G53" s="0" t="n">
        <v>0.0522263735486543</v>
      </c>
      <c r="H53" s="0" t="n">
        <v>1.75929502256476</v>
      </c>
      <c r="I53" s="0" t="n">
        <v>1.05437610368535</v>
      </c>
      <c r="J53" s="0" t="n">
        <v>0.126133907835534</v>
      </c>
      <c r="K53" s="0" t="n">
        <v>12.4519367011133</v>
      </c>
      <c r="L53" s="0" t="n">
        <v>0.595803448511618</v>
      </c>
      <c r="M53" s="0" t="n">
        <v>1</v>
      </c>
      <c r="N53" s="0" t="n">
        <v>1.17904983721225</v>
      </c>
      <c r="O53" s="0" t="n">
        <v>1</v>
      </c>
      <c r="P53" s="0" t="n">
        <v>0.00692952345384993</v>
      </c>
      <c r="Q53" s="0" t="n">
        <v>26.4457473544935</v>
      </c>
      <c r="R53" s="0" t="n">
        <v>15.3203958278429</v>
      </c>
      <c r="S53" s="0" t="n">
        <v>1.51215665056755</v>
      </c>
      <c r="T53" s="0" t="n">
        <v>0</v>
      </c>
      <c r="U53" s="0" t="n">
        <v>1</v>
      </c>
      <c r="V53" s="0" t="n">
        <v>3.98626751241814</v>
      </c>
      <c r="W53" s="0" t="n">
        <v>0.414860557581481</v>
      </c>
      <c r="X53" s="0" t="n">
        <v>2.00064723775494</v>
      </c>
      <c r="Y53" s="0" t="n">
        <v>4.60901145836714</v>
      </c>
      <c r="Z53" s="0" t="n">
        <v>1.94112704615981</v>
      </c>
      <c r="AA53" s="0" t="n">
        <v>0.0223892999076811</v>
      </c>
      <c r="AB53" s="0" t="n">
        <v>0.87233736251601</v>
      </c>
      <c r="AC53" s="0" t="n">
        <v>16.595577525456</v>
      </c>
      <c r="AD53" s="0" t="n">
        <v>0.00979799141940581</v>
      </c>
      <c r="AE53" s="0" t="n">
        <v>0.554065853391455</v>
      </c>
      <c r="AF53" s="0" t="n">
        <v>4.61579702721955</v>
      </c>
      <c r="AG53" s="0" t="n">
        <v>0.250140857112621</v>
      </c>
      <c r="AH53" s="0" t="n">
        <v>20.7531442433766</v>
      </c>
      <c r="AI53" s="0" t="n">
        <v>0.26790998050799</v>
      </c>
      <c r="AJ53" s="0" t="n">
        <v>0.105541719314657</v>
      </c>
      <c r="AK53" s="0" t="n">
        <v>0.0312751126358557</v>
      </c>
      <c r="AL53" s="0" t="n">
        <v>0.00629391707727455</v>
      </c>
      <c r="AM53" s="0" t="n">
        <v>1.19405959511711</v>
      </c>
      <c r="AN53" s="0" t="n">
        <v>0.00137164442802092</v>
      </c>
      <c r="AO53" s="0" t="n">
        <v>0.145759644781647</v>
      </c>
      <c r="AP53" s="0" t="n">
        <v>116.874489427502</v>
      </c>
      <c r="AQ53" s="0" t="n">
        <v>16.944508674174</v>
      </c>
      <c r="AR53" s="0" t="n">
        <v>19.0863104226399</v>
      </c>
      <c r="AS53" s="0" t="n">
        <v>7.7595679145284</v>
      </c>
      <c r="AT53" s="0" t="n">
        <v>22.6770694643556</v>
      </c>
      <c r="AU53" s="0" t="n">
        <v>0.0898450247774468</v>
      </c>
      <c r="AV53" s="0" t="n">
        <v>1.22207897031746</v>
      </c>
      <c r="AW53" s="0" t="n">
        <v>0.0249548595747055</v>
      </c>
      <c r="AX53" s="0" t="n">
        <v>2.91452244579679</v>
      </c>
      <c r="AY53" s="0" t="n">
        <v>0.325804961234118</v>
      </c>
      <c r="AZ53" s="0" t="n">
        <v>1.06409916244576</v>
      </c>
      <c r="BA53" s="0" t="n">
        <v>0.209909178639261</v>
      </c>
      <c r="BB53" s="0" t="n">
        <v>7.69076224343906</v>
      </c>
      <c r="BC53" s="0" t="n">
        <v>19.5909588724488</v>
      </c>
      <c r="BD53" s="0" t="n">
        <v>4.73377547612307</v>
      </c>
      <c r="BE53" s="0" t="n">
        <v>1.50787638830817</v>
      </c>
      <c r="BF53" s="0" t="n">
        <v>10.774055234496</v>
      </c>
      <c r="BG53" s="0" t="n">
        <v>4.93904531718667</v>
      </c>
      <c r="BH53" s="0" t="n">
        <v>0</v>
      </c>
      <c r="BI53" s="0" t="n">
        <v>0</v>
      </c>
      <c r="BJ53" s="0" t="n">
        <v>0.207593214117557</v>
      </c>
      <c r="BK53" s="0" t="n">
        <v>0.133855011085637</v>
      </c>
      <c r="BL53" s="0" t="n">
        <v>1.22727010566413</v>
      </c>
      <c r="BM53" s="0" t="n">
        <v>0.0947019242091136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0.00532510000360328</v>
      </c>
      <c r="BU53" s="0" t="n">
        <v>3.82429068891984</v>
      </c>
      <c r="BV53" s="0" t="n">
        <v>10.3943901962326</v>
      </c>
      <c r="BW53" s="0" t="n">
        <v>4.82086791998171</v>
      </c>
      <c r="BX53" s="0" t="n">
        <v>0.0579033908441208</v>
      </c>
      <c r="BY53" s="0" t="n">
        <v>0.0162398403162412</v>
      </c>
      <c r="BZ53" s="0" t="n">
        <v>0.225708354398688</v>
      </c>
      <c r="CA53" s="0" t="n">
        <v>0.143033795092199</v>
      </c>
      <c r="CB53" s="0" t="n">
        <v>10.4843520450002</v>
      </c>
      <c r="CC53" s="0" t="n">
        <v>0.831261373721095</v>
      </c>
      <c r="CD53" s="0" t="n">
        <v>0.550060249654388</v>
      </c>
      <c r="CE53" s="0" t="n">
        <v>0.249507528792895</v>
      </c>
      <c r="CF53" s="0" t="n">
        <v>0.00320957641538273</v>
      </c>
      <c r="CG53" s="0" t="n">
        <v>0.00262462497603576</v>
      </c>
      <c r="CH53" s="0" t="n">
        <v>0.0113501602118694</v>
      </c>
      <c r="CI53" s="0" t="n">
        <v>0.00709760099143088</v>
      </c>
      <c r="CJ53" s="0" t="n">
        <v>10.336343585488</v>
      </c>
      <c r="CK53" s="0" t="n">
        <v>0.905071351143169</v>
      </c>
      <c r="CL53" s="0" t="n">
        <v>0.912736240545722</v>
      </c>
      <c r="CM53" s="0" t="n">
        <v>0.41831977958917</v>
      </c>
      <c r="CN53" s="0" t="n">
        <v>0.0044148607299977</v>
      </c>
      <c r="CO53" s="0" t="n">
        <v>0.0038177483733475</v>
      </c>
      <c r="CP53" s="0" t="n">
        <v>0.0175563067845646</v>
      </c>
      <c r="CQ53" s="0" t="n">
        <v>0.0113246245395758</v>
      </c>
      <c r="CR53" s="0" t="n">
        <v>0.852517824126755</v>
      </c>
      <c r="CS53" s="0" t="n">
        <v>0.0677877161273829</v>
      </c>
      <c r="CT53" s="0" t="n">
        <v>0.462247875871263</v>
      </c>
      <c r="CU53" s="0" t="n">
        <v>2.93013163992293</v>
      </c>
      <c r="CV53" s="0" t="n">
        <v>0.0445322894033497</v>
      </c>
      <c r="CW53" s="0" t="n">
        <v>0.0314354624698975</v>
      </c>
      <c r="CX53" s="0" t="n">
        <v>0.0348075111285168</v>
      </c>
      <c r="CY53" s="0" t="n">
        <v>0.0388392165175282</v>
      </c>
      <c r="CZ53" s="0" t="n">
        <v>0.0979849419469891</v>
      </c>
      <c r="DA53" s="0" t="n">
        <v>6.66977379795454</v>
      </c>
      <c r="DB53" s="0" t="n">
        <v>1.78722867875317</v>
      </c>
      <c r="DC53" s="0" t="n">
        <v>4.40817527043576</v>
      </c>
      <c r="DD53" s="0" t="n">
        <v>0.288413176676973</v>
      </c>
      <c r="DE53" s="0" t="n">
        <v>0.0169357757893401</v>
      </c>
      <c r="DF53" s="0" t="n">
        <v>0.00978738232417121</v>
      </c>
      <c r="DG53" s="0" t="n">
        <v>0.000613122971632107</v>
      </c>
      <c r="DH53" s="7" t="n">
        <v>2.65937475164545E-006</v>
      </c>
      <c r="DI53" s="0" t="n">
        <v>0.00523732279709138</v>
      </c>
      <c r="DJ53" s="0" t="n">
        <v>0.00516141727155194</v>
      </c>
      <c r="DK53" s="0" t="n">
        <v>0.000425860028381061</v>
      </c>
      <c r="DL53" s="0" t="n">
        <v>0.0292873634178142</v>
      </c>
      <c r="DM53" s="0" t="n">
        <v>0.0491326635425944</v>
      </c>
      <c r="DN53" s="0" t="n">
        <v>1.44387857432829</v>
      </c>
      <c r="DO53" s="7" t="n">
        <v>8.56933052768012E-008</v>
      </c>
      <c r="DP53" s="0" t="n">
        <v>0.174562430558297</v>
      </c>
      <c r="DQ53" s="0" t="n">
        <v>0.00242853117066443</v>
      </c>
      <c r="DR53" s="0" t="n">
        <v>0.000674329330794939</v>
      </c>
      <c r="DS53" s="0" t="n">
        <v>0.00507889686233033</v>
      </c>
      <c r="DT53" s="0" t="n">
        <v>0.401147491668821</v>
      </c>
      <c r="DU53" s="0" t="n">
        <v>0.999662424312317</v>
      </c>
      <c r="DV53" s="0" t="n">
        <v>0.783135156722551</v>
      </c>
      <c r="DW53" s="0" t="n">
        <v>0.940050903998098</v>
      </c>
      <c r="DX53" s="7" t="n">
        <v>1.53986793071569E-005</v>
      </c>
      <c r="DY53" s="0" t="n">
        <v>0.00488929841219985</v>
      </c>
      <c r="DZ53" s="0" t="n">
        <v>4.82465010194999</v>
      </c>
      <c r="EA53" s="0" t="n">
        <v>0.12269115317477</v>
      </c>
      <c r="EB53" s="0" t="n">
        <v>4.2831683219656</v>
      </c>
      <c r="EC53" s="0" t="n">
        <v>0.0513502196484293</v>
      </c>
      <c r="ED53" s="0" t="n">
        <v>0.00130583085598293</v>
      </c>
      <c r="EE53" s="0" t="n">
        <v>0.840833548763013</v>
      </c>
      <c r="EF53" s="0" t="n">
        <v>199.760141492298</v>
      </c>
      <c r="EG53" s="0" t="n">
        <v>0.00798961175625375</v>
      </c>
      <c r="EH53" s="0" t="n">
        <v>1.37325536304</v>
      </c>
      <c r="EI53" s="0" t="n">
        <v>98.1604611516212</v>
      </c>
      <c r="EJ53" s="0" t="n">
        <v>0.108958848789799</v>
      </c>
      <c r="EK53" s="0" t="n">
        <v>22754.6505699696</v>
      </c>
      <c r="EL53" s="0" t="n">
        <v>0.00312155070783633</v>
      </c>
      <c r="EM53" s="0" t="n">
        <v>15.7141170251931</v>
      </c>
      <c r="EN53" s="0" t="n">
        <v>577.918882604799</v>
      </c>
      <c r="EO53" s="0" t="n">
        <v>3.16270519387634</v>
      </c>
      <c r="EP53" s="0" t="n">
        <v>694425.844698352</v>
      </c>
      <c r="EQ53" s="0" t="n">
        <v>1.09006805395542</v>
      </c>
      <c r="ER53" s="0" t="n">
        <v>0.0857842838232014</v>
      </c>
      <c r="ES53" s="0" t="n">
        <v>417075.798815702</v>
      </c>
      <c r="ET53" s="0" t="n">
        <v>0.00357404848086331</v>
      </c>
      <c r="EU53" s="0" t="n">
        <v>1.71710680071322</v>
      </c>
      <c r="EV53" s="0" t="n">
        <v>0.00390305229781897</v>
      </c>
      <c r="EW53" s="7" t="n">
        <v>6416999.13979064</v>
      </c>
      <c r="EX53" s="0" t="n">
        <v>10.8935324489958</v>
      </c>
      <c r="EY53" s="0" t="n">
        <v>3792.12246831407</v>
      </c>
      <c r="EZ53" s="7" t="n">
        <v>1530497.96910388</v>
      </c>
      <c r="FA53" s="0" t="n">
        <v>0.00656428408648637</v>
      </c>
      <c r="FB53" s="0" t="n">
        <v>105.145224278774</v>
      </c>
      <c r="FC53" s="0" t="n">
        <v>43618.7644451601</v>
      </c>
      <c r="FD53" s="0" t="n">
        <v>0.0684701157727326</v>
      </c>
      <c r="FE53" s="0" t="n">
        <v>14.8965578588457</v>
      </c>
      <c r="FF53" s="0" t="n">
        <v>20535.1691349133</v>
      </c>
      <c r="FG53" s="0" t="n">
        <v>238.676351484572</v>
      </c>
      <c r="FH53" s="0" t="n">
        <v>98532.93877752</v>
      </c>
      <c r="FI53" s="0" t="n">
        <v>0.146621517403233</v>
      </c>
      <c r="FJ53" s="0" t="n">
        <v>298.511756033776</v>
      </c>
      <c r="FK53" s="0" t="n">
        <v>2.8705420609459</v>
      </c>
      <c r="FL53" s="0" t="n">
        <v>11839.7773525215</v>
      </c>
      <c r="FM53" s="0" t="n">
        <v>371.479495680094</v>
      </c>
      <c r="FN53" s="0" t="n">
        <v>0.00211340789720197</v>
      </c>
      <c r="FO53" s="0" t="n">
        <v>0.242355240502319</v>
      </c>
      <c r="FP53" s="7" t="n">
        <v>8.85017962186751E-012</v>
      </c>
      <c r="FQ53" s="7" t="n">
        <v>8.83652005638376E-010</v>
      </c>
      <c r="FR53" s="0" t="n">
        <v>499999.999999899</v>
      </c>
      <c r="FS53" s="7" t="n">
        <v>6.31223056203122E-011</v>
      </c>
      <c r="FT53" s="7" t="n">
        <v>5.218741733325E-009</v>
      </c>
      <c r="FU53" s="0" t="n">
        <v>597507.310917625</v>
      </c>
      <c r="FV53" s="7" t="n">
        <v>8.90787152725529E-009</v>
      </c>
      <c r="FW53" s="7" t="n">
        <v>1.03390767900332E-007</v>
      </c>
      <c r="FX53" s="7" t="n">
        <v>5797187.15567732</v>
      </c>
      <c r="FY53" s="7" t="n">
        <v>8.64267222486397E-008</v>
      </c>
      <c r="FZ53" s="7" t="n">
        <v>8.64257279497739E-007</v>
      </c>
      <c r="GA53" s="7" t="n">
        <v>1.43681961054906E-006</v>
      </c>
      <c r="GB53" s="0" t="n">
        <v>99999.9998563236</v>
      </c>
      <c r="GC53" s="0" t="n">
        <v>0.000143595693156883</v>
      </c>
      <c r="GD53" s="7" t="n">
        <v>9.53478401074633E-009</v>
      </c>
      <c r="GE53" s="0" t="n">
        <v>99999.9999999288</v>
      </c>
      <c r="GF53" s="7" t="n">
        <v>1.03227431951493E-011</v>
      </c>
      <c r="GG53" s="7" t="n">
        <v>3.57834381384069E-014</v>
      </c>
      <c r="GH53" s="7" t="n">
        <v>4.51402528134737E-008</v>
      </c>
      <c r="GI53" s="7" t="n">
        <v>7.11297810836249E-008</v>
      </c>
      <c r="GJ53" s="0" t="n">
        <v>0.00116388468540298</v>
      </c>
      <c r="GK53" s="0" t="n">
        <v>7.95970625577084</v>
      </c>
      <c r="GL53" s="0" t="n">
        <v>1.92127584019832</v>
      </c>
      <c r="GM53" s="0" t="n">
        <v>15.5454483374035</v>
      </c>
      <c r="GN53" s="0" t="s">
        <v>288</v>
      </c>
      <c r="GO53" s="0" t="e">
        <f aca="false">VLOOKUP(GN53,,8,0)</f>
        <v>#NAME?</v>
      </c>
      <c r="GP53" s="0" t="n">
        <v>472</v>
      </c>
      <c r="GQ53" s="0" t="n">
        <v>782042</v>
      </c>
      <c r="GR53" s="0" t="n">
        <v>456</v>
      </c>
      <c r="GS53" s="0" t="n">
        <v>722101</v>
      </c>
      <c r="GT53" s="0" t="n">
        <v>269</v>
      </c>
      <c r="GU53" s="0" t="n">
        <v>59941</v>
      </c>
      <c r="GV53" s="0" t="n">
        <v>83996</v>
      </c>
      <c r="GW53" s="0" t="n">
        <v>0.589912280701754</v>
      </c>
      <c r="GX53" s="0" t="n">
        <v>3</v>
      </c>
      <c r="GY53" s="0" t="s">
        <v>288</v>
      </c>
      <c r="GZ53" s="0" t="n">
        <v>60.7</v>
      </c>
      <c r="HA53" s="0" t="n">
        <v>1</v>
      </c>
      <c r="HB53" s="0" t="e">
        <f aca="false">VLOOKUP(GN53,,42,0)</f>
        <v>#NAME?</v>
      </c>
      <c r="HC53" s="0" t="e">
        <f aca="false">VLOOKUP(GN53,,43,0)</f>
        <v>#NAME?</v>
      </c>
      <c r="HD53" s="0" t="e">
        <f aca="false">IF(HC53="Progressed",1,0)</f>
        <v>#NAME?</v>
      </c>
      <c r="HE53" s="0" t="n">
        <f aca="false">GU53/GX53</f>
        <v>19980.3333333333</v>
      </c>
      <c r="HF53" s="0" t="e">
        <f aca="false">VLOOKUP(GN53,,3,0)</f>
        <v>#NAME?</v>
      </c>
      <c r="HG53" s="0" t="n">
        <f aca="false">IF(Q53&gt;20,1,0)</f>
        <v>1</v>
      </c>
      <c r="HH53" s="0" t="n">
        <f aca="false">IF(AF53&gt;4.2,1,0)</f>
        <v>1</v>
      </c>
      <c r="HI53" s="0" t="n">
        <f aca="false">IF(DQ53&gt;0.005,1,0)</f>
        <v>0</v>
      </c>
      <c r="HJ53" s="0" t="n">
        <f aca="false">IF(DR53&gt;0.004,1,0)</f>
        <v>0</v>
      </c>
      <c r="HK53" s="0" t="n">
        <f aca="false">IF(ED53&gt;0.001,1,0)</f>
        <v>1</v>
      </c>
      <c r="HL53" s="0" t="n">
        <f aca="false">IF((GT53/GP53)&gt;0.4,1,0)</f>
        <v>1</v>
      </c>
      <c r="HM53" s="0" t="n">
        <f aca="false">SUM(HG53:HH53)</f>
        <v>2</v>
      </c>
      <c r="HN53" s="0" t="n">
        <f aca="false">SUM(HG53,HH53,HL53)</f>
        <v>3</v>
      </c>
      <c r="HP53" s="1" t="n">
        <f aca="false">IF(B53&gt;AVERAGE($B$3:$B$115),1,0)</f>
        <v>1</v>
      </c>
      <c r="HQ53" s="1" t="n">
        <f aca="false">IF(E53&gt;AVERAGE($E$3:$E$115),1,0)</f>
        <v>1</v>
      </c>
      <c r="HR53" s="2" t="str">
        <f aca="false">IF(AND(HP53,HQ53),"high","low")</f>
        <v>high</v>
      </c>
      <c r="HS53" s="6" t="n">
        <v>60.2</v>
      </c>
      <c r="HT53" s="6" t="n">
        <v>1</v>
      </c>
      <c r="HU53" s="6" t="str">
        <f aca="false">HR53</f>
        <v>high</v>
      </c>
      <c r="HV53" s="0" t="str">
        <f aca="false">IF(HM53+HL53&lt;2,"low","high")</f>
        <v>high</v>
      </c>
      <c r="HW53" s="0" t="n">
        <v>60.7</v>
      </c>
      <c r="HX53" s="0" t="n">
        <v>1</v>
      </c>
      <c r="HY53" s="0" t="n">
        <f aca="false">SUM(HG53,HH53,HL53)</f>
        <v>3</v>
      </c>
      <c r="IA53" s="0" t="n">
        <v>60.7</v>
      </c>
      <c r="IB53" s="0" t="n">
        <v>1</v>
      </c>
      <c r="IC53" s="0" t="str">
        <f aca="false">IF(AND(SUM(HG53:HH53)=2,GW53&gt;0.4),"high relBp52 and cRel + high synergy",IF(SUM(HG53:HH53)=2,"high RelBp52 and cRel + low synergy","low nfkb"))</f>
        <v>high relBp52 and cRel + high synergy</v>
      </c>
      <c r="IE53" s="0" t="n">
        <v>60.7</v>
      </c>
      <c r="IF53" s="0" t="n">
        <v>1</v>
      </c>
      <c r="IG53" s="0" t="str">
        <f aca="false">IF(AND(SUM(HG53:HH53)=2,GW53&gt;0.4),"high relBp52 and cRel + high synergy",IF(AND(SUM(HG53:HH53)=1,GW53&gt;0.4),"high RelBp52 or cRel + high synergy",IF(SUM(HG53:HH53)=1,"high cRel OR RelBnp52n","low nfkb")))</f>
        <v>high relBp52 and cRel + high synergy</v>
      </c>
      <c r="II53" s="0" t="n">
        <v>60.7</v>
      </c>
      <c r="IJ53" s="0" t="n">
        <v>1</v>
      </c>
      <c r="IK53" s="0" t="str">
        <f aca="false">IF(Q53&gt;20,"high cRel","low cRel")</f>
        <v>high cRel</v>
      </c>
      <c r="IM53" s="0" t="n">
        <v>60.7</v>
      </c>
      <c r="IN53" s="0" t="n">
        <v>1</v>
      </c>
      <c r="IO53" s="0" t="str">
        <f aca="false">IF(AND(Q53&gt;20,GW53&gt;0.4),"high cRel + syn","low cRel or syn")</f>
        <v>high cRel + syn</v>
      </c>
      <c r="IQ53" s="0" t="n">
        <v>60.7</v>
      </c>
      <c r="IR53" s="0" t="n">
        <v>1</v>
      </c>
      <c r="IS53" s="0" t="str">
        <f aca="false">IF(AF53&gt;4.2,"High RelBnp52n","low RelBnp52n")</f>
        <v>High RelBnp52n</v>
      </c>
      <c r="IU53" s="0" t="n">
        <v>60.7</v>
      </c>
      <c r="IV53" s="0" t="n">
        <v>1</v>
      </c>
      <c r="IW53" s="0" t="str">
        <f aca="false">IF(AND(AF53&gt;4.2,GW53&gt;0.4),"High RelBnp52n and syn","low RelBnp52n or syn")</f>
        <v>High RelBnp52n and syn</v>
      </c>
      <c r="IY53" s="0" t="n">
        <v>60.7</v>
      </c>
      <c r="IZ53" s="0" t="n">
        <v>1</v>
      </c>
      <c r="JA53" s="0" t="str">
        <f aca="false">IF(AND(AF53&gt;4.2,GW53&gt;0.4),"High RelBnp52n and syn",IF(AND(AF53&gt;4.2,GW53&lt;=0.4),"other",IF(AND(AF53&lt;=4.2,GW53&gt;0.4),"other","low RelBnp52n and syn")))</f>
        <v>High RelBnp52n and syn</v>
      </c>
      <c r="JC53" s="0" t="n">
        <v>60.7</v>
      </c>
      <c r="JD53" s="0" t="n">
        <v>1</v>
      </c>
      <c r="JE53" s="0" t="str">
        <f aca="false">IF(ED53&gt;0.001,"high pE2F","low pE2F")</f>
        <v>high pE2F</v>
      </c>
      <c r="JG53" s="0" t="n">
        <v>60.7</v>
      </c>
      <c r="JH53" s="0" t="n">
        <v>1</v>
      </c>
      <c r="JI53" s="0" t="str">
        <f aca="false">IF((Q53/R53)&gt;1.3,"high cRel/relA","low cRel/RelA")</f>
        <v>high cRel/relA</v>
      </c>
      <c r="JK53" s="0" t="n">
        <v>60.7</v>
      </c>
      <c r="JL53" s="0" t="n">
        <v>1</v>
      </c>
      <c r="JM53" s="0" t="str">
        <f aca="false">IF(AND((Q53/R53)&gt;1.3,GW53&gt;0.4),"high cRel/relA and high syn",IF(OR((Q53/R53)&gt;1.3,GW53&gt;0.4),"high cRel/RelA or high syn","low both"))</f>
        <v>high cRel/relA and high syn</v>
      </c>
      <c r="JO53" s="0" t="n">
        <v>60.7</v>
      </c>
      <c r="JP53" s="0" t="n">
        <v>1</v>
      </c>
      <c r="JQ53" s="0" t="str">
        <f aca="false">IF(BB53&gt;7.6,"high IkBd","low IkBd")</f>
        <v>high IkBd</v>
      </c>
      <c r="JS53" s="0" t="n">
        <v>60.7</v>
      </c>
      <c r="JT53" s="0" t="n">
        <v>1</v>
      </c>
      <c r="JU53" s="0" t="n">
        <v>4</v>
      </c>
      <c r="JW53" s="0" t="n">
        <v>60.7</v>
      </c>
      <c r="JX53" s="0" t="n">
        <v>1</v>
      </c>
      <c r="JY53" s="0" t="str">
        <f aca="false">IF(OR(JU53=3,JU53=5),IF(GW53&gt;0.4,"3/5 high syn","3/5 low syn"),"other")</f>
        <v>other</v>
      </c>
      <c r="KA53" s="0" t="n">
        <v>60.7</v>
      </c>
      <c r="KB53" s="0" t="n">
        <v>1</v>
      </c>
      <c r="KC53" s="0" t="str">
        <f aca="false">IF(KD53&gt;$KE$3,"high nfkb","low")</f>
        <v>high nfkb</v>
      </c>
      <c r="KD53" s="0" t="n">
        <f aca="false">D53+C53</f>
        <v>53.8229995260361</v>
      </c>
      <c r="KG53" s="0" t="n">
        <v>60.7</v>
      </c>
      <c r="KH53" s="0" t="n">
        <v>1</v>
      </c>
      <c r="KI53" s="0" t="str">
        <f aca="false">IF(AND(KM53,NOT(KN53),KO53),"high cRel+RelB, low RelA","other")</f>
        <v>high cRel+RelB, low RelA</v>
      </c>
      <c r="KJ53" s="0" t="n">
        <f aca="false">Q53</f>
        <v>26.4457473544935</v>
      </c>
      <c r="KK53" s="0" t="n">
        <f aca="false">R53</f>
        <v>15.3203958278429</v>
      </c>
      <c r="KL53" s="0" t="n">
        <f aca="false">AC53</f>
        <v>16.595577525456</v>
      </c>
      <c r="KM53" s="0" t="n">
        <f aca="false">IF(KJ53&gt;AVERAGE($KJ$3:$KJ$115),1,0)</f>
        <v>1</v>
      </c>
      <c r="KN53" s="0" t="n">
        <f aca="false">IF(KK53&gt;AVERAGE($KK$3:$KK$115),1,0)</f>
        <v>0</v>
      </c>
      <c r="KO53" s="0" t="n">
        <f aca="false">IF(KL53&gt;AVERAGE($KL$3:$KL$115),1,0)</f>
        <v>1</v>
      </c>
      <c r="KP53" s="0" t="n">
        <v>3</v>
      </c>
      <c r="KQ53" s="0" t="n">
        <v>318</v>
      </c>
      <c r="KR53" s="0" t="n">
        <v>599399</v>
      </c>
      <c r="KS53" s="0" t="n">
        <v>262</v>
      </c>
      <c r="KT53" s="0" t="n">
        <v>547511</v>
      </c>
      <c r="KU53" s="0" t="n">
        <v>104</v>
      </c>
      <c r="KV53" s="0" t="n">
        <v>51888</v>
      </c>
      <c r="KW53" s="0" t="n">
        <v>51894</v>
      </c>
      <c r="KX53" s="0" t="n">
        <v>0.396946564885496</v>
      </c>
      <c r="KY53" s="0" t="n">
        <f aca="false">KV53/KT53</f>
        <v>0.0947706986708943</v>
      </c>
    </row>
    <row r="54" customFormat="false" ht="15" hidden="false" customHeight="false" outlineLevel="0" collapsed="false">
      <c r="A54" s="0" t="n">
        <v>361</v>
      </c>
      <c r="B54" s="0" t="n">
        <v>6.95797379474669</v>
      </c>
      <c r="C54" s="0" t="n">
        <v>15.8112487090179</v>
      </c>
      <c r="D54" s="0" t="n">
        <v>6.05702409190683</v>
      </c>
      <c r="E54" s="0" t="n">
        <v>90.7254344943002</v>
      </c>
      <c r="F54" s="0" t="n">
        <v>0.102658085801679</v>
      </c>
      <c r="G54" s="0" t="n">
        <v>0.0408733800967977</v>
      </c>
      <c r="H54" s="0" t="n">
        <v>1.45912878217646</v>
      </c>
      <c r="I54" s="0" t="n">
        <v>0.530455147841983</v>
      </c>
      <c r="J54" s="0" t="n">
        <v>0.0566096895394445</v>
      </c>
      <c r="K54" s="0" t="n">
        <v>5.74285014926211</v>
      </c>
      <c r="L54" s="0" t="n">
        <v>0.524004870066232</v>
      </c>
      <c r="M54" s="0" t="n">
        <v>1</v>
      </c>
      <c r="N54" s="0" t="n">
        <v>1.1286789741417</v>
      </c>
      <c r="O54" s="0" t="n">
        <v>1</v>
      </c>
      <c r="P54" s="0" t="n">
        <v>0.00326286082671166</v>
      </c>
      <c r="Q54" s="0" t="n">
        <v>17.1528126975869</v>
      </c>
      <c r="R54" s="0" t="n">
        <v>16.0050090894185</v>
      </c>
      <c r="S54" s="0" t="n">
        <v>0.814132078803075</v>
      </c>
      <c r="T54" s="0" t="n">
        <v>0</v>
      </c>
      <c r="U54" s="0" t="n">
        <v>1</v>
      </c>
      <c r="V54" s="0" t="n">
        <v>2.94779098873809</v>
      </c>
      <c r="W54" s="0" t="n">
        <v>0.326339022128916</v>
      </c>
      <c r="X54" s="0" t="n">
        <v>0.938428782129274</v>
      </c>
      <c r="Y54" s="0" t="n">
        <v>1.96473265382517</v>
      </c>
      <c r="Z54" s="0" t="n">
        <v>2.39486115743436</v>
      </c>
      <c r="AA54" s="0" t="n">
        <v>0.029999592981919</v>
      </c>
      <c r="AB54" s="0" t="n">
        <v>0.887159382284467</v>
      </c>
      <c r="AC54" s="0" t="n">
        <v>15.1203638720732</v>
      </c>
      <c r="AD54" s="0" t="n">
        <v>0.0101082168143547</v>
      </c>
      <c r="AE54" s="0" t="n">
        <v>0.287884150758158</v>
      </c>
      <c r="AF54" s="0" t="n">
        <v>4.16643181661893</v>
      </c>
      <c r="AG54" s="0" t="n">
        <v>0.169930366147323</v>
      </c>
      <c r="AH54" s="0" t="n">
        <v>8.67454633694987</v>
      </c>
      <c r="AI54" s="0" t="n">
        <v>0.122907579754169</v>
      </c>
      <c r="AJ54" s="0" t="n">
        <v>0.0264963706050582</v>
      </c>
      <c r="AK54" s="0" t="n">
        <v>0.0246332278912219</v>
      </c>
      <c r="AL54" s="0" t="n">
        <v>0.00321938257194954</v>
      </c>
      <c r="AM54" s="0" t="n">
        <v>0.400505336947457</v>
      </c>
      <c r="AN54" s="0" t="n">
        <v>0.00207704867323526</v>
      </c>
      <c r="AO54" s="0" t="n">
        <v>0.20970598987863</v>
      </c>
      <c r="AP54" s="0" t="n">
        <v>126.383164939768</v>
      </c>
      <c r="AQ54" s="0" t="n">
        <v>16.5085700846853</v>
      </c>
      <c r="AR54" s="0" t="n">
        <v>32.3784507287861</v>
      </c>
      <c r="AS54" s="0" t="n">
        <v>7.22510776109044</v>
      </c>
      <c r="AT54" s="0" t="n">
        <v>26.3874251062347</v>
      </c>
      <c r="AU54" s="0" t="n">
        <v>0.0565733788078467</v>
      </c>
      <c r="AV54" s="0" t="n">
        <v>1.73878711547193</v>
      </c>
      <c r="AW54" s="0" t="n">
        <v>0.0169075511757535</v>
      </c>
      <c r="AX54" s="0" t="n">
        <v>2.5565186196563</v>
      </c>
      <c r="AY54" s="0" t="n">
        <v>0.313494846718978</v>
      </c>
      <c r="AZ54" s="0" t="n">
        <v>1.77869395042541</v>
      </c>
      <c r="BA54" s="0" t="n">
        <v>0.186445959528694</v>
      </c>
      <c r="BB54" s="0" t="n">
        <v>6.77764870971418</v>
      </c>
      <c r="BC54" s="0" t="n">
        <v>15.3333040309855</v>
      </c>
      <c r="BD54" s="0" t="n">
        <v>7.28941916406117</v>
      </c>
      <c r="BE54" s="0" t="n">
        <v>1.17329693254646</v>
      </c>
      <c r="BF54" s="0" t="n">
        <v>9.05036319209434</v>
      </c>
      <c r="BG54" s="0" t="n">
        <v>3.9626899006354</v>
      </c>
      <c r="BH54" s="0" t="n">
        <v>0</v>
      </c>
      <c r="BI54" s="0" t="n">
        <v>0</v>
      </c>
      <c r="BJ54" s="0" t="n">
        <v>0.172228367591154</v>
      </c>
      <c r="BK54" s="0" t="n">
        <v>0.102414858705603</v>
      </c>
      <c r="BL54" s="0" t="n">
        <v>0.838173459080758</v>
      </c>
      <c r="BM54" s="0" t="n">
        <v>0.0641714654424823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0.0050903231482777</v>
      </c>
      <c r="BU54" s="0" t="n">
        <v>5.13450288223026</v>
      </c>
      <c r="BV54" s="0" t="n">
        <v>5.8492023249998</v>
      </c>
      <c r="BW54" s="0" t="n">
        <v>2.59529157093257</v>
      </c>
      <c r="BX54" s="0" t="n">
        <v>0.0212985139372339</v>
      </c>
      <c r="BY54" s="0" t="n">
        <v>0.00643358347791105</v>
      </c>
      <c r="BZ54" s="0" t="n">
        <v>0.127852096671171</v>
      </c>
      <c r="CA54" s="0" t="n">
        <v>0.0747252745872332</v>
      </c>
      <c r="CB54" s="0" t="n">
        <v>4.69201059825196</v>
      </c>
      <c r="CC54" s="0" t="n">
        <v>0.370746367297099</v>
      </c>
      <c r="CD54" s="0" t="n">
        <v>0.542026567048519</v>
      </c>
      <c r="CE54" s="0" t="n">
        <v>0.236224082421016</v>
      </c>
      <c r="CF54" s="0" t="n">
        <v>0.00219653588980866</v>
      </c>
      <c r="CG54" s="0" t="n">
        <v>0.00181366064425195</v>
      </c>
      <c r="CH54" s="0" t="n">
        <v>0.0111712969345341</v>
      </c>
      <c r="CI54" s="0" t="n">
        <v>0.00649329297026741</v>
      </c>
      <c r="CJ54" s="0" t="n">
        <v>7.89302405192193</v>
      </c>
      <c r="CK54" s="0" t="n">
        <v>0.693543121035807</v>
      </c>
      <c r="CL54" s="0" t="n">
        <v>1.52313851081505</v>
      </c>
      <c r="CM54" s="0" t="n">
        <v>0.666662970201592</v>
      </c>
      <c r="CN54" s="0" t="n">
        <v>0.00482217802742087</v>
      </c>
      <c r="CO54" s="0" t="n">
        <v>0.00426368595922045</v>
      </c>
      <c r="CP54" s="0" t="n">
        <v>0.0289322757525803</v>
      </c>
      <c r="CQ54" s="0" t="n">
        <v>0.0172076376919721</v>
      </c>
      <c r="CR54" s="0" t="n">
        <v>1.20908092979224</v>
      </c>
      <c r="CS54" s="0" t="n">
        <v>0.0945930100519453</v>
      </c>
      <c r="CT54" s="0" t="n">
        <v>0.526474605933603</v>
      </c>
      <c r="CU54" s="0" t="n">
        <v>2.95172316440403</v>
      </c>
      <c r="CV54" s="0" t="n">
        <v>0.0331435912978253</v>
      </c>
      <c r="CW54" s="0" t="n">
        <v>0.0373466762857619</v>
      </c>
      <c r="CX54" s="0" t="n">
        <v>0.0244289619342732</v>
      </c>
      <c r="CY54" s="0" t="n">
        <v>0.0440555111066302</v>
      </c>
      <c r="CZ54" s="0" t="n">
        <v>0.0951613857874637</v>
      </c>
      <c r="DA54" s="0" t="n">
        <v>6.27718877164725</v>
      </c>
      <c r="DB54" s="0" t="n">
        <v>2.1847998728316</v>
      </c>
      <c r="DC54" s="0" t="n">
        <v>5.63779847686196</v>
      </c>
      <c r="DD54" s="0" t="n">
        <v>0.347869659695668</v>
      </c>
      <c r="DE54" s="0" t="n">
        <v>0.0190904667787317</v>
      </c>
      <c r="DF54" s="0" t="n">
        <v>0.0076613452125551</v>
      </c>
      <c r="DG54" s="0" t="n">
        <v>0.000418796078269353</v>
      </c>
      <c r="DH54" s="7" t="n">
        <v>2.54252305050308E-006</v>
      </c>
      <c r="DI54" s="0" t="n">
        <v>0.00234413110211518</v>
      </c>
      <c r="DJ54" s="0" t="n">
        <v>0.00394177158144251</v>
      </c>
      <c r="DK54" s="0" t="n">
        <v>0.000604077610008899</v>
      </c>
      <c r="DL54" s="0" t="n">
        <v>0.00863893639122304</v>
      </c>
      <c r="DM54" s="0" t="n">
        <v>0.0415399841709144</v>
      </c>
      <c r="DN54" s="0" t="n">
        <v>1.46536310492289</v>
      </c>
      <c r="DO54" s="7" t="n">
        <v>8.26017227022262E-008</v>
      </c>
      <c r="DP54" s="0" t="n">
        <v>0.219388883905531</v>
      </c>
      <c r="DQ54" s="0" t="n">
        <v>0.00308761819703076</v>
      </c>
      <c r="DR54" s="0" t="n">
        <v>0.000581310734879586</v>
      </c>
      <c r="DS54" s="0" t="n">
        <v>0.00507859317360435</v>
      </c>
      <c r="DT54" s="0" t="n">
        <v>0.188073741719753</v>
      </c>
      <c r="DU54" s="0" t="n">
        <v>0.999720653258655</v>
      </c>
      <c r="DV54" s="0" t="n">
        <v>1.01539968898933</v>
      </c>
      <c r="DW54" s="0" t="n">
        <v>1.13394280977296</v>
      </c>
      <c r="DX54" s="7" t="n">
        <v>1.89457383531966E-005</v>
      </c>
      <c r="DY54" s="0" t="n">
        <v>0.0051932384409193</v>
      </c>
      <c r="DZ54" s="0" t="n">
        <v>4.90430783177798</v>
      </c>
      <c r="EA54" s="0" t="n">
        <v>0.0431824597818811</v>
      </c>
      <c r="EB54" s="0" t="n">
        <v>2.69566644154521</v>
      </c>
      <c r="EC54" s="0" t="n">
        <v>0.0520487303976924</v>
      </c>
      <c r="ED54" s="0" t="n">
        <v>0.000458289427375761</v>
      </c>
      <c r="EE54" s="0" t="n">
        <v>2.34797922241858</v>
      </c>
      <c r="EF54" s="0" t="n">
        <v>199.760141466537</v>
      </c>
      <c r="EG54" s="0" t="n">
        <v>0.00798961175520326</v>
      </c>
      <c r="EH54" s="0" t="n">
        <v>1.43614832275641</v>
      </c>
      <c r="EI54" s="0" t="n">
        <v>82.283216211388</v>
      </c>
      <c r="EJ54" s="0" t="n">
        <v>0.0971041055292584</v>
      </c>
      <c r="EK54" s="0" t="n">
        <v>20532.2184994173</v>
      </c>
      <c r="EL54" s="0" t="n">
        <v>0.0029456652751214</v>
      </c>
      <c r="EM54" s="0" t="n">
        <v>12.1872787841445</v>
      </c>
      <c r="EN54" s="0" t="n">
        <v>640.945176594832</v>
      </c>
      <c r="EO54" s="0" t="n">
        <v>2.42186440532737</v>
      </c>
      <c r="EP54" s="0" t="n">
        <v>408608.998235889</v>
      </c>
      <c r="EQ54" s="0" t="n">
        <v>0.497455545089192</v>
      </c>
      <c r="ER54" s="0" t="n">
        <v>0.0499868641724793</v>
      </c>
      <c r="ES54" s="0" t="n">
        <v>673529.675133497</v>
      </c>
      <c r="ET54" s="0" t="n">
        <v>0.00336319630885195</v>
      </c>
      <c r="EU54" s="0" t="n">
        <v>1.57045024814317</v>
      </c>
      <c r="EV54" s="0" t="n">
        <v>0.00322106067268279</v>
      </c>
      <c r="EW54" s="7" t="n">
        <v>5025556.84658525</v>
      </c>
      <c r="EX54" s="0" t="n">
        <v>4.97150230183602</v>
      </c>
      <c r="EY54" s="0" t="n">
        <v>1918.82653785135</v>
      </c>
      <c r="EZ54" s="7" t="n">
        <v>1018002.180278</v>
      </c>
      <c r="FA54" s="0" t="n">
        <v>0.00254420191025081</v>
      </c>
      <c r="FB54" s="0" t="n">
        <v>41.3139197600972</v>
      </c>
      <c r="FC54" s="0" t="n">
        <v>45104.3103027258</v>
      </c>
      <c r="FD54" s="0" t="n">
        <v>0.0549116399471448</v>
      </c>
      <c r="FE54" s="0" t="n">
        <v>10.8996641965231</v>
      </c>
      <c r="FF54" s="0" t="n">
        <v>23465.7937801256</v>
      </c>
      <c r="FG54" s="0" t="n">
        <v>201.728835094934</v>
      </c>
      <c r="FH54" s="0" t="n">
        <v>232802.519366585</v>
      </c>
      <c r="FI54" s="0" t="n">
        <v>0.253473809647058</v>
      </c>
      <c r="FJ54" s="0" t="n">
        <v>672.400201894938</v>
      </c>
      <c r="FK54" s="0" t="n">
        <v>6.55712369051312</v>
      </c>
      <c r="FL54" s="0" t="n">
        <v>7545.72601204484</v>
      </c>
      <c r="FM54" s="0" t="n">
        <v>541.974758684164</v>
      </c>
      <c r="FN54" s="0" t="n">
        <v>0.0169063930731702</v>
      </c>
      <c r="FO54" s="0" t="n">
        <v>1.23031038224687</v>
      </c>
      <c r="FP54" s="7" t="n">
        <v>5.6838679579231E-010</v>
      </c>
      <c r="FQ54" s="7" t="n">
        <v>3.37394613373867E-008</v>
      </c>
      <c r="FR54" s="0" t="n">
        <v>499999.999994938</v>
      </c>
      <c r="FS54" s="7" t="n">
        <v>4.05324590688003E-009</v>
      </c>
      <c r="FT54" s="7" t="n">
        <v>3.09647942985199E-007</v>
      </c>
      <c r="FU54" s="0" t="n">
        <v>780491.325158952</v>
      </c>
      <c r="FV54" s="7" t="n">
        <v>6.90390097703375E-007</v>
      </c>
      <c r="FW54" s="7" t="n">
        <v>7.80258318354253E-006</v>
      </c>
      <c r="FX54" s="7" t="n">
        <v>4586594.58543935</v>
      </c>
      <c r="FY54" s="7" t="n">
        <v>4.05711041477627E-006</v>
      </c>
      <c r="FZ54" s="7" t="n">
        <v>4.0567438422625E-005</v>
      </c>
      <c r="GA54" s="7" t="n">
        <v>9.04086690860389E-005</v>
      </c>
      <c r="GB54" s="0" t="n">
        <v>99999.9909615134</v>
      </c>
      <c r="GC54" s="0" t="n">
        <v>0.00903419776533436</v>
      </c>
      <c r="GD54" s="7" t="n">
        <v>5.8916959459126E-007</v>
      </c>
      <c r="GE54" s="0" t="n">
        <v>99999.9999963005</v>
      </c>
      <c r="GF54" s="7" t="n">
        <v>7.31817117540413E-010</v>
      </c>
      <c r="GG54" s="7" t="n">
        <v>1.49252998297028E-012</v>
      </c>
      <c r="GH54" s="7" t="n">
        <v>2.41950735357058E-006</v>
      </c>
      <c r="GI54" s="7" t="n">
        <v>3.69884929552283E-006</v>
      </c>
      <c r="GJ54" s="0" t="n">
        <v>0.0445745756179712</v>
      </c>
      <c r="GK54" s="0" t="n">
        <v>12.1591613435639</v>
      </c>
      <c r="GL54" s="0" t="n">
        <v>1.83070649626222</v>
      </c>
      <c r="GM54" s="0" t="n">
        <v>18.4873822415681</v>
      </c>
      <c r="GN54" s="0" t="s">
        <v>289</v>
      </c>
      <c r="GO54" s="0" t="e">
        <f aca="false">VLOOKUP(GN54,,8,0)</f>
        <v>#NAME?</v>
      </c>
      <c r="GP54" s="0" t="n">
        <v>147</v>
      </c>
      <c r="GQ54" s="0" t="n">
        <v>331543</v>
      </c>
      <c r="GR54" s="0" t="n">
        <v>176</v>
      </c>
      <c r="GS54" s="0" t="n">
        <v>351789</v>
      </c>
      <c r="GT54" s="0" t="n">
        <v>62</v>
      </c>
      <c r="GU54" s="0" t="n">
        <v>-20246</v>
      </c>
      <c r="GV54" s="0" t="n">
        <v>28970</v>
      </c>
      <c r="GW54" s="0" t="n">
        <v>0.352272727272727</v>
      </c>
      <c r="GX54" s="0" t="n">
        <v>6</v>
      </c>
      <c r="GY54" s="0" t="s">
        <v>289</v>
      </c>
      <c r="GZ54" s="0" t="n">
        <v>61.2</v>
      </c>
      <c r="HA54" s="0" t="n">
        <v>0</v>
      </c>
      <c r="HB54" s="0" t="e">
        <f aca="false">VLOOKUP(GN54,,42,0)</f>
        <v>#NAME?</v>
      </c>
      <c r="HC54" s="0" t="e">
        <f aca="false">VLOOKUP(GN54,,43,0)</f>
        <v>#NAME?</v>
      </c>
      <c r="HD54" s="0" t="e">
        <f aca="false">IF(HC54="Progressed",1,0)</f>
        <v>#NAME?</v>
      </c>
      <c r="HE54" s="0" t="n">
        <f aca="false">GU54/GX54</f>
        <v>-3374.33333333333</v>
      </c>
      <c r="HF54" s="0" t="e">
        <f aca="false">VLOOKUP(GN54,,3,0)</f>
        <v>#NAME?</v>
      </c>
      <c r="HG54" s="0" t="n">
        <f aca="false">IF(Q54&gt;20,1,0)</f>
        <v>0</v>
      </c>
      <c r="HH54" s="0" t="n">
        <f aca="false">IF(AF54&gt;4.2,1,0)</f>
        <v>0</v>
      </c>
      <c r="HI54" s="0" t="n">
        <f aca="false">IF(DQ54&gt;0.005,1,0)</f>
        <v>0</v>
      </c>
      <c r="HJ54" s="0" t="n">
        <f aca="false">IF(DR54&gt;0.004,1,0)</f>
        <v>0</v>
      </c>
      <c r="HK54" s="0" t="n">
        <f aca="false">IF(ED54&gt;0.001,1,0)</f>
        <v>0</v>
      </c>
      <c r="HL54" s="0" t="n">
        <f aca="false">IF((GT54/GP54)&gt;0.4,1,0)</f>
        <v>1</v>
      </c>
      <c r="HM54" s="0" t="n">
        <f aca="false">SUM(HG54:HH54)</f>
        <v>0</v>
      </c>
      <c r="HN54" s="0" t="n">
        <f aca="false">SUM(HG54,HH54,HL54)</f>
        <v>1</v>
      </c>
      <c r="HP54" s="1" t="n">
        <f aca="false">IF(B54&gt;AVERAGE($B$3:$B$115),1,0)</f>
        <v>0</v>
      </c>
      <c r="HQ54" s="1" t="n">
        <f aca="false">IF(E54&gt;AVERAGE($E$3:$E$115),1,0)</f>
        <v>0</v>
      </c>
      <c r="HR54" s="2" t="str">
        <f aca="false">IF(AND(HP54,HQ54),"high","low")</f>
        <v>low</v>
      </c>
      <c r="HS54" s="6" t="n">
        <v>82.7</v>
      </c>
      <c r="HT54" s="6" t="n">
        <v>0</v>
      </c>
      <c r="HU54" s="6" t="str">
        <f aca="false">HR54</f>
        <v>low</v>
      </c>
      <c r="HV54" s="0" t="str">
        <f aca="false">IF(HM54+HL54&lt;2,"low","high")</f>
        <v>low</v>
      </c>
      <c r="HW54" s="0" t="n">
        <v>61.2</v>
      </c>
      <c r="HX54" s="0" t="n">
        <v>0</v>
      </c>
      <c r="HY54" s="0" t="n">
        <f aca="false">SUM(HG54,HH54,HL54)</f>
        <v>1</v>
      </c>
      <c r="IA54" s="0" t="n">
        <v>61.2</v>
      </c>
      <c r="IB54" s="0" t="n">
        <v>0</v>
      </c>
      <c r="IC54" s="0" t="str">
        <f aca="false">IF(AND(SUM(HG54:HH54)=2,GW54&gt;0.4),"high relBp52 and cRel + high synergy",IF(SUM(HG54:HH54)=2,"high RelBp52 and cRel + low synergy","low nfkb"))</f>
        <v>low nfkb</v>
      </c>
      <c r="IE54" s="0" t="n">
        <v>61.2</v>
      </c>
      <c r="IF54" s="0" t="n">
        <v>0</v>
      </c>
      <c r="IG54" s="0" t="str">
        <f aca="false">IF(AND(SUM(HG54:HH54)=2,GW54&gt;0.4),"high relBp52 and cRel + high synergy",IF(AND(SUM(HG54:HH54)=1,GW54&gt;0.4),"high RelBp52 or cRel + high synergy",IF(SUM(HG54:HH54)=1,"high cRel OR RelBnp52n","low nfkb")))</f>
        <v>low nfkb</v>
      </c>
      <c r="II54" s="0" t="n">
        <v>61.2</v>
      </c>
      <c r="IJ54" s="0" t="n">
        <v>0</v>
      </c>
      <c r="IK54" s="0" t="str">
        <f aca="false">IF(Q54&gt;20,"high cRel","low cRel")</f>
        <v>low cRel</v>
      </c>
      <c r="IM54" s="0" t="n">
        <v>61.2</v>
      </c>
      <c r="IN54" s="0" t="n">
        <v>0</v>
      </c>
      <c r="IO54" s="0" t="str">
        <f aca="false">IF(AND(Q54&gt;20,GW54&gt;0.4),"high cRel + syn","low cRel or syn")</f>
        <v>low cRel or syn</v>
      </c>
      <c r="IQ54" s="0" t="n">
        <v>61.2</v>
      </c>
      <c r="IR54" s="0" t="n">
        <v>0</v>
      </c>
      <c r="IS54" s="0" t="str">
        <f aca="false">IF(AF54&gt;4.2,"High RelBnp52n","low RelBnp52n")</f>
        <v>low RelBnp52n</v>
      </c>
      <c r="IU54" s="0" t="n">
        <v>61.2</v>
      </c>
      <c r="IV54" s="0" t="n">
        <v>0</v>
      </c>
      <c r="IW54" s="0" t="str">
        <f aca="false">IF(AND(AF54&gt;4.2,GW54&gt;0.4),"High RelBnp52n and syn","low RelBnp52n or syn")</f>
        <v>low RelBnp52n or syn</v>
      </c>
      <c r="IY54" s="0" t="n">
        <v>61.2</v>
      </c>
      <c r="IZ54" s="0" t="n">
        <v>0</v>
      </c>
      <c r="JA54" s="0" t="str">
        <f aca="false">IF(AND(AF54&gt;4.2,GW54&gt;0.4),"High RelBnp52n and syn",IF(AND(AF54&gt;4.2,GW54&lt;=0.4),"other",IF(AND(AF54&lt;=4.2,GW54&gt;0.4),"other","low RelBnp52n and syn")))</f>
        <v>low RelBnp52n and syn</v>
      </c>
      <c r="JC54" s="0" t="n">
        <v>61.2</v>
      </c>
      <c r="JD54" s="0" t="n">
        <v>0</v>
      </c>
      <c r="JE54" s="0" t="str">
        <f aca="false">IF(ED54&gt;0.001,"high pE2F","low pE2F")</f>
        <v>low pE2F</v>
      </c>
      <c r="JG54" s="0" t="n">
        <v>61.2</v>
      </c>
      <c r="JH54" s="0" t="n">
        <v>0</v>
      </c>
      <c r="JI54" s="0" t="str">
        <f aca="false">IF((Q54/R54)&gt;1.3,"high cRel/relA","low cRel/RelA")</f>
        <v>low cRel/RelA</v>
      </c>
      <c r="JK54" s="0" t="n">
        <v>61.2</v>
      </c>
      <c r="JL54" s="0" t="n">
        <v>0</v>
      </c>
      <c r="JM54" s="0" t="str">
        <f aca="false">IF(AND((Q54/R54)&gt;1.3,GW54&gt;0.4),"high cRel/relA and high syn",IF(OR((Q54/R54)&gt;1.3,GW54&gt;0.4),"high cRel/RelA or high syn","low both"))</f>
        <v>low both</v>
      </c>
      <c r="JO54" s="0" t="n">
        <v>61.2</v>
      </c>
      <c r="JP54" s="0" t="n">
        <v>0</v>
      </c>
      <c r="JQ54" s="0" t="str">
        <f aca="false">IF(BB54&gt;7.6,"high IkBd","low IkBd")</f>
        <v>low IkBd</v>
      </c>
      <c r="JS54" s="0" t="n">
        <v>61.2</v>
      </c>
      <c r="JT54" s="0" t="n">
        <v>0</v>
      </c>
      <c r="JU54" s="0" t="n">
        <v>3</v>
      </c>
      <c r="JW54" s="0" t="n">
        <v>61.2</v>
      </c>
      <c r="JX54" s="0" t="n">
        <v>0</v>
      </c>
      <c r="JY54" s="0" t="str">
        <f aca="false">IF(OR(JU54=3,JU54=5),IF(GW54&gt;0.4,"3/5 high syn","3/5 low syn"),"other")</f>
        <v>3/5 low syn</v>
      </c>
      <c r="KA54" s="0" t="n">
        <v>61.2</v>
      </c>
      <c r="KB54" s="0" t="n">
        <v>0</v>
      </c>
      <c r="KC54" s="0" t="str">
        <f aca="false">IF(KD54&gt;$KE$3,"high nfkb","low")</f>
        <v>low</v>
      </c>
      <c r="KD54" s="0" t="n">
        <f aca="false">D54+C54</f>
        <v>21.8682728009247</v>
      </c>
      <c r="KG54" s="0" t="n">
        <v>61.2</v>
      </c>
      <c r="KH54" s="0" t="n">
        <v>0</v>
      </c>
      <c r="KI54" s="0" t="str">
        <f aca="false">IF(AND(KM54,NOT(KN54),KO54),"high cRel+RelB, low RelA","other")</f>
        <v>other</v>
      </c>
      <c r="KJ54" s="0" t="n">
        <f aca="false">Q54</f>
        <v>17.1528126975869</v>
      </c>
      <c r="KK54" s="0" t="n">
        <f aca="false">R54</f>
        <v>16.0050090894185</v>
      </c>
      <c r="KL54" s="0" t="n">
        <f aca="false">AC54</f>
        <v>15.1203638720732</v>
      </c>
      <c r="KM54" s="0" t="n">
        <f aca="false">IF(KJ54&gt;AVERAGE($KJ$3:$KJ$115),1,0)</f>
        <v>0</v>
      </c>
      <c r="KN54" s="0" t="n">
        <f aca="false">IF(KK54&gt;AVERAGE($KK$3:$KK$115),1,0)</f>
        <v>1</v>
      </c>
      <c r="KO54" s="0" t="n">
        <f aca="false">IF(KL54&gt;AVERAGE($KL$3:$KL$115),1,0)</f>
        <v>0</v>
      </c>
      <c r="KP54" s="0" t="n">
        <v>3</v>
      </c>
      <c r="KQ54" s="0" t="n">
        <v>806</v>
      </c>
      <c r="KR54" s="0" t="n">
        <v>1962861</v>
      </c>
      <c r="KS54" s="0" t="n">
        <v>380</v>
      </c>
      <c r="KT54" s="0" t="n">
        <v>983522</v>
      </c>
      <c r="KU54" s="0" t="n">
        <v>426</v>
      </c>
      <c r="KV54" s="0" t="n">
        <v>979339</v>
      </c>
      <c r="KW54" s="0" t="n">
        <v>979340</v>
      </c>
      <c r="KX54" s="0" t="n">
        <v>1.12105263157895</v>
      </c>
      <c r="KY54" s="0" t="n">
        <f aca="false">KV54/KT54</f>
        <v>0.995746917710026</v>
      </c>
    </row>
    <row r="55" customFormat="false" ht="15" hidden="false" customHeight="false" outlineLevel="0" collapsed="false">
      <c r="A55" s="0" t="n">
        <v>361</v>
      </c>
      <c r="B55" s="0" t="n">
        <v>6.80517339207112</v>
      </c>
      <c r="C55" s="0" t="n">
        <v>15.7504192407733</v>
      </c>
      <c r="D55" s="0" t="n">
        <v>5.55125519259493</v>
      </c>
      <c r="E55" s="0" t="n">
        <v>88.5856882638982</v>
      </c>
      <c r="F55" s="0" t="n">
        <v>0.100763086855183</v>
      </c>
      <c r="G55" s="0" t="n">
        <v>0.0386652568981388</v>
      </c>
      <c r="H55" s="0" t="n">
        <v>1.46892916327301</v>
      </c>
      <c r="I55" s="0" t="n">
        <v>0.488755648969909</v>
      </c>
      <c r="J55" s="0" t="n">
        <v>0.0520052795997514</v>
      </c>
      <c r="K55" s="0" t="n">
        <v>5.64378325549589</v>
      </c>
      <c r="L55" s="0" t="n">
        <v>0.523139237897239</v>
      </c>
      <c r="M55" s="0" t="n">
        <v>1</v>
      </c>
      <c r="N55" s="0" t="n">
        <v>1.12838823419015</v>
      </c>
      <c r="O55" s="0" t="n">
        <v>1</v>
      </c>
      <c r="P55" s="0" t="n">
        <v>0.00302212575452167</v>
      </c>
      <c r="Q55" s="0" t="n">
        <v>16.1665847268738</v>
      </c>
      <c r="R55" s="0" t="n">
        <v>15.9831838000801</v>
      </c>
      <c r="S55" s="0" t="n">
        <v>0.756187903462908</v>
      </c>
      <c r="T55" s="0" t="n">
        <v>0</v>
      </c>
      <c r="U55" s="0" t="n">
        <v>1</v>
      </c>
      <c r="V55" s="0" t="n">
        <v>2.9639882629878</v>
      </c>
      <c r="W55" s="0" t="n">
        <v>0.326930392126337</v>
      </c>
      <c r="X55" s="0" t="n">
        <v>0.935169109188538</v>
      </c>
      <c r="Y55" s="0" t="n">
        <v>1.96791563884831</v>
      </c>
      <c r="Z55" s="0" t="n">
        <v>2.42912452991731</v>
      </c>
      <c r="AA55" s="0" t="n">
        <v>0.0303743363088365</v>
      </c>
      <c r="AB55" s="0" t="n">
        <v>0.903668950918922</v>
      </c>
      <c r="AC55" s="0" t="n">
        <v>14.9022709685226</v>
      </c>
      <c r="AD55" s="0" t="n">
        <v>0.0100571096347316</v>
      </c>
      <c r="AE55" s="0" t="n">
        <v>0.283724302689339</v>
      </c>
      <c r="AF55" s="0" t="n">
        <v>4.11111429356462</v>
      </c>
      <c r="AG55" s="0" t="n">
        <v>0.168337375714295</v>
      </c>
      <c r="AH55" s="0" t="n">
        <v>8.54296340969237</v>
      </c>
      <c r="AI55" s="0" t="n">
        <v>0.113350275936698</v>
      </c>
      <c r="AJ55" s="0" t="n">
        <v>0.0242394994941454</v>
      </c>
      <c r="AK55" s="0" t="n">
        <v>0.0231681122202638</v>
      </c>
      <c r="AL55" s="0" t="n">
        <v>0.00325400758031141</v>
      </c>
      <c r="AM55" s="0" t="n">
        <v>0.403958662923693</v>
      </c>
      <c r="AN55" s="0" t="n">
        <v>0.00213711676014681</v>
      </c>
      <c r="AO55" s="0" t="n">
        <v>0.215992106142567</v>
      </c>
      <c r="AP55" s="0" t="n">
        <v>126.042764101035</v>
      </c>
      <c r="AQ55" s="0" t="n">
        <v>16.5470065127889</v>
      </c>
      <c r="AR55" s="0" t="n">
        <v>32.5885381893342</v>
      </c>
      <c r="AS55" s="0" t="n">
        <v>7.24234638246893</v>
      </c>
      <c r="AT55" s="0" t="n">
        <v>17.5926034419526</v>
      </c>
      <c r="AU55" s="0" t="n">
        <v>0.0376523270971721</v>
      </c>
      <c r="AV55" s="0" t="n">
        <v>1.16024301445526</v>
      </c>
      <c r="AW55" s="0" t="n">
        <v>0.011241522031546</v>
      </c>
      <c r="AX55" s="0" t="n">
        <v>2.50707529100409</v>
      </c>
      <c r="AY55" s="0" t="n">
        <v>0.310920629189856</v>
      </c>
      <c r="AZ55" s="0" t="n">
        <v>1.7706378484058</v>
      </c>
      <c r="BA55" s="0" t="n">
        <v>0.184911824575623</v>
      </c>
      <c r="BB55" s="0" t="n">
        <v>6.80559942898156</v>
      </c>
      <c r="BC55" s="0" t="n">
        <v>15.6114729998995</v>
      </c>
      <c r="BD55" s="0" t="n">
        <v>7.52801911496048</v>
      </c>
      <c r="BE55" s="0" t="n">
        <v>1.19621163966528</v>
      </c>
      <c r="BF55" s="0" t="n">
        <v>8.96875805483538</v>
      </c>
      <c r="BG55" s="0" t="n">
        <v>3.9271482792872</v>
      </c>
      <c r="BH55" s="0" t="n">
        <v>0</v>
      </c>
      <c r="BI55" s="0" t="n">
        <v>0</v>
      </c>
      <c r="BJ55" s="0" t="n">
        <v>0.168879386743341</v>
      </c>
      <c r="BK55" s="0" t="n">
        <v>0.100420338068481</v>
      </c>
      <c r="BL55" s="0" t="n">
        <v>0.843462492220079</v>
      </c>
      <c r="BM55" s="0" t="n">
        <v>0.0646668988705331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0.00508664421779524</v>
      </c>
      <c r="BU55" s="0" t="n">
        <v>5.17810926051822</v>
      </c>
      <c r="BV55" s="0" t="n">
        <v>5.38975004928682</v>
      </c>
      <c r="BW55" s="0" t="n">
        <v>2.39190584918717</v>
      </c>
      <c r="BX55" s="0" t="n">
        <v>0.0130355598728144</v>
      </c>
      <c r="BY55" s="0" t="n">
        <v>0.00393455204732475</v>
      </c>
      <c r="BZ55" s="0" t="n">
        <v>0.116564656767672</v>
      </c>
      <c r="CA55" s="0" t="n">
        <v>0.0681421653952045</v>
      </c>
      <c r="CB55" s="0" t="n">
        <v>4.35455865610513</v>
      </c>
      <c r="CC55" s="0" t="n">
        <v>0.345157873002622</v>
      </c>
      <c r="CD55" s="0" t="n">
        <v>0.503458801659763</v>
      </c>
      <c r="CE55" s="0" t="n">
        <v>0.21931791472894</v>
      </c>
      <c r="CF55" s="0" t="n">
        <v>0.00136182641914908</v>
      </c>
      <c r="CG55" s="0" t="n">
        <v>0.00112210730391671</v>
      </c>
      <c r="CH55" s="0" t="n">
        <v>0.0102527024923916</v>
      </c>
      <c r="CI55" s="0" t="n">
        <v>0.00595778876849637</v>
      </c>
      <c r="CJ55" s="0" t="n">
        <v>7.4484876196295</v>
      </c>
      <c r="CK55" s="0" t="n">
        <v>0.655811714328752</v>
      </c>
      <c r="CL55" s="0" t="n">
        <v>1.54294682301138</v>
      </c>
      <c r="CM55" s="0" t="n">
        <v>0.675365510062532</v>
      </c>
      <c r="CN55" s="0" t="n">
        <v>0.00324353309484036</v>
      </c>
      <c r="CO55" s="0" t="n">
        <v>0.00286679247193068</v>
      </c>
      <c r="CP55" s="0" t="n">
        <v>0.0290002490895435</v>
      </c>
      <c r="CQ55" s="0" t="n">
        <v>0.0172475363302552</v>
      </c>
      <c r="CR55" s="0" t="n">
        <v>1.24543628533976</v>
      </c>
      <c r="CS55" s="0" t="n">
        <v>0.0975735444742117</v>
      </c>
      <c r="CT55" s="0" t="n">
        <v>0.35098307030206</v>
      </c>
      <c r="CU55" s="0" t="n">
        <v>2.94316543776367</v>
      </c>
      <c r="CV55" s="0" t="n">
        <v>0.0324606757743339</v>
      </c>
      <c r="CW55" s="0" t="n">
        <v>0.0373466762523357</v>
      </c>
      <c r="CX55" s="0" t="n">
        <v>0.0242856802748652</v>
      </c>
      <c r="CY55" s="0" t="n">
        <v>0.0435019865207458</v>
      </c>
      <c r="CZ55" s="0" t="n">
        <v>0.0950746911485451</v>
      </c>
      <c r="DA55" s="0" t="n">
        <v>6.27614229349602</v>
      </c>
      <c r="DB55" s="0" t="n">
        <v>2.22709991705695</v>
      </c>
      <c r="DC55" s="0" t="n">
        <v>5.63799668247397</v>
      </c>
      <c r="DD55" s="0" t="n">
        <v>0.347823900724479</v>
      </c>
      <c r="DE55" s="0" t="n">
        <v>0.0191699681656488</v>
      </c>
      <c r="DF55" s="0" t="n">
        <v>0.00780030005768827</v>
      </c>
      <c r="DG55" s="0" t="n">
        <v>0.000421436902621359</v>
      </c>
      <c r="DH55" s="7" t="n">
        <v>2.54068593662074E-006</v>
      </c>
      <c r="DI55" s="0" t="n">
        <v>0.00217551741829593</v>
      </c>
      <c r="DJ55" s="0" t="n">
        <v>0.00371974236802049</v>
      </c>
      <c r="DK55" s="0" t="n">
        <v>0.000622238594346224</v>
      </c>
      <c r="DL55" s="0" t="n">
        <v>0.00863979748760552</v>
      </c>
      <c r="DM55" s="0" t="n">
        <v>0.0410264407477762</v>
      </c>
      <c r="DN55" s="0" t="n">
        <v>1.55119901645071</v>
      </c>
      <c r="DO55" s="7" t="n">
        <v>8.26016418641439E-008</v>
      </c>
      <c r="DP55" s="0" t="n">
        <v>0.147944020643549</v>
      </c>
      <c r="DQ55" s="0" t="n">
        <v>0.00196049831909615</v>
      </c>
      <c r="DR55" s="0" t="n">
        <v>0.000540770757678989</v>
      </c>
      <c r="DS55" s="0" t="n">
        <v>0.00507858973517872</v>
      </c>
      <c r="DT55" s="0" t="n">
        <v>0.184834548427966</v>
      </c>
      <c r="DU55" s="0" t="n">
        <v>0.999721318045356</v>
      </c>
      <c r="DV55" s="0" t="n">
        <v>1.01539973020199</v>
      </c>
      <c r="DW55" s="0" t="n">
        <v>1.13394280977603</v>
      </c>
      <c r="DX55" s="7" t="n">
        <v>1.89457254392257E-005</v>
      </c>
      <c r="DY55" s="0" t="n">
        <v>0.00519323532260104</v>
      </c>
      <c r="DZ55" s="0" t="n">
        <v>4.90626382287672</v>
      </c>
      <c r="EA55" s="0" t="n">
        <v>0.0413945945889974</v>
      </c>
      <c r="EB55" s="0" t="n">
        <v>2.59353080057742</v>
      </c>
      <c r="EC55" s="0" t="n">
        <v>0.0519009990825319</v>
      </c>
      <c r="ED55" s="0" t="n">
        <v>0.000437893496427709</v>
      </c>
      <c r="EE55" s="0" t="n">
        <v>2.44830653008095</v>
      </c>
      <c r="EF55" s="0" t="n">
        <v>199.760141381802</v>
      </c>
      <c r="EG55" s="0" t="n">
        <v>0.00798961175174752</v>
      </c>
      <c r="EH55" s="0" t="n">
        <v>1.43614832233784</v>
      </c>
      <c r="EI55" s="0" t="n">
        <v>82.2832162086448</v>
      </c>
      <c r="EJ55" s="0" t="n">
        <v>0.097104107397456</v>
      </c>
      <c r="EK55" s="0" t="n">
        <v>20532.2185035445</v>
      </c>
      <c r="EL55" s="0" t="n">
        <v>0.00294566528977911</v>
      </c>
      <c r="EM55" s="0" t="n">
        <v>12.1872760412513</v>
      </c>
      <c r="EN55" s="0" t="n">
        <v>640.945175204152</v>
      </c>
      <c r="EO55" s="0" t="n">
        <v>2.42186629065588</v>
      </c>
      <c r="EP55" s="0" t="n">
        <v>408608.998535821</v>
      </c>
      <c r="EQ55" s="0" t="n">
        <v>0.497455401140286</v>
      </c>
      <c r="ER55" s="0" t="n">
        <v>0.0499868493968116</v>
      </c>
      <c r="ES55" s="0" t="n">
        <v>673529.675136502</v>
      </c>
      <c r="ET55" s="0" t="n">
        <v>0.00336319532138299</v>
      </c>
      <c r="EU55" s="0" t="n">
        <v>1.57045042661242</v>
      </c>
      <c r="EV55" s="0" t="n">
        <v>0.00322106100765247</v>
      </c>
      <c r="EW55" s="7" t="n">
        <v>5025556.88038406</v>
      </c>
      <c r="EX55" s="0" t="n">
        <v>4.97150098592944</v>
      </c>
      <c r="EY55" s="0" t="n">
        <v>1918.82621179157</v>
      </c>
      <c r="EZ55" s="7" t="n">
        <v>1018002.18031103</v>
      </c>
      <c r="FA55" s="0" t="n">
        <v>0.00254420115025984</v>
      </c>
      <c r="FB55" s="0" t="n">
        <v>41.3139228009341</v>
      </c>
      <c r="FC55" s="0" t="n">
        <v>45104.3103385733</v>
      </c>
      <c r="FD55" s="0" t="n">
        <v>0.0549116230748396</v>
      </c>
      <c r="FE55" s="0" t="n">
        <v>10.9012096245583</v>
      </c>
      <c r="FF55" s="0" t="n">
        <v>23465.7678826014</v>
      </c>
      <c r="FG55" s="0" t="n">
        <v>201.75830399368</v>
      </c>
      <c r="FH55" s="0" t="n">
        <v>155201.57244639</v>
      </c>
      <c r="FI55" s="0" t="n">
        <v>0.169006310241963</v>
      </c>
      <c r="FJ55" s="0" t="n">
        <v>447.52685697337</v>
      </c>
      <c r="FK55" s="0" t="n">
        <v>4.3636094693034</v>
      </c>
      <c r="FL55" s="0" t="n">
        <v>7589.69872798053</v>
      </c>
      <c r="FM55" s="0" t="n">
        <v>362.578955242554</v>
      </c>
      <c r="FN55" s="0" t="n">
        <v>0.00745602165948618</v>
      </c>
      <c r="FO55" s="0" t="n">
        <v>0.546160357452186</v>
      </c>
      <c r="FP55" s="7" t="n">
        <v>1.10986504155371E-010</v>
      </c>
      <c r="FQ55" s="7" t="n">
        <v>6.65097958318057E-009</v>
      </c>
      <c r="FR55" s="0" t="n">
        <v>499999.999999011</v>
      </c>
      <c r="FS55" s="7" t="n">
        <v>7.9146602272038E-010</v>
      </c>
      <c r="FT55" s="7" t="n">
        <v>6.33887668076221E-008</v>
      </c>
      <c r="FU55" s="0" t="n">
        <v>520327.554911902</v>
      </c>
      <c r="FV55" s="7" t="n">
        <v>9.42209898949361E-008</v>
      </c>
      <c r="FW55" s="7" t="n">
        <v>1.06518061637142E-006</v>
      </c>
      <c r="FX55" s="7" t="n">
        <v>4586594.62050752</v>
      </c>
      <c r="FY55" s="7" t="n">
        <v>8.30541226032721E-007</v>
      </c>
      <c r="FZ55" s="7" t="n">
        <v>8.30471818688787E-006</v>
      </c>
      <c r="GA55" s="7" t="n">
        <v>1.23702641690213E-005</v>
      </c>
      <c r="GB55" s="0" t="n">
        <v>99999.9987632967</v>
      </c>
      <c r="GC55" s="0" t="n">
        <v>0.00123611638396436</v>
      </c>
      <c r="GD55" s="7" t="n">
        <v>8.06301297131831E-008</v>
      </c>
      <c r="GE55" s="0" t="n">
        <v>99999.9999994937</v>
      </c>
      <c r="GF55" s="7" t="n">
        <v>1.00150225614461E-010</v>
      </c>
      <c r="GG55" s="7" t="n">
        <v>2.04242813726847E-013</v>
      </c>
      <c r="GH55" s="7" t="n">
        <v>4.95958376791908E-007</v>
      </c>
      <c r="GI55" s="7" t="n">
        <v>5.06186836831775E-007</v>
      </c>
      <c r="GJ55" s="0" t="n">
        <v>0.00914796301641843</v>
      </c>
      <c r="GK55" s="0" t="n">
        <v>12.6323700189369</v>
      </c>
      <c r="GL55" s="0" t="n">
        <v>1.83161124661366</v>
      </c>
      <c r="GM55" s="0" t="n">
        <v>18.3981768665346</v>
      </c>
      <c r="GN55" s="0" t="s">
        <v>290</v>
      </c>
      <c r="GO55" s="0" t="e">
        <f aca="false">VLOOKUP(GN55,,8,0)</f>
        <v>#NAME?</v>
      </c>
      <c r="GP55" s="0" t="n">
        <v>172</v>
      </c>
      <c r="GQ55" s="0" t="n">
        <v>400355</v>
      </c>
      <c r="GR55" s="0" t="n">
        <v>172</v>
      </c>
      <c r="GS55" s="0" t="n">
        <v>400355</v>
      </c>
      <c r="GT55" s="0" t="n">
        <v>0</v>
      </c>
      <c r="GU55" s="0" t="n">
        <v>0</v>
      </c>
      <c r="GV55" s="0" t="n">
        <v>0</v>
      </c>
      <c r="GW55" s="0" t="n">
        <v>0</v>
      </c>
      <c r="GX55" s="0" t="n">
        <v>1</v>
      </c>
      <c r="GY55" s="0" t="s">
        <v>290</v>
      </c>
      <c r="GZ55" s="0" t="n">
        <v>61.3</v>
      </c>
      <c r="HA55" s="0" t="n">
        <v>0</v>
      </c>
      <c r="HB55" s="0" t="e">
        <f aca="false">VLOOKUP(GN55,,42,0)</f>
        <v>#NAME?</v>
      </c>
      <c r="HC55" s="0" t="e">
        <f aca="false">VLOOKUP(GN55,,43,0)</f>
        <v>#NAME?</v>
      </c>
      <c r="HD55" s="0" t="e">
        <f aca="false">IF(HC55="Progressed",1,0)</f>
        <v>#NAME?</v>
      </c>
      <c r="HE55" s="0" t="n">
        <f aca="false">GU55/GX55</f>
        <v>0</v>
      </c>
      <c r="HF55" s="0" t="e">
        <f aca="false">VLOOKUP(GN55,,3,0)</f>
        <v>#NAME?</v>
      </c>
      <c r="HG55" s="0" t="n">
        <f aca="false">IF(Q55&gt;20,1,0)</f>
        <v>0</v>
      </c>
      <c r="HH55" s="0" t="n">
        <f aca="false">IF(AF55&gt;4.2,1,0)</f>
        <v>0</v>
      </c>
      <c r="HI55" s="0" t="n">
        <f aca="false">IF(DQ55&gt;0.005,1,0)</f>
        <v>0</v>
      </c>
      <c r="HJ55" s="0" t="n">
        <f aca="false">IF(DR55&gt;0.004,1,0)</f>
        <v>0</v>
      </c>
      <c r="HK55" s="0" t="n">
        <f aca="false">IF(ED55&gt;0.001,1,0)</f>
        <v>0</v>
      </c>
      <c r="HL55" s="0" t="n">
        <f aca="false">IF((GT55/GP55)&gt;0.4,1,0)</f>
        <v>0</v>
      </c>
      <c r="HM55" s="0" t="n">
        <f aca="false">SUM(HG55:HH55)</f>
        <v>0</v>
      </c>
      <c r="HN55" s="0" t="n">
        <f aca="false">SUM(HG55,HH55,HL55)</f>
        <v>0</v>
      </c>
      <c r="HP55" s="1" t="n">
        <f aca="false">IF(B55&gt;AVERAGE($B$3:$B$115),1,0)</f>
        <v>0</v>
      </c>
      <c r="HQ55" s="1" t="n">
        <f aca="false">IF(E55&gt;AVERAGE($E$3:$E$115),1,0)</f>
        <v>0</v>
      </c>
      <c r="HR55" s="2" t="str">
        <f aca="false">IF(AND(HP55,HQ55),"high","low")</f>
        <v>low</v>
      </c>
      <c r="HS55" s="6" t="n">
        <v>94.5</v>
      </c>
      <c r="HT55" s="6" t="n">
        <v>0</v>
      </c>
      <c r="HU55" s="6" t="str">
        <f aca="false">HR55</f>
        <v>low</v>
      </c>
      <c r="HV55" s="0" t="str">
        <f aca="false">IF(HM55+HL55&lt;2,"low","high")</f>
        <v>low</v>
      </c>
      <c r="HW55" s="0" t="n">
        <v>61.3</v>
      </c>
      <c r="HX55" s="0" t="n">
        <v>0</v>
      </c>
      <c r="HY55" s="0" t="n">
        <f aca="false">SUM(HG55,HH55,HL55)</f>
        <v>0</v>
      </c>
      <c r="IA55" s="0" t="n">
        <v>61.3</v>
      </c>
      <c r="IB55" s="0" t="n">
        <v>0</v>
      </c>
      <c r="IC55" s="0" t="str">
        <f aca="false">IF(AND(SUM(HG55:HH55)=2,GW55&gt;0.4),"high relBp52 and cRel + high synergy",IF(SUM(HG55:HH55)=2,"high RelBp52 and cRel + low synergy","low nfkb"))</f>
        <v>low nfkb</v>
      </c>
      <c r="IE55" s="0" t="n">
        <v>61.3</v>
      </c>
      <c r="IF55" s="0" t="n">
        <v>0</v>
      </c>
      <c r="IG55" s="0" t="str">
        <f aca="false">IF(AND(SUM(HG55:HH55)=2,GW55&gt;0.4),"high relBp52 and cRel + high synergy",IF(AND(SUM(HG55:HH55)=1,GW55&gt;0.4),"high RelBp52 or cRel + high synergy",IF(SUM(HG55:HH55)=1,"high cRel OR RelBnp52n","low nfkb")))</f>
        <v>low nfkb</v>
      </c>
      <c r="II55" s="0" t="n">
        <v>61.3</v>
      </c>
      <c r="IJ55" s="0" t="n">
        <v>0</v>
      </c>
      <c r="IK55" s="0" t="str">
        <f aca="false">IF(Q55&gt;20,"high cRel","low cRel")</f>
        <v>low cRel</v>
      </c>
      <c r="IM55" s="0" t="n">
        <v>61.3</v>
      </c>
      <c r="IN55" s="0" t="n">
        <v>0</v>
      </c>
      <c r="IO55" s="0" t="str">
        <f aca="false">IF(AND(Q55&gt;20,GW55&gt;0.4),"high cRel + syn","low cRel or syn")</f>
        <v>low cRel or syn</v>
      </c>
      <c r="IQ55" s="0" t="n">
        <v>61.3</v>
      </c>
      <c r="IR55" s="0" t="n">
        <v>0</v>
      </c>
      <c r="IS55" s="0" t="str">
        <f aca="false">IF(AF55&gt;4.2,"High RelBnp52n","low RelBnp52n")</f>
        <v>low RelBnp52n</v>
      </c>
      <c r="IU55" s="0" t="n">
        <v>61.3</v>
      </c>
      <c r="IV55" s="0" t="n">
        <v>0</v>
      </c>
      <c r="IW55" s="0" t="str">
        <f aca="false">IF(AND(AF55&gt;4.2,GW55&gt;0.4),"High RelBnp52n and syn","low RelBnp52n or syn")</f>
        <v>low RelBnp52n or syn</v>
      </c>
      <c r="IY55" s="0" t="n">
        <v>61.3</v>
      </c>
      <c r="IZ55" s="0" t="n">
        <v>0</v>
      </c>
      <c r="JA55" s="0" t="str">
        <f aca="false">IF(AND(AF55&gt;4.2,GW55&gt;0.4),"High RelBnp52n and syn",IF(AND(AF55&gt;4.2,GW55&lt;=0.4),"other",IF(AND(AF55&lt;=4.2,GW55&gt;0.4),"other","low RelBnp52n and syn")))</f>
        <v>low RelBnp52n and syn</v>
      </c>
      <c r="JC55" s="0" t="n">
        <v>61.3</v>
      </c>
      <c r="JD55" s="0" t="n">
        <v>0</v>
      </c>
      <c r="JE55" s="0" t="str">
        <f aca="false">IF(ED55&gt;0.001,"high pE2F","low pE2F")</f>
        <v>low pE2F</v>
      </c>
      <c r="JG55" s="0" t="n">
        <v>61.3</v>
      </c>
      <c r="JH55" s="0" t="n">
        <v>0</v>
      </c>
      <c r="JI55" s="0" t="str">
        <f aca="false">IF((Q55/R55)&gt;1.3,"high cRel/relA","low cRel/RelA")</f>
        <v>low cRel/RelA</v>
      </c>
      <c r="JK55" s="0" t="n">
        <v>61.3</v>
      </c>
      <c r="JL55" s="0" t="n">
        <v>0</v>
      </c>
      <c r="JM55" s="0" t="str">
        <f aca="false">IF(AND((Q55/R55)&gt;1.3,GW55&gt;0.4),"high cRel/relA and high syn",IF(OR((Q55/R55)&gt;1.3,GW55&gt;0.4),"high cRel/RelA or high syn","low both"))</f>
        <v>low both</v>
      </c>
      <c r="JO55" s="0" t="n">
        <v>61.3</v>
      </c>
      <c r="JP55" s="0" t="n">
        <v>0</v>
      </c>
      <c r="JQ55" s="0" t="str">
        <f aca="false">IF(BB55&gt;7.6,"high IkBd","low IkBd")</f>
        <v>low IkBd</v>
      </c>
      <c r="JS55" s="0" t="n">
        <v>61.3</v>
      </c>
      <c r="JT55" s="0" t="n">
        <v>0</v>
      </c>
      <c r="JU55" s="0" t="n">
        <v>4</v>
      </c>
      <c r="JW55" s="0" t="n">
        <v>61.3</v>
      </c>
      <c r="JX55" s="0" t="n">
        <v>0</v>
      </c>
      <c r="JY55" s="0" t="str">
        <f aca="false">IF(OR(JU55=3,JU55=5),IF(GW55&gt;0.4,"3/5 high syn","3/5 low syn"),"other")</f>
        <v>other</v>
      </c>
      <c r="KA55" s="0" t="n">
        <v>61.3</v>
      </c>
      <c r="KB55" s="0" t="n">
        <v>0</v>
      </c>
      <c r="KC55" s="0" t="str">
        <f aca="false">IF(KD55&gt;$KE$3,"high nfkb","low")</f>
        <v>low</v>
      </c>
      <c r="KD55" s="0" t="n">
        <f aca="false">D55+C55</f>
        <v>21.3016744333682</v>
      </c>
      <c r="KG55" s="0" t="n">
        <v>61.3</v>
      </c>
      <c r="KH55" s="0" t="n">
        <v>0</v>
      </c>
      <c r="KI55" s="0" t="str">
        <f aca="false">IF(AND(KM55,NOT(KN55),KO55),"high cRel+RelB, low RelA","other")</f>
        <v>other</v>
      </c>
      <c r="KJ55" s="0" t="n">
        <f aca="false">Q55</f>
        <v>16.1665847268738</v>
      </c>
      <c r="KK55" s="0" t="n">
        <f aca="false">R55</f>
        <v>15.9831838000801</v>
      </c>
      <c r="KL55" s="0" t="n">
        <f aca="false">AC55</f>
        <v>14.9022709685226</v>
      </c>
      <c r="KM55" s="0" t="n">
        <f aca="false">IF(KJ55&gt;AVERAGE($KJ$3:$KJ$115),1,0)</f>
        <v>0</v>
      </c>
      <c r="KN55" s="0" t="n">
        <f aca="false">IF(KK55&gt;AVERAGE($KK$3:$KK$115),1,0)</f>
        <v>0</v>
      </c>
      <c r="KO55" s="0" t="n">
        <f aca="false">IF(KL55&gt;AVERAGE($KL$3:$KL$115),1,0)</f>
        <v>0</v>
      </c>
      <c r="KP55" s="0" t="n">
        <v>3</v>
      </c>
      <c r="KQ55" s="0" t="n">
        <v>139</v>
      </c>
      <c r="KR55" s="0" t="n">
        <v>316079</v>
      </c>
      <c r="KS55" s="0" t="n">
        <v>168</v>
      </c>
      <c r="KT55" s="0" t="n">
        <v>340118</v>
      </c>
      <c r="KU55" s="0" t="n">
        <v>40</v>
      </c>
      <c r="KV55" s="0" t="n">
        <v>-24039</v>
      </c>
      <c r="KW55" s="0" t="n">
        <v>25787</v>
      </c>
      <c r="KX55" s="0" t="n">
        <v>0.238095238095238</v>
      </c>
      <c r="KY55" s="0" t="n">
        <f aca="false">KV55/KT55</f>
        <v>-0.0706784116100883</v>
      </c>
    </row>
    <row r="56" customFormat="false" ht="15" hidden="false" customHeight="false" outlineLevel="0" collapsed="false">
      <c r="A56" s="0" t="n">
        <v>361</v>
      </c>
      <c r="B56" s="0" t="n">
        <v>8.6335381969897</v>
      </c>
      <c r="C56" s="0" t="n">
        <v>19.7397905415501</v>
      </c>
      <c r="D56" s="0" t="n">
        <v>8.29187672816317</v>
      </c>
      <c r="E56" s="0" t="n">
        <v>152.492874280736</v>
      </c>
      <c r="F56" s="0" t="n">
        <v>0.122812398377077</v>
      </c>
      <c r="G56" s="0" t="n">
        <v>0.0435261813955901</v>
      </c>
      <c r="H56" s="0" t="n">
        <v>1.63055707405363</v>
      </c>
      <c r="I56" s="0" t="n">
        <v>0.669981771362319</v>
      </c>
      <c r="J56" s="0" t="n">
        <v>0.0949540206185246</v>
      </c>
      <c r="K56" s="0" t="n">
        <v>6.78529071444101</v>
      </c>
      <c r="L56" s="0" t="n">
        <v>0.528815084120757</v>
      </c>
      <c r="M56" s="0" t="n">
        <v>1</v>
      </c>
      <c r="N56" s="0" t="n">
        <v>1.12990660093444</v>
      </c>
      <c r="O56" s="0" t="n">
        <v>1</v>
      </c>
      <c r="P56" s="0" t="n">
        <v>0.00379267255440047</v>
      </c>
      <c r="Q56" s="0" t="n">
        <v>18.2426043439285</v>
      </c>
      <c r="R56" s="0" t="n">
        <v>15.9660324994829</v>
      </c>
      <c r="S56" s="0" t="n">
        <v>1.06865263299953</v>
      </c>
      <c r="T56" s="0" t="n">
        <v>0</v>
      </c>
      <c r="U56" s="0" t="n">
        <v>1</v>
      </c>
      <c r="V56" s="0" t="n">
        <v>3.05741470644111</v>
      </c>
      <c r="W56" s="0" t="n">
        <v>0.377186300358926</v>
      </c>
      <c r="X56" s="0" t="n">
        <v>1.13881378134932</v>
      </c>
      <c r="Y56" s="0" t="n">
        <v>2.27515609488947</v>
      </c>
      <c r="Z56" s="0" t="n">
        <v>2.36905596249322</v>
      </c>
      <c r="AA56" s="0" t="n">
        <v>0.0309769916372505</v>
      </c>
      <c r="AB56" s="0" t="n">
        <v>0.892839960071396</v>
      </c>
      <c r="AC56" s="0" t="n">
        <v>15.6001042778144</v>
      </c>
      <c r="AD56" s="0" t="n">
        <v>0.0105742642808624</v>
      </c>
      <c r="AE56" s="0" t="n">
        <v>0.340611712209506</v>
      </c>
      <c r="AF56" s="0" t="n">
        <v>4.543280912454</v>
      </c>
      <c r="AG56" s="0" t="n">
        <v>0.211264352725536</v>
      </c>
      <c r="AH56" s="0" t="n">
        <v>11.606311931553</v>
      </c>
      <c r="AI56" s="0" t="n">
        <v>0.156313603802442</v>
      </c>
      <c r="AJ56" s="0" t="n">
        <v>0.035634338715499</v>
      </c>
      <c r="AK56" s="0" t="n">
        <v>0.0274323018559767</v>
      </c>
      <c r="AL56" s="0" t="n">
        <v>0.00349197981872081</v>
      </c>
      <c r="AM56" s="0" t="n">
        <v>0.463446809813673</v>
      </c>
      <c r="AN56" s="0" t="n">
        <v>0.002033207207895</v>
      </c>
      <c r="AO56" s="0" t="n">
        <v>0.20598878157698</v>
      </c>
      <c r="AP56" s="0" t="n">
        <v>131.513528968722</v>
      </c>
      <c r="AQ56" s="0" t="n">
        <v>12.9725281973689</v>
      </c>
      <c r="AR56" s="0" t="n">
        <v>30.0718577509443</v>
      </c>
      <c r="AS56" s="0" t="n">
        <v>6.35758902406309</v>
      </c>
      <c r="AT56" s="0" t="n">
        <v>14.2712278701106</v>
      </c>
      <c r="AU56" s="0" t="n">
        <v>0.0261306621272805</v>
      </c>
      <c r="AV56" s="0" t="n">
        <v>0.931164281238992</v>
      </c>
      <c r="AW56" s="0" t="n">
        <v>0.0105659402876238</v>
      </c>
      <c r="AX56" s="0" t="n">
        <v>2.06917946790407</v>
      </c>
      <c r="AY56" s="0" t="n">
        <v>0.183487001839328</v>
      </c>
      <c r="AZ56" s="0" t="n">
        <v>1.21028185885936</v>
      </c>
      <c r="BA56" s="0" t="n">
        <v>0.131643688341986</v>
      </c>
      <c r="BB56" s="0" t="n">
        <v>6.64840828819326</v>
      </c>
      <c r="BC56" s="0" t="n">
        <v>16.3464445517413</v>
      </c>
      <c r="BD56" s="0" t="n">
        <v>6.13667823832162</v>
      </c>
      <c r="BE56" s="0" t="n">
        <v>1.24849400900386</v>
      </c>
      <c r="BF56" s="0" t="n">
        <v>7.6164389753844</v>
      </c>
      <c r="BG56" s="0" t="n">
        <v>3.73542675523994</v>
      </c>
      <c r="BH56" s="0" t="n">
        <v>0</v>
      </c>
      <c r="BI56" s="0" t="n">
        <v>0</v>
      </c>
      <c r="BJ56" s="0" t="n">
        <v>0.107959626891139</v>
      </c>
      <c r="BK56" s="0" t="n">
        <v>0.0774657388822016</v>
      </c>
      <c r="BL56" s="0" t="n">
        <v>0.959165512548059</v>
      </c>
      <c r="BM56" s="0" t="n">
        <v>0.0732824371352479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0.00516403146485353</v>
      </c>
      <c r="BU56" s="0" t="n">
        <v>4.90836815830642</v>
      </c>
      <c r="BV56" s="0" t="n">
        <v>5.15487107297972</v>
      </c>
      <c r="BW56" s="0" t="n">
        <v>2.55737290309614</v>
      </c>
      <c r="BX56" s="0" t="n">
        <v>0.0108322491284956</v>
      </c>
      <c r="BY56" s="0" t="n">
        <v>0.00441550589520269</v>
      </c>
      <c r="BZ56" s="0" t="n">
        <v>0.0806995199774094</v>
      </c>
      <c r="CA56" s="0" t="n">
        <v>0.0570779409807413</v>
      </c>
      <c r="CB56" s="0" t="n">
        <v>5.43476455498788</v>
      </c>
      <c r="CC56" s="0" t="n">
        <v>0.429090669173151</v>
      </c>
      <c r="CD56" s="0" t="n">
        <v>0.443095691488305</v>
      </c>
      <c r="CE56" s="0" t="n">
        <v>0.214610540188784</v>
      </c>
      <c r="CF56" s="0" t="n">
        <v>0.00102797492387979</v>
      </c>
      <c r="CG56" s="0" t="n">
        <v>0.000940989671557041</v>
      </c>
      <c r="CH56" s="0" t="n">
        <v>0.00657822958416816</v>
      </c>
      <c r="CI56" s="0" t="n">
        <v>0.00460106513082537</v>
      </c>
      <c r="CJ56" s="0" t="n">
        <v>8.40958480267717</v>
      </c>
      <c r="CK56" s="0" t="n">
        <v>0.738594036873416</v>
      </c>
      <c r="CL56" s="0" t="n">
        <v>1.07317435515437</v>
      </c>
      <c r="CM56" s="0" t="n">
        <v>0.525805093923628</v>
      </c>
      <c r="CN56" s="0" t="n">
        <v>0.00204166615634185</v>
      </c>
      <c r="CO56" s="0" t="n">
        <v>0.00202113331574014</v>
      </c>
      <c r="CP56" s="0" t="n">
        <v>0.0151831226318695</v>
      </c>
      <c r="CQ56" s="0" t="n">
        <v>0.0108878851271431</v>
      </c>
      <c r="CR56" s="0" t="n">
        <v>1.16174668984098</v>
      </c>
      <c r="CS56" s="0" t="n">
        <v>0.090608261265281</v>
      </c>
      <c r="CT56" s="0" t="n">
        <v>0.35098309071911</v>
      </c>
      <c r="CU56" s="0" t="n">
        <v>3.60668380660441</v>
      </c>
      <c r="CV56" s="0" t="n">
        <v>0.0364043651225555</v>
      </c>
      <c r="CW56" s="0" t="n">
        <v>0.0373466784210327</v>
      </c>
      <c r="CX56" s="0" t="n">
        <v>0.0257168849105364</v>
      </c>
      <c r="CY56" s="0" t="n">
        <v>0.0455116236001617</v>
      </c>
      <c r="CZ56" s="0" t="n">
        <v>0.0956022520956145</v>
      </c>
      <c r="DA56" s="0" t="n">
        <v>6.28334226266863</v>
      </c>
      <c r="DB56" s="0" t="n">
        <v>1.96914697687347</v>
      </c>
      <c r="DC56" s="0" t="n">
        <v>5.63672141922648</v>
      </c>
      <c r="DD56" s="0" t="n">
        <v>0.348142438579876</v>
      </c>
      <c r="DE56" s="0" t="n">
        <v>0.0187229333099144</v>
      </c>
      <c r="DF56" s="0" t="n">
        <v>0.00816760917466927</v>
      </c>
      <c r="DG56" s="0" t="n">
        <v>0.000479253084110477</v>
      </c>
      <c r="DH56" s="7" t="n">
        <v>2.57931500962671E-006</v>
      </c>
      <c r="DI56" s="0" t="n">
        <v>0.00271521640826055</v>
      </c>
      <c r="DJ56" s="0" t="n">
        <v>0.00419974434197421</v>
      </c>
      <c r="DK56" s="0" t="n">
        <v>0.000580434194670091</v>
      </c>
      <c r="DL56" s="0" t="n">
        <v>0.00864009726250897</v>
      </c>
      <c r="DM56" s="0" t="n">
        <v>0.0418133273634959</v>
      </c>
      <c r="DN56" s="0" t="n">
        <v>1.50234325433872</v>
      </c>
      <c r="DO56" s="7" t="n">
        <v>8.2601695203412E-008</v>
      </c>
      <c r="DP56" s="0" t="n">
        <v>0.154749066922295</v>
      </c>
      <c r="DQ56" s="0" t="n">
        <v>0.00212059911698726</v>
      </c>
      <c r="DR56" s="0" t="n">
        <v>0.000569583127837148</v>
      </c>
      <c r="DS56" s="0" t="n">
        <v>0.00507859214397221</v>
      </c>
      <c r="DT56" s="0" t="n">
        <v>0.224430149022216</v>
      </c>
      <c r="DU56" s="0" t="n">
        <v>0.999720845761752</v>
      </c>
      <c r="DV56" s="0" t="n">
        <v>1.01539974454937</v>
      </c>
      <c r="DW56" s="0" t="n">
        <v>1.13394281025574</v>
      </c>
      <c r="DX56" s="7" t="n">
        <v>1.89457343919723E-005</v>
      </c>
      <c r="DY56" s="0" t="n">
        <v>0.00519323716534286</v>
      </c>
      <c r="DZ56" s="0" t="n">
        <v>4.89849112864417</v>
      </c>
      <c r="EA56" s="0" t="n">
        <v>0.0490729118073492</v>
      </c>
      <c r="EB56" s="0" t="n">
        <v>2.9742646445051</v>
      </c>
      <c r="EC56" s="0" t="n">
        <v>0.0519132084214556</v>
      </c>
      <c r="ED56" s="0" t="n">
        <v>0.00052006505344878</v>
      </c>
      <c r="EE56" s="0" t="n">
        <v>2.0753332276562</v>
      </c>
      <c r="EF56" s="0" t="n">
        <v>199.760141459298</v>
      </c>
      <c r="EG56" s="0" t="n">
        <v>0.00798961175490805</v>
      </c>
      <c r="EH56" s="0" t="n">
        <v>1.43614728409132</v>
      </c>
      <c r="EI56" s="0" t="n">
        <v>82.2832162638433</v>
      </c>
      <c r="EJ56" s="0" t="n">
        <v>0.0971040425924546</v>
      </c>
      <c r="EK56" s="0" t="n">
        <v>20540.3302608738</v>
      </c>
      <c r="EL56" s="0" t="n">
        <v>0.00294682682752515</v>
      </c>
      <c r="EM56" s="0" t="n">
        <v>8.11008016220613</v>
      </c>
      <c r="EN56" s="0" t="n">
        <v>644.073372223829</v>
      </c>
      <c r="EO56" s="0" t="n">
        <v>1.62428611274836</v>
      </c>
      <c r="EP56" s="0" t="n">
        <v>204570.125295689</v>
      </c>
      <c r="EQ56" s="0" t="n">
        <v>0.165733816625105</v>
      </c>
      <c r="ER56" s="0" t="n">
        <v>0.0166538100642912</v>
      </c>
      <c r="ES56" s="0" t="n">
        <v>673537.905041875</v>
      </c>
      <c r="ET56" s="0" t="n">
        <v>0.00112051947229823</v>
      </c>
      <c r="EU56" s="0" t="n">
        <v>0.525659558520706</v>
      </c>
      <c r="EV56" s="0" t="n">
        <v>0.00107858681864739</v>
      </c>
      <c r="EW56" s="7" t="n">
        <v>5025557.7713505</v>
      </c>
      <c r="EX56" s="0" t="n">
        <v>1.65648218210763</v>
      </c>
      <c r="EY56" s="0" t="n">
        <v>667.474963923017</v>
      </c>
      <c r="EZ56" s="0" t="n">
        <v>509061.777801668</v>
      </c>
      <c r="FA56" s="0" t="n">
        <v>0.000423868632202643</v>
      </c>
      <c r="FB56" s="0" t="n">
        <v>6.93975208096286</v>
      </c>
      <c r="FC56" s="0" t="n">
        <v>45166.9188190548</v>
      </c>
      <c r="FD56" s="0" t="n">
        <v>0.0365922735435054</v>
      </c>
      <c r="FE56" s="0" t="n">
        <v>7.5033900136285</v>
      </c>
      <c r="FF56" s="0" t="n">
        <v>23521.2713191076</v>
      </c>
      <c r="FG56" s="0" t="n">
        <v>140.410182335703</v>
      </c>
      <c r="FH56" s="0" t="n">
        <v>155380.440801568</v>
      </c>
      <c r="FI56" s="0" t="n">
        <v>0.116463717823304</v>
      </c>
      <c r="FJ56" s="0" t="n">
        <v>246.29806173126</v>
      </c>
      <c r="FK56" s="0" t="n">
        <v>2.37040382908609</v>
      </c>
      <c r="FL56" s="0" t="n">
        <v>11740.1021244257</v>
      </c>
      <c r="FM56" s="0" t="n">
        <v>305.38848147475</v>
      </c>
      <c r="FN56" s="0" t="n">
        <v>0.00157511355881527</v>
      </c>
      <c r="FO56" s="0" t="n">
        <v>0.185866768165061</v>
      </c>
      <c r="FP56" s="7" t="n">
        <v>4.93196128453606E-012</v>
      </c>
      <c r="FQ56" s="7" t="n">
        <v>4.9792468395904E-010</v>
      </c>
      <c r="FR56" s="0" t="n">
        <v>499999.999999944</v>
      </c>
      <c r="FS56" s="7" t="n">
        <v>3.51770279040339E-011</v>
      </c>
      <c r="FT56" s="7" t="n">
        <v>3.55761160944612E-009</v>
      </c>
      <c r="FU56" s="0" t="n">
        <v>520327.555883466</v>
      </c>
      <c r="FV56" s="7" t="n">
        <v>5.28811792891607E-009</v>
      </c>
      <c r="FW56" s="7" t="n">
        <v>6.1605104957631E-008</v>
      </c>
      <c r="FX56" s="7" t="n">
        <v>4586594.62901877</v>
      </c>
      <c r="FY56" s="7" t="n">
        <v>4.66138166549324E-008</v>
      </c>
      <c r="FZ56" s="7" t="n">
        <v>4.66208075225808E-007</v>
      </c>
      <c r="GA56" s="7" t="n">
        <v>8.75616887145985E-007</v>
      </c>
      <c r="GB56" s="0" t="n">
        <v>99999.9999124383</v>
      </c>
      <c r="GC56" s="7" t="n">
        <v>8.75109300128186E-005</v>
      </c>
      <c r="GD56" s="7" t="n">
        <v>5.8272120345969E-009</v>
      </c>
      <c r="GE56" s="0" t="n">
        <v>99999.999999955</v>
      </c>
      <c r="GF56" s="7" t="n">
        <v>8.22385795396146E-012</v>
      </c>
      <c r="GG56" s="7" t="n">
        <v>8.39792711833926E-015</v>
      </c>
      <c r="GH56" s="7" t="n">
        <v>3.09590913038664E-008</v>
      </c>
      <c r="GI56" s="7" t="n">
        <v>4.48926036816241E-008</v>
      </c>
      <c r="GJ56" s="0" t="n">
        <v>0.000623231699858668</v>
      </c>
      <c r="GK56" s="0" t="n">
        <v>9.57562292113493</v>
      </c>
      <c r="GL56" s="0" t="n">
        <v>1.82025964579795</v>
      </c>
      <c r="GM56" s="0" t="n">
        <v>18.7504116538433</v>
      </c>
      <c r="GN56" s="0" t="s">
        <v>291</v>
      </c>
      <c r="GO56" s="0" t="e">
        <f aca="false">VLOOKUP(GN56,,8,0)</f>
        <v>#NAME?</v>
      </c>
      <c r="GP56" s="0" t="n">
        <v>1166</v>
      </c>
      <c r="GQ56" s="0" t="n">
        <v>2396336</v>
      </c>
      <c r="GR56" s="0" t="n">
        <v>828</v>
      </c>
      <c r="GS56" s="0" t="n">
        <v>1211884</v>
      </c>
      <c r="GT56" s="0" t="n">
        <v>933</v>
      </c>
      <c r="GU56" s="0" t="n">
        <v>1184452</v>
      </c>
      <c r="GV56" s="0" t="n">
        <v>1192097</v>
      </c>
      <c r="GW56" s="0" t="n">
        <v>1.1268115942029</v>
      </c>
      <c r="GX56" s="0" t="n">
        <v>5</v>
      </c>
      <c r="GY56" s="0" t="s">
        <v>291</v>
      </c>
      <c r="GZ56" s="0" t="n">
        <v>61.7659</v>
      </c>
      <c r="HA56" s="0" t="n">
        <v>0</v>
      </c>
      <c r="HB56" s="0" t="e">
        <f aca="false">VLOOKUP(GN56,,42,0)</f>
        <v>#NAME?</v>
      </c>
      <c r="HC56" s="0" t="e">
        <f aca="false">VLOOKUP(GN56,,43,0)</f>
        <v>#NAME?</v>
      </c>
      <c r="HD56" s="0" t="e">
        <f aca="false">IF(HC56="Progressed",1,0)</f>
        <v>#NAME?</v>
      </c>
      <c r="HE56" s="0" t="n">
        <f aca="false">GU56/GX56</f>
        <v>236890.4</v>
      </c>
      <c r="HF56" s="0" t="e">
        <f aca="false">VLOOKUP(GN56,,3,0)</f>
        <v>#NAME?</v>
      </c>
      <c r="HG56" s="0" t="n">
        <f aca="false">IF(Q56&gt;20,1,0)</f>
        <v>0</v>
      </c>
      <c r="HH56" s="0" t="n">
        <f aca="false">IF(AF56&gt;4.2,1,0)</f>
        <v>1</v>
      </c>
      <c r="HI56" s="0" t="n">
        <f aca="false">IF(DQ56&gt;0.005,1,0)</f>
        <v>0</v>
      </c>
      <c r="HJ56" s="0" t="n">
        <f aca="false">IF(DR56&gt;0.004,1,0)</f>
        <v>0</v>
      </c>
      <c r="HK56" s="0" t="n">
        <f aca="false">IF(ED56&gt;0.001,1,0)</f>
        <v>0</v>
      </c>
      <c r="HL56" s="0" t="n">
        <f aca="false">IF((GT56/GP56)&gt;0.4,1,0)</f>
        <v>1</v>
      </c>
      <c r="HM56" s="0" t="n">
        <f aca="false">SUM(HG56:HH56)</f>
        <v>1</v>
      </c>
      <c r="HN56" s="0" t="n">
        <f aca="false">SUM(HG56,HH56,HL56)</f>
        <v>2</v>
      </c>
      <c r="HP56" s="1" t="n">
        <f aca="false">IF(B56&gt;AVERAGE($B$3:$B$115),1,0)</f>
        <v>0</v>
      </c>
      <c r="HQ56" s="1" t="n">
        <f aca="false">IF(E56&gt;AVERAGE($E$3:$E$115),1,0)</f>
        <v>1</v>
      </c>
      <c r="HR56" s="2" t="str">
        <f aca="false">IF(AND(HP56,HQ56),"high","low")</f>
        <v>low</v>
      </c>
      <c r="HS56" s="6" t="n">
        <v>61.7659</v>
      </c>
      <c r="HT56" s="6" t="n">
        <v>0</v>
      </c>
      <c r="HU56" s="6" t="str">
        <f aca="false">HR56</f>
        <v>low</v>
      </c>
      <c r="HV56" s="0" t="str">
        <f aca="false">IF(HM56+HL56&lt;2,"low","high")</f>
        <v>high</v>
      </c>
      <c r="HW56" s="0" t="n">
        <v>61.7659</v>
      </c>
      <c r="HX56" s="0" t="n">
        <v>0</v>
      </c>
      <c r="HY56" s="0" t="n">
        <f aca="false">SUM(HG56,HH56,HL56)</f>
        <v>2</v>
      </c>
      <c r="IA56" s="0" t="n">
        <v>61.7659</v>
      </c>
      <c r="IB56" s="0" t="n">
        <v>0</v>
      </c>
      <c r="IC56" s="0" t="str">
        <f aca="false">IF(AND(SUM(HG56:HH56)=2,GW56&gt;0.4),"high relBp52 and cRel + high synergy",IF(SUM(HG56:HH56)=2,"high RelBp52 and cRel + low synergy","low nfkb"))</f>
        <v>low nfkb</v>
      </c>
      <c r="IE56" s="0" t="n">
        <v>61.7659</v>
      </c>
      <c r="IF56" s="0" t="n">
        <v>0</v>
      </c>
      <c r="IG56" s="0" t="str">
        <f aca="false">IF(AND(SUM(HG56:HH56)=2,GW56&gt;0.4),"high relBp52 and cRel + high synergy",IF(AND(SUM(HG56:HH56)=1,GW56&gt;0.4),"high RelBp52 or cRel + high synergy",IF(SUM(HG56:HH56)=1,"high cRel OR RelBnp52n","low nfkb")))</f>
        <v>high RelBp52 or cRel + high synergy</v>
      </c>
      <c r="II56" s="0" t="n">
        <v>61.7659</v>
      </c>
      <c r="IJ56" s="0" t="n">
        <v>0</v>
      </c>
      <c r="IK56" s="0" t="str">
        <f aca="false">IF(Q56&gt;20,"high cRel","low cRel")</f>
        <v>low cRel</v>
      </c>
      <c r="IM56" s="0" t="n">
        <v>61.7659</v>
      </c>
      <c r="IN56" s="0" t="n">
        <v>0</v>
      </c>
      <c r="IO56" s="0" t="str">
        <f aca="false">IF(AND(Q56&gt;20,GW56&gt;0.4),"high cRel + syn","low cRel or syn")</f>
        <v>low cRel or syn</v>
      </c>
      <c r="IQ56" s="0" t="n">
        <v>61.7659</v>
      </c>
      <c r="IR56" s="0" t="n">
        <v>0</v>
      </c>
      <c r="IS56" s="0" t="str">
        <f aca="false">IF(AF56&gt;4.2,"High RelBnp52n","low RelBnp52n")</f>
        <v>High RelBnp52n</v>
      </c>
      <c r="IU56" s="0" t="n">
        <v>61.7659</v>
      </c>
      <c r="IV56" s="0" t="n">
        <v>0</v>
      </c>
      <c r="IW56" s="0" t="str">
        <f aca="false">IF(AND(AF56&gt;4.2,GW56&gt;0.4),"High RelBnp52n and syn","low RelBnp52n or syn")</f>
        <v>High RelBnp52n and syn</v>
      </c>
      <c r="IY56" s="0" t="n">
        <v>61.7659</v>
      </c>
      <c r="IZ56" s="0" t="n">
        <v>0</v>
      </c>
      <c r="JA56" s="0" t="str">
        <f aca="false">IF(AND(AF56&gt;4.2,GW56&gt;0.4),"High RelBnp52n and syn",IF(AND(AF56&gt;4.2,GW56&lt;=0.4),"other",IF(AND(AF56&lt;=4.2,GW56&gt;0.4),"other","low RelBnp52n and syn")))</f>
        <v>High RelBnp52n and syn</v>
      </c>
      <c r="JC56" s="0" t="n">
        <v>61.7659</v>
      </c>
      <c r="JD56" s="0" t="n">
        <v>0</v>
      </c>
      <c r="JE56" s="0" t="str">
        <f aca="false">IF(ED56&gt;0.001,"high pE2F","low pE2F")</f>
        <v>low pE2F</v>
      </c>
      <c r="JG56" s="0" t="n">
        <v>61.7659</v>
      </c>
      <c r="JH56" s="0" t="n">
        <v>0</v>
      </c>
      <c r="JI56" s="0" t="str">
        <f aca="false">IF((Q56/R56)&gt;1.3,"high cRel/relA","low cRel/RelA")</f>
        <v>low cRel/RelA</v>
      </c>
      <c r="JK56" s="0" t="n">
        <v>61.7659</v>
      </c>
      <c r="JL56" s="0" t="n">
        <v>0</v>
      </c>
      <c r="JM56" s="0" t="str">
        <f aca="false">IF(AND((Q56/R56)&gt;1.3,GW56&gt;0.4),"high cRel/relA and high syn",IF(OR((Q56/R56)&gt;1.3,GW56&gt;0.4),"high cRel/RelA or high syn","low both"))</f>
        <v>high cRel/RelA or high syn</v>
      </c>
      <c r="JO56" s="0" t="n">
        <v>61.7659</v>
      </c>
      <c r="JP56" s="0" t="n">
        <v>0</v>
      </c>
      <c r="JQ56" s="0" t="str">
        <f aca="false">IF(BB56&gt;7.6,"high IkBd","low IkBd")</f>
        <v>low IkBd</v>
      </c>
      <c r="JS56" s="0" t="n">
        <v>61.7659</v>
      </c>
      <c r="JT56" s="0" t="n">
        <v>0</v>
      </c>
      <c r="JU56" s="0" t="n">
        <v>3</v>
      </c>
      <c r="JW56" s="0" t="n">
        <v>61.7659</v>
      </c>
      <c r="JX56" s="0" t="n">
        <v>0</v>
      </c>
      <c r="JY56" s="0" t="str">
        <f aca="false">IF(OR(JU56=3,JU56=5),IF(GW56&gt;0.4,"3/5 high syn","3/5 low syn"),"other")</f>
        <v>3/5 high syn</v>
      </c>
      <c r="KA56" s="0" t="n">
        <v>61.7659</v>
      </c>
      <c r="KB56" s="0" t="n">
        <v>0</v>
      </c>
      <c r="KC56" s="0" t="str">
        <f aca="false">IF(KD56&gt;$KE$3,"high nfkb","low")</f>
        <v>low</v>
      </c>
      <c r="KD56" s="0" t="n">
        <f aca="false">D56+C56</f>
        <v>28.0316672697133</v>
      </c>
      <c r="KG56" s="0" t="n">
        <v>61.7659</v>
      </c>
      <c r="KH56" s="0" t="n">
        <v>0</v>
      </c>
      <c r="KI56" s="0" t="str">
        <f aca="false">IF(AND(KM56,NOT(KN56),KO56),"high cRel+RelB, low RelA","other")</f>
        <v>other</v>
      </c>
      <c r="KJ56" s="0" t="n">
        <f aca="false">Q56</f>
        <v>18.2426043439285</v>
      </c>
      <c r="KK56" s="0" t="n">
        <f aca="false">R56</f>
        <v>15.9660324994829</v>
      </c>
      <c r="KL56" s="0" t="n">
        <f aca="false">AC56</f>
        <v>15.6001042778144</v>
      </c>
      <c r="KM56" s="0" t="n">
        <f aca="false">IF(KJ56&gt;AVERAGE($KJ$3:$KJ$115),1,0)</f>
        <v>0</v>
      </c>
      <c r="KN56" s="0" t="n">
        <f aca="false">IF(KK56&gt;AVERAGE($KK$3:$KK$115),1,0)</f>
        <v>0</v>
      </c>
      <c r="KO56" s="0" t="n">
        <f aca="false">IF(KL56&gt;AVERAGE($KL$3:$KL$115),1,0)</f>
        <v>0</v>
      </c>
      <c r="KP56" s="0" t="n">
        <v>3</v>
      </c>
      <c r="KQ56" s="0" t="n">
        <v>531</v>
      </c>
      <c r="KR56" s="0" t="n">
        <v>1050892</v>
      </c>
      <c r="KS56" s="0" t="n">
        <v>503</v>
      </c>
      <c r="KT56" s="0" t="n">
        <v>914123</v>
      </c>
      <c r="KU56" s="0" t="n">
        <v>332</v>
      </c>
      <c r="KV56" s="0" t="n">
        <v>136769</v>
      </c>
      <c r="KW56" s="0" t="n">
        <v>192479</v>
      </c>
      <c r="KX56" s="0" t="n">
        <v>0.660039761431412</v>
      </c>
      <c r="KY56" s="0" t="n">
        <f aca="false">KV56/KT56</f>
        <v>0.149617721028789</v>
      </c>
    </row>
    <row r="57" customFormat="false" ht="15" hidden="false" customHeight="false" outlineLevel="0" collapsed="false">
      <c r="A57" s="0" t="n">
        <v>361</v>
      </c>
      <c r="B57" s="0" t="n">
        <v>11.8714991787275</v>
      </c>
      <c r="C57" s="0" t="n">
        <v>24.7219387670338</v>
      </c>
      <c r="D57" s="0" t="n">
        <v>8.03993343214382</v>
      </c>
      <c r="E57" s="0" t="n">
        <v>117.829408996475</v>
      </c>
      <c r="F57" s="0" t="n">
        <v>0.16163351470523</v>
      </c>
      <c r="G57" s="0" t="n">
        <v>0.0395272769858978</v>
      </c>
      <c r="H57" s="0" t="n">
        <v>1.34467301452061</v>
      </c>
      <c r="I57" s="0" t="n">
        <v>0.481954566968982</v>
      </c>
      <c r="J57" s="0" t="n">
        <v>0.0965626881854296</v>
      </c>
      <c r="K57" s="0" t="n">
        <v>9.55673891123845</v>
      </c>
      <c r="L57" s="0" t="n">
        <v>0.49383074598051</v>
      </c>
      <c r="M57" s="0" t="n">
        <v>1</v>
      </c>
      <c r="N57" s="0" t="n">
        <v>1.06461667638171</v>
      </c>
      <c r="O57" s="0" t="n">
        <v>1</v>
      </c>
      <c r="P57" s="0" t="n">
        <v>0.0036300328970224</v>
      </c>
      <c r="Q57" s="0" t="n">
        <v>14.3969796258641</v>
      </c>
      <c r="R57" s="0" t="n">
        <v>15.1472713660458</v>
      </c>
      <c r="S57" s="0" t="n">
        <v>1.21072521298049</v>
      </c>
      <c r="T57" s="0" t="n">
        <v>0</v>
      </c>
      <c r="U57" s="0" t="n">
        <v>1</v>
      </c>
      <c r="V57" s="0" t="n">
        <v>3.8946592239137</v>
      </c>
      <c r="W57" s="0" t="n">
        <v>0.539391582749598</v>
      </c>
      <c r="X57" s="0" t="n">
        <v>1.51371207092138</v>
      </c>
      <c r="Y57" s="0" t="n">
        <v>3.77386440904348</v>
      </c>
      <c r="Z57" s="0" t="n">
        <v>2.29414077769116</v>
      </c>
      <c r="AA57" s="0" t="n">
        <v>0.0291780529654184</v>
      </c>
      <c r="AB57" s="0" t="n">
        <v>1.01985351286952</v>
      </c>
      <c r="AC57" s="0" t="n">
        <v>18.6473186208612</v>
      </c>
      <c r="AD57" s="0" t="n">
        <v>0.0122631953806079</v>
      </c>
      <c r="AE57" s="0" t="n">
        <v>0.505865651566114</v>
      </c>
      <c r="AF57" s="0" t="n">
        <v>5.28537040419786</v>
      </c>
      <c r="AG57" s="0" t="n">
        <v>0.357409720530789</v>
      </c>
      <c r="AH57" s="0" t="n">
        <v>17.0617901903462</v>
      </c>
      <c r="AI57" s="0" t="n">
        <v>0.173319879336734</v>
      </c>
      <c r="AJ57" s="0" t="n">
        <v>0.0386797766655035</v>
      </c>
      <c r="AK57" s="0" t="n">
        <v>0.0215047872896589</v>
      </c>
      <c r="AL57" s="0" t="n">
        <v>0.00583468629412274</v>
      </c>
      <c r="AM57" s="0" t="n">
        <v>0.943103267909449</v>
      </c>
      <c r="AN57" s="0" t="n">
        <v>0.00191428972419606</v>
      </c>
      <c r="AO57" s="0" t="n">
        <v>0.201871726193696</v>
      </c>
      <c r="AP57" s="0" t="n">
        <v>165.376237066042</v>
      </c>
      <c r="AQ57" s="0" t="n">
        <v>19.4432266472212</v>
      </c>
      <c r="AR57" s="0" t="n">
        <v>35.056130261335</v>
      </c>
      <c r="AS57" s="0" t="n">
        <v>9.45276311719756</v>
      </c>
      <c r="AT57" s="0" t="n">
        <v>19.3678192158594</v>
      </c>
      <c r="AU57" s="0" t="n">
        <v>0.0449342864057992</v>
      </c>
      <c r="AV57" s="0" t="n">
        <v>1.15930388697649</v>
      </c>
      <c r="AW57" s="0" t="n">
        <v>0.0167484418847022</v>
      </c>
      <c r="AX57" s="0" t="n">
        <v>2.26644515140961</v>
      </c>
      <c r="AY57" s="0" t="n">
        <v>0.25432760905384</v>
      </c>
      <c r="AZ57" s="0" t="n">
        <v>1.17028467117056</v>
      </c>
      <c r="BA57" s="0" t="n">
        <v>0.169863541854654</v>
      </c>
      <c r="BB57" s="0" t="n">
        <v>7.057252716323</v>
      </c>
      <c r="BC57" s="0" t="n">
        <v>19.775266654633</v>
      </c>
      <c r="BD57" s="0" t="n">
        <v>6.43148205256574</v>
      </c>
      <c r="BE57" s="0" t="n">
        <v>1.52679563103922</v>
      </c>
      <c r="BF57" s="0" t="n">
        <v>13.3634724152736</v>
      </c>
      <c r="BG57" s="0" t="n">
        <v>6.50540919239816</v>
      </c>
      <c r="BH57" s="0" t="n">
        <v>0</v>
      </c>
      <c r="BI57" s="0" t="n">
        <v>0</v>
      </c>
      <c r="BJ57" s="0" t="n">
        <v>0.175169466961275</v>
      </c>
      <c r="BK57" s="0" t="n">
        <v>0.117106347995851</v>
      </c>
      <c r="BL57" s="0" t="n">
        <v>1.31048252517763</v>
      </c>
      <c r="BM57" s="0" t="n">
        <v>0.101761944852452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0.00619878767041019</v>
      </c>
      <c r="BU57" s="0" t="n">
        <v>5.52659574329735</v>
      </c>
      <c r="BV57" s="0" t="n">
        <v>5.97745756853881</v>
      </c>
      <c r="BW57" s="0" t="n">
        <v>2.9414384744722</v>
      </c>
      <c r="BX57" s="0" t="n">
        <v>0.0144125037258717</v>
      </c>
      <c r="BY57" s="0" t="n">
        <v>0.00541692683879202</v>
      </c>
      <c r="BZ57" s="0" t="n">
        <v>0.0869741545141334</v>
      </c>
      <c r="CA57" s="0" t="n">
        <v>0.0572255131903025</v>
      </c>
      <c r="CB57" s="0" t="n">
        <v>5.11765470484595</v>
      </c>
      <c r="CC57" s="0" t="n">
        <v>0.409029258276687</v>
      </c>
      <c r="CD57" s="0" t="n">
        <v>0.385554669628596</v>
      </c>
      <c r="CE57" s="0" t="n">
        <v>0.184678744118561</v>
      </c>
      <c r="CF57" s="0" t="n">
        <v>0.00103117325019746</v>
      </c>
      <c r="CG57" s="0" t="n">
        <v>0.000912686229739762</v>
      </c>
      <c r="CH57" s="0" t="n">
        <v>0.00529559276343825</v>
      </c>
      <c r="CI57" s="0" t="n">
        <v>0.0034375939472421</v>
      </c>
      <c r="CJ57" s="0" t="n">
        <v>6.25917980810584</v>
      </c>
      <c r="CK57" s="0" t="n">
        <v>0.551367951696637</v>
      </c>
      <c r="CL57" s="0" t="n">
        <v>1.05622946893993</v>
      </c>
      <c r="CM57" s="0" t="n">
        <v>0.513679076853893</v>
      </c>
      <c r="CN57" s="0" t="n">
        <v>0.00230195742118512</v>
      </c>
      <c r="CO57" s="0" t="n">
        <v>0.00220458644614743</v>
      </c>
      <c r="CP57" s="0" t="n">
        <v>0.0138184984787515</v>
      </c>
      <c r="CQ57" s="0" t="n">
        <v>0.00923294938548799</v>
      </c>
      <c r="CR57" s="0" t="n">
        <v>0.928750193144805</v>
      </c>
      <c r="CS57" s="0" t="n">
        <v>0.0732845329318147</v>
      </c>
      <c r="CT57" s="0" t="n">
        <v>0.483254413740837</v>
      </c>
      <c r="CU57" s="0" t="n">
        <v>4.42852060604404</v>
      </c>
      <c r="CV57" s="0" t="n">
        <v>0.0359113241008771</v>
      </c>
      <c r="CW57" s="0" t="n">
        <v>0.0415437241563151</v>
      </c>
      <c r="CX57" s="0" t="n">
        <v>0.0310092073389748</v>
      </c>
      <c r="CY57" s="0" t="n">
        <v>0.0469602206654909</v>
      </c>
      <c r="CZ57" s="0" t="n">
        <v>0.0922678618993807</v>
      </c>
      <c r="DA57" s="0" t="n">
        <v>6.36375557382942</v>
      </c>
      <c r="DB57" s="0" t="n">
        <v>2.11053516111559</v>
      </c>
      <c r="DC57" s="0" t="n">
        <v>4.86991556199966</v>
      </c>
      <c r="DD57" s="0" t="n">
        <v>0.304931773081482</v>
      </c>
      <c r="DE57" s="0" t="n">
        <v>0.0171713462896555</v>
      </c>
      <c r="DF57" s="0" t="n">
        <v>0.00988102778825885</v>
      </c>
      <c r="DG57" s="0" t="n">
        <v>0.000654791290250899</v>
      </c>
      <c r="DH57" s="7" t="n">
        <v>3.09626041159862E-006</v>
      </c>
      <c r="DI57" s="0" t="n">
        <v>0.00255681914921905</v>
      </c>
      <c r="DJ57" s="0" t="n">
        <v>0.00312595717490353</v>
      </c>
      <c r="DK57" s="0" t="n">
        <v>0.000464030940569178</v>
      </c>
      <c r="DL57" s="0" t="n">
        <v>0.0084601143668814</v>
      </c>
      <c r="DM57" s="0" t="n">
        <v>0.0398058241718111</v>
      </c>
      <c r="DN57" s="0" t="n">
        <v>1.47306896197026</v>
      </c>
      <c r="DO57" s="7" t="n">
        <v>8.86522776308046E-008</v>
      </c>
      <c r="DP57" s="0" t="n">
        <v>0.134128378703497</v>
      </c>
      <c r="DQ57" s="0" t="n">
        <v>0.00191372781551111</v>
      </c>
      <c r="DR57" s="0" t="n">
        <v>0.000564245174496098</v>
      </c>
      <c r="DS57" s="0" t="n">
        <v>0.00507874439069939</v>
      </c>
      <c r="DT57" s="0" t="n">
        <v>0.201154471628991</v>
      </c>
      <c r="DU57" s="0" t="n">
        <v>0.999691712916165</v>
      </c>
      <c r="DV57" s="0" t="n">
        <v>1.07115146461774</v>
      </c>
      <c r="DW57" s="0" t="n">
        <v>1.07829908410516</v>
      </c>
      <c r="DX57" s="7" t="n">
        <v>1.79888575498043E-005</v>
      </c>
      <c r="DY57" s="0" t="n">
        <v>0.00480827367804066</v>
      </c>
      <c r="DZ57" s="0" t="n">
        <v>4.90328934237485</v>
      </c>
      <c r="EA57" s="0" t="n">
        <v>0.0442761089391775</v>
      </c>
      <c r="EB57" s="0" t="n">
        <v>2.75098954848172</v>
      </c>
      <c r="EC57" s="0" t="n">
        <v>0.051962642975367</v>
      </c>
      <c r="ED57" s="0" t="n">
        <v>0.000469216626242239</v>
      </c>
      <c r="EE57" s="0" t="n">
        <v>2.29376063936491</v>
      </c>
      <c r="EF57" s="0" t="n">
        <v>199.760141336745</v>
      </c>
      <c r="EG57" s="0" t="n">
        <v>0.00798961174990987</v>
      </c>
      <c r="EH57" s="0" t="n">
        <v>1.39336508233034</v>
      </c>
      <c r="EI57" s="0" t="n">
        <v>91.6872111213336</v>
      </c>
      <c r="EJ57" s="0" t="n">
        <v>0.103340572141407</v>
      </c>
      <c r="EK57" s="0" t="n">
        <v>21459.1669128489</v>
      </c>
      <c r="EL57" s="0" t="n">
        <v>0.00298693996643302</v>
      </c>
      <c r="EM57" s="0" t="n">
        <v>12.4607440217817</v>
      </c>
      <c r="EN57" s="0" t="n">
        <v>512.221590109163</v>
      </c>
      <c r="EO57" s="0" t="n">
        <v>2.09700174305537</v>
      </c>
      <c r="EP57" s="0" t="n">
        <v>365047.998741894</v>
      </c>
      <c r="EQ57" s="0" t="n">
        <v>0.454395901707198</v>
      </c>
      <c r="ER57" s="0" t="n">
        <v>0.0335825896411787</v>
      </c>
      <c r="ES57" s="0" t="n">
        <v>468233.740363086</v>
      </c>
      <c r="ET57" s="0" t="n">
        <v>0.00157078724874979</v>
      </c>
      <c r="EU57" s="0" t="n">
        <v>0.963035521578463</v>
      </c>
      <c r="EV57" s="0" t="n">
        <v>0.00206440369517045</v>
      </c>
      <c r="EW57" s="7" t="n">
        <v>6832930.724158</v>
      </c>
      <c r="EX57" s="0" t="n">
        <v>4.54127267092408</v>
      </c>
      <c r="EY57" s="0" t="n">
        <v>1577.22869478409</v>
      </c>
      <c r="EZ57" s="0" t="n">
        <v>972864.801267457</v>
      </c>
      <c r="FA57" s="0" t="n">
        <v>0.00163347950579041</v>
      </c>
      <c r="FB57" s="0" t="n">
        <v>31.1238031013089</v>
      </c>
      <c r="FC57" s="0" t="n">
        <v>44988.4438392325</v>
      </c>
      <c r="FD57" s="0" t="n">
        <v>0.0559996609018608</v>
      </c>
      <c r="FE57" s="0" t="n">
        <v>12.3929901008218</v>
      </c>
      <c r="FF57" s="0" t="n">
        <v>21059.8586397419</v>
      </c>
      <c r="FG57" s="0" t="n">
        <v>205.951089417363</v>
      </c>
      <c r="FH57" s="0" t="n">
        <v>88427.8383218844</v>
      </c>
      <c r="FI57" s="0" t="n">
        <v>0.109470710968281</v>
      </c>
      <c r="FJ57" s="0" t="n">
        <v>277.273716145404</v>
      </c>
      <c r="FK57" s="0" t="n">
        <v>2.69648061715498</v>
      </c>
      <c r="FL57" s="0" t="n">
        <v>9087.17641630673</v>
      </c>
      <c r="FM57" s="0" t="n">
        <v>274.333978830103</v>
      </c>
      <c r="FN57" s="0" t="n">
        <v>0.00247579967927254</v>
      </c>
      <c r="FO57" s="0" t="n">
        <v>0.220696516940002</v>
      </c>
      <c r="FP57" s="7" t="n">
        <v>1.22170597113123E-011</v>
      </c>
      <c r="FQ57" s="7" t="n">
        <v>8.92698575440163E-010</v>
      </c>
      <c r="FR57" s="0" t="n">
        <v>499999.99999988</v>
      </c>
      <c r="FS57" s="7" t="n">
        <v>8.71268886462625E-011</v>
      </c>
      <c r="FT57" s="7" t="n">
        <v>6.37066568794132E-009</v>
      </c>
      <c r="FU57" s="0" t="n">
        <v>536829.194395407</v>
      </c>
      <c r="FV57" s="7" t="n">
        <v>9.76970994779724E-009</v>
      </c>
      <c r="FW57" s="7" t="n">
        <v>1.11358236644116E-007</v>
      </c>
      <c r="FX57" s="7" t="n">
        <v>5649336.72486511</v>
      </c>
      <c r="FY57" s="7" t="n">
        <v>1.02811810117288E-007</v>
      </c>
      <c r="FZ57" s="7" t="n">
        <v>1.02794154518897E-006</v>
      </c>
      <c r="GA57" s="7" t="n">
        <v>1.37320696039819E-006</v>
      </c>
      <c r="GB57" s="0" t="n">
        <v>99999.9998627039</v>
      </c>
      <c r="GC57" s="0" t="n">
        <v>0.000137226628769114</v>
      </c>
      <c r="GD57" s="7" t="n">
        <v>9.01076924817997E-009</v>
      </c>
      <c r="GE57" s="0" t="n">
        <v>99999.9999999396</v>
      </c>
      <c r="GF57" s="7" t="n">
        <v>8.56428035037659E-012</v>
      </c>
      <c r="GG57" s="7" t="n">
        <v>1.56050250607317E-014</v>
      </c>
      <c r="GH57" s="7" t="n">
        <v>4.71292515262471E-008</v>
      </c>
      <c r="GI57" s="7" t="n">
        <v>6.03746200960605E-008</v>
      </c>
      <c r="GJ57" s="0" t="n">
        <v>0.00122678713744203</v>
      </c>
      <c r="GK57" s="0" t="n">
        <v>7.97825979937635</v>
      </c>
      <c r="GL57" s="0" t="n">
        <v>1.90172540434059</v>
      </c>
      <c r="GM57" s="0" t="n">
        <v>15.0057835801584</v>
      </c>
      <c r="GN57" s="0" t="s">
        <v>292</v>
      </c>
      <c r="GO57" s="0" t="e">
        <f aca="false">VLOOKUP(GN57,,8,0)</f>
        <v>#NAME?</v>
      </c>
      <c r="GP57" s="0" t="n">
        <v>1132</v>
      </c>
      <c r="GQ57" s="0" t="n">
        <v>2157352</v>
      </c>
      <c r="GR57" s="0" t="n">
        <v>742</v>
      </c>
      <c r="GS57" s="0" t="n">
        <v>1099463</v>
      </c>
      <c r="GT57" s="0" t="n">
        <v>922</v>
      </c>
      <c r="GU57" s="0" t="n">
        <v>1057889</v>
      </c>
      <c r="GV57" s="0" t="n">
        <v>1061965</v>
      </c>
      <c r="GW57" s="0" t="n">
        <v>1.24258760107817</v>
      </c>
      <c r="GX57" s="0" t="n">
        <v>4</v>
      </c>
      <c r="GY57" s="0" t="s">
        <v>292</v>
      </c>
      <c r="GZ57" s="0" t="n">
        <v>63.0472</v>
      </c>
      <c r="HA57" s="0" t="n">
        <v>0</v>
      </c>
      <c r="HB57" s="0" t="e">
        <f aca="false">VLOOKUP(GN57,,42,0)</f>
        <v>#NAME?</v>
      </c>
      <c r="HC57" s="0" t="e">
        <f aca="false">VLOOKUP(GN57,,43,0)</f>
        <v>#NAME?</v>
      </c>
      <c r="HD57" s="0" t="e">
        <f aca="false">IF(HC57="Progressed",1,0)</f>
        <v>#NAME?</v>
      </c>
      <c r="HE57" s="0" t="n">
        <f aca="false">GU57/GX57</f>
        <v>264472.25</v>
      </c>
      <c r="HF57" s="0" t="e">
        <f aca="false">VLOOKUP(GN57,,3,0)</f>
        <v>#NAME?</v>
      </c>
      <c r="HG57" s="0" t="n">
        <f aca="false">IF(Q57&gt;20,1,0)</f>
        <v>0</v>
      </c>
      <c r="HH57" s="0" t="n">
        <f aca="false">IF(AF57&gt;4.2,1,0)</f>
        <v>1</v>
      </c>
      <c r="HI57" s="0" t="n">
        <f aca="false">IF(DQ57&gt;0.005,1,0)</f>
        <v>0</v>
      </c>
      <c r="HJ57" s="0" t="n">
        <f aca="false">IF(DR57&gt;0.004,1,0)</f>
        <v>0</v>
      </c>
      <c r="HK57" s="0" t="n">
        <f aca="false">IF(ED57&gt;0.001,1,0)</f>
        <v>0</v>
      </c>
      <c r="HL57" s="0" t="n">
        <f aca="false">IF((GT57/GP57)&gt;0.4,1,0)</f>
        <v>1</v>
      </c>
      <c r="HM57" s="0" t="n">
        <f aca="false">SUM(HG57:HH57)</f>
        <v>1</v>
      </c>
      <c r="HN57" s="0" t="n">
        <f aca="false">SUM(HG57,HH57,HL57)</f>
        <v>2</v>
      </c>
      <c r="HP57" s="1" t="n">
        <f aca="false">IF(B57&gt;AVERAGE($B$3:$B$115),1,0)</f>
        <v>1</v>
      </c>
      <c r="HQ57" s="1" t="n">
        <f aca="false">IF(E57&gt;AVERAGE($E$3:$E$115),1,0)</f>
        <v>0</v>
      </c>
      <c r="HR57" s="2" t="str">
        <f aca="false">IF(AND(HP57,HQ57),"high","low")</f>
        <v>low</v>
      </c>
      <c r="HS57" s="6" t="n">
        <v>63.0472</v>
      </c>
      <c r="HT57" s="6" t="n">
        <v>0</v>
      </c>
      <c r="HU57" s="6" t="str">
        <f aca="false">HR57</f>
        <v>low</v>
      </c>
      <c r="HV57" s="0" t="str">
        <f aca="false">IF(HM57+HL57&lt;2,"low","high")</f>
        <v>high</v>
      </c>
      <c r="HW57" s="0" t="n">
        <v>63.0472</v>
      </c>
      <c r="HX57" s="0" t="n">
        <v>0</v>
      </c>
      <c r="HY57" s="0" t="n">
        <f aca="false">SUM(HG57,HH57,HL57)</f>
        <v>2</v>
      </c>
      <c r="IA57" s="0" t="n">
        <v>63.0472</v>
      </c>
      <c r="IB57" s="0" t="n">
        <v>0</v>
      </c>
      <c r="IC57" s="0" t="str">
        <f aca="false">IF(AND(SUM(HG57:HH57)=2,GW57&gt;0.4),"high relBp52 and cRel + high synergy",IF(SUM(HG57:HH57)=2,"high RelBp52 and cRel + low synergy","low nfkb"))</f>
        <v>low nfkb</v>
      </c>
      <c r="IE57" s="0" t="n">
        <v>63.0472</v>
      </c>
      <c r="IF57" s="0" t="n">
        <v>0</v>
      </c>
      <c r="IG57" s="0" t="str">
        <f aca="false">IF(AND(SUM(HG57:HH57)=2,GW57&gt;0.4),"high relBp52 and cRel + high synergy",IF(AND(SUM(HG57:HH57)=1,GW57&gt;0.4),"high RelBp52 or cRel + high synergy",IF(SUM(HG57:HH57)=1,"high cRel OR RelBnp52n","low nfkb")))</f>
        <v>high RelBp52 or cRel + high synergy</v>
      </c>
      <c r="II57" s="0" t="n">
        <v>63.0472</v>
      </c>
      <c r="IJ57" s="0" t="n">
        <v>0</v>
      </c>
      <c r="IK57" s="0" t="str">
        <f aca="false">IF(Q57&gt;20,"high cRel","low cRel")</f>
        <v>low cRel</v>
      </c>
      <c r="IM57" s="0" t="n">
        <v>63.0472</v>
      </c>
      <c r="IN57" s="0" t="n">
        <v>0</v>
      </c>
      <c r="IO57" s="0" t="str">
        <f aca="false">IF(AND(Q57&gt;20,GW57&gt;0.4),"high cRel + syn","low cRel or syn")</f>
        <v>low cRel or syn</v>
      </c>
      <c r="IQ57" s="0" t="n">
        <v>63.0472</v>
      </c>
      <c r="IR57" s="0" t="n">
        <v>0</v>
      </c>
      <c r="IS57" s="0" t="str">
        <f aca="false">IF(AF57&gt;4.2,"High RelBnp52n","low RelBnp52n")</f>
        <v>High RelBnp52n</v>
      </c>
      <c r="IU57" s="0" t="n">
        <v>63.0472</v>
      </c>
      <c r="IV57" s="0" t="n">
        <v>0</v>
      </c>
      <c r="IW57" s="0" t="str">
        <f aca="false">IF(AND(AF57&gt;4.2,GW57&gt;0.4),"High RelBnp52n and syn","low RelBnp52n or syn")</f>
        <v>High RelBnp52n and syn</v>
      </c>
      <c r="IY57" s="0" t="n">
        <v>63.0472</v>
      </c>
      <c r="IZ57" s="0" t="n">
        <v>0</v>
      </c>
      <c r="JA57" s="0" t="str">
        <f aca="false">IF(AND(AF57&gt;4.2,GW57&gt;0.4),"High RelBnp52n and syn",IF(AND(AF57&gt;4.2,GW57&lt;=0.4),"other",IF(AND(AF57&lt;=4.2,GW57&gt;0.4),"other","low RelBnp52n and syn")))</f>
        <v>High RelBnp52n and syn</v>
      </c>
      <c r="JC57" s="0" t="n">
        <v>63.0472</v>
      </c>
      <c r="JD57" s="0" t="n">
        <v>0</v>
      </c>
      <c r="JE57" s="0" t="str">
        <f aca="false">IF(ED57&gt;0.001,"high pE2F","low pE2F")</f>
        <v>low pE2F</v>
      </c>
      <c r="JG57" s="0" t="n">
        <v>63.0472</v>
      </c>
      <c r="JH57" s="0" t="n">
        <v>0</v>
      </c>
      <c r="JI57" s="0" t="str">
        <f aca="false">IF((Q57/R57)&gt;1.3,"high cRel/relA","low cRel/RelA")</f>
        <v>low cRel/RelA</v>
      </c>
      <c r="JK57" s="0" t="n">
        <v>63.0472</v>
      </c>
      <c r="JL57" s="0" t="n">
        <v>0</v>
      </c>
      <c r="JM57" s="0" t="str">
        <f aca="false">IF(AND((Q57/R57)&gt;1.3,GW57&gt;0.4),"high cRel/relA and high syn",IF(OR((Q57/R57)&gt;1.3,GW57&gt;0.4),"high cRel/RelA or high syn","low both"))</f>
        <v>high cRel/RelA or high syn</v>
      </c>
      <c r="JO57" s="0" t="n">
        <v>63.0472</v>
      </c>
      <c r="JP57" s="0" t="n">
        <v>0</v>
      </c>
      <c r="JQ57" s="0" t="str">
        <f aca="false">IF(BB57&gt;7.6,"high IkBd","low IkBd")</f>
        <v>low IkBd</v>
      </c>
      <c r="JS57" s="0" t="n">
        <v>63.0472</v>
      </c>
      <c r="JT57" s="0" t="n">
        <v>0</v>
      </c>
      <c r="JU57" s="0" t="n">
        <v>5</v>
      </c>
      <c r="JW57" s="0" t="n">
        <v>63.0472</v>
      </c>
      <c r="JX57" s="0" t="n">
        <v>0</v>
      </c>
      <c r="JY57" s="0" t="str">
        <f aca="false">IF(OR(JU57=3,JU57=5),IF(GW57&gt;0.4,"3/5 high syn","3/5 low syn"),"other")</f>
        <v>3/5 high syn</v>
      </c>
      <c r="KA57" s="0" t="n">
        <v>63.0472</v>
      </c>
      <c r="KB57" s="0" t="n">
        <v>0</v>
      </c>
      <c r="KC57" s="0" t="str">
        <f aca="false">IF(KD57&gt;$KE$3,"high nfkb","low")</f>
        <v>low</v>
      </c>
      <c r="KD57" s="0" t="n">
        <f aca="false">D57+C57</f>
        <v>32.7618721991776</v>
      </c>
      <c r="KG57" s="0" t="n">
        <v>63.0472</v>
      </c>
      <c r="KH57" s="0" t="n">
        <v>0</v>
      </c>
      <c r="KI57" s="0" t="str">
        <f aca="false">IF(AND(KM57,NOT(KN57),KO57),"high cRel+RelB, low RelA","other")</f>
        <v>other</v>
      </c>
      <c r="KJ57" s="0" t="n">
        <f aca="false">Q57</f>
        <v>14.3969796258641</v>
      </c>
      <c r="KK57" s="0" t="n">
        <f aca="false">R57</f>
        <v>15.1472713660458</v>
      </c>
      <c r="KL57" s="0" t="n">
        <f aca="false">AC57</f>
        <v>18.6473186208612</v>
      </c>
      <c r="KM57" s="0" t="n">
        <f aca="false">IF(KJ57&gt;AVERAGE($KJ$3:$KJ$115),1,0)</f>
        <v>0</v>
      </c>
      <c r="KN57" s="0" t="n">
        <f aca="false">IF(KK57&gt;AVERAGE($KK$3:$KK$115),1,0)</f>
        <v>0</v>
      </c>
      <c r="KO57" s="0" t="n">
        <f aca="false">IF(KL57&gt;AVERAGE($KL$3:$KL$115),1,0)</f>
        <v>1</v>
      </c>
      <c r="KP57" s="0" t="n">
        <v>3</v>
      </c>
      <c r="KQ57" s="0" t="n">
        <v>305</v>
      </c>
      <c r="KR57" s="0" t="n">
        <v>557810</v>
      </c>
      <c r="KS57" s="0" t="n">
        <v>284</v>
      </c>
      <c r="KT57" s="0" t="n">
        <v>533695</v>
      </c>
      <c r="KU57" s="0" t="n">
        <v>56</v>
      </c>
      <c r="KV57" s="0" t="n">
        <v>24115</v>
      </c>
      <c r="KW57" s="0" t="n">
        <v>30271</v>
      </c>
      <c r="KX57" s="0" t="n">
        <v>0.197183098591549</v>
      </c>
      <c r="KY57" s="0" t="n">
        <f aca="false">KV57/KT57</f>
        <v>0.0451849839327706</v>
      </c>
    </row>
    <row r="58" customFormat="false" ht="15" hidden="false" customHeight="false" outlineLevel="0" collapsed="false">
      <c r="A58" s="0" t="n">
        <v>361</v>
      </c>
      <c r="B58" s="0" t="n">
        <v>11.4277731516081</v>
      </c>
      <c r="C58" s="0" t="n">
        <v>22.8413400839315</v>
      </c>
      <c r="D58" s="0" t="n">
        <v>12.6789549058411</v>
      </c>
      <c r="E58" s="0" t="n">
        <v>89.5524411514909</v>
      </c>
      <c r="F58" s="0" t="n">
        <v>0.161907398083614</v>
      </c>
      <c r="G58" s="0" t="n">
        <v>0.0476666215289636</v>
      </c>
      <c r="H58" s="0" t="n">
        <v>1.21196430175661</v>
      </c>
      <c r="I58" s="0" t="n">
        <v>0.724106595536721</v>
      </c>
      <c r="J58" s="0" t="n">
        <v>0.0893966533204396</v>
      </c>
      <c r="K58" s="0" t="n">
        <v>8.80296666384221</v>
      </c>
      <c r="L58" s="0" t="n">
        <v>0.567391932228416</v>
      </c>
      <c r="M58" s="0" t="n">
        <v>1</v>
      </c>
      <c r="N58" s="0" t="n">
        <v>1.17145321972082</v>
      </c>
      <c r="O58" s="0" t="n">
        <v>1</v>
      </c>
      <c r="P58" s="0" t="n">
        <v>0.00455930917332232</v>
      </c>
      <c r="Q58" s="0" t="n">
        <v>24.1073356858653</v>
      </c>
      <c r="R58" s="0" t="n">
        <v>15.7006599578522</v>
      </c>
      <c r="S58" s="0" t="n">
        <v>1.32829166624432</v>
      </c>
      <c r="T58" s="0" t="n">
        <v>0</v>
      </c>
      <c r="U58" s="0" t="n">
        <v>1</v>
      </c>
      <c r="V58" s="0" t="n">
        <v>3.79210052117074</v>
      </c>
      <c r="W58" s="0" t="n">
        <v>0.501847225463115</v>
      </c>
      <c r="X58" s="0" t="n">
        <v>1.48122444836322</v>
      </c>
      <c r="Y58" s="0" t="n">
        <v>3.74679321222364</v>
      </c>
      <c r="Z58" s="0" t="n">
        <v>2.03754602505993</v>
      </c>
      <c r="AA58" s="0" t="n">
        <v>0.0264838043868197</v>
      </c>
      <c r="AB58" s="0" t="n">
        <v>0.883143924280255</v>
      </c>
      <c r="AC58" s="0" t="n">
        <v>15.8239349697697</v>
      </c>
      <c r="AD58" s="0" t="n">
        <v>0.00934784063063282</v>
      </c>
      <c r="AE58" s="0" t="n">
        <v>0.414339620567217</v>
      </c>
      <c r="AF58" s="0" t="n">
        <v>4.10205874891632</v>
      </c>
      <c r="AG58" s="0" t="n">
        <v>0.27319405263663</v>
      </c>
      <c r="AH58" s="0" t="n">
        <v>12.9560179896275</v>
      </c>
      <c r="AI58" s="0" t="n">
        <v>0.274343734251279</v>
      </c>
      <c r="AJ58" s="0" t="n">
        <v>0.0650581391738279</v>
      </c>
      <c r="AK58" s="0" t="n">
        <v>0.0324481931371585</v>
      </c>
      <c r="AL58" s="0" t="n">
        <v>0.00554686476328644</v>
      </c>
      <c r="AM58" s="0" t="n">
        <v>0.911581978272748</v>
      </c>
      <c r="AN58" s="0" t="n">
        <v>0.00151002490039946</v>
      </c>
      <c r="AO58" s="0" t="n">
        <v>0.159134808372082</v>
      </c>
      <c r="AP58" s="0" t="n">
        <v>169.344138773538</v>
      </c>
      <c r="AQ58" s="0" t="n">
        <v>22.5749264533086</v>
      </c>
      <c r="AR58" s="0" t="n">
        <v>35.3578280072634</v>
      </c>
      <c r="AS58" s="0" t="n">
        <v>10.2675945014615</v>
      </c>
      <c r="AT58" s="0" t="n">
        <v>22.6752451683414</v>
      </c>
      <c r="AU58" s="0" t="n">
        <v>0.0733161867007654</v>
      </c>
      <c r="AV58" s="0" t="n">
        <v>1.25069325955738</v>
      </c>
      <c r="AW58" s="0" t="n">
        <v>0.0184871303745477</v>
      </c>
      <c r="AX58" s="0" t="n">
        <v>2.3094754976511</v>
      </c>
      <c r="AY58" s="0" t="n">
        <v>0.254544318290424</v>
      </c>
      <c r="AZ58" s="0" t="n">
        <v>1.17108333718827</v>
      </c>
      <c r="BA58" s="0" t="n">
        <v>0.163198698180199</v>
      </c>
      <c r="BB58" s="0" t="n">
        <v>7.84685677814923</v>
      </c>
      <c r="BC58" s="0" t="n">
        <v>18.5713622474685</v>
      </c>
      <c r="BD58" s="0" t="n">
        <v>6.46896362608135</v>
      </c>
      <c r="BE58" s="0" t="n">
        <v>1.4317334310634</v>
      </c>
      <c r="BF58" s="0" t="n">
        <v>12.7594138646385</v>
      </c>
      <c r="BG58" s="0" t="n">
        <v>5.80921656371906</v>
      </c>
      <c r="BH58" s="0" t="n">
        <v>0</v>
      </c>
      <c r="BI58" s="0" t="n">
        <v>0</v>
      </c>
      <c r="BJ58" s="0" t="n">
        <v>0.144176950923511</v>
      </c>
      <c r="BK58" s="0" t="n">
        <v>0.0925075078660987</v>
      </c>
      <c r="BL58" s="0" t="n">
        <v>1.02751295885294</v>
      </c>
      <c r="BM58" s="0" t="n">
        <v>0.0794910532754743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0.00526363631240686</v>
      </c>
      <c r="BU58" s="0" t="n">
        <v>4.30344026524484</v>
      </c>
      <c r="BV58" s="0" t="n">
        <v>11.7284216604043</v>
      </c>
      <c r="BW58" s="0" t="n">
        <v>5.40183056179257</v>
      </c>
      <c r="BX58" s="0" t="n">
        <v>0.0399705406640089</v>
      </c>
      <c r="BY58" s="0" t="n">
        <v>0.0101876466035375</v>
      </c>
      <c r="BZ58" s="0" t="n">
        <v>0.14935381486812</v>
      </c>
      <c r="CA58" s="0" t="n">
        <v>0.0942243946553102</v>
      </c>
      <c r="CB58" s="0" t="n">
        <v>8.44577271184249</v>
      </c>
      <c r="CC58" s="0" t="n">
        <v>0.670635385800728</v>
      </c>
      <c r="CD58" s="0" t="n">
        <v>0.718816519283129</v>
      </c>
      <c r="CE58" s="0" t="n">
        <v>0.323562582163688</v>
      </c>
      <c r="CF58" s="0" t="n">
        <v>0.00265126429316678</v>
      </c>
      <c r="CG58" s="0" t="n">
        <v>0.00209173857638929</v>
      </c>
      <c r="CH58" s="0" t="n">
        <v>0.00865709093945006</v>
      </c>
      <c r="CI58" s="0" t="n">
        <v>0.00539229629219543</v>
      </c>
      <c r="CJ58" s="0" t="n">
        <v>9.697021430155</v>
      </c>
      <c r="CK58" s="0" t="n">
        <v>0.849067588057631</v>
      </c>
      <c r="CL58" s="0" t="n">
        <v>1.19704809700528</v>
      </c>
      <c r="CM58" s="0" t="n">
        <v>0.544542138657342</v>
      </c>
      <c r="CN58" s="0" t="n">
        <v>0.00354603027981878</v>
      </c>
      <c r="CO58" s="0" t="n">
        <v>0.00296607574567419</v>
      </c>
      <c r="CP58" s="0" t="n">
        <v>0.0135021250227919</v>
      </c>
      <c r="CQ58" s="0" t="n">
        <v>0.00865814526602274</v>
      </c>
      <c r="CR58" s="0" t="n">
        <v>0.848460170545418</v>
      </c>
      <c r="CS58" s="0" t="n">
        <v>0.0668686475132299</v>
      </c>
      <c r="CT58" s="0" t="n">
        <v>0.462247825339679</v>
      </c>
      <c r="CU58" s="0" t="n">
        <v>4.24405221550287</v>
      </c>
      <c r="CV58" s="0" t="n">
        <v>0.0349405307771564</v>
      </c>
      <c r="CW58" s="0" t="n">
        <v>0.031435458966495</v>
      </c>
      <c r="CX58" s="0" t="n">
        <v>0.0320215287719142</v>
      </c>
      <c r="CY58" s="0" t="n">
        <v>0.0370224840186614</v>
      </c>
      <c r="CZ58" s="0" t="n">
        <v>0.0970540603156658</v>
      </c>
      <c r="DA58" s="0" t="n">
        <v>6.64916972104072</v>
      </c>
      <c r="DB58" s="0" t="n">
        <v>2.14709822261458</v>
      </c>
      <c r="DC58" s="0" t="n">
        <v>4.41051015948827</v>
      </c>
      <c r="DD58" s="0" t="n">
        <v>0.287675451224894</v>
      </c>
      <c r="DE58" s="0" t="n">
        <v>0.0172887381437899</v>
      </c>
      <c r="DF58" s="0" t="n">
        <v>0.00927792912817861</v>
      </c>
      <c r="DG58" s="0" t="n">
        <v>0.000513321886585818</v>
      </c>
      <c r="DH58" s="7" t="n">
        <v>2.62871346902734E-006</v>
      </c>
      <c r="DI58" s="0" t="n">
        <v>0.00421894097625851</v>
      </c>
      <c r="DJ58" s="0" t="n">
        <v>0.00484214585625868</v>
      </c>
      <c r="DK58" s="0" t="n">
        <v>0.000423844510979356</v>
      </c>
      <c r="DL58" s="0" t="n">
        <v>0.0292645437414927</v>
      </c>
      <c r="DM58" s="0" t="n">
        <v>0.0450320416392633</v>
      </c>
      <c r="DN58" s="0" t="n">
        <v>1.55792899650439</v>
      </c>
      <c r="DO58" s="7" t="n">
        <v>1.56474311563114E-007</v>
      </c>
      <c r="DP58" s="0" t="n">
        <v>0.136258292299359</v>
      </c>
      <c r="DQ58" s="0" t="n">
        <v>0.00176438595508538</v>
      </c>
      <c r="DR58" s="0" t="n">
        <v>0.00057743109660937</v>
      </c>
      <c r="DS58" s="0" t="n">
        <v>0.00767981159013155</v>
      </c>
      <c r="DT58" s="0" t="n">
        <v>0.282406373205439</v>
      </c>
      <c r="DU58" s="0" t="n">
        <v>0.999489637224105</v>
      </c>
      <c r="DV58" s="0" t="n">
        <v>0.783134167123231</v>
      </c>
      <c r="DW58" s="0" t="n">
        <v>0.940050904838457</v>
      </c>
      <c r="DX58" s="7" t="n">
        <v>2.33027523238522E-005</v>
      </c>
      <c r="DY58" s="0" t="n">
        <v>0.00739312440165251</v>
      </c>
      <c r="DZ58" s="0" t="n">
        <v>4.87072065338824</v>
      </c>
      <c r="EA58" s="0" t="n">
        <v>0.0641555732038614</v>
      </c>
      <c r="EB58" s="0" t="n">
        <v>3.47098002191834</v>
      </c>
      <c r="EC58" s="0" t="n">
        <v>0.0642744809371926</v>
      </c>
      <c r="ED58" s="0" t="n">
        <v>0.00084660397501219</v>
      </c>
      <c r="EE58" s="0" t="n">
        <v>1.59402699679454</v>
      </c>
      <c r="EF58" s="0" t="n">
        <v>199.760141357212</v>
      </c>
      <c r="EG58" s="0" t="n">
        <v>0.00798961175074475</v>
      </c>
      <c r="EH58" s="0" t="n">
        <v>1.37325536413121</v>
      </c>
      <c r="EI58" s="0" t="n">
        <v>98.1604611896227</v>
      </c>
      <c r="EJ58" s="0" t="n">
        <v>0.108958849088324</v>
      </c>
      <c r="EK58" s="0" t="n">
        <v>22754.6505674138</v>
      </c>
      <c r="EL58" s="0" t="n">
        <v>0.00312155071271056</v>
      </c>
      <c r="EM58" s="0" t="n">
        <v>15.7141192314611</v>
      </c>
      <c r="EN58" s="0" t="n">
        <v>577.918883179396</v>
      </c>
      <c r="EO58" s="0" t="n">
        <v>3.1627046526879</v>
      </c>
      <c r="EP58" s="0" t="n">
        <v>694425.843946555</v>
      </c>
      <c r="EQ58" s="0" t="n">
        <v>1.09006798940084</v>
      </c>
      <c r="ER58" s="0" t="n">
        <v>0.0857842899561367</v>
      </c>
      <c r="ES58" s="0" t="n">
        <v>417075.798814296</v>
      </c>
      <c r="ET58" s="0" t="n">
        <v>0.00357404871579395</v>
      </c>
      <c r="EU58" s="0" t="n">
        <v>1.71710688532829</v>
      </c>
      <c r="EV58" s="0" t="n">
        <v>0.00390305241878123</v>
      </c>
      <c r="EW58" s="7" t="n">
        <v>6416999.13193609</v>
      </c>
      <c r="EX58" s="0" t="n">
        <v>10.8935326998382</v>
      </c>
      <c r="EY58" s="0" t="n">
        <v>3792.12323683551</v>
      </c>
      <c r="EZ58" s="7" t="n">
        <v>1020331.97953095</v>
      </c>
      <c r="FA58" s="0" t="n">
        <v>0.00437618967044831</v>
      </c>
      <c r="FB58" s="0" t="n">
        <v>70.0968225725182</v>
      </c>
      <c r="FC58" s="0" t="n">
        <v>43618.7644299875</v>
      </c>
      <c r="FD58" s="0" t="n">
        <v>0.0684701143080273</v>
      </c>
      <c r="FE58" s="0" t="n">
        <v>14.8965715450445</v>
      </c>
      <c r="FF58" s="0" t="n">
        <v>20535.1691314289</v>
      </c>
      <c r="FG58" s="0" t="n">
        <v>238.676351984143</v>
      </c>
      <c r="FH58" s="0" t="n">
        <v>98532.9386370203</v>
      </c>
      <c r="FI58" s="0" t="n">
        <v>0.146621597089773</v>
      </c>
      <c r="FJ58" s="0" t="n">
        <v>419.814667478566</v>
      </c>
      <c r="FK58" s="0" t="n">
        <v>4.10673854535331</v>
      </c>
      <c r="FL58" s="0" t="n">
        <v>6707.96624880539</v>
      </c>
      <c r="FM58" s="0" t="n">
        <v>303.158736831413</v>
      </c>
      <c r="FN58" s="0" t="n">
        <v>0.00706072894924781</v>
      </c>
      <c r="FO58" s="0" t="n">
        <v>0.444913218327574</v>
      </c>
      <c r="FP58" s="7" t="n">
        <v>9.95209331509699E-011</v>
      </c>
      <c r="FQ58" s="7" t="n">
        <v>5.21959559031975E-009</v>
      </c>
      <c r="FR58" s="0" t="n">
        <v>499999.999999092</v>
      </c>
      <c r="FS58" s="7" t="n">
        <v>7.09698675049309E-010</v>
      </c>
      <c r="FT58" s="7" t="n">
        <v>4.706077101923E-008</v>
      </c>
      <c r="FU58" s="0" t="n">
        <v>597507.310158909</v>
      </c>
      <c r="FV58" s="7" t="n">
        <v>8.03267969323358E-008</v>
      </c>
      <c r="FW58" s="7" t="n">
        <v>9.07712265090321E-007</v>
      </c>
      <c r="FX58" s="7" t="n">
        <v>5797187.1485668</v>
      </c>
      <c r="FY58" s="7" t="n">
        <v>7.79353602783777E-007</v>
      </c>
      <c r="FZ58" s="7" t="n">
        <v>7.79185525150739E-006</v>
      </c>
      <c r="GA58" s="7" t="n">
        <v>1.05075197164851E-005</v>
      </c>
      <c r="GB58" s="0" t="n">
        <v>99999.9989495354</v>
      </c>
      <c r="GC58" s="0" t="n">
        <v>0.0010499709730262</v>
      </c>
      <c r="GD58" s="7" t="n">
        <v>6.84177141715978E-008</v>
      </c>
      <c r="GE58" s="0" t="n">
        <v>99999.9999995747</v>
      </c>
      <c r="GF58" s="7" t="n">
        <v>6.61520361311525E-011</v>
      </c>
      <c r="GG58" s="7" t="n">
        <v>2.29279477709531E-013</v>
      </c>
      <c r="GH58" s="7" t="n">
        <v>3.68580996469786E-007</v>
      </c>
      <c r="GI58" s="7" t="n">
        <v>4.25163290085567E-007</v>
      </c>
      <c r="GJ58" s="0" t="n">
        <v>0.00876846502052962</v>
      </c>
      <c r="GK58" s="0" t="n">
        <v>9.31176237620335</v>
      </c>
      <c r="GL58" s="0" t="n">
        <v>1.9363792100285</v>
      </c>
      <c r="GM58" s="0" t="n">
        <v>15.471032017317</v>
      </c>
      <c r="GN58" s="0" t="s">
        <v>293</v>
      </c>
      <c r="GO58" s="0" t="e">
        <f aca="false">VLOOKUP(GN58,,8,0)</f>
        <v>#NAME?</v>
      </c>
      <c r="GP58" s="0" t="n">
        <v>147</v>
      </c>
      <c r="GQ58" s="0" t="n">
        <v>331738</v>
      </c>
      <c r="GR58" s="0" t="n">
        <v>153</v>
      </c>
      <c r="GS58" s="0" t="n">
        <v>327168</v>
      </c>
      <c r="GT58" s="0" t="n">
        <v>40</v>
      </c>
      <c r="GU58" s="0" t="n">
        <v>4570</v>
      </c>
      <c r="GV58" s="0" t="n">
        <v>7177</v>
      </c>
      <c r="GW58" s="0" t="n">
        <v>0.261437908496732</v>
      </c>
      <c r="GX58" s="0" t="n">
        <v>2</v>
      </c>
      <c r="GY58" s="0" t="s">
        <v>293</v>
      </c>
      <c r="GZ58" s="0" t="n">
        <v>63.1</v>
      </c>
      <c r="HA58" s="0" t="n">
        <v>0</v>
      </c>
      <c r="HB58" s="0" t="e">
        <f aca="false">VLOOKUP(GN58,,42,0)</f>
        <v>#NAME?</v>
      </c>
      <c r="HC58" s="0" t="e">
        <f aca="false">VLOOKUP(GN58,,43,0)</f>
        <v>#NAME?</v>
      </c>
      <c r="HD58" s="0" t="e">
        <f aca="false">IF(HC58="Progressed",1,0)</f>
        <v>#NAME?</v>
      </c>
      <c r="HE58" s="0" t="n">
        <f aca="false">GU58/GX58</f>
        <v>2285</v>
      </c>
      <c r="HF58" s="0" t="e">
        <f aca="false">VLOOKUP(GN58,,3,0)</f>
        <v>#NAME?</v>
      </c>
      <c r="HG58" s="0" t="n">
        <f aca="false">IF(Q58&gt;20,1,0)</f>
        <v>1</v>
      </c>
      <c r="HH58" s="0" t="n">
        <f aca="false">IF(AF58&gt;4.2,1,0)</f>
        <v>0</v>
      </c>
      <c r="HI58" s="0" t="n">
        <f aca="false">IF(DQ58&gt;0.005,1,0)</f>
        <v>0</v>
      </c>
      <c r="HJ58" s="0" t="n">
        <f aca="false">IF(DR58&gt;0.004,1,0)</f>
        <v>0</v>
      </c>
      <c r="HK58" s="0" t="n">
        <f aca="false">IF(ED58&gt;0.001,1,0)</f>
        <v>0</v>
      </c>
      <c r="HL58" s="0" t="n">
        <f aca="false">IF((GT58/GP58)&gt;0.4,1,0)</f>
        <v>0</v>
      </c>
      <c r="HM58" s="0" t="n">
        <f aca="false">SUM(HG58:HH58)</f>
        <v>1</v>
      </c>
      <c r="HN58" s="0" t="n">
        <f aca="false">SUM(HG58,HH58,HL58)</f>
        <v>1</v>
      </c>
      <c r="HP58" s="1" t="n">
        <f aca="false">IF(B58&gt;AVERAGE($B$3:$B$115),1,0)</f>
        <v>0</v>
      </c>
      <c r="HQ58" s="1" t="n">
        <f aca="false">IF(E58&gt;AVERAGE($E$3:$E$115),1,0)</f>
        <v>0</v>
      </c>
      <c r="HR58" s="2" t="str">
        <f aca="false">IF(AND(HP58,HQ58),"high","low")</f>
        <v>low</v>
      </c>
      <c r="HS58" s="6" t="n">
        <v>84.5</v>
      </c>
      <c r="HT58" s="6" t="n">
        <v>0</v>
      </c>
      <c r="HU58" s="6" t="str">
        <f aca="false">HR58</f>
        <v>low</v>
      </c>
      <c r="HV58" s="0" t="str">
        <f aca="false">IF(HM58+HL58&lt;2,"low","high")</f>
        <v>low</v>
      </c>
      <c r="HW58" s="0" t="n">
        <v>63.1</v>
      </c>
      <c r="HX58" s="0" t="n">
        <v>0</v>
      </c>
      <c r="HY58" s="0" t="n">
        <f aca="false">SUM(HG58,HH58,HL58)</f>
        <v>1</v>
      </c>
      <c r="IA58" s="0" t="n">
        <v>63.1</v>
      </c>
      <c r="IB58" s="0" t="n">
        <v>0</v>
      </c>
      <c r="IC58" s="0" t="str">
        <f aca="false">IF(AND(SUM(HG58:HH58)=2,GW58&gt;0.4),"high relBp52 and cRel + high synergy",IF(SUM(HG58:HH58)=2,"high RelBp52 and cRel + low synergy","low nfkb"))</f>
        <v>low nfkb</v>
      </c>
      <c r="IE58" s="0" t="n">
        <v>63.1</v>
      </c>
      <c r="IF58" s="0" t="n">
        <v>0</v>
      </c>
      <c r="IG58" s="0" t="str">
        <f aca="false">IF(AND(SUM(HG58:HH58)=2,GW58&gt;0.4),"high relBp52 and cRel + high synergy",IF(AND(SUM(HG58:HH58)=1,GW58&gt;0.4),"high RelBp52 or cRel + high synergy",IF(SUM(HG58:HH58)=1,"high cRel OR RelBnp52n","low nfkb")))</f>
        <v>high cRel OR RelBnp52n</v>
      </c>
      <c r="II58" s="0" t="n">
        <v>63.1</v>
      </c>
      <c r="IJ58" s="0" t="n">
        <v>0</v>
      </c>
      <c r="IK58" s="0" t="str">
        <f aca="false">IF(Q58&gt;20,"high cRel","low cRel")</f>
        <v>high cRel</v>
      </c>
      <c r="IM58" s="0" t="n">
        <v>63.1</v>
      </c>
      <c r="IN58" s="0" t="n">
        <v>0</v>
      </c>
      <c r="IO58" s="0" t="str">
        <f aca="false">IF(AND(Q58&gt;20,GW58&gt;0.4),"high cRel + syn","low cRel or syn")</f>
        <v>low cRel or syn</v>
      </c>
      <c r="IQ58" s="0" t="n">
        <v>63.1</v>
      </c>
      <c r="IR58" s="0" t="n">
        <v>0</v>
      </c>
      <c r="IS58" s="0" t="str">
        <f aca="false">IF(AF58&gt;4.2,"High RelBnp52n","low RelBnp52n")</f>
        <v>low RelBnp52n</v>
      </c>
      <c r="IU58" s="0" t="n">
        <v>63.1</v>
      </c>
      <c r="IV58" s="0" t="n">
        <v>0</v>
      </c>
      <c r="IW58" s="0" t="str">
        <f aca="false">IF(AND(AF58&gt;4.2,GW58&gt;0.4),"High RelBnp52n and syn","low RelBnp52n or syn")</f>
        <v>low RelBnp52n or syn</v>
      </c>
      <c r="IY58" s="0" t="n">
        <v>63.1</v>
      </c>
      <c r="IZ58" s="0" t="n">
        <v>0</v>
      </c>
      <c r="JA58" s="0" t="str">
        <f aca="false">IF(AND(AF58&gt;4.2,GW58&gt;0.4),"High RelBnp52n and syn",IF(AND(AF58&gt;4.2,GW58&lt;=0.4),"other",IF(AND(AF58&lt;=4.2,GW58&gt;0.4),"other","low RelBnp52n and syn")))</f>
        <v>low RelBnp52n and syn</v>
      </c>
      <c r="JC58" s="0" t="n">
        <v>63.1</v>
      </c>
      <c r="JD58" s="0" t="n">
        <v>0</v>
      </c>
      <c r="JE58" s="0" t="str">
        <f aca="false">IF(ED58&gt;0.001,"high pE2F","low pE2F")</f>
        <v>low pE2F</v>
      </c>
      <c r="JG58" s="0" t="n">
        <v>63.1</v>
      </c>
      <c r="JH58" s="0" t="n">
        <v>0</v>
      </c>
      <c r="JI58" s="0" t="str">
        <f aca="false">IF((Q58/R58)&gt;1.3,"high cRel/relA","low cRel/RelA")</f>
        <v>high cRel/relA</v>
      </c>
      <c r="JK58" s="0" t="n">
        <v>63.1</v>
      </c>
      <c r="JL58" s="0" t="n">
        <v>0</v>
      </c>
      <c r="JM58" s="0" t="str">
        <f aca="false">IF(AND((Q58/R58)&gt;1.3,GW58&gt;0.4),"high cRel/relA and high syn",IF(OR((Q58/R58)&gt;1.3,GW58&gt;0.4),"high cRel/RelA or high syn","low both"))</f>
        <v>high cRel/RelA or high syn</v>
      </c>
      <c r="JO58" s="0" t="n">
        <v>63.1</v>
      </c>
      <c r="JP58" s="0" t="n">
        <v>0</v>
      </c>
      <c r="JQ58" s="0" t="str">
        <f aca="false">IF(BB58&gt;7.6,"high IkBd","low IkBd")</f>
        <v>high IkBd</v>
      </c>
      <c r="JS58" s="0" t="n">
        <v>63.1</v>
      </c>
      <c r="JT58" s="0" t="n">
        <v>0</v>
      </c>
      <c r="JU58" s="0" t="n">
        <v>2</v>
      </c>
      <c r="JW58" s="0" t="n">
        <v>63.1</v>
      </c>
      <c r="JX58" s="0" t="n">
        <v>0</v>
      </c>
      <c r="JY58" s="0" t="str">
        <f aca="false">IF(OR(JU58=3,JU58=5),IF(GW58&gt;0.4,"3/5 high syn","3/5 low syn"),"other")</f>
        <v>other</v>
      </c>
      <c r="KA58" s="0" t="n">
        <v>63.1</v>
      </c>
      <c r="KB58" s="0" t="n">
        <v>0</v>
      </c>
      <c r="KC58" s="0" t="str">
        <f aca="false">IF(KD58&gt;$KE$3,"high nfkb","low")</f>
        <v>high nfkb</v>
      </c>
      <c r="KD58" s="0" t="n">
        <f aca="false">D58+C58</f>
        <v>35.5202949897726</v>
      </c>
      <c r="KG58" s="0" t="n">
        <v>63.1</v>
      </c>
      <c r="KH58" s="0" t="n">
        <v>0</v>
      </c>
      <c r="KI58" s="0" t="str">
        <f aca="false">IF(AND(KM58,NOT(KN58),KO58),"high cRel+RelB, low RelA","other")</f>
        <v>other</v>
      </c>
      <c r="KJ58" s="0" t="n">
        <f aca="false">Q58</f>
        <v>24.1073356858653</v>
      </c>
      <c r="KK58" s="0" t="n">
        <f aca="false">R58</f>
        <v>15.7006599578522</v>
      </c>
      <c r="KL58" s="0" t="n">
        <f aca="false">AC58</f>
        <v>15.8239349697697</v>
      </c>
      <c r="KM58" s="0" t="n">
        <f aca="false">IF(KJ58&gt;AVERAGE($KJ$3:$KJ$115),1,0)</f>
        <v>1</v>
      </c>
      <c r="KN58" s="0" t="n">
        <f aca="false">IF(KK58&gt;AVERAGE($KK$3:$KK$115),1,0)</f>
        <v>0</v>
      </c>
      <c r="KO58" s="0" t="n">
        <f aca="false">IF(KL58&gt;AVERAGE($KL$3:$KL$115),1,0)</f>
        <v>0</v>
      </c>
      <c r="KP58" s="0" t="n">
        <v>3</v>
      </c>
      <c r="KQ58" s="0" t="n">
        <v>147</v>
      </c>
      <c r="KR58" s="0" t="n">
        <v>331543</v>
      </c>
      <c r="KS58" s="0" t="n">
        <v>176</v>
      </c>
      <c r="KT58" s="0" t="n">
        <v>351789</v>
      </c>
      <c r="KU58" s="0" t="n">
        <v>62</v>
      </c>
      <c r="KV58" s="0" t="n">
        <v>-20246</v>
      </c>
      <c r="KW58" s="0" t="n">
        <v>28970</v>
      </c>
      <c r="KX58" s="0" t="n">
        <v>0.352272727272727</v>
      </c>
      <c r="KY58" s="0" t="n">
        <f aca="false">KV58/KT58</f>
        <v>-0.0575515436810133</v>
      </c>
    </row>
    <row r="59" customFormat="false" ht="15" hidden="false" customHeight="false" outlineLevel="0" collapsed="false">
      <c r="A59" s="0" t="n">
        <v>361</v>
      </c>
      <c r="B59" s="0" t="n">
        <v>9.20093354737087</v>
      </c>
      <c r="C59" s="0" t="n">
        <v>20.8437669153332</v>
      </c>
      <c r="D59" s="0" t="n">
        <v>6.82907539209045</v>
      </c>
      <c r="E59" s="0" t="n">
        <v>165.552206294983</v>
      </c>
      <c r="F59" s="0" t="n">
        <v>0.117456476422379</v>
      </c>
      <c r="G59" s="0" t="n">
        <v>0.0398698759737839</v>
      </c>
      <c r="H59" s="0" t="n">
        <v>1.63507387991955</v>
      </c>
      <c r="I59" s="0" t="n">
        <v>0.50366515827901</v>
      </c>
      <c r="J59" s="0" t="n">
        <v>0.0796707637646882</v>
      </c>
      <c r="K59" s="0" t="n">
        <v>7.44257703044022</v>
      </c>
      <c r="L59" s="0" t="n">
        <v>0.562911039615924</v>
      </c>
      <c r="M59" s="0" t="n">
        <v>1</v>
      </c>
      <c r="N59" s="0" t="n">
        <v>1.17733019578301</v>
      </c>
      <c r="O59" s="0" t="n">
        <v>1</v>
      </c>
      <c r="P59" s="0" t="n">
        <v>0.00346294270772715</v>
      </c>
      <c r="Q59" s="0" t="n">
        <v>15.5466644278223</v>
      </c>
      <c r="R59" s="0" t="n">
        <v>16.5400794441818</v>
      </c>
      <c r="S59" s="0" t="n">
        <v>0.964880609428566</v>
      </c>
      <c r="T59" s="0" t="n">
        <v>0</v>
      </c>
      <c r="U59" s="0" t="n">
        <v>1</v>
      </c>
      <c r="V59" s="0" t="n">
        <v>3.37076855283078</v>
      </c>
      <c r="W59" s="0" t="n">
        <v>0.423133256076332</v>
      </c>
      <c r="X59" s="0" t="n">
        <v>1.30430675262441</v>
      </c>
      <c r="Y59" s="0" t="n">
        <v>2.8635298856182</v>
      </c>
      <c r="Z59" s="0" t="n">
        <v>2.51406568832833</v>
      </c>
      <c r="AA59" s="0" t="n">
        <v>0.0330553816786374</v>
      </c>
      <c r="AB59" s="0" t="n">
        <v>1.08880111783837</v>
      </c>
      <c r="AC59" s="0" t="n">
        <v>15.8867710600895</v>
      </c>
      <c r="AD59" s="0" t="n">
        <v>0.0111721212997875</v>
      </c>
      <c r="AE59" s="0" t="n">
        <v>0.382293953530679</v>
      </c>
      <c r="AF59" s="0" t="n">
        <v>4.62189138492828</v>
      </c>
      <c r="AG59" s="0" t="n">
        <v>0.226124129724617</v>
      </c>
      <c r="AH59" s="0" t="n">
        <v>11.7187453115593</v>
      </c>
      <c r="AI59" s="0" t="n">
        <v>0.136614777763256</v>
      </c>
      <c r="AJ59" s="0" t="n">
        <v>0.0323636497778858</v>
      </c>
      <c r="AK59" s="0" t="n">
        <v>0.0232902828159013</v>
      </c>
      <c r="AL59" s="0" t="n">
        <v>0.00429957194179183</v>
      </c>
      <c r="AM59" s="0" t="n">
        <v>0.625858256284519</v>
      </c>
      <c r="AN59" s="0" t="n">
        <v>0.00229673324151405</v>
      </c>
      <c r="AO59" s="0" t="n">
        <v>0.240019876342459</v>
      </c>
      <c r="AP59" s="0" t="n">
        <v>135.659731787606</v>
      </c>
      <c r="AQ59" s="0" t="n">
        <v>18.8172384570866</v>
      </c>
      <c r="AR59" s="0" t="n">
        <v>31.9023460605791</v>
      </c>
      <c r="AS59" s="0" t="n">
        <v>8.52745183091934</v>
      </c>
      <c r="AT59" s="0" t="n">
        <v>19.9344609856572</v>
      </c>
      <c r="AU59" s="0" t="n">
        <v>0.0481135164289685</v>
      </c>
      <c r="AV59" s="0" t="n">
        <v>1.18084997004739</v>
      </c>
      <c r="AW59" s="0" t="n">
        <v>0.0149798951553646</v>
      </c>
      <c r="AX59" s="0" t="n">
        <v>2.70668873805106</v>
      </c>
      <c r="AY59" s="0" t="n">
        <v>0.356984827296015</v>
      </c>
      <c r="AZ59" s="0" t="n">
        <v>1.60293823133435</v>
      </c>
      <c r="BA59" s="0" t="n">
        <v>0.216547636892652</v>
      </c>
      <c r="BB59" s="0" t="n">
        <v>7.47416658697123</v>
      </c>
      <c r="BC59" s="0" t="n">
        <v>19.3560491188194</v>
      </c>
      <c r="BD59" s="0" t="n">
        <v>7.32317395023726</v>
      </c>
      <c r="BE59" s="0" t="n">
        <v>1.49054881732101</v>
      </c>
      <c r="BF59" s="0" t="n">
        <v>10.5561839684676</v>
      </c>
      <c r="BG59" s="0" t="n">
        <v>4.78745750271187</v>
      </c>
      <c r="BH59" s="0" t="n">
        <v>0</v>
      </c>
      <c r="BI59" s="0" t="n">
        <v>0</v>
      </c>
      <c r="BJ59" s="0" t="n">
        <v>0.200735013191601</v>
      </c>
      <c r="BK59" s="0" t="n">
        <v>0.121795678501268</v>
      </c>
      <c r="BL59" s="0" t="n">
        <v>1.07271253090333</v>
      </c>
      <c r="BM59" s="0" t="n">
        <v>0.0827737256289364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0.00605329521311786</v>
      </c>
      <c r="BU59" s="0" t="n">
        <v>5.57291513428362</v>
      </c>
      <c r="BV59" s="0" t="n">
        <v>5.7520029187176</v>
      </c>
      <c r="BW59" s="0" t="n">
        <v>2.6411919044006</v>
      </c>
      <c r="BX59" s="0" t="n">
        <v>0.0155080439530372</v>
      </c>
      <c r="BY59" s="0" t="n">
        <v>0.00487658792509753</v>
      </c>
      <c r="BZ59" s="0" t="n">
        <v>0.124188493789473</v>
      </c>
      <c r="CA59" s="0" t="n">
        <v>0.0740701965683498</v>
      </c>
      <c r="CB59" s="0" t="n">
        <v>5.05951939974396</v>
      </c>
      <c r="CC59" s="0" t="n">
        <v>0.40294307828907</v>
      </c>
      <c r="CD59" s="0" t="n">
        <v>0.454983897903346</v>
      </c>
      <c r="CE59" s="0" t="n">
        <v>0.204198987939497</v>
      </c>
      <c r="CF59" s="0" t="n">
        <v>0.00138894931751477</v>
      </c>
      <c r="CG59" s="0" t="n">
        <v>0.00115297493796534</v>
      </c>
      <c r="CH59" s="0" t="n">
        <v>0.00923352873202641</v>
      </c>
      <c r="CI59" s="0" t="n">
        <v>0.00545379094759059</v>
      </c>
      <c r="CJ59" s="0" t="n">
        <v>7.46592691202694</v>
      </c>
      <c r="CK59" s="0" t="n">
        <v>0.6573002610822</v>
      </c>
      <c r="CL59" s="0" t="n">
        <v>1.47347234391857</v>
      </c>
      <c r="CM59" s="0" t="n">
        <v>0.66798330830522</v>
      </c>
      <c r="CN59" s="0" t="n">
        <v>0.00350031900750391</v>
      </c>
      <c r="CO59" s="0" t="n">
        <v>0.00313786945515176</v>
      </c>
      <c r="CP59" s="0" t="n">
        <v>0.0279579113379098</v>
      </c>
      <c r="CQ59" s="0" t="n">
        <v>0.0169681989354592</v>
      </c>
      <c r="CR59" s="0" t="n">
        <v>1.29296641838408</v>
      </c>
      <c r="CS59" s="0" t="n">
        <v>0.101943454728165</v>
      </c>
      <c r="CT59" s="0" t="n">
        <v>0.438410747881658</v>
      </c>
      <c r="CU59" s="0" t="n">
        <v>3.2787382456836</v>
      </c>
      <c r="CV59" s="0" t="n">
        <v>0.0366904205507715</v>
      </c>
      <c r="CW59" s="0" t="n">
        <v>0.0418572766116075</v>
      </c>
      <c r="CX59" s="0" t="n">
        <v>0.0271713453000797</v>
      </c>
      <c r="CY59" s="0" t="n">
        <v>0.0416429103820538</v>
      </c>
      <c r="CZ59" s="0" t="n">
        <v>0.100564273612336</v>
      </c>
      <c r="DA59" s="0" t="n">
        <v>6.60334832847173</v>
      </c>
      <c r="DB59" s="0" t="n">
        <v>2.25421429191912</v>
      </c>
      <c r="DC59" s="0" t="n">
        <v>5.27888376686628</v>
      </c>
      <c r="DD59" s="0" t="n">
        <v>0.343080527686818</v>
      </c>
      <c r="DE59" s="0" t="n">
        <v>0.0197132535409718</v>
      </c>
      <c r="DF59" s="0" t="n">
        <v>0.00967182713676564</v>
      </c>
      <c r="DG59" s="0" t="n">
        <v>0.000536009474712069</v>
      </c>
      <c r="DH59" s="7" t="n">
        <v>3.02367110852483E-006</v>
      </c>
      <c r="DI59" s="0" t="n">
        <v>0.00252785451401217</v>
      </c>
      <c r="DJ59" s="0" t="n">
        <v>0.00372871041499397</v>
      </c>
      <c r="DK59" s="0" t="n">
        <v>0.000646018298540464</v>
      </c>
      <c r="DL59" s="0" t="n">
        <v>0.0186618333066713</v>
      </c>
      <c r="DM59" s="0" t="n">
        <v>0.041533134180628</v>
      </c>
      <c r="DN59" s="0" t="n">
        <v>1.5871394473894</v>
      </c>
      <c r="DO59" s="7" t="n">
        <v>-8.60067147781366E-006</v>
      </c>
      <c r="DP59" s="0" t="n">
        <v>0.136062231691723</v>
      </c>
      <c r="DQ59" s="0" t="n">
        <v>0.00174026279961672</v>
      </c>
      <c r="DR59" s="0" t="n">
        <v>0.00052759370003064</v>
      </c>
      <c r="DS59" s="0" t="n">
        <v>0.00507866590827801</v>
      </c>
      <c r="DT59" s="0" t="n">
        <v>0.216442535641513</v>
      </c>
      <c r="DU59" s="0" t="n">
        <v>0.999706743086008</v>
      </c>
      <c r="DV59" s="0" t="n">
        <v>0.835799198271339</v>
      </c>
      <c r="DW59" s="0" t="n">
        <v>1.10589482151373</v>
      </c>
      <c r="DX59" s="7" t="n">
        <v>1.54378822000057E-005</v>
      </c>
      <c r="DY59" s="0" t="n">
        <v>0.0056345069868776</v>
      </c>
      <c r="DZ59" s="0" t="n">
        <v>4.90087881859421</v>
      </c>
      <c r="EA59" s="0" t="n">
        <v>0.0468660582544553</v>
      </c>
      <c r="EB59" s="0" t="n">
        <v>2.8763234523171</v>
      </c>
      <c r="EC59" s="0" t="n">
        <v>0.0517574875584504</v>
      </c>
      <c r="ED59" s="0" t="n">
        <v>0.000494945821193468</v>
      </c>
      <c r="EE59" s="0" t="n">
        <v>2.17104241736461</v>
      </c>
      <c r="EF59" s="0" t="n">
        <v>199.760141368353</v>
      </c>
      <c r="EG59" s="0" t="n">
        <v>0.00798961175119891</v>
      </c>
      <c r="EH59" s="0" t="n">
        <v>1.38991738388043</v>
      </c>
      <c r="EI59" s="0" t="n">
        <v>93.1835558649024</v>
      </c>
      <c r="EJ59" s="0" t="n">
        <v>0.104916378285</v>
      </c>
      <c r="EK59" s="0" t="n">
        <v>24511.882548077</v>
      </c>
      <c r="EL59" s="0" t="n">
        <v>0.00340341086557428</v>
      </c>
      <c r="EM59" s="0" t="n">
        <v>10.9778803570085</v>
      </c>
      <c r="EN59" s="0" t="n">
        <v>593.560173162425</v>
      </c>
      <c r="EO59" s="0" t="n">
        <v>2.08759453096694</v>
      </c>
      <c r="EP59" s="0" t="n">
        <v>327782.161561069</v>
      </c>
      <c r="EQ59" s="0" t="n">
        <v>0.359457035413446</v>
      </c>
      <c r="ER59" s="0" t="n">
        <v>0.0270583679905002</v>
      </c>
      <c r="ES59" s="0" t="n">
        <v>506515.179077141</v>
      </c>
      <c r="ET59" s="0" t="n">
        <v>0.00136910652896111</v>
      </c>
      <c r="EU59" s="0" t="n">
        <v>0.663646110142583</v>
      </c>
      <c r="EV59" s="0" t="n">
        <v>0.00162500868106242</v>
      </c>
      <c r="EW59" s="7" t="n">
        <v>6708611.26915238</v>
      </c>
      <c r="EX59" s="0" t="n">
        <v>3.59267020902374</v>
      </c>
      <c r="EY59" s="0" t="n">
        <v>1430.861773455</v>
      </c>
      <c r="EZ59" s="0" t="n">
        <v>994646.701976168</v>
      </c>
      <c r="FA59" s="0" t="n">
        <v>0.00134560501745308</v>
      </c>
      <c r="FB59" s="0" t="n">
        <v>27.1062766203172</v>
      </c>
      <c r="FC59" s="0" t="n">
        <v>37302.1714807047</v>
      </c>
      <c r="FD59" s="0" t="n">
        <v>0.0409068247872951</v>
      </c>
      <c r="FE59" s="0" t="n">
        <v>12.2490982729907</v>
      </c>
      <c r="FF59" s="0" t="n">
        <v>17256.0155910679</v>
      </c>
      <c r="FG59" s="0" t="n">
        <v>171.36076220722</v>
      </c>
      <c r="FH59" s="0" t="n">
        <v>101822.185475861</v>
      </c>
      <c r="FI59" s="0" t="n">
        <v>0.124589422212757</v>
      </c>
      <c r="FJ59" s="0" t="n">
        <v>269.797279452154</v>
      </c>
      <c r="FK59" s="0" t="n">
        <v>2.60215181174949</v>
      </c>
      <c r="FL59" s="0" t="n">
        <v>11760.2136424542</v>
      </c>
      <c r="FM59" s="0" t="n">
        <v>341.818680684631</v>
      </c>
      <c r="FN59" s="0" t="n">
        <v>0.00176379571098564</v>
      </c>
      <c r="FO59" s="0" t="n">
        <v>0.201787120208242</v>
      </c>
      <c r="FP59" s="7" t="n">
        <v>6.16879675124588E-012</v>
      </c>
      <c r="FQ59" s="7" t="n">
        <v>6.1303275552233E-010</v>
      </c>
      <c r="FR59" s="0" t="n">
        <v>499999.999999929</v>
      </c>
      <c r="FS59" s="7" t="n">
        <v>4.39972336643432E-011</v>
      </c>
      <c r="FT59" s="7" t="n">
        <v>3.26484816206882E-009</v>
      </c>
      <c r="FU59" s="0" t="n">
        <v>842956.720218226</v>
      </c>
      <c r="FV59" s="7" t="n">
        <v>7.86199050882205E-009</v>
      </c>
      <c r="FW59" s="7" t="n">
        <v>9.09880176213659E-008</v>
      </c>
      <c r="FX59" s="7" t="n">
        <v>6327369.88339912</v>
      </c>
      <c r="FY59" s="7" t="n">
        <v>5.90133761034138E-008</v>
      </c>
      <c r="FZ59" s="7" t="n">
        <v>5.90099856458135E-007</v>
      </c>
      <c r="GA59" s="7" t="n">
        <v>1.241882911014E-006</v>
      </c>
      <c r="GB59" s="0" t="n">
        <v>99999.9998758181</v>
      </c>
      <c r="GC59" s="0" t="n">
        <v>0.000124112566259458</v>
      </c>
      <c r="GD59" s="7" t="n">
        <v>8.23126571410013E-009</v>
      </c>
      <c r="GE59" s="0" t="n">
        <v>99999.9999999389</v>
      </c>
      <c r="GF59" s="7" t="n">
        <v>8.49031766687174E-012</v>
      </c>
      <c r="GG59" s="7" t="n">
        <v>1.38919019392049E-014</v>
      </c>
      <c r="GH59" s="7" t="n">
        <v>2.90156122670841E-008</v>
      </c>
      <c r="GI59" s="7" t="n">
        <v>6.10244857025867E-008</v>
      </c>
      <c r="GJ59" s="0" t="n">
        <v>0.000772794523862907</v>
      </c>
      <c r="GK59" s="0" t="n">
        <v>12.5303967836923</v>
      </c>
      <c r="GL59" s="0" t="n">
        <v>2.16181393619263</v>
      </c>
      <c r="GM59" s="0" t="n">
        <v>12.258612301952</v>
      </c>
      <c r="GN59" s="0" t="s">
        <v>294</v>
      </c>
      <c r="GO59" s="0" t="e">
        <f aca="false">VLOOKUP(GN59,,8,0)</f>
        <v>#NAME?</v>
      </c>
      <c r="GP59" s="0" t="n">
        <v>621</v>
      </c>
      <c r="GQ59" s="0" t="n">
        <v>1426597</v>
      </c>
      <c r="GR59" s="0" t="n">
        <v>601</v>
      </c>
      <c r="GS59" s="0" t="n">
        <v>1025515</v>
      </c>
      <c r="GT59" s="0" t="n">
        <v>446</v>
      </c>
      <c r="GU59" s="0" t="n">
        <v>401082</v>
      </c>
      <c r="GV59" s="0" t="n">
        <v>430762</v>
      </c>
      <c r="GW59" s="0" t="n">
        <v>0.742096505823627</v>
      </c>
      <c r="GX59" s="0" t="n">
        <v>3</v>
      </c>
      <c r="GY59" s="0" t="s">
        <v>294</v>
      </c>
      <c r="GZ59" s="0" t="n">
        <v>63.4743</v>
      </c>
      <c r="HA59" s="0" t="n">
        <v>1</v>
      </c>
      <c r="HB59" s="0" t="e">
        <f aca="false">VLOOKUP(GN59,,42,0)</f>
        <v>#NAME?</v>
      </c>
      <c r="HC59" s="0" t="e">
        <f aca="false">VLOOKUP(GN59,,43,0)</f>
        <v>#NAME?</v>
      </c>
      <c r="HD59" s="0" t="e">
        <f aca="false">IF(HC59="Progressed",1,0)</f>
        <v>#NAME?</v>
      </c>
      <c r="HE59" s="0" t="n">
        <f aca="false">GU59/GX59</f>
        <v>133694</v>
      </c>
      <c r="HF59" s="0" t="e">
        <f aca="false">VLOOKUP(GN59,,3,0)</f>
        <v>#NAME?</v>
      </c>
      <c r="HG59" s="0" t="n">
        <f aca="false">IF(Q59&gt;20,1,0)</f>
        <v>0</v>
      </c>
      <c r="HH59" s="0" t="n">
        <f aca="false">IF(AF59&gt;4.2,1,0)</f>
        <v>1</v>
      </c>
      <c r="HI59" s="0" t="n">
        <f aca="false">IF(DQ59&gt;0.005,1,0)</f>
        <v>0</v>
      </c>
      <c r="HJ59" s="0" t="n">
        <f aca="false">IF(DR59&gt;0.004,1,0)</f>
        <v>0</v>
      </c>
      <c r="HK59" s="0" t="n">
        <f aca="false">IF(ED59&gt;0.001,1,0)</f>
        <v>0</v>
      </c>
      <c r="HL59" s="0" t="n">
        <f aca="false">IF((GT59/GP59)&gt;0.4,1,0)</f>
        <v>1</v>
      </c>
      <c r="HM59" s="0" t="n">
        <f aca="false">SUM(HG59:HH59)</f>
        <v>1</v>
      </c>
      <c r="HN59" s="0" t="n">
        <f aca="false">SUM(HG59,HH59,HL59)</f>
        <v>2</v>
      </c>
      <c r="HP59" s="1" t="n">
        <f aca="false">IF(B59&gt;AVERAGE($B$3:$B$115),1,0)</f>
        <v>0</v>
      </c>
      <c r="HQ59" s="1" t="n">
        <f aca="false">IF(E59&gt;AVERAGE($E$3:$E$115),1,0)</f>
        <v>1</v>
      </c>
      <c r="HR59" s="2" t="str">
        <f aca="false">IF(AND(HP59,HQ59),"high","low")</f>
        <v>low</v>
      </c>
      <c r="HS59" s="6" t="n">
        <v>63.4743</v>
      </c>
      <c r="HT59" s="6" t="n">
        <v>1</v>
      </c>
      <c r="HU59" s="6" t="str">
        <f aca="false">HR59</f>
        <v>low</v>
      </c>
      <c r="HV59" s="0" t="str">
        <f aca="false">IF(HM59+HL59&lt;2,"low","high")</f>
        <v>high</v>
      </c>
      <c r="HW59" s="0" t="n">
        <v>63.4743</v>
      </c>
      <c r="HX59" s="0" t="n">
        <v>1</v>
      </c>
      <c r="HY59" s="0" t="n">
        <f aca="false">SUM(HG59,HH59,HL59)</f>
        <v>2</v>
      </c>
      <c r="IA59" s="0" t="n">
        <v>63.4743</v>
      </c>
      <c r="IB59" s="0" t="n">
        <v>1</v>
      </c>
      <c r="IC59" s="0" t="str">
        <f aca="false">IF(AND(SUM(HG59:HH59)=2,GW59&gt;0.4),"high relBp52 and cRel + high synergy",IF(SUM(HG59:HH59)=2,"high RelBp52 and cRel + low synergy","low nfkb"))</f>
        <v>low nfkb</v>
      </c>
      <c r="IE59" s="0" t="n">
        <v>63.4743</v>
      </c>
      <c r="IF59" s="0" t="n">
        <v>1</v>
      </c>
      <c r="IG59" s="0" t="str">
        <f aca="false">IF(AND(SUM(HG59:HH59)=2,GW59&gt;0.4),"high relBp52 and cRel + high synergy",IF(AND(SUM(HG59:HH59)=1,GW59&gt;0.4),"high RelBp52 or cRel + high synergy",IF(SUM(HG59:HH59)=1,"high cRel OR RelBnp52n","low nfkb")))</f>
        <v>high RelBp52 or cRel + high synergy</v>
      </c>
      <c r="II59" s="0" t="n">
        <v>63.4743</v>
      </c>
      <c r="IJ59" s="0" t="n">
        <v>1</v>
      </c>
      <c r="IK59" s="0" t="str">
        <f aca="false">IF(Q59&gt;20,"high cRel","low cRel")</f>
        <v>low cRel</v>
      </c>
      <c r="IM59" s="0" t="n">
        <v>63.4743</v>
      </c>
      <c r="IN59" s="0" t="n">
        <v>1</v>
      </c>
      <c r="IO59" s="0" t="str">
        <f aca="false">IF(AND(Q59&gt;20,GW59&gt;0.4),"high cRel + syn","low cRel or syn")</f>
        <v>low cRel or syn</v>
      </c>
      <c r="IQ59" s="0" t="n">
        <v>63.4743</v>
      </c>
      <c r="IR59" s="0" t="n">
        <v>1</v>
      </c>
      <c r="IS59" s="0" t="str">
        <f aca="false">IF(AF59&gt;4.2,"High RelBnp52n","low RelBnp52n")</f>
        <v>High RelBnp52n</v>
      </c>
      <c r="IU59" s="0" t="n">
        <v>63.4743</v>
      </c>
      <c r="IV59" s="0" t="n">
        <v>1</v>
      </c>
      <c r="IW59" s="0" t="str">
        <f aca="false">IF(AND(AF59&gt;4.2,GW59&gt;0.4),"High RelBnp52n and syn","low RelBnp52n or syn")</f>
        <v>High RelBnp52n and syn</v>
      </c>
      <c r="IY59" s="0" t="n">
        <v>63.4743</v>
      </c>
      <c r="IZ59" s="0" t="n">
        <v>1</v>
      </c>
      <c r="JA59" s="0" t="str">
        <f aca="false">IF(AND(AF59&gt;4.2,GW59&gt;0.4),"High RelBnp52n and syn",IF(AND(AF59&gt;4.2,GW59&lt;=0.4),"other",IF(AND(AF59&lt;=4.2,GW59&gt;0.4),"other","low RelBnp52n and syn")))</f>
        <v>High RelBnp52n and syn</v>
      </c>
      <c r="JC59" s="0" t="n">
        <v>63.4743</v>
      </c>
      <c r="JD59" s="0" t="n">
        <v>1</v>
      </c>
      <c r="JE59" s="0" t="str">
        <f aca="false">IF(ED59&gt;0.001,"high pE2F","low pE2F")</f>
        <v>low pE2F</v>
      </c>
      <c r="JG59" s="0" t="n">
        <v>63.4743</v>
      </c>
      <c r="JH59" s="0" t="n">
        <v>1</v>
      </c>
      <c r="JI59" s="0" t="str">
        <f aca="false">IF((Q59/R59)&gt;1.3,"high cRel/relA","low cRel/RelA")</f>
        <v>low cRel/RelA</v>
      </c>
      <c r="JK59" s="0" t="n">
        <v>63.4743</v>
      </c>
      <c r="JL59" s="0" t="n">
        <v>1</v>
      </c>
      <c r="JM59" s="0" t="str">
        <f aca="false">IF(AND((Q59/R59)&gt;1.3,GW59&gt;0.4),"high cRel/relA and high syn",IF(OR((Q59/R59)&gt;1.3,GW59&gt;0.4),"high cRel/RelA or high syn","low both"))</f>
        <v>high cRel/RelA or high syn</v>
      </c>
      <c r="JO59" s="0" t="n">
        <v>63.4743</v>
      </c>
      <c r="JP59" s="0" t="n">
        <v>1</v>
      </c>
      <c r="JQ59" s="0" t="str">
        <f aca="false">IF(BB59&gt;7.6,"high IkBd","low IkBd")</f>
        <v>low IkBd</v>
      </c>
      <c r="JS59" s="0" t="n">
        <v>63.4743</v>
      </c>
      <c r="JT59" s="0" t="n">
        <v>1</v>
      </c>
      <c r="JU59" s="0" t="n">
        <v>2</v>
      </c>
      <c r="JW59" s="0" t="n">
        <v>63.4743</v>
      </c>
      <c r="JX59" s="0" t="n">
        <v>1</v>
      </c>
      <c r="JY59" s="0" t="str">
        <f aca="false">IF(OR(JU59=3,JU59=5),IF(GW59&gt;0.4,"3/5 high syn","3/5 low syn"),"other")</f>
        <v>other</v>
      </c>
      <c r="KA59" s="0" t="n">
        <v>63.4743</v>
      </c>
      <c r="KB59" s="0" t="n">
        <v>1</v>
      </c>
      <c r="KC59" s="0" t="str">
        <f aca="false">IF(KD59&gt;$KE$3,"high nfkb","low")</f>
        <v>low</v>
      </c>
      <c r="KD59" s="0" t="n">
        <f aca="false">D59+C59</f>
        <v>27.6728423074236</v>
      </c>
      <c r="KG59" s="0" t="n">
        <v>63.4743</v>
      </c>
      <c r="KH59" s="0" t="n">
        <v>1</v>
      </c>
      <c r="KI59" s="0" t="str">
        <f aca="false">IF(AND(KM59,NOT(KN59),KO59),"high cRel+RelB, low RelA","other")</f>
        <v>other</v>
      </c>
      <c r="KJ59" s="0" t="n">
        <f aca="false">Q59</f>
        <v>15.5466644278223</v>
      </c>
      <c r="KK59" s="0" t="n">
        <f aca="false">R59</f>
        <v>16.5400794441818</v>
      </c>
      <c r="KL59" s="0" t="n">
        <f aca="false">AC59</f>
        <v>15.8867710600895</v>
      </c>
      <c r="KM59" s="0" t="n">
        <f aca="false">IF(KJ59&gt;AVERAGE($KJ$3:$KJ$115),1,0)</f>
        <v>0</v>
      </c>
      <c r="KN59" s="0" t="n">
        <f aca="false">IF(KK59&gt;AVERAGE($KK$3:$KK$115),1,0)</f>
        <v>1</v>
      </c>
      <c r="KO59" s="0" t="n">
        <f aca="false">IF(KL59&gt;AVERAGE($KL$3:$KL$115),1,0)</f>
        <v>0</v>
      </c>
      <c r="KP59" s="0" t="n">
        <v>3</v>
      </c>
      <c r="KQ59" s="0" t="n">
        <v>1166</v>
      </c>
      <c r="KR59" s="0" t="n">
        <v>2396336</v>
      </c>
      <c r="KS59" s="0" t="n">
        <v>828</v>
      </c>
      <c r="KT59" s="0" t="n">
        <v>1211884</v>
      </c>
      <c r="KU59" s="0" t="n">
        <v>933</v>
      </c>
      <c r="KV59" s="0" t="n">
        <v>1184452</v>
      </c>
      <c r="KW59" s="0" t="n">
        <v>1192097</v>
      </c>
      <c r="KX59" s="0" t="n">
        <v>1.1268115942029</v>
      </c>
      <c r="KY59" s="0" t="n">
        <f aca="false">KV59/KT59</f>
        <v>0.977364170168102</v>
      </c>
    </row>
    <row r="60" customFormat="false" ht="15" hidden="false" customHeight="false" outlineLevel="0" collapsed="false">
      <c r="A60" s="0" t="n">
        <v>361</v>
      </c>
      <c r="B60" s="0" t="n">
        <v>8.41889729192425</v>
      </c>
      <c r="C60" s="0" t="n">
        <v>19.6408639414731</v>
      </c>
      <c r="D60" s="0" t="n">
        <v>7.62778970149245</v>
      </c>
      <c r="E60" s="0" t="n">
        <v>104.097254912752</v>
      </c>
      <c r="F60" s="0" t="n">
        <v>0.120171797324586</v>
      </c>
      <c r="G60" s="0" t="n">
        <v>0.0413559706260393</v>
      </c>
      <c r="H60" s="0" t="n">
        <v>1.63942448618786</v>
      </c>
      <c r="I60" s="0" t="n">
        <v>0.618725569843295</v>
      </c>
      <c r="J60" s="0" t="n">
        <v>0.0511703914695876</v>
      </c>
      <c r="K60" s="0" t="n">
        <v>6.64763579448072</v>
      </c>
      <c r="L60" s="0" t="n">
        <v>0.528113860120563</v>
      </c>
      <c r="M60" s="0" t="n">
        <v>1</v>
      </c>
      <c r="N60" s="0" t="n">
        <v>1.12971880380123</v>
      </c>
      <c r="O60" s="0" t="n">
        <v>1</v>
      </c>
      <c r="P60" s="0" t="n">
        <v>0.00369737581202132</v>
      </c>
      <c r="Q60" s="0" t="n">
        <v>17.2683167027721</v>
      </c>
      <c r="R60" s="0" t="n">
        <v>15.9458702785267</v>
      </c>
      <c r="S60" s="0" t="n">
        <v>0.995120975804609</v>
      </c>
      <c r="T60" s="0" t="n">
        <v>0</v>
      </c>
      <c r="U60" s="0" t="n">
        <v>1</v>
      </c>
      <c r="V60" s="0" t="n">
        <v>3.07337580184042</v>
      </c>
      <c r="W60" s="0" t="n">
        <v>0.378076140547799</v>
      </c>
      <c r="X60" s="0" t="n">
        <v>1.13354653586528</v>
      </c>
      <c r="Y60" s="0" t="n">
        <v>2.27545794462863</v>
      </c>
      <c r="Z60" s="0" t="n">
        <v>2.40210513580432</v>
      </c>
      <c r="AA60" s="0" t="n">
        <v>0.0313737604287409</v>
      </c>
      <c r="AB60" s="0" t="n">
        <v>0.908415352247736</v>
      </c>
      <c r="AC60" s="0" t="n">
        <v>15.3946570768316</v>
      </c>
      <c r="AD60" s="0" t="n">
        <v>0.0105281237015862</v>
      </c>
      <c r="AE60" s="0" t="n">
        <v>0.335760396244436</v>
      </c>
      <c r="AF60" s="0" t="n">
        <v>4.48679820289678</v>
      </c>
      <c r="AG60" s="0" t="n">
        <v>0.209374744765437</v>
      </c>
      <c r="AH60" s="0" t="n">
        <v>11.4271378146116</v>
      </c>
      <c r="AI60" s="0" t="n">
        <v>0.144946048240939</v>
      </c>
      <c r="AJ60" s="0" t="n">
        <v>0.0327213554036427</v>
      </c>
      <c r="AK60" s="0" t="n">
        <v>0.0258911581320036</v>
      </c>
      <c r="AL60" s="0" t="n">
        <v>0.00352705462836012</v>
      </c>
      <c r="AM60" s="0" t="n">
        <v>0.466614219839821</v>
      </c>
      <c r="AN60" s="0" t="n">
        <v>0.00209052651774194</v>
      </c>
      <c r="AO60" s="0" t="n">
        <v>0.211994411920052</v>
      </c>
      <c r="AP60" s="0" t="n">
        <v>130.994915287434</v>
      </c>
      <c r="AQ60" s="0" t="n">
        <v>12.9948431956858</v>
      </c>
      <c r="AR60" s="0" t="n">
        <v>30.2878716062664</v>
      </c>
      <c r="AS60" s="0" t="n">
        <v>6.36928605343823</v>
      </c>
      <c r="AT60" s="0" t="n">
        <v>14.2716970241507</v>
      </c>
      <c r="AU60" s="0" t="n">
        <v>0.0260683364206559</v>
      </c>
      <c r="AV60" s="0" t="n">
        <v>0.932273925072523</v>
      </c>
      <c r="AW60" s="0" t="n">
        <v>0.0105277658525854</v>
      </c>
      <c r="AX60" s="0" t="n">
        <v>2.02135804364912</v>
      </c>
      <c r="AY60" s="0" t="n">
        <v>0.181405142229529</v>
      </c>
      <c r="AZ60" s="0" t="n">
        <v>1.20259258522315</v>
      </c>
      <c r="BA60" s="0" t="n">
        <v>0.130158893886632</v>
      </c>
      <c r="BB60" s="0" t="n">
        <v>6.67346636214281</v>
      </c>
      <c r="BC60" s="0" t="n">
        <v>16.6573049151512</v>
      </c>
      <c r="BD60" s="0" t="n">
        <v>6.351889963994</v>
      </c>
      <c r="BE60" s="0" t="n">
        <v>1.27398382407069</v>
      </c>
      <c r="BF60" s="0" t="n">
        <v>7.54935814413203</v>
      </c>
      <c r="BG60" s="0" t="n">
        <v>3.703014697754</v>
      </c>
      <c r="BH60" s="0" t="n">
        <v>0</v>
      </c>
      <c r="BI60" s="0" t="n">
        <v>0</v>
      </c>
      <c r="BJ60" s="0" t="n">
        <v>0.105617123151204</v>
      </c>
      <c r="BK60" s="0" t="n">
        <v>0.0757900128258329</v>
      </c>
      <c r="BL60" s="0" t="n">
        <v>0.966890740620165</v>
      </c>
      <c r="BM60" s="0" t="n">
        <v>0.0739771267985579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0.0051624643721002</v>
      </c>
      <c r="BU60" s="0" t="n">
        <v>4.95841140342331</v>
      </c>
      <c r="BV60" s="0" t="n">
        <v>4.7716436154962</v>
      </c>
      <c r="BW60" s="0" t="n">
        <v>2.3678038662241</v>
      </c>
      <c r="BX60" s="0" t="n">
        <v>0.00998788271932489</v>
      </c>
      <c r="BY60" s="0" t="n">
        <v>0.00406682522769812</v>
      </c>
      <c r="BZ60" s="0" t="n">
        <v>0.0737207226464181</v>
      </c>
      <c r="CA60" s="0" t="n">
        <v>0.0521544714323635</v>
      </c>
      <c r="CB60" s="0" t="n">
        <v>5.07601457081155</v>
      </c>
      <c r="CC60" s="0" t="n">
        <v>0.401986708676293</v>
      </c>
      <c r="CD60" s="0" t="n">
        <v>0.412696830891347</v>
      </c>
      <c r="CE60" s="0" t="n">
        <v>0.199789981652749</v>
      </c>
      <c r="CF60" s="0" t="n">
        <v>0.000958187400280459</v>
      </c>
      <c r="CG60" s="0" t="n">
        <v>0.00087481202000252</v>
      </c>
      <c r="CH60" s="0" t="n">
        <v>0.00603876708769531</v>
      </c>
      <c r="CI60" s="0" t="n">
        <v>0.00422288351654391</v>
      </c>
      <c r="CJ60" s="0" t="n">
        <v>7.9739532950495</v>
      </c>
      <c r="CK60" s="0" t="n">
        <v>0.701689255445466</v>
      </c>
      <c r="CL60" s="0" t="n">
        <v>1.08639287046432</v>
      </c>
      <c r="CM60" s="0" t="n">
        <v>0.532336730957207</v>
      </c>
      <c r="CN60" s="0" t="n">
        <v>0.00205825707373641</v>
      </c>
      <c r="CO60" s="0" t="n">
        <v>0.0020364657691246</v>
      </c>
      <c r="CP60" s="0" t="n">
        <v>0.0151697163363506</v>
      </c>
      <c r="CQ60" s="0" t="n">
        <v>0.0108787408882471</v>
      </c>
      <c r="CR60" s="0" t="n">
        <v>1.19818965515594</v>
      </c>
      <c r="CS60" s="0" t="n">
        <v>0.0935746088191166</v>
      </c>
      <c r="CT60" s="0" t="n">
        <v>0.350983089319694</v>
      </c>
      <c r="CU60" s="0" t="n">
        <v>3.59178669040235</v>
      </c>
      <c r="CV60" s="0" t="n">
        <v>0.0355303117398195</v>
      </c>
      <c r="CW60" s="0" t="n">
        <v>0.0373466782729387</v>
      </c>
      <c r="CX60" s="0" t="n">
        <v>0.0255700896643622</v>
      </c>
      <c r="CY60" s="0" t="n">
        <v>0.0449974100901888</v>
      </c>
      <c r="CZ60" s="0" t="n">
        <v>0.0955185529728186</v>
      </c>
      <c r="DA60" s="0" t="n">
        <v>6.28220391715771</v>
      </c>
      <c r="DB60" s="0" t="n">
        <v>2.01052727516318</v>
      </c>
      <c r="DC60" s="0" t="n">
        <v>5.63692101529922</v>
      </c>
      <c r="DD60" s="0" t="n">
        <v>0.34809180442553</v>
      </c>
      <c r="DE60" s="0" t="n">
        <v>0.0187941539801617</v>
      </c>
      <c r="DF60" s="0" t="n">
        <v>0.00832289694144397</v>
      </c>
      <c r="DG60" s="0" t="n">
        <v>0.00048311090795483</v>
      </c>
      <c r="DH60" s="7" t="n">
        <v>2.57853293507124E-006</v>
      </c>
      <c r="DI60" s="0" t="n">
        <v>0.00253595890087507</v>
      </c>
      <c r="DJ60" s="0" t="n">
        <v>0.00398216182562736</v>
      </c>
      <c r="DK60" s="0" t="n">
        <v>0.000598639391225493</v>
      </c>
      <c r="DL60" s="0" t="n">
        <v>0.00864004119206461</v>
      </c>
      <c r="DM60" s="0" t="n">
        <v>0.0417122782614114</v>
      </c>
      <c r="DN60" s="0" t="n">
        <v>1.50828841599248</v>
      </c>
      <c r="DO60" s="7" t="n">
        <v>8.26016884553401E-008</v>
      </c>
      <c r="DP60" s="0" t="n">
        <v>0.153871185968291</v>
      </c>
      <c r="DQ60" s="0" t="n">
        <v>0.0020998397363709</v>
      </c>
      <c r="DR60" s="0" t="n">
        <v>0.000565899290444696</v>
      </c>
      <c r="DS60" s="0" t="n">
        <v>0.00507859183628654</v>
      </c>
      <c r="DT60" s="0" t="n">
        <v>0.219679177395983</v>
      </c>
      <c r="DU60" s="0" t="n">
        <v>0.999720906146542</v>
      </c>
      <c r="DV60" s="0" t="n">
        <v>1.01539974186584</v>
      </c>
      <c r="DW60" s="0" t="n">
        <v>1.13394281022722</v>
      </c>
      <c r="DX60" s="7" t="n">
        <v>1.8945733259131E-005</v>
      </c>
      <c r="DY60" s="0" t="n">
        <v>0.0051932369317592</v>
      </c>
      <c r="DZ60" s="0" t="n">
        <v>4.89952400664791</v>
      </c>
      <c r="EA60" s="0" t="n">
        <v>0.0480519724036368</v>
      </c>
      <c r="EB60" s="0" t="n">
        <v>2.93032932916101</v>
      </c>
      <c r="EC60" s="0" t="n">
        <v>0.0519122012996976</v>
      </c>
      <c r="ED60" s="0" t="n">
        <v>0.000509128012537849</v>
      </c>
      <c r="EE60" s="0" t="n">
        <v>2.11823661501099</v>
      </c>
      <c r="EF60" s="0" t="n">
        <v>199.760141388999</v>
      </c>
      <c r="EG60" s="0" t="n">
        <v>0.0079896117520408</v>
      </c>
      <c r="EH60" s="0" t="n">
        <v>1.43614832276372</v>
      </c>
      <c r="EI60" s="0" t="n">
        <v>82.2832162041959</v>
      </c>
      <c r="EJ60" s="0" t="n">
        <v>0.0971041073781618</v>
      </c>
      <c r="EK60" s="0" t="n">
        <v>20532.2185044242</v>
      </c>
      <c r="EL60" s="0" t="n">
        <v>0.00294566528944204</v>
      </c>
      <c r="EM60" s="0" t="n">
        <v>12.1872760982913</v>
      </c>
      <c r="EN60" s="0" t="n">
        <v>640.945175302996</v>
      </c>
      <c r="EO60" s="0" t="n">
        <v>2.42186621759579</v>
      </c>
      <c r="EP60" s="0" t="n">
        <v>408608.998564523</v>
      </c>
      <c r="EQ60" s="0" t="n">
        <v>0.497455398468228</v>
      </c>
      <c r="ER60" s="0" t="n">
        <v>0.0499868490975655</v>
      </c>
      <c r="ES60" s="0" t="n">
        <v>673529.67515164</v>
      </c>
      <c r="ET60" s="0" t="n">
        <v>0.00336319530025839</v>
      </c>
      <c r="EU60" s="0" t="n">
        <v>1.57045041035111</v>
      </c>
      <c r="EV60" s="0" t="n">
        <v>0.00322106096696317</v>
      </c>
      <c r="EW60" s="7" t="n">
        <v>5025556.88297315</v>
      </c>
      <c r="EX60" s="0" t="n">
        <v>4.97150094539704</v>
      </c>
      <c r="EY60" s="0" t="n">
        <v>1918.82618063638</v>
      </c>
      <c r="EZ60" s="7" t="n">
        <v>1018002.18031377</v>
      </c>
      <c r="FA60" s="0" t="n">
        <v>0.00254420113376849</v>
      </c>
      <c r="FB60" s="0" t="n">
        <v>41.3139224173264</v>
      </c>
      <c r="FC60" s="0" t="n">
        <v>45104.3103413443</v>
      </c>
      <c r="FD60" s="0" t="n">
        <v>0.0549116226486911</v>
      </c>
      <c r="FE60" s="0" t="n">
        <v>10.901210159892</v>
      </c>
      <c r="FF60" s="0" t="n">
        <v>23465.767885751</v>
      </c>
      <c r="FG60" s="0" t="n">
        <v>201.758300037416</v>
      </c>
      <c r="FH60" s="0" t="n">
        <v>155201.57247619</v>
      </c>
      <c r="FI60" s="0" t="n">
        <v>0.169006308213036</v>
      </c>
      <c r="FJ60" s="0" t="n">
        <v>419.598122282227</v>
      </c>
      <c r="FK60" s="0" t="n">
        <v>4.07813353385292</v>
      </c>
      <c r="FL60" s="0" t="n">
        <v>8503.18437749654</v>
      </c>
      <c r="FM60" s="0" t="n">
        <v>378.536385548639</v>
      </c>
      <c r="FN60" s="0" t="n">
        <v>0.00592405154789224</v>
      </c>
      <c r="FO60" s="0" t="n">
        <v>0.489702355372455</v>
      </c>
      <c r="FP60" s="7" t="n">
        <v>7.00100693534059E-011</v>
      </c>
      <c r="FQ60" s="7" t="n">
        <v>4.7825375736174E-009</v>
      </c>
      <c r="FR60" s="0" t="n">
        <v>499999.999999345</v>
      </c>
      <c r="FS60" s="7" t="n">
        <v>4.99276592167177E-010</v>
      </c>
      <c r="FT60" s="7" t="n">
        <v>4.19860848791881E-008</v>
      </c>
      <c r="FU60" s="0" t="n">
        <v>520327.555236338</v>
      </c>
      <c r="FV60" s="7" t="n">
        <v>6.24083061469807E-008</v>
      </c>
      <c r="FW60" s="7" t="n">
        <v>7.09489219599743E-007</v>
      </c>
      <c r="FX60" s="7" t="n">
        <v>4586594.62338967</v>
      </c>
      <c r="FY60" s="7" t="n">
        <v>5.50118091094741E-007</v>
      </c>
      <c r="FZ60" s="7" t="n">
        <v>5.5010008613052E-006</v>
      </c>
      <c r="GA60" s="7" t="n">
        <v>8.58671200988934E-006</v>
      </c>
      <c r="GB60" s="0" t="n">
        <v>99999.9991415072</v>
      </c>
      <c r="GC60" s="0" t="n">
        <v>0.000858069113602745</v>
      </c>
      <c r="GD60" s="7" t="n">
        <v>5.62232264574804E-008</v>
      </c>
      <c r="GE60" s="0" t="n">
        <v>99999.9999996326</v>
      </c>
      <c r="GF60" s="7" t="n">
        <v>7.15387162963301E-011</v>
      </c>
      <c r="GG60" s="7" t="n">
        <v>1.45898078544083E-013</v>
      </c>
      <c r="GH60" s="7" t="n">
        <v>3.35514566297752E-007</v>
      </c>
      <c r="GI60" s="7" t="n">
        <v>3.67326935554537E-007</v>
      </c>
      <c r="GJ60" s="0" t="n">
        <v>0.00630568093533376</v>
      </c>
      <c r="GK60" s="0" t="n">
        <v>12.9912332497415</v>
      </c>
      <c r="GL60" s="0" t="n">
        <v>1.83177650847273</v>
      </c>
      <c r="GM60" s="0" t="n">
        <v>18.6839359984578</v>
      </c>
      <c r="GN60" s="0" t="s">
        <v>295</v>
      </c>
      <c r="GO60" s="0" t="e">
        <f aca="false">VLOOKUP(GN60,,8,0)</f>
        <v>#NAME?</v>
      </c>
      <c r="GP60" s="0" t="n">
        <v>467</v>
      </c>
      <c r="GQ60" s="0" t="n">
        <v>715595</v>
      </c>
      <c r="GR60" s="0" t="n">
        <v>387</v>
      </c>
      <c r="GS60" s="0" t="n">
        <v>595808</v>
      </c>
      <c r="GT60" s="0" t="n">
        <v>266</v>
      </c>
      <c r="GU60" s="0" t="n">
        <v>119787</v>
      </c>
      <c r="GV60" s="0" t="n">
        <v>132193</v>
      </c>
      <c r="GW60" s="0" t="n">
        <v>0.68733850129199</v>
      </c>
      <c r="GX60" s="0" t="n">
        <v>3</v>
      </c>
      <c r="GY60" s="0" t="s">
        <v>295</v>
      </c>
      <c r="GZ60" s="0" t="n">
        <v>64.1971</v>
      </c>
      <c r="HA60" s="0" t="n">
        <v>0</v>
      </c>
      <c r="HB60" s="0" t="e">
        <f aca="false">VLOOKUP(GN60,,42,0)</f>
        <v>#NAME?</v>
      </c>
      <c r="HC60" s="0" t="e">
        <f aca="false">VLOOKUP(GN60,,43,0)</f>
        <v>#NAME?</v>
      </c>
      <c r="HD60" s="0" t="e">
        <f aca="false">IF(HC60="Progressed",1,0)</f>
        <v>#NAME?</v>
      </c>
      <c r="HE60" s="0" t="n">
        <f aca="false">GU60/GX60</f>
        <v>39929</v>
      </c>
      <c r="HF60" s="0" t="e">
        <f aca="false">VLOOKUP(GN60,,3,0)</f>
        <v>#NAME?</v>
      </c>
      <c r="HG60" s="0" t="n">
        <f aca="false">IF(Q60&gt;20,1,0)</f>
        <v>0</v>
      </c>
      <c r="HH60" s="0" t="n">
        <f aca="false">IF(AF60&gt;4.2,1,0)</f>
        <v>1</v>
      </c>
      <c r="HI60" s="0" t="n">
        <f aca="false">IF(DQ60&gt;0.005,1,0)</f>
        <v>0</v>
      </c>
      <c r="HJ60" s="0" t="n">
        <f aca="false">IF(DR60&gt;0.004,1,0)</f>
        <v>0</v>
      </c>
      <c r="HK60" s="0" t="n">
        <f aca="false">IF(ED60&gt;0.001,1,0)</f>
        <v>0</v>
      </c>
      <c r="HL60" s="0" t="n">
        <f aca="false">IF((GT60/GP60)&gt;0.4,1,0)</f>
        <v>1</v>
      </c>
      <c r="HM60" s="0" t="n">
        <f aca="false">SUM(HG60:HH60)</f>
        <v>1</v>
      </c>
      <c r="HN60" s="0" t="n">
        <f aca="false">SUM(HG60,HH60,HL60)</f>
        <v>2</v>
      </c>
      <c r="HP60" s="1" t="n">
        <f aca="false">IF(B60&gt;AVERAGE($B$3:$B$115),1,0)</f>
        <v>0</v>
      </c>
      <c r="HQ60" s="1" t="n">
        <f aca="false">IF(E60&gt;AVERAGE($E$3:$E$115),1,0)</f>
        <v>0</v>
      </c>
      <c r="HR60" s="2" t="str">
        <f aca="false">IF(AND(HP60,HQ60),"high","low")</f>
        <v>low</v>
      </c>
      <c r="HS60" s="6" t="n">
        <v>64.1971</v>
      </c>
      <c r="HT60" s="6" t="n">
        <v>0</v>
      </c>
      <c r="HU60" s="6" t="str">
        <f aca="false">HR60</f>
        <v>low</v>
      </c>
      <c r="HV60" s="0" t="str">
        <f aca="false">IF(HM60+HL60&lt;2,"low","high")</f>
        <v>high</v>
      </c>
      <c r="HW60" s="0" t="n">
        <v>64.1971</v>
      </c>
      <c r="HX60" s="0" t="n">
        <v>0</v>
      </c>
      <c r="HY60" s="0" t="n">
        <f aca="false">SUM(HG60,HH60,HL60)</f>
        <v>2</v>
      </c>
      <c r="IA60" s="0" t="n">
        <v>64.1971</v>
      </c>
      <c r="IB60" s="0" t="n">
        <v>0</v>
      </c>
      <c r="IC60" s="0" t="str">
        <f aca="false">IF(AND(SUM(HG60:HH60)=2,GW60&gt;0.4),"high relBp52 and cRel + high synergy",IF(SUM(HG60:HH60)=2,"high RelBp52 and cRel + low synergy","low nfkb"))</f>
        <v>low nfkb</v>
      </c>
      <c r="IE60" s="0" t="n">
        <v>64.1971</v>
      </c>
      <c r="IF60" s="0" t="n">
        <v>0</v>
      </c>
      <c r="IG60" s="0" t="str">
        <f aca="false">IF(AND(SUM(HG60:HH60)=2,GW60&gt;0.4),"high relBp52 and cRel + high synergy",IF(AND(SUM(HG60:HH60)=1,GW60&gt;0.4),"high RelBp52 or cRel + high synergy",IF(SUM(HG60:HH60)=1,"high cRel OR RelBnp52n","low nfkb")))</f>
        <v>high RelBp52 or cRel + high synergy</v>
      </c>
      <c r="II60" s="0" t="n">
        <v>64.1971</v>
      </c>
      <c r="IJ60" s="0" t="n">
        <v>0</v>
      </c>
      <c r="IK60" s="0" t="str">
        <f aca="false">IF(Q60&gt;20,"high cRel","low cRel")</f>
        <v>low cRel</v>
      </c>
      <c r="IM60" s="0" t="n">
        <v>64.1971</v>
      </c>
      <c r="IN60" s="0" t="n">
        <v>0</v>
      </c>
      <c r="IO60" s="0" t="str">
        <f aca="false">IF(AND(Q60&gt;20,GW60&gt;0.4),"high cRel + syn","low cRel or syn")</f>
        <v>low cRel or syn</v>
      </c>
      <c r="IQ60" s="0" t="n">
        <v>64.1971</v>
      </c>
      <c r="IR60" s="0" t="n">
        <v>0</v>
      </c>
      <c r="IS60" s="0" t="str">
        <f aca="false">IF(AF60&gt;4.2,"High RelBnp52n","low RelBnp52n")</f>
        <v>High RelBnp52n</v>
      </c>
      <c r="IU60" s="0" t="n">
        <v>64.1971</v>
      </c>
      <c r="IV60" s="0" t="n">
        <v>0</v>
      </c>
      <c r="IW60" s="0" t="str">
        <f aca="false">IF(AND(AF60&gt;4.2,GW60&gt;0.4),"High RelBnp52n and syn","low RelBnp52n or syn")</f>
        <v>High RelBnp52n and syn</v>
      </c>
      <c r="IY60" s="0" t="n">
        <v>64.1971</v>
      </c>
      <c r="IZ60" s="0" t="n">
        <v>0</v>
      </c>
      <c r="JA60" s="0" t="str">
        <f aca="false">IF(AND(AF60&gt;4.2,GW60&gt;0.4),"High RelBnp52n and syn",IF(AND(AF60&gt;4.2,GW60&lt;=0.4),"other",IF(AND(AF60&lt;=4.2,GW60&gt;0.4),"other","low RelBnp52n and syn")))</f>
        <v>High RelBnp52n and syn</v>
      </c>
      <c r="JC60" s="0" t="n">
        <v>64.1971</v>
      </c>
      <c r="JD60" s="0" t="n">
        <v>0</v>
      </c>
      <c r="JE60" s="0" t="str">
        <f aca="false">IF(ED60&gt;0.001,"high pE2F","low pE2F")</f>
        <v>low pE2F</v>
      </c>
      <c r="JG60" s="0" t="n">
        <v>64.1971</v>
      </c>
      <c r="JH60" s="0" t="n">
        <v>0</v>
      </c>
      <c r="JI60" s="0" t="str">
        <f aca="false">IF((Q60/R60)&gt;1.3,"high cRel/relA","low cRel/RelA")</f>
        <v>low cRel/RelA</v>
      </c>
      <c r="JK60" s="0" t="n">
        <v>64.1971</v>
      </c>
      <c r="JL60" s="0" t="n">
        <v>0</v>
      </c>
      <c r="JM60" s="0" t="str">
        <f aca="false">IF(AND((Q60/R60)&gt;1.3,GW60&gt;0.4),"high cRel/relA and high syn",IF(OR((Q60/R60)&gt;1.3,GW60&gt;0.4),"high cRel/RelA or high syn","low both"))</f>
        <v>high cRel/RelA or high syn</v>
      </c>
      <c r="JO60" s="0" t="n">
        <v>64.1971</v>
      </c>
      <c r="JP60" s="0" t="n">
        <v>0</v>
      </c>
      <c r="JQ60" s="0" t="str">
        <f aca="false">IF(BB60&gt;7.6,"high IkBd","low IkBd")</f>
        <v>low IkBd</v>
      </c>
      <c r="JS60" s="0" t="n">
        <v>64.1971</v>
      </c>
      <c r="JT60" s="0" t="n">
        <v>0</v>
      </c>
      <c r="JU60" s="0" t="n">
        <v>5</v>
      </c>
      <c r="JW60" s="0" t="n">
        <v>64.1971</v>
      </c>
      <c r="JX60" s="0" t="n">
        <v>0</v>
      </c>
      <c r="JY60" s="0" t="str">
        <f aca="false">IF(OR(JU60=3,JU60=5),IF(GW60&gt;0.4,"3/5 high syn","3/5 low syn"),"other")</f>
        <v>3/5 high syn</v>
      </c>
      <c r="KA60" s="0" t="n">
        <v>64.1971</v>
      </c>
      <c r="KB60" s="0" t="n">
        <v>0</v>
      </c>
      <c r="KC60" s="0" t="str">
        <f aca="false">IF(KD60&gt;$KE$3,"high nfkb","low")</f>
        <v>low</v>
      </c>
      <c r="KD60" s="0" t="n">
        <f aca="false">D60+C60</f>
        <v>27.2686536429655</v>
      </c>
      <c r="KG60" s="0" t="n">
        <v>64.1971</v>
      </c>
      <c r="KH60" s="0" t="n">
        <v>0</v>
      </c>
      <c r="KI60" s="0" t="str">
        <f aca="false">IF(AND(KM60,NOT(KN60),KO60),"high cRel+RelB, low RelA","other")</f>
        <v>other</v>
      </c>
      <c r="KJ60" s="0" t="n">
        <f aca="false">Q60</f>
        <v>17.2683167027721</v>
      </c>
      <c r="KK60" s="0" t="n">
        <f aca="false">R60</f>
        <v>15.9458702785267</v>
      </c>
      <c r="KL60" s="0" t="n">
        <f aca="false">AC60</f>
        <v>15.3946570768316</v>
      </c>
      <c r="KM60" s="0" t="n">
        <f aca="false">IF(KJ60&gt;AVERAGE($KJ$3:$KJ$115),1,0)</f>
        <v>0</v>
      </c>
      <c r="KN60" s="0" t="n">
        <f aca="false">IF(KK60&gt;AVERAGE($KK$3:$KK$115),1,0)</f>
        <v>0</v>
      </c>
      <c r="KO60" s="0" t="n">
        <f aca="false">IF(KL60&gt;AVERAGE($KL$3:$KL$115),1,0)</f>
        <v>0</v>
      </c>
      <c r="KP60" s="0" t="n">
        <v>3</v>
      </c>
      <c r="KQ60" s="0" t="n">
        <v>172</v>
      </c>
      <c r="KR60" s="0" t="n">
        <v>400355</v>
      </c>
      <c r="KS60" s="0" t="n">
        <v>172</v>
      </c>
      <c r="KT60" s="0" t="n">
        <v>400355</v>
      </c>
      <c r="KU60" s="0" t="n">
        <v>0</v>
      </c>
      <c r="KV60" s="0" t="n">
        <v>0</v>
      </c>
      <c r="KW60" s="0" t="n">
        <v>0</v>
      </c>
      <c r="KX60" s="0" t="n">
        <v>0</v>
      </c>
      <c r="KY60" s="0" t="n">
        <f aca="false">KV60/KT60</f>
        <v>0</v>
      </c>
    </row>
    <row r="61" customFormat="false" ht="15" hidden="false" customHeight="false" outlineLevel="0" collapsed="false">
      <c r="A61" s="0" t="n">
        <v>361</v>
      </c>
      <c r="B61" s="0" t="n">
        <v>5.71501506388331</v>
      </c>
      <c r="C61" s="0" t="n">
        <v>15.3561679797566</v>
      </c>
      <c r="D61" s="0" t="n">
        <v>5.04352808958926</v>
      </c>
      <c r="E61" s="0" t="n">
        <v>196.013999879007</v>
      </c>
      <c r="F61" s="0" t="n">
        <v>0.106230596206252</v>
      </c>
      <c r="G61" s="0" t="n">
        <v>0.0347068288665636</v>
      </c>
      <c r="H61" s="0" t="n">
        <v>1.24929704649805</v>
      </c>
      <c r="I61" s="0" t="n">
        <v>0.234357191323055</v>
      </c>
      <c r="J61" s="0" t="n">
        <v>0.0454131471510028</v>
      </c>
      <c r="K61" s="0" t="n">
        <v>4.95431109002673</v>
      </c>
      <c r="L61" s="0" t="n">
        <v>0.496925368665496</v>
      </c>
      <c r="M61" s="0" t="n">
        <v>1</v>
      </c>
      <c r="N61" s="0" t="n">
        <v>1.08884219560748</v>
      </c>
      <c r="O61" s="0" t="n">
        <v>1</v>
      </c>
      <c r="P61" s="0" t="n">
        <v>0.0113112998294873</v>
      </c>
      <c r="Q61" s="0" t="n">
        <v>15.2082188569896</v>
      </c>
      <c r="R61" s="0" t="n">
        <v>16.6292072478469</v>
      </c>
      <c r="S61" s="0" t="n">
        <v>0.792097249778598</v>
      </c>
      <c r="T61" s="0" t="n">
        <v>0</v>
      </c>
      <c r="U61" s="0" t="n">
        <v>1</v>
      </c>
      <c r="V61" s="0" t="n">
        <v>2.77902463707708</v>
      </c>
      <c r="W61" s="0" t="n">
        <v>0.294862406649399</v>
      </c>
      <c r="X61" s="0" t="n">
        <v>1.05228758227784</v>
      </c>
      <c r="Y61" s="0" t="n">
        <v>2.19235266457277</v>
      </c>
      <c r="Z61" s="0" t="n">
        <v>1.9110025752956</v>
      </c>
      <c r="AA61" s="0" t="n">
        <v>0.023897643162989</v>
      </c>
      <c r="AB61" s="0" t="n">
        <v>0.709704118498294</v>
      </c>
      <c r="AC61" s="0" t="n">
        <v>16.8324124103011</v>
      </c>
      <c r="AD61" s="0" t="n">
        <v>0.00827034526555096</v>
      </c>
      <c r="AE61" s="0" t="n">
        <v>0.305574964083263</v>
      </c>
      <c r="AF61" s="0" t="n">
        <v>2.90158227891665</v>
      </c>
      <c r="AG61" s="0" t="n">
        <v>0.178160644555026</v>
      </c>
      <c r="AH61" s="0" t="n">
        <v>10.1137388101859</v>
      </c>
      <c r="AI61" s="0" t="n">
        <v>0.0954202139558794</v>
      </c>
      <c r="AJ61" s="0" t="n">
        <v>0.0250929254664816</v>
      </c>
      <c r="AK61" s="0" t="n">
        <v>0.014895253054915</v>
      </c>
      <c r="AL61" s="0" t="n">
        <v>0.00290026840258384</v>
      </c>
      <c r="AM61" s="0" t="n">
        <v>0.400185590897112</v>
      </c>
      <c r="AN61" s="0" t="n">
        <v>0.00132281354721454</v>
      </c>
      <c r="AO61" s="0" t="n">
        <v>0.133816497676993</v>
      </c>
      <c r="AP61" s="0" t="n">
        <v>107.617598990318</v>
      </c>
      <c r="AQ61" s="0" t="n">
        <v>12.1158821056533</v>
      </c>
      <c r="AR61" s="0" t="n">
        <v>28.8314832831208</v>
      </c>
      <c r="AS61" s="0" t="n">
        <v>5.53952279073352</v>
      </c>
      <c r="AT61" s="0" t="n">
        <v>28.6832834126246</v>
      </c>
      <c r="AU61" s="0" t="n">
        <v>0.0597923440569449</v>
      </c>
      <c r="AV61" s="0" t="n">
        <v>2.02508635185369</v>
      </c>
      <c r="AW61" s="0" t="n">
        <v>0.018853337365848</v>
      </c>
      <c r="AX61" s="0" t="n">
        <v>2.00610259936598</v>
      </c>
      <c r="AY61" s="0" t="n">
        <v>0.256955149475376</v>
      </c>
      <c r="AZ61" s="0" t="n">
        <v>1.40974941342709</v>
      </c>
      <c r="BA61" s="0" t="n">
        <v>0.148543429723472</v>
      </c>
      <c r="BB61" s="0" t="n">
        <v>9.65555290868509</v>
      </c>
      <c r="BC61" s="0" t="n">
        <v>21.4022607140872</v>
      </c>
      <c r="BD61" s="0" t="n">
        <v>12.5744240900135</v>
      </c>
      <c r="BE61" s="0" t="n">
        <v>1.68040228413656</v>
      </c>
      <c r="BF61" s="0" t="n">
        <v>7.96390013470939</v>
      </c>
      <c r="BG61" s="0" t="n">
        <v>3.64446153242491</v>
      </c>
      <c r="BH61" s="0" t="n">
        <v>0</v>
      </c>
      <c r="BI61" s="0" t="n">
        <v>0</v>
      </c>
      <c r="BJ61" s="0" t="n">
        <v>0.169569015487832</v>
      </c>
      <c r="BK61" s="0" t="n">
        <v>0.09800641288486</v>
      </c>
      <c r="BL61" s="0" t="n">
        <v>1.39716264303625</v>
      </c>
      <c r="BM61" s="0" t="n">
        <v>0.109859274800442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0.00581954357569667</v>
      </c>
      <c r="BU61" s="0" t="n">
        <v>5.22808302990766</v>
      </c>
      <c r="BV61" s="0" t="n">
        <v>3.72027514648572</v>
      </c>
      <c r="BW61" s="0" t="n">
        <v>1.72340067965629</v>
      </c>
      <c r="BX61" s="0" t="n">
        <v>0.0193326782681744</v>
      </c>
      <c r="BY61" s="0" t="n">
        <v>0.00615463816506632</v>
      </c>
      <c r="BZ61" s="0" t="n">
        <v>0.0902543772774922</v>
      </c>
      <c r="CA61" s="0" t="n">
        <v>0.0512307857235317</v>
      </c>
      <c r="CB61" s="0" t="n">
        <v>5.74012819525058</v>
      </c>
      <c r="CC61" s="0" t="n">
        <v>0.465989662029536</v>
      </c>
      <c r="CD61" s="0" t="n">
        <v>0.195461943899439</v>
      </c>
      <c r="CE61" s="0" t="n">
        <v>0.0872144449423791</v>
      </c>
      <c r="CF61" s="0" t="n">
        <v>0.00123459071004226</v>
      </c>
      <c r="CG61" s="0" t="n">
        <v>0.000999486547103931</v>
      </c>
      <c r="CH61" s="0" t="n">
        <v>0.00431632964816414</v>
      </c>
      <c r="CI61" s="0" t="n">
        <v>0.00240808642056928</v>
      </c>
      <c r="CJ61" s="0" t="n">
        <v>5.89151072011589</v>
      </c>
      <c r="CK61" s="0" t="n">
        <v>0.520225154073341</v>
      </c>
      <c r="CL61" s="0" t="n">
        <v>0.98562824092683</v>
      </c>
      <c r="CM61" s="0" t="n">
        <v>0.450661168681586</v>
      </c>
      <c r="CN61" s="0" t="n">
        <v>0.00450227998407166</v>
      </c>
      <c r="CO61" s="0" t="n">
        <v>0.00405751631619882</v>
      </c>
      <c r="CP61" s="0" t="n">
        <v>0.020904176538275</v>
      </c>
      <c r="CQ61" s="0" t="n">
        <v>0.0120852099222585</v>
      </c>
      <c r="CR61" s="0" t="n">
        <v>1.47174014927059</v>
      </c>
      <c r="CS61" s="0" t="n">
        <v>0.11880683459643</v>
      </c>
      <c r="CT61" s="0" t="n">
        <v>0.561911601381252</v>
      </c>
      <c r="CU61" s="0" t="n">
        <v>2.58101394958722</v>
      </c>
      <c r="CV61" s="0" t="n">
        <v>0.0247233733054065</v>
      </c>
      <c r="CW61" s="0" t="n">
        <v>0.0375418660651259</v>
      </c>
      <c r="CX61" s="0" t="n">
        <v>0.0218778953365746</v>
      </c>
      <c r="CY61" s="0" t="n">
        <v>0.0408516964811635</v>
      </c>
      <c r="CZ61" s="0" t="n">
        <v>0.0992591274978959</v>
      </c>
      <c r="DA61" s="0" t="n">
        <v>6.8654309070218</v>
      </c>
      <c r="DB61" s="0" t="n">
        <v>3.10195789722795</v>
      </c>
      <c r="DC61" s="0" t="n">
        <v>3.73731819644595</v>
      </c>
      <c r="DD61" s="0" t="n">
        <v>0.251924144866889</v>
      </c>
      <c r="DE61" s="0" t="n">
        <v>0.0180277252758212</v>
      </c>
      <c r="DF61" s="0" t="n">
        <v>0.0106921474012247</v>
      </c>
      <c r="DG61" s="0" t="n">
        <v>0.000697991936756968</v>
      </c>
      <c r="DH61" s="7" t="n">
        <v>2.90652259369815E-006</v>
      </c>
      <c r="DI61" s="0" t="n">
        <v>0.00286732938420319</v>
      </c>
      <c r="DJ61" s="0" t="n">
        <v>0.00294195555068389</v>
      </c>
      <c r="DK61" s="0" t="n">
        <v>0.000735183074410359</v>
      </c>
      <c r="DL61" s="0" t="n">
        <v>0.0173438466325696</v>
      </c>
      <c r="DM61" s="0" t="n">
        <v>0.0434528885147373</v>
      </c>
      <c r="DN61" s="0" t="n">
        <v>0.496425168611233</v>
      </c>
      <c r="DO61" s="7" t="n">
        <v>8.55096674909393E-008</v>
      </c>
      <c r="DP61" s="0" t="n">
        <v>0.121012223015517</v>
      </c>
      <c r="DQ61" s="0" t="n">
        <v>0.00530637799282657</v>
      </c>
      <c r="DR61" s="0" t="n">
        <v>0.00188877379602354</v>
      </c>
      <c r="DS61" s="0" t="n">
        <v>0.00507875932055352</v>
      </c>
      <c r="DT61" s="0" t="n">
        <v>0.207738670282831</v>
      </c>
      <c r="DU61" s="0" t="n">
        <v>0.999688642380437</v>
      </c>
      <c r="DV61" s="0" t="n">
        <v>0.862251335419825</v>
      </c>
      <c r="DW61" s="0" t="n">
        <v>0.957399423385645</v>
      </c>
      <c r="DX61" s="7" t="n">
        <v>2.40811654355089E-005</v>
      </c>
      <c r="DY61" s="0" t="n">
        <v>0.00442274587470761</v>
      </c>
      <c r="DZ61" s="0" t="n">
        <v>4.88850939993945</v>
      </c>
      <c r="EA61" s="0" t="n">
        <v>0.0535126820778783</v>
      </c>
      <c r="EB61" s="0" t="n">
        <v>3.1558034920636</v>
      </c>
      <c r="EC61" s="0" t="n">
        <v>0.0573474629117576</v>
      </c>
      <c r="ED61" s="0" t="n">
        <v>0.000627764519090721</v>
      </c>
      <c r="EE61" s="0" t="n">
        <v>1.89834184659921</v>
      </c>
      <c r="EF61" s="0" t="n">
        <v>199.760141400298</v>
      </c>
      <c r="EG61" s="0" t="n">
        <v>0.0079896117525017</v>
      </c>
      <c r="EH61" s="0" t="n">
        <v>1.37663865584984</v>
      </c>
      <c r="EI61" s="0" t="n">
        <v>103.235796027766</v>
      </c>
      <c r="EJ61" s="0" t="n">
        <v>0.116859161083852</v>
      </c>
      <c r="EK61" s="0" t="n">
        <v>20845.0225237144</v>
      </c>
      <c r="EL61" s="0" t="n">
        <v>0.00286662666318095</v>
      </c>
      <c r="EM61" s="0" t="n">
        <v>27.7173455704992</v>
      </c>
      <c r="EN61" s="0" t="n">
        <v>688.777788213486</v>
      </c>
      <c r="EO61" s="0" t="n">
        <v>6.59768357592524</v>
      </c>
      <c r="EP61" s="0" t="n">
        <v>685645.592384906</v>
      </c>
      <c r="EQ61" s="0" t="n">
        <v>1.89833831190211</v>
      </c>
      <c r="ER61" s="0" t="n">
        <v>0.195235940802116</v>
      </c>
      <c r="ES61" s="0" t="n">
        <v>653700.231381263</v>
      </c>
      <c r="ET61" s="0" t="n">
        <v>0.0127485846296539</v>
      </c>
      <c r="EU61" s="0" t="n">
        <v>6.03295530470034</v>
      </c>
      <c r="EV61" s="0" t="n">
        <v>0.0125618919384992</v>
      </c>
      <c r="EW61" s="7" t="n">
        <v>4910165.73647116</v>
      </c>
      <c r="EX61" s="0" t="n">
        <v>18.9646488145937</v>
      </c>
      <c r="EY61" s="0" t="n">
        <v>5978.72102090369</v>
      </c>
      <c r="EZ61" s="7" t="n">
        <v>1053251.75679288</v>
      </c>
      <c r="FA61" s="0" t="n">
        <v>0.0102810635397892</v>
      </c>
      <c r="FB61" s="0" t="n">
        <v>169.56198751582</v>
      </c>
      <c r="FC61" s="0" t="n">
        <v>46263.3151715423</v>
      </c>
      <c r="FD61" s="0" t="n">
        <v>0.128088674859717</v>
      </c>
      <c r="FE61" s="0" t="n">
        <v>24.0993416755178</v>
      </c>
      <c r="FF61" s="0" t="n">
        <v>21768.2969780127</v>
      </c>
      <c r="FG61" s="0" t="n">
        <v>399.293522181595</v>
      </c>
      <c r="FH61" s="0" t="n">
        <v>137429.850451566</v>
      </c>
      <c r="FI61" s="0" t="n">
        <v>0.330827474921343</v>
      </c>
      <c r="FJ61" s="0" t="n">
        <v>534.402064419803</v>
      </c>
      <c r="FK61" s="0" t="n">
        <v>5.08685309210668</v>
      </c>
      <c r="FL61" s="0" t="n">
        <v>14591.4171222892</v>
      </c>
      <c r="FM61" s="0" t="n">
        <v>804.62967348324</v>
      </c>
      <c r="FN61" s="0" t="n">
        <v>0.00512834819547837</v>
      </c>
      <c r="FO61" s="0" t="n">
        <v>0.705782992127425</v>
      </c>
      <c r="FP61" s="7" t="n">
        <v>5.23464949695828E-011</v>
      </c>
      <c r="FQ61" s="7" t="n">
        <v>6.09330112207032E-009</v>
      </c>
      <c r="FR61" s="0" t="n">
        <v>499999.999999496</v>
      </c>
      <c r="FS61" s="7" t="n">
        <v>3.73301135652881E-010</v>
      </c>
      <c r="FT61" s="7" t="n">
        <v>2.51120977747008E-008</v>
      </c>
      <c r="FU61" s="0" t="n">
        <v>867599.03690244</v>
      </c>
      <c r="FV61" s="7" t="n">
        <v>6.22389183191867E-008</v>
      </c>
      <c r="FW61" s="7" t="n">
        <v>7.08788060667045E-007</v>
      </c>
      <c r="FX61" s="7" t="n">
        <v>5795047.07274288</v>
      </c>
      <c r="FY61" s="7" t="n">
        <v>4.15719066153362E-007</v>
      </c>
      <c r="FZ61" s="7" t="n">
        <v>4.15707317768234E-006</v>
      </c>
      <c r="GA61" s="7" t="n">
        <v>8.68617303050529E-006</v>
      </c>
      <c r="GB61" s="0" t="n">
        <v>99999.9991315463</v>
      </c>
      <c r="GC61" s="0" t="n">
        <v>0.000868015255730947</v>
      </c>
      <c r="GD61" s="7" t="n">
        <v>5.69448909811397E-008</v>
      </c>
      <c r="GE61" s="0" t="n">
        <v>99999.9999996185</v>
      </c>
      <c r="GF61" s="7" t="n">
        <v>7.5284504413138E-011</v>
      </c>
      <c r="GG61" s="7" t="n">
        <v>2.57609207837609E-013</v>
      </c>
      <c r="GH61" s="7" t="n">
        <v>2.57397714704835E-007</v>
      </c>
      <c r="GI61" s="7" t="n">
        <v>3.81307320783623E-007</v>
      </c>
      <c r="GJ61" s="0" t="n">
        <v>0.00469278589010208</v>
      </c>
      <c r="GK61" s="0" t="n">
        <v>14.929071531331</v>
      </c>
      <c r="GL61" s="0" t="n">
        <v>1.81894565159357</v>
      </c>
      <c r="GM61" s="0" t="n">
        <v>19.0511298521403</v>
      </c>
      <c r="GN61" s="0" t="s">
        <v>296</v>
      </c>
      <c r="GO61" s="0" t="e">
        <f aca="false">VLOOKUP(GN61,,8,0)</f>
        <v>#NAME?</v>
      </c>
      <c r="GP61" s="0" t="n">
        <v>461</v>
      </c>
      <c r="GQ61" s="0" t="n">
        <v>1197370</v>
      </c>
      <c r="GR61" s="0" t="n">
        <v>368</v>
      </c>
      <c r="GS61" s="0" t="n">
        <v>896246</v>
      </c>
      <c r="GT61" s="0" t="n">
        <v>157</v>
      </c>
      <c r="GU61" s="0" t="n">
        <v>301124</v>
      </c>
      <c r="GV61" s="0" t="n">
        <v>324882</v>
      </c>
      <c r="GW61" s="0" t="n">
        <v>0.426630434782609</v>
      </c>
      <c r="GX61" s="0" t="n">
        <v>5</v>
      </c>
      <c r="GY61" s="0" t="s">
        <v>296</v>
      </c>
      <c r="GZ61" s="0" t="n">
        <v>64.4928</v>
      </c>
      <c r="HA61" s="0" t="n">
        <v>0</v>
      </c>
      <c r="HB61" s="0" t="e">
        <f aca="false">VLOOKUP(GN61,,42,0)</f>
        <v>#NAME?</v>
      </c>
      <c r="HC61" s="0" t="e">
        <f aca="false">VLOOKUP(GN61,,43,0)</f>
        <v>#NAME?</v>
      </c>
      <c r="HD61" s="0" t="e">
        <f aca="false">IF(HC61="Progressed",1,0)</f>
        <v>#NAME?</v>
      </c>
      <c r="HE61" s="0" t="n">
        <f aca="false">GU61/GX61</f>
        <v>60224.8</v>
      </c>
      <c r="HF61" s="0" t="e">
        <f aca="false">VLOOKUP(GN61,,3,0)</f>
        <v>#NAME?</v>
      </c>
      <c r="HG61" s="0" t="n">
        <f aca="false">IF(Q61&gt;20,1,0)</f>
        <v>0</v>
      </c>
      <c r="HH61" s="0" t="n">
        <f aca="false">IF(AF61&gt;4.2,1,0)</f>
        <v>0</v>
      </c>
      <c r="HI61" s="0" t="n">
        <f aca="false">IF(DQ61&gt;0.005,1,0)</f>
        <v>1</v>
      </c>
      <c r="HJ61" s="0" t="n">
        <f aca="false">IF(DR61&gt;0.004,1,0)</f>
        <v>0</v>
      </c>
      <c r="HK61" s="0" t="n">
        <f aca="false">IF(ED61&gt;0.001,1,0)</f>
        <v>0</v>
      </c>
      <c r="HL61" s="0" t="n">
        <f aca="false">IF((GT61/GP61)&gt;0.4,1,0)</f>
        <v>0</v>
      </c>
      <c r="HM61" s="0" t="n">
        <f aca="false">SUM(HG61:HH61)</f>
        <v>0</v>
      </c>
      <c r="HN61" s="0" t="n">
        <f aca="false">SUM(HG61,HH61,HL61)</f>
        <v>0</v>
      </c>
      <c r="HP61" s="1" t="n">
        <f aca="false">IF(B61&gt;AVERAGE($B$3:$B$115),1,0)</f>
        <v>0</v>
      </c>
      <c r="HQ61" s="1" t="n">
        <f aca="false">IF(E61&gt;AVERAGE($E$3:$E$115),1,0)</f>
        <v>1</v>
      </c>
      <c r="HR61" s="2" t="str">
        <f aca="false">IF(AND(HP61,HQ61),"high","low")</f>
        <v>low</v>
      </c>
      <c r="HS61" s="6" t="n">
        <v>64.4928</v>
      </c>
      <c r="HT61" s="6" t="n">
        <v>0</v>
      </c>
      <c r="HU61" s="6" t="str">
        <f aca="false">HR61</f>
        <v>low</v>
      </c>
      <c r="HV61" s="0" t="str">
        <f aca="false">IF(HM61+HL61&lt;2,"low","high")</f>
        <v>low</v>
      </c>
      <c r="HW61" s="0" t="n">
        <v>64.4928</v>
      </c>
      <c r="HX61" s="0" t="n">
        <v>0</v>
      </c>
      <c r="HY61" s="0" t="n">
        <f aca="false">SUM(HG61,HH61,HL61)</f>
        <v>0</v>
      </c>
      <c r="IA61" s="0" t="n">
        <v>64.4928</v>
      </c>
      <c r="IB61" s="0" t="n">
        <v>0</v>
      </c>
      <c r="IC61" s="0" t="str">
        <f aca="false">IF(AND(SUM(HG61:HH61)=2,GW61&gt;0.4),"high relBp52 and cRel + high synergy",IF(SUM(HG61:HH61)=2,"high RelBp52 and cRel + low synergy","low nfkb"))</f>
        <v>low nfkb</v>
      </c>
      <c r="IE61" s="0" t="n">
        <v>64.4928</v>
      </c>
      <c r="IF61" s="0" t="n">
        <v>0</v>
      </c>
      <c r="IG61" s="0" t="str">
        <f aca="false">IF(AND(SUM(HG61:HH61)=2,GW61&gt;0.4),"high relBp52 and cRel + high synergy",IF(AND(SUM(HG61:HH61)=1,GW61&gt;0.4),"high RelBp52 or cRel + high synergy",IF(SUM(HG61:HH61)=1,"high cRel OR RelBnp52n","low nfkb")))</f>
        <v>low nfkb</v>
      </c>
      <c r="II61" s="0" t="n">
        <v>64.4928</v>
      </c>
      <c r="IJ61" s="0" t="n">
        <v>0</v>
      </c>
      <c r="IK61" s="0" t="str">
        <f aca="false">IF(Q61&gt;20,"high cRel","low cRel")</f>
        <v>low cRel</v>
      </c>
      <c r="IM61" s="0" t="n">
        <v>64.4928</v>
      </c>
      <c r="IN61" s="0" t="n">
        <v>0</v>
      </c>
      <c r="IO61" s="0" t="str">
        <f aca="false">IF(AND(Q61&gt;20,GW61&gt;0.4),"high cRel + syn","low cRel or syn")</f>
        <v>low cRel or syn</v>
      </c>
      <c r="IQ61" s="0" t="n">
        <v>64.4928</v>
      </c>
      <c r="IR61" s="0" t="n">
        <v>0</v>
      </c>
      <c r="IS61" s="0" t="str">
        <f aca="false">IF(AF61&gt;4.2,"High RelBnp52n","low RelBnp52n")</f>
        <v>low RelBnp52n</v>
      </c>
      <c r="IU61" s="0" t="n">
        <v>64.4928</v>
      </c>
      <c r="IV61" s="0" t="n">
        <v>0</v>
      </c>
      <c r="IW61" s="0" t="str">
        <f aca="false">IF(AND(AF61&gt;4.2,GW61&gt;0.4),"High RelBnp52n and syn","low RelBnp52n or syn")</f>
        <v>low RelBnp52n or syn</v>
      </c>
      <c r="IY61" s="0" t="n">
        <v>64.4928</v>
      </c>
      <c r="IZ61" s="0" t="n">
        <v>0</v>
      </c>
      <c r="JA61" s="0" t="str">
        <f aca="false">IF(AND(AF61&gt;4.2,GW61&gt;0.4),"High RelBnp52n and syn",IF(AND(AF61&gt;4.2,GW61&lt;=0.4),"other",IF(AND(AF61&lt;=4.2,GW61&gt;0.4),"other","low RelBnp52n and syn")))</f>
        <v>other</v>
      </c>
      <c r="JC61" s="0" t="n">
        <v>64.4928</v>
      </c>
      <c r="JD61" s="0" t="n">
        <v>0</v>
      </c>
      <c r="JE61" s="0" t="str">
        <f aca="false">IF(ED61&gt;0.001,"high pE2F","low pE2F")</f>
        <v>low pE2F</v>
      </c>
      <c r="JG61" s="0" t="n">
        <v>64.4928</v>
      </c>
      <c r="JH61" s="0" t="n">
        <v>0</v>
      </c>
      <c r="JI61" s="0" t="str">
        <f aca="false">IF((Q61/R61)&gt;1.3,"high cRel/relA","low cRel/RelA")</f>
        <v>low cRel/RelA</v>
      </c>
      <c r="JK61" s="0" t="n">
        <v>64.4928</v>
      </c>
      <c r="JL61" s="0" t="n">
        <v>0</v>
      </c>
      <c r="JM61" s="0" t="str">
        <f aca="false">IF(AND((Q61/R61)&gt;1.3,GW61&gt;0.4),"high cRel/relA and high syn",IF(OR((Q61/R61)&gt;1.3,GW61&gt;0.4),"high cRel/RelA or high syn","low both"))</f>
        <v>high cRel/RelA or high syn</v>
      </c>
      <c r="JO61" s="0" t="n">
        <v>64.4928</v>
      </c>
      <c r="JP61" s="0" t="n">
        <v>0</v>
      </c>
      <c r="JQ61" s="0" t="str">
        <f aca="false">IF(BB61&gt;7.6,"high IkBd","low IkBd")</f>
        <v>high IkBd</v>
      </c>
      <c r="JS61" s="0" t="n">
        <v>64.4928</v>
      </c>
      <c r="JT61" s="0" t="n">
        <v>0</v>
      </c>
      <c r="JU61" s="0" t="n">
        <v>2</v>
      </c>
      <c r="JW61" s="0" t="n">
        <v>64.4928</v>
      </c>
      <c r="JX61" s="0" t="n">
        <v>0</v>
      </c>
      <c r="JY61" s="0" t="str">
        <f aca="false">IF(OR(JU61=3,JU61=5),IF(GW61&gt;0.4,"3/5 high syn","3/5 low syn"),"other")</f>
        <v>other</v>
      </c>
      <c r="KA61" s="0" t="n">
        <v>64.4928</v>
      </c>
      <c r="KB61" s="0" t="n">
        <v>0</v>
      </c>
      <c r="KC61" s="0" t="str">
        <f aca="false">IF(KD61&gt;$KE$3,"high nfkb","low")</f>
        <v>low</v>
      </c>
      <c r="KD61" s="0" t="n">
        <f aca="false">D61+C61</f>
        <v>20.3996960693459</v>
      </c>
      <c r="KG61" s="0" t="n">
        <v>64.4928</v>
      </c>
      <c r="KH61" s="0" t="n">
        <v>0</v>
      </c>
      <c r="KI61" s="0" t="str">
        <f aca="false">IF(AND(KM61,NOT(KN61),KO61),"high cRel+RelB, low RelA","other")</f>
        <v>other</v>
      </c>
      <c r="KJ61" s="0" t="n">
        <f aca="false">Q61</f>
        <v>15.2082188569896</v>
      </c>
      <c r="KK61" s="0" t="n">
        <f aca="false">R61</f>
        <v>16.6292072478469</v>
      </c>
      <c r="KL61" s="0" t="n">
        <f aca="false">AC61</f>
        <v>16.8324124103011</v>
      </c>
      <c r="KM61" s="0" t="n">
        <f aca="false">IF(KJ61&gt;AVERAGE($KJ$3:$KJ$115),1,0)</f>
        <v>0</v>
      </c>
      <c r="KN61" s="0" t="n">
        <f aca="false">IF(KK61&gt;AVERAGE($KK$3:$KK$115),1,0)</f>
        <v>1</v>
      </c>
      <c r="KO61" s="0" t="n">
        <f aca="false">IF(KL61&gt;AVERAGE($KL$3:$KL$115),1,0)</f>
        <v>1</v>
      </c>
      <c r="KP61" s="0" t="n">
        <v>3</v>
      </c>
      <c r="KQ61" s="0" t="n">
        <v>557</v>
      </c>
      <c r="KR61" s="0" t="n">
        <v>815651</v>
      </c>
      <c r="KS61" s="0" t="n">
        <v>425</v>
      </c>
      <c r="KT61" s="0" t="n">
        <v>659215</v>
      </c>
      <c r="KU61" s="0" t="n">
        <v>343</v>
      </c>
      <c r="KV61" s="0" t="n">
        <v>156436</v>
      </c>
      <c r="KW61" s="0" t="n">
        <v>170652</v>
      </c>
      <c r="KX61" s="0" t="n">
        <v>0.807058823529412</v>
      </c>
      <c r="KY61" s="0" t="n">
        <f aca="false">KV61/KT61</f>
        <v>0.237306493329187</v>
      </c>
    </row>
    <row r="62" customFormat="false" ht="15" hidden="false" customHeight="false" outlineLevel="0" collapsed="false">
      <c r="A62" s="0" t="n">
        <v>361</v>
      </c>
      <c r="B62" s="0" t="n">
        <v>6.96343433782908</v>
      </c>
      <c r="C62" s="0" t="n">
        <v>15.8208853965191</v>
      </c>
      <c r="D62" s="0" t="n">
        <v>6.06659501800367</v>
      </c>
      <c r="E62" s="0" t="n">
        <v>65.9353347269879</v>
      </c>
      <c r="F62" s="0" t="n">
        <v>0.102728461063811</v>
      </c>
      <c r="G62" s="0" t="n">
        <v>0.0409211791200798</v>
      </c>
      <c r="H62" s="0" t="n">
        <v>1.45975010131423</v>
      </c>
      <c r="I62" s="0" t="n">
        <v>0.531249606182782</v>
      </c>
      <c r="J62" s="0" t="n">
        <v>0.0364123770450305</v>
      </c>
      <c r="K62" s="0" t="n">
        <v>5.74658605684858</v>
      </c>
      <c r="L62" s="0" t="n">
        <v>0.524070281011002</v>
      </c>
      <c r="M62" s="0" t="n">
        <v>1</v>
      </c>
      <c r="N62" s="0" t="n">
        <v>1.12870484362895</v>
      </c>
      <c r="O62" s="0" t="n">
        <v>1</v>
      </c>
      <c r="P62" s="0" t="n">
        <v>0.00321944806325282</v>
      </c>
      <c r="Q62" s="0" t="n">
        <v>17.1722619909657</v>
      </c>
      <c r="R62" s="0" t="n">
        <v>16.0048184901693</v>
      </c>
      <c r="S62" s="0" t="n">
        <v>0.811330351733266</v>
      </c>
      <c r="T62" s="0" t="n">
        <v>0</v>
      </c>
      <c r="U62" s="0" t="n">
        <v>1</v>
      </c>
      <c r="V62" s="0" t="n">
        <v>2.94794226110323</v>
      </c>
      <c r="W62" s="0" t="n">
        <v>0.326257874219289</v>
      </c>
      <c r="X62" s="0" t="n">
        <v>0.939007948916834</v>
      </c>
      <c r="Y62" s="0" t="n">
        <v>1.9655157425011</v>
      </c>
      <c r="Z62" s="0" t="n">
        <v>2.39426586363338</v>
      </c>
      <c r="AA62" s="0" t="n">
        <v>0.0299896472682363</v>
      </c>
      <c r="AB62" s="0" t="n">
        <v>0.886966406379361</v>
      </c>
      <c r="AC62" s="0" t="n">
        <v>15.1241956901801</v>
      </c>
      <c r="AD62" s="0" t="n">
        <v>0.0101095372430844</v>
      </c>
      <c r="AE62" s="0" t="n">
        <v>0.287987459537675</v>
      </c>
      <c r="AF62" s="0" t="n">
        <v>4.16789774806161</v>
      </c>
      <c r="AG62" s="0" t="n">
        <v>0.17002447554169</v>
      </c>
      <c r="AH62" s="0" t="n">
        <v>8.67735890782132</v>
      </c>
      <c r="AI62" s="0" t="n">
        <v>0.122994584915762</v>
      </c>
      <c r="AJ62" s="0" t="n">
        <v>0.026538824446529</v>
      </c>
      <c r="AK62" s="0" t="n">
        <v>0.024652952991565</v>
      </c>
      <c r="AL62" s="0" t="n">
        <v>0.00321979385884638</v>
      </c>
      <c r="AM62" s="0" t="n">
        <v>0.400642188292772</v>
      </c>
      <c r="AN62" s="0" t="n">
        <v>0.00207601787654264</v>
      </c>
      <c r="AO62" s="0" t="n">
        <v>0.209607325466799</v>
      </c>
      <c r="AP62" s="0" t="n">
        <v>126.46858238374</v>
      </c>
      <c r="AQ62" s="0" t="n">
        <v>16.5253500260641</v>
      </c>
      <c r="AR62" s="0" t="n">
        <v>32.3898210652542</v>
      </c>
      <c r="AS62" s="0" t="n">
        <v>7.23231594731256</v>
      </c>
      <c r="AT62" s="0" t="n">
        <v>17.5926517646675</v>
      </c>
      <c r="AU62" s="0" t="n">
        <v>0.0377349591490339</v>
      </c>
      <c r="AV62" s="0" t="n">
        <v>1.15918434477717</v>
      </c>
      <c r="AW62" s="0" t="n">
        <v>0.0112783256120225</v>
      </c>
      <c r="AX62" s="0" t="n">
        <v>2.55773788069311</v>
      </c>
      <c r="AY62" s="0" t="n">
        <v>0.313687020806351</v>
      </c>
      <c r="AZ62" s="0" t="n">
        <v>1.77855666366888</v>
      </c>
      <c r="BA62" s="0" t="n">
        <v>0.186551820000161</v>
      </c>
      <c r="BB62" s="0" t="n">
        <v>6.77733480557237</v>
      </c>
      <c r="BC62" s="0" t="n">
        <v>15.3358980137061</v>
      </c>
      <c r="BD62" s="0" t="n">
        <v>7.28394461996677</v>
      </c>
      <c r="BE62" s="0" t="n">
        <v>1.17345305885478</v>
      </c>
      <c r="BF62" s="0" t="n">
        <v>9.05774383648933</v>
      </c>
      <c r="BG62" s="0" t="n">
        <v>3.96576574833933</v>
      </c>
      <c r="BH62" s="0" t="n">
        <v>0</v>
      </c>
      <c r="BI62" s="0" t="n">
        <v>0</v>
      </c>
      <c r="BJ62" s="0" t="n">
        <v>0.172290976532937</v>
      </c>
      <c r="BK62" s="0" t="n">
        <v>0.10244597139501</v>
      </c>
      <c r="BL62" s="0" t="n">
        <v>0.838088339883163</v>
      </c>
      <c r="BM62" s="0" t="n">
        <v>0.0641624143623486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0.00509083503878916</v>
      </c>
      <c r="BU62" s="0" t="n">
        <v>5.13382444304005</v>
      </c>
      <c r="BV62" s="0" t="n">
        <v>5.86076535306619</v>
      </c>
      <c r="BW62" s="0" t="n">
        <v>2.60037806982044</v>
      </c>
      <c r="BX62" s="0" t="n">
        <v>0.0142199652129871</v>
      </c>
      <c r="BY62" s="0" t="n">
        <v>0.00429571427000788</v>
      </c>
      <c r="BZ62" s="0" t="n">
        <v>0.12805333510659</v>
      </c>
      <c r="CA62" s="0" t="n">
        <v>0.0748395289222203</v>
      </c>
      <c r="CB62" s="0" t="n">
        <v>4.69690494060829</v>
      </c>
      <c r="CC62" s="0" t="n">
        <v>0.371123115729733</v>
      </c>
      <c r="CD62" s="0" t="n">
        <v>0.543043002943017</v>
      </c>
      <c r="CE62" s="0" t="n">
        <v>0.236664087065314</v>
      </c>
      <c r="CF62" s="0" t="n">
        <v>0.00146624440284552</v>
      </c>
      <c r="CG62" s="0" t="n">
        <v>0.00121071055955838</v>
      </c>
      <c r="CH62" s="0" t="n">
        <v>0.0111879312434412</v>
      </c>
      <c r="CI62" s="0" t="n">
        <v>0.00650263374788093</v>
      </c>
      <c r="CJ62" s="0" t="n">
        <v>7.89934162214274</v>
      </c>
      <c r="CK62" s="0" t="n">
        <v>0.694103514202286</v>
      </c>
      <c r="CL62" s="0" t="n">
        <v>1.52440585841817</v>
      </c>
      <c r="CM62" s="0" t="n">
        <v>0.667204343812623</v>
      </c>
      <c r="CN62" s="0" t="n">
        <v>0.00321586120521068</v>
      </c>
      <c r="CO62" s="0" t="n">
        <v>0.00284345881012125</v>
      </c>
      <c r="CP62" s="0" t="n">
        <v>0.0289445673270026</v>
      </c>
      <c r="CQ62" s="0" t="n">
        <v>0.0172141654662043</v>
      </c>
      <c r="CR62" s="0" t="n">
        <v>1.2090445665308</v>
      </c>
      <c r="CS62" s="0" t="n">
        <v>0.0945866440046713</v>
      </c>
      <c r="CT62" s="0" t="n">
        <v>0.350983076574847</v>
      </c>
      <c r="CU62" s="0" t="n">
        <v>2.95357754616674</v>
      </c>
      <c r="CV62" s="0" t="n">
        <v>0.0331582206900444</v>
      </c>
      <c r="CW62" s="0" t="n">
        <v>0.0373466769212339</v>
      </c>
      <c r="CX62" s="0" t="n">
        <v>0.0244356607815618</v>
      </c>
      <c r="CY62" s="0" t="n">
        <v>0.0440658096941105</v>
      </c>
      <c r="CZ62" s="0" t="n">
        <v>0.0951671937844892</v>
      </c>
      <c r="DA62" s="0" t="n">
        <v>6.27736374825512</v>
      </c>
      <c r="DB62" s="0" t="n">
        <v>2.18383425026953</v>
      </c>
      <c r="DC62" s="0" t="n">
        <v>5.63778456338168</v>
      </c>
      <c r="DD62" s="0" t="n">
        <v>0.347878516825583</v>
      </c>
      <c r="DE62" s="0" t="n">
        <v>0.0190896086033674</v>
      </c>
      <c r="DF62" s="0" t="n">
        <v>0.00766264222140956</v>
      </c>
      <c r="DG62" s="0" t="n">
        <v>0.000418753598955147</v>
      </c>
      <c r="DH62" s="7" t="n">
        <v>2.54277874436775E-006</v>
      </c>
      <c r="DI62" s="0" t="n">
        <v>0.00234657653507966</v>
      </c>
      <c r="DJ62" s="0" t="n">
        <v>0.00394492646231884</v>
      </c>
      <c r="DK62" s="0" t="n">
        <v>0.000604059517891084</v>
      </c>
      <c r="DL62" s="0" t="n">
        <v>0.00864001425230544</v>
      </c>
      <c r="DM62" s="0" t="n">
        <v>0.0416357804194027</v>
      </c>
      <c r="DN62" s="0" t="n">
        <v>1.49868827031744</v>
      </c>
      <c r="DO62" s="7" t="n">
        <v>1.49926266392614E-007</v>
      </c>
      <c r="DP62" s="0" t="n">
        <v>0.148255025698587</v>
      </c>
      <c r="DQ62" s="0" t="n">
        <v>0.00206037656531123</v>
      </c>
      <c r="DR62" s="0" t="n">
        <v>0.000575472675900109</v>
      </c>
      <c r="DS62" s="0" t="n">
        <v>0.00767911358415045</v>
      </c>
      <c r="DT62" s="0" t="n">
        <v>0.188247302586003</v>
      </c>
      <c r="DU62" s="0" t="n">
        <v>0.999576603468347</v>
      </c>
      <c r="DV62" s="0" t="n">
        <v>1.0153997405765</v>
      </c>
      <c r="DW62" s="0" t="n">
        <v>1.13394280992246</v>
      </c>
      <c r="DX62" s="7" t="n">
        <v>2.86748195588913E-005</v>
      </c>
      <c r="DY62" s="0" t="n">
        <v>0.00785246363124251</v>
      </c>
      <c r="DZ62" s="0" t="n">
        <v>4.89194257460886</v>
      </c>
      <c r="EA62" s="0" t="n">
        <v>0.0428653458080631</v>
      </c>
      <c r="EB62" s="0" t="n">
        <v>2.6831134096864</v>
      </c>
      <c r="EC62" s="0" t="n">
        <v>0.0646231322929097</v>
      </c>
      <c r="ED62" s="0" t="n">
        <v>0.000566256325252661</v>
      </c>
      <c r="EE62" s="0" t="n">
        <v>2.36032303876853</v>
      </c>
      <c r="EF62" s="0" t="n">
        <v>199.760141388295</v>
      </c>
      <c r="EG62" s="0" t="n">
        <v>0.00798961175201232</v>
      </c>
      <c r="EH62" s="0" t="n">
        <v>1.43614728569924</v>
      </c>
      <c r="EI62" s="0" t="n">
        <v>82.2832162668455</v>
      </c>
      <c r="EJ62" s="0" t="n">
        <v>0.0971040408443864</v>
      </c>
      <c r="EK62" s="0" t="n">
        <v>20540.3302632287</v>
      </c>
      <c r="EL62" s="0" t="n">
        <v>0.00294682680890302</v>
      </c>
      <c r="EM62" s="0" t="n">
        <v>8.1100802894358</v>
      </c>
      <c r="EN62" s="0" t="n">
        <v>644.073374411631</v>
      </c>
      <c r="EO62" s="0" t="n">
        <v>1.62428522488337</v>
      </c>
      <c r="EP62" s="0" t="n">
        <v>204570.125445634</v>
      </c>
      <c r="EQ62" s="0" t="n">
        <v>0.165733814324382</v>
      </c>
      <c r="ER62" s="0" t="n">
        <v>0.0166538076687226</v>
      </c>
      <c r="ES62" s="0" t="n">
        <v>673537.905032363</v>
      </c>
      <c r="ET62" s="0" t="n">
        <v>0.00112051930921448</v>
      </c>
      <c r="EU62" s="0" t="n">
        <v>0.525659377617824</v>
      </c>
      <c r="EV62" s="0" t="n">
        <v>0.00107858643790732</v>
      </c>
      <c r="EW62" s="7" t="n">
        <v>5025557.76639673</v>
      </c>
      <c r="EX62" s="0" t="n">
        <v>1.65648191684909</v>
      </c>
      <c r="EY62" s="0" t="n">
        <v>667.474686865948</v>
      </c>
      <c r="EZ62" s="7" t="n">
        <v>1018123.55475219</v>
      </c>
      <c r="FA62" s="0" t="n">
        <v>0.00084773714120875</v>
      </c>
      <c r="FB62" s="0" t="n">
        <v>13.8794993634454</v>
      </c>
      <c r="FC62" s="0" t="n">
        <v>45166.9188531548</v>
      </c>
      <c r="FD62" s="0" t="n">
        <v>0.0365922730705162</v>
      </c>
      <c r="FE62" s="0" t="n">
        <v>7.50338972512274</v>
      </c>
      <c r="FF62" s="0" t="n">
        <v>23521.2713513801</v>
      </c>
      <c r="FG62" s="0" t="n">
        <v>140.410148019025</v>
      </c>
      <c r="FH62" s="0" t="n">
        <v>155380.440821597</v>
      </c>
      <c r="FI62" s="0" t="n">
        <v>0.116463720523322</v>
      </c>
      <c r="FJ62" s="0" t="n">
        <v>361.944944662543</v>
      </c>
      <c r="FK62" s="0" t="n">
        <v>3.54845566956827</v>
      </c>
      <c r="FL62" s="0" t="n">
        <v>6182.06397739732</v>
      </c>
      <c r="FM62" s="0" t="n">
        <v>243.19246566822</v>
      </c>
      <c r="FN62" s="0" t="n">
        <v>0.00605531016311225</v>
      </c>
      <c r="FO62" s="0" t="n">
        <v>0.362762600308601</v>
      </c>
      <c r="FP62" s="7" t="n">
        <v>7.33027124879681E-011</v>
      </c>
      <c r="FQ62" s="7" t="n">
        <v>3.55391496982299E-009</v>
      </c>
      <c r="FR62" s="0" t="n">
        <v>499999.999999362</v>
      </c>
      <c r="FS62" s="7" t="n">
        <v>5.22721082688823E-010</v>
      </c>
      <c r="FT62" s="7" t="n">
        <v>4.0843834046901E-008</v>
      </c>
      <c r="FU62" s="0" t="n">
        <v>520327.555292605</v>
      </c>
      <c r="FV62" s="7" t="n">
        <v>6.07101063436056E-008</v>
      </c>
      <c r="FW62" s="7" t="n">
        <v>6.84989615158322E-007</v>
      </c>
      <c r="FX62" s="7" t="n">
        <v>4586594.62383588</v>
      </c>
      <c r="FY62" s="7" t="n">
        <v>5.35148762616821E-007</v>
      </c>
      <c r="FZ62" s="7" t="n">
        <v>5.35090854633861E-006</v>
      </c>
      <c r="GA62" s="7" t="n">
        <v>7.83723179696357E-006</v>
      </c>
      <c r="GB62" s="0" t="n">
        <v>99999.9992164955</v>
      </c>
      <c r="GC62" s="0" t="n">
        <v>0.000783136590492882</v>
      </c>
      <c r="GD62" s="7" t="n">
        <v>5.10015802408457E-008</v>
      </c>
      <c r="GE62" s="0" t="n">
        <v>99999.9999996831</v>
      </c>
      <c r="GF62" s="7" t="n">
        <v>6.29435584151631E-011</v>
      </c>
      <c r="GG62" s="7" t="n">
        <v>6.42679330887373E-014</v>
      </c>
      <c r="GH62" s="7" t="n">
        <v>3.17080102438173E-007</v>
      </c>
      <c r="GI62" s="7" t="n">
        <v>3.16766850044858E-007</v>
      </c>
      <c r="GJ62" s="0" t="n">
        <v>0.00580708731952813</v>
      </c>
      <c r="GK62" s="0" t="n">
        <v>12.218265279904</v>
      </c>
      <c r="GL62" s="0" t="n">
        <v>1.83412087815578</v>
      </c>
      <c r="GM62" s="0" t="n">
        <v>18.4879189333441</v>
      </c>
      <c r="GN62" s="0" t="s">
        <v>297</v>
      </c>
      <c r="GO62" s="0" t="e">
        <f aca="false">VLOOKUP(GN62,,8,0)</f>
        <v>#NAME?</v>
      </c>
      <c r="GP62" s="0" t="n">
        <v>593</v>
      </c>
      <c r="GQ62" s="0" t="n">
        <v>1088644</v>
      </c>
      <c r="GR62" s="0" t="n">
        <v>486</v>
      </c>
      <c r="GS62" s="0" t="n">
        <v>857680</v>
      </c>
      <c r="GT62" s="0" t="n">
        <v>296</v>
      </c>
      <c r="GU62" s="0" t="n">
        <v>230964</v>
      </c>
      <c r="GV62" s="0" t="n">
        <v>231348</v>
      </c>
      <c r="GW62" s="0" t="n">
        <v>0.609053497942387</v>
      </c>
      <c r="GX62" s="0" t="n">
        <v>4</v>
      </c>
      <c r="GY62" s="0" t="s">
        <v>297</v>
      </c>
      <c r="GZ62" s="0" t="n">
        <v>66.037</v>
      </c>
      <c r="HA62" s="0" t="n">
        <v>0</v>
      </c>
      <c r="HB62" s="0" t="e">
        <f aca="false">VLOOKUP(GN62,,42,0)</f>
        <v>#NAME?</v>
      </c>
      <c r="HC62" s="0" t="e">
        <f aca="false">VLOOKUP(GN62,,43,0)</f>
        <v>#NAME?</v>
      </c>
      <c r="HD62" s="0" t="e">
        <f aca="false">IF(HC62="Progressed",1,0)</f>
        <v>#NAME?</v>
      </c>
      <c r="HE62" s="0" t="n">
        <f aca="false">GU62/GX62</f>
        <v>57741</v>
      </c>
      <c r="HF62" s="0" t="e">
        <f aca="false">VLOOKUP(GN62,,3,0)</f>
        <v>#NAME?</v>
      </c>
      <c r="HG62" s="0" t="n">
        <f aca="false">IF(Q62&gt;20,1,0)</f>
        <v>0</v>
      </c>
      <c r="HH62" s="0" t="n">
        <f aca="false">IF(AF62&gt;4.2,1,0)</f>
        <v>0</v>
      </c>
      <c r="HI62" s="0" t="n">
        <f aca="false">IF(DQ62&gt;0.005,1,0)</f>
        <v>0</v>
      </c>
      <c r="HJ62" s="0" t="n">
        <f aca="false">IF(DR62&gt;0.004,1,0)</f>
        <v>0</v>
      </c>
      <c r="HK62" s="0" t="n">
        <f aca="false">IF(ED62&gt;0.001,1,0)</f>
        <v>0</v>
      </c>
      <c r="HL62" s="0" t="n">
        <f aca="false">IF((GT62/GP62)&gt;0.4,1,0)</f>
        <v>1</v>
      </c>
      <c r="HM62" s="0" t="n">
        <f aca="false">SUM(HG62:HH62)</f>
        <v>0</v>
      </c>
      <c r="HN62" s="0" t="n">
        <f aca="false">SUM(HG62,HH62,HL62)</f>
        <v>1</v>
      </c>
      <c r="HP62" s="1" t="n">
        <f aca="false">IF(B62&gt;AVERAGE($B$3:$B$115),1,0)</f>
        <v>0</v>
      </c>
      <c r="HQ62" s="1" t="n">
        <f aca="false">IF(E62&gt;AVERAGE($E$3:$E$115),1,0)</f>
        <v>0</v>
      </c>
      <c r="HR62" s="2" t="str">
        <f aca="false">IF(AND(HP62,HQ62),"high","low")</f>
        <v>low</v>
      </c>
      <c r="HS62" s="6" t="n">
        <v>66.037</v>
      </c>
      <c r="HT62" s="6" t="n">
        <v>0</v>
      </c>
      <c r="HU62" s="6" t="str">
        <f aca="false">HR62</f>
        <v>low</v>
      </c>
      <c r="HV62" s="0" t="str">
        <f aca="false">IF(HM62+HL62&lt;2,"low","high")</f>
        <v>low</v>
      </c>
      <c r="HW62" s="0" t="n">
        <v>66.037</v>
      </c>
      <c r="HX62" s="0" t="n">
        <v>0</v>
      </c>
      <c r="HY62" s="0" t="n">
        <f aca="false">SUM(HG62,HH62,HL62)</f>
        <v>1</v>
      </c>
      <c r="IA62" s="0" t="n">
        <v>66.037</v>
      </c>
      <c r="IB62" s="0" t="n">
        <v>0</v>
      </c>
      <c r="IC62" s="0" t="str">
        <f aca="false">IF(AND(SUM(HG62:HH62)=2,GW62&gt;0.4),"high relBp52 and cRel + high synergy",IF(SUM(HG62:HH62)=2,"high RelBp52 and cRel + low synergy","low nfkb"))</f>
        <v>low nfkb</v>
      </c>
      <c r="IE62" s="0" t="n">
        <v>66.037</v>
      </c>
      <c r="IF62" s="0" t="n">
        <v>0</v>
      </c>
      <c r="IG62" s="0" t="str">
        <f aca="false">IF(AND(SUM(HG62:HH62)=2,GW62&gt;0.4),"high relBp52 and cRel + high synergy",IF(AND(SUM(HG62:HH62)=1,GW62&gt;0.4),"high RelBp52 or cRel + high synergy",IF(SUM(HG62:HH62)=1,"high cRel OR RelBnp52n","low nfkb")))</f>
        <v>low nfkb</v>
      </c>
      <c r="II62" s="0" t="n">
        <v>66.037</v>
      </c>
      <c r="IJ62" s="0" t="n">
        <v>0</v>
      </c>
      <c r="IK62" s="0" t="str">
        <f aca="false">IF(Q62&gt;20,"high cRel","low cRel")</f>
        <v>low cRel</v>
      </c>
      <c r="IM62" s="0" t="n">
        <v>66.037</v>
      </c>
      <c r="IN62" s="0" t="n">
        <v>0</v>
      </c>
      <c r="IO62" s="0" t="str">
        <f aca="false">IF(AND(Q62&gt;20,GW62&gt;0.4),"high cRel + syn","low cRel or syn")</f>
        <v>low cRel or syn</v>
      </c>
      <c r="IQ62" s="0" t="n">
        <v>66.037</v>
      </c>
      <c r="IR62" s="0" t="n">
        <v>0</v>
      </c>
      <c r="IS62" s="0" t="str">
        <f aca="false">IF(AF62&gt;4.2,"High RelBnp52n","low RelBnp52n")</f>
        <v>low RelBnp52n</v>
      </c>
      <c r="IU62" s="0" t="n">
        <v>66.037</v>
      </c>
      <c r="IV62" s="0" t="n">
        <v>0</v>
      </c>
      <c r="IW62" s="0" t="str">
        <f aca="false">IF(AND(AF62&gt;4.2,GW62&gt;0.4),"High RelBnp52n and syn","low RelBnp52n or syn")</f>
        <v>low RelBnp52n or syn</v>
      </c>
      <c r="IY62" s="0" t="n">
        <v>66.037</v>
      </c>
      <c r="IZ62" s="0" t="n">
        <v>0</v>
      </c>
      <c r="JA62" s="0" t="str">
        <f aca="false">IF(AND(AF62&gt;4.2,GW62&gt;0.4),"High RelBnp52n and syn",IF(AND(AF62&gt;4.2,GW62&lt;=0.4),"other",IF(AND(AF62&lt;=4.2,GW62&gt;0.4),"other","low RelBnp52n and syn")))</f>
        <v>other</v>
      </c>
      <c r="JC62" s="0" t="n">
        <v>66.037</v>
      </c>
      <c r="JD62" s="0" t="n">
        <v>0</v>
      </c>
      <c r="JE62" s="0" t="str">
        <f aca="false">IF(ED62&gt;0.001,"high pE2F","low pE2F")</f>
        <v>low pE2F</v>
      </c>
      <c r="JG62" s="0" t="n">
        <v>66.037</v>
      </c>
      <c r="JH62" s="0" t="n">
        <v>0</v>
      </c>
      <c r="JI62" s="0" t="str">
        <f aca="false">IF((Q62/R62)&gt;1.3,"high cRel/relA","low cRel/RelA")</f>
        <v>low cRel/RelA</v>
      </c>
      <c r="JK62" s="0" t="n">
        <v>66.037</v>
      </c>
      <c r="JL62" s="0" t="n">
        <v>0</v>
      </c>
      <c r="JM62" s="0" t="str">
        <f aca="false">IF(AND((Q62/R62)&gt;1.3,GW62&gt;0.4),"high cRel/relA and high syn",IF(OR((Q62/R62)&gt;1.3,GW62&gt;0.4),"high cRel/RelA or high syn","low both"))</f>
        <v>high cRel/RelA or high syn</v>
      </c>
      <c r="JO62" s="0" t="n">
        <v>66.037</v>
      </c>
      <c r="JP62" s="0" t="n">
        <v>0</v>
      </c>
      <c r="JQ62" s="0" t="str">
        <f aca="false">IF(BB62&gt;7.6,"high IkBd","low IkBd")</f>
        <v>low IkBd</v>
      </c>
      <c r="JS62" s="0" t="n">
        <v>66.037</v>
      </c>
      <c r="JT62" s="0" t="n">
        <v>0</v>
      </c>
      <c r="JU62" s="0" t="n">
        <v>4</v>
      </c>
      <c r="JW62" s="0" t="n">
        <v>66.037</v>
      </c>
      <c r="JX62" s="0" t="n">
        <v>0</v>
      </c>
      <c r="JY62" s="0" t="str">
        <f aca="false">IF(OR(JU62=3,JU62=5),IF(GW62&gt;0.4,"3/5 high syn","3/5 low syn"),"other")</f>
        <v>other</v>
      </c>
      <c r="KA62" s="0" t="n">
        <v>66.037</v>
      </c>
      <c r="KB62" s="0" t="n">
        <v>0</v>
      </c>
      <c r="KC62" s="0" t="str">
        <f aca="false">IF(KD62&gt;$KE$3,"high nfkb","low")</f>
        <v>low</v>
      </c>
      <c r="KD62" s="0" t="n">
        <f aca="false">D62+C62</f>
        <v>21.8874804145228</v>
      </c>
      <c r="KG62" s="0" t="n">
        <v>66.037</v>
      </c>
      <c r="KH62" s="0" t="n">
        <v>0</v>
      </c>
      <c r="KI62" s="0" t="str">
        <f aca="false">IF(AND(KM62,NOT(KN62),KO62),"high cRel+RelB, low RelA","other")</f>
        <v>other</v>
      </c>
      <c r="KJ62" s="0" t="n">
        <f aca="false">Q62</f>
        <v>17.1722619909657</v>
      </c>
      <c r="KK62" s="0" t="n">
        <f aca="false">R62</f>
        <v>16.0048184901693</v>
      </c>
      <c r="KL62" s="0" t="n">
        <f aca="false">AC62</f>
        <v>15.1241956901801</v>
      </c>
      <c r="KM62" s="0" t="n">
        <f aca="false">IF(KJ62&gt;AVERAGE($KJ$3:$KJ$115),1,0)</f>
        <v>0</v>
      </c>
      <c r="KN62" s="0" t="n">
        <f aca="false">IF(KK62&gt;AVERAGE($KK$3:$KK$115),1,0)</f>
        <v>1</v>
      </c>
      <c r="KO62" s="0" t="n">
        <f aca="false">IF(KL62&gt;AVERAGE($KL$3:$KL$115),1,0)</f>
        <v>0</v>
      </c>
      <c r="KP62" s="0" t="n">
        <v>3</v>
      </c>
      <c r="KQ62" s="0" t="n">
        <v>830</v>
      </c>
      <c r="KR62" s="0" t="n">
        <v>1852805</v>
      </c>
      <c r="KS62" s="0" t="n">
        <v>669</v>
      </c>
      <c r="KT62" s="0" t="n">
        <v>1245596</v>
      </c>
      <c r="KU62" s="0" t="n">
        <v>636</v>
      </c>
      <c r="KV62" s="0" t="n">
        <v>607209</v>
      </c>
      <c r="KW62" s="0" t="n">
        <v>611978</v>
      </c>
      <c r="KX62" s="0" t="n">
        <v>0.95067264573991</v>
      </c>
      <c r="KY62" s="0" t="n">
        <f aca="false">KV62/KT62</f>
        <v>0.48748470611659</v>
      </c>
    </row>
    <row r="63" customFormat="false" ht="15" hidden="false" customHeight="false" outlineLevel="0" collapsed="false">
      <c r="A63" s="0" t="n">
        <v>361</v>
      </c>
      <c r="B63" s="0" t="n">
        <v>11.4279813231319</v>
      </c>
      <c r="C63" s="0" t="n">
        <v>22.8433329378868</v>
      </c>
      <c r="D63" s="0" t="n">
        <v>12.6799804846903</v>
      </c>
      <c r="E63" s="0" t="n">
        <v>126.123899166702</v>
      </c>
      <c r="F63" s="0" t="n">
        <v>0.161907468826141</v>
      </c>
      <c r="G63" s="0" t="n">
        <v>0.0476666569011384</v>
      </c>
      <c r="H63" s="0" t="n">
        <v>1.21205663982283</v>
      </c>
      <c r="I63" s="0" t="n">
        <v>0.724154084157933</v>
      </c>
      <c r="J63" s="0" t="n">
        <v>0.0893986068122694</v>
      </c>
      <c r="K63" s="0" t="n">
        <v>8.8029357223099</v>
      </c>
      <c r="L63" s="0" t="n">
        <v>0.56714181746723</v>
      </c>
      <c r="M63" s="0" t="n">
        <v>1</v>
      </c>
      <c r="N63" s="0" t="n">
        <v>1.17130435726198</v>
      </c>
      <c r="O63" s="0" t="n">
        <v>1</v>
      </c>
      <c r="P63" s="0" t="n">
        <v>0.00435464339739654</v>
      </c>
      <c r="Q63" s="0" t="n">
        <v>24.1073506387208</v>
      </c>
      <c r="R63" s="0" t="n">
        <v>15.7006841700044</v>
      </c>
      <c r="S63" s="0" t="n">
        <v>1.32833461971509</v>
      </c>
      <c r="T63" s="0" t="n">
        <v>0</v>
      </c>
      <c r="U63" s="0" t="n">
        <v>1</v>
      </c>
      <c r="V63" s="0" t="n">
        <v>3.79210641459343</v>
      </c>
      <c r="W63" s="0" t="n">
        <v>0.501891752782627</v>
      </c>
      <c r="X63" s="0" t="n">
        <v>1.48123760293481</v>
      </c>
      <c r="Y63" s="0" t="n">
        <v>3.74680703947068</v>
      </c>
      <c r="Z63" s="0" t="n">
        <v>2.03755779419674</v>
      </c>
      <c r="AA63" s="0" t="n">
        <v>0.026485773947843</v>
      </c>
      <c r="AB63" s="0" t="n">
        <v>0.883143620416175</v>
      </c>
      <c r="AC63" s="0" t="n">
        <v>15.8239367826016</v>
      </c>
      <c r="AD63" s="0" t="n">
        <v>0.00934788149828963</v>
      </c>
      <c r="AE63" s="0" t="n">
        <v>0.414341164669</v>
      </c>
      <c r="AF63" s="0" t="n">
        <v>4.10205877839145</v>
      </c>
      <c r="AG63" s="0" t="n">
        <v>0.273219374514404</v>
      </c>
      <c r="AH63" s="0" t="n">
        <v>12.9571758266581</v>
      </c>
      <c r="AI63" s="0" t="n">
        <v>0.274368082086559</v>
      </c>
      <c r="AJ63" s="0" t="n">
        <v>0.0650584618207821</v>
      </c>
      <c r="AK63" s="0" t="n">
        <v>0.0324499351628852</v>
      </c>
      <c r="AL63" s="0" t="n">
        <v>0.00554688332973996</v>
      </c>
      <c r="AM63" s="0" t="n">
        <v>0.911581391521729</v>
      </c>
      <c r="AN63" s="0" t="n">
        <v>0.00151004267505601</v>
      </c>
      <c r="AO63" s="0" t="n">
        <v>0.159135180953415</v>
      </c>
      <c r="AP63" s="0" t="n">
        <v>169.333928430903</v>
      </c>
      <c r="AQ63" s="0" t="n">
        <v>22.5733114018945</v>
      </c>
      <c r="AR63" s="0" t="n">
        <v>35.3553570618924</v>
      </c>
      <c r="AS63" s="0" t="n">
        <v>10.2671940007346</v>
      </c>
      <c r="AT63" s="0" t="n">
        <v>22.673932400913</v>
      </c>
      <c r="AU63" s="0" t="n">
        <v>0.0733123843412164</v>
      </c>
      <c r="AV63" s="0" t="n">
        <v>1.25065589847931</v>
      </c>
      <c r="AW63" s="0" t="n">
        <v>0.0184876642541341</v>
      </c>
      <c r="AX63" s="0" t="n">
        <v>2.3092639877863</v>
      </c>
      <c r="AY63" s="0" t="n">
        <v>0.254528038081146</v>
      </c>
      <c r="AZ63" s="0" t="n">
        <v>1.17102488453372</v>
      </c>
      <c r="BA63" s="0" t="n">
        <v>0.163198697842649</v>
      </c>
      <c r="BB63" s="0" t="n">
        <v>7.84685387140707</v>
      </c>
      <c r="BC63" s="0" t="n">
        <v>18.5713675088771</v>
      </c>
      <c r="BD63" s="0" t="n">
        <v>6.46889736285337</v>
      </c>
      <c r="BE63" s="0" t="n">
        <v>1.43174785951502</v>
      </c>
      <c r="BF63" s="0" t="n">
        <v>12.7584969014858</v>
      </c>
      <c r="BG63" s="0" t="n">
        <v>5.8089898134229</v>
      </c>
      <c r="BH63" s="0" t="n">
        <v>0</v>
      </c>
      <c r="BI63" s="0" t="n">
        <v>0</v>
      </c>
      <c r="BJ63" s="0" t="n">
        <v>0.144167591493536</v>
      </c>
      <c r="BK63" s="0" t="n">
        <v>0.0925074098328395</v>
      </c>
      <c r="BL63" s="0" t="n">
        <v>1.02751310376892</v>
      </c>
      <c r="BM63" s="0" t="n">
        <v>0.0794919541111399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0.00526363481507459</v>
      </c>
      <c r="BU63" s="0" t="n">
        <v>4.30344018390909</v>
      </c>
      <c r="BV63" s="0" t="n">
        <v>11.727608736315</v>
      </c>
      <c r="BW63" s="0" t="n">
        <v>5.40163042405341</v>
      </c>
      <c r="BX63" s="0" t="n">
        <v>0.0399685993922862</v>
      </c>
      <c r="BY63" s="0" t="n">
        <v>0.0101879700482351</v>
      </c>
      <c r="BZ63" s="0" t="n">
        <v>0.149345391460461</v>
      </c>
      <c r="CA63" s="0" t="n">
        <v>0.0942252585590994</v>
      </c>
      <c r="CB63" s="0" t="n">
        <v>8.44578184670273</v>
      </c>
      <c r="CC63" s="0" t="n">
        <v>0.670643242524765</v>
      </c>
      <c r="CD63" s="0" t="n">
        <v>0.718767602600818</v>
      </c>
      <c r="CE63" s="0" t="n">
        <v>0.323550418874256</v>
      </c>
      <c r="CF63" s="0" t="n">
        <v>0.00265117417218278</v>
      </c>
      <c r="CG63" s="0" t="n">
        <v>0.00209172606098753</v>
      </c>
      <c r="CH63" s="0" t="n">
        <v>0.00865674758320355</v>
      </c>
      <c r="CI63" s="0" t="n">
        <v>0.00539246388884177</v>
      </c>
      <c r="CJ63" s="0" t="n">
        <v>9.6970320808721</v>
      </c>
      <c r="CK63" s="0" t="n">
        <v>0.849076225212959</v>
      </c>
      <c r="CL63" s="0" t="n">
        <v>1.19696124546588</v>
      </c>
      <c r="CM63" s="0" t="n">
        <v>0.544519588624278</v>
      </c>
      <c r="CN63" s="0" t="n">
        <v>0.00354589210138554</v>
      </c>
      <c r="CO63" s="0" t="n">
        <v>0.00296604426054804</v>
      </c>
      <c r="CP63" s="0" t="n">
        <v>0.0135012696761259</v>
      </c>
      <c r="CQ63" s="0" t="n">
        <v>0.00865813910949127</v>
      </c>
      <c r="CR63" s="0" t="n">
        <v>0.848459732651714</v>
      </c>
      <c r="CS63" s="0" t="n">
        <v>0.0668691085208539</v>
      </c>
      <c r="CT63" s="0" t="n">
        <v>0.462247876199371</v>
      </c>
      <c r="CU63" s="0" t="n">
        <v>4.24408764484233</v>
      </c>
      <c r="CV63" s="0" t="n">
        <v>0.03494054313994</v>
      </c>
      <c r="CW63" s="0" t="n">
        <v>0.0314354624902016</v>
      </c>
      <c r="CX63" s="0" t="n">
        <v>0.0320215434044071</v>
      </c>
      <c r="CY63" s="0" t="n">
        <v>0.0370224917211475</v>
      </c>
      <c r="CZ63" s="0" t="n">
        <v>0.0970540516616532</v>
      </c>
      <c r="DA63" s="0" t="n">
        <v>6.64916958011762</v>
      </c>
      <c r="DB63" s="0" t="n">
        <v>2.14709121107101</v>
      </c>
      <c r="DC63" s="0" t="n">
        <v>4.41050886125923</v>
      </c>
      <c r="DD63" s="0" t="n">
        <v>0.287675406843197</v>
      </c>
      <c r="DE63" s="0" t="n">
        <v>0.0172886959341515</v>
      </c>
      <c r="DF63" s="0" t="n">
        <v>0.00927793145592253</v>
      </c>
      <c r="DG63" s="0" t="n">
        <v>0.000513321940027263</v>
      </c>
      <c r="DH63" s="7" t="n">
        <v>2.62871272206612E-006</v>
      </c>
      <c r="DI63" s="0" t="n">
        <v>0.00421894538672707</v>
      </c>
      <c r="DJ63" s="0" t="n">
        <v>0.00484215100364059</v>
      </c>
      <c r="DK63" s="0" t="n">
        <v>0.000423844281618224</v>
      </c>
      <c r="DL63" s="0" t="n">
        <v>0.0293084974193991</v>
      </c>
      <c r="DM63" s="0" t="n">
        <v>0.0444229579756835</v>
      </c>
      <c r="DN63" s="0" t="n">
        <v>1.6150230076729</v>
      </c>
      <c r="DO63" s="7" t="n">
        <v>8.5693005316015E-008</v>
      </c>
      <c r="DP63" s="0" t="n">
        <v>0.135528206165631</v>
      </c>
      <c r="DQ63" s="0" t="n">
        <v>0.00167002759364143</v>
      </c>
      <c r="DR63" s="0" t="n">
        <v>0.000542121098244405</v>
      </c>
      <c r="DS63" s="0" t="n">
        <v>0.00507888366646394</v>
      </c>
      <c r="DT63" s="0" t="n">
        <v>0.282610135955252</v>
      </c>
      <c r="DU63" s="0" t="n">
        <v>0.999665042227121</v>
      </c>
      <c r="DV63" s="0" t="n">
        <v>0.783136073224505</v>
      </c>
      <c r="DW63" s="0" t="n">
        <v>0.940050903995185</v>
      </c>
      <c r="DX63" s="7" t="n">
        <v>1.53986393739566E-005</v>
      </c>
      <c r="DY63" s="0" t="n">
        <v>0.00488928958749805</v>
      </c>
      <c r="DZ63" s="0" t="n">
        <v>4.88526661075393</v>
      </c>
      <c r="EA63" s="0" t="n">
        <v>0.0624607862944046</v>
      </c>
      <c r="EB63" s="0" t="n">
        <v>3.42203323785617</v>
      </c>
      <c r="EC63" s="0" t="n">
        <v>0.0516100506689831</v>
      </c>
      <c r="ED63" s="0" t="n">
        <v>0.000659862533075331</v>
      </c>
      <c r="EE63" s="0" t="n">
        <v>1.64109224784163</v>
      </c>
      <c r="EF63" s="0" t="n">
        <v>199.760141508443</v>
      </c>
      <c r="EG63" s="0" t="n">
        <v>0.00798961175691196</v>
      </c>
      <c r="EH63" s="0" t="n">
        <v>1.37325536265763</v>
      </c>
      <c r="EI63" s="0" t="n">
        <v>98.1604611508869</v>
      </c>
      <c r="EJ63" s="0" t="n">
        <v>0.108958848414622</v>
      </c>
      <c r="EK63" s="0" t="n">
        <v>22754.6505689656</v>
      </c>
      <c r="EL63" s="0" t="n">
        <v>0.00312155070616769</v>
      </c>
      <c r="EM63" s="0" t="n">
        <v>15.7141176541948</v>
      </c>
      <c r="EN63" s="0" t="n">
        <v>577.918882846792</v>
      </c>
      <c r="EO63" s="0" t="n">
        <v>3.16270487426415</v>
      </c>
      <c r="EP63" s="0" t="n">
        <v>694425.844500733</v>
      </c>
      <c r="EQ63" s="0" t="n">
        <v>1.09006812731561</v>
      </c>
      <c r="ER63" s="0" t="n">
        <v>0.0857842896098996</v>
      </c>
      <c r="ES63" s="0" t="n">
        <v>417075.798815003</v>
      </c>
      <c r="ET63" s="0" t="n">
        <v>0.00357404871905522</v>
      </c>
      <c r="EU63" s="0" t="n">
        <v>1.71710676087576</v>
      </c>
      <c r="EV63" s="0" t="n">
        <v>0.00390305221549383</v>
      </c>
      <c r="EW63" s="7" t="n">
        <v>6416999.13765912</v>
      </c>
      <c r="EX63" s="0" t="n">
        <v>10.8935330894875</v>
      </c>
      <c r="EY63" s="0" t="n">
        <v>3792.1226468323</v>
      </c>
      <c r="EZ63" s="7" t="n">
        <v>1530497.96908455</v>
      </c>
      <c r="FA63" s="0" t="n">
        <v>0.00656428453614496</v>
      </c>
      <c r="FB63" s="0" t="n">
        <v>105.145223327805</v>
      </c>
      <c r="FC63" s="0" t="n">
        <v>43618.7644334634</v>
      </c>
      <c r="FD63" s="0" t="n">
        <v>0.0684701200203829</v>
      </c>
      <c r="FE63" s="0" t="n">
        <v>14.896558674988</v>
      </c>
      <c r="FF63" s="0" t="n">
        <v>20535.1691241679</v>
      </c>
      <c r="FG63" s="0" t="n">
        <v>238.676362201993</v>
      </c>
      <c r="FH63" s="0" t="n">
        <v>98532.9387569332</v>
      </c>
      <c r="FI63" s="0" t="n">
        <v>0.146621533679774</v>
      </c>
      <c r="FJ63" s="0" t="n">
        <v>358.796115749275</v>
      </c>
      <c r="FK63" s="0" t="n">
        <v>3.48467208371991</v>
      </c>
      <c r="FL63" s="0" t="n">
        <v>8845.28425245197</v>
      </c>
      <c r="FM63" s="0" t="n">
        <v>337.790054305521</v>
      </c>
      <c r="FN63" s="0" t="n">
        <v>0.00399515757748766</v>
      </c>
      <c r="FO63" s="0" t="n">
        <v>0.336466939346285</v>
      </c>
      <c r="FP63" s="7" t="n">
        <v>3.16943533509231E-011</v>
      </c>
      <c r="FQ63" s="7" t="n">
        <v>2.27217815743263E-009</v>
      </c>
      <c r="FR63" s="0" t="n">
        <v>499999.99999968</v>
      </c>
      <c r="FS63" s="7" t="n">
        <v>2.26035409116667E-010</v>
      </c>
      <c r="FT63" s="7" t="n">
        <v>1.65655379073327E-008</v>
      </c>
      <c r="FU63" s="0" t="n">
        <v>597507.310700998</v>
      </c>
      <c r="FV63" s="7" t="n">
        <v>2.82754932676853E-008</v>
      </c>
      <c r="FW63" s="7" t="n">
        <v>3.23189700265628E-007</v>
      </c>
      <c r="FX63" s="7" t="n">
        <v>5797187.15364587</v>
      </c>
      <c r="FY63" s="7" t="n">
        <v>2.74336938475249E-007</v>
      </c>
      <c r="FZ63" s="7" t="n">
        <v>2.74304014055995E-006</v>
      </c>
      <c r="GA63" s="7" t="n">
        <v>4.06357605320823E-006</v>
      </c>
      <c r="GB63" s="0" t="n">
        <v>99999.9995937099</v>
      </c>
      <c r="GC63" s="0" t="n">
        <v>0.000406083146191777</v>
      </c>
      <c r="GD63" s="7" t="n">
        <v>2.66971352563471E-008</v>
      </c>
      <c r="GE63" s="0" t="n">
        <v>99999.9999998197</v>
      </c>
      <c r="GF63" s="7" t="n">
        <v>2.71419931767494E-011</v>
      </c>
      <c r="GG63" s="7" t="n">
        <v>9.40807532765916E-014</v>
      </c>
      <c r="GH63" s="7" t="n">
        <v>1.3556279842945E-007</v>
      </c>
      <c r="GI63" s="7" t="n">
        <v>1.80204561096473E-007</v>
      </c>
      <c r="GJ63" s="0" t="n">
        <v>0.00334777802836507</v>
      </c>
      <c r="GK63" s="0" t="n">
        <v>9.31132425987034</v>
      </c>
      <c r="GL63" s="0" t="n">
        <v>1.93637952848439</v>
      </c>
      <c r="GM63" s="0" t="n">
        <v>15.4710393646639</v>
      </c>
      <c r="GN63" s="0" t="s">
        <v>298</v>
      </c>
      <c r="GO63" s="0" t="e">
        <f aca="false">VLOOKUP(GN63,,8,0)</f>
        <v>#NAME?</v>
      </c>
      <c r="GP63" s="0" t="n">
        <v>186</v>
      </c>
      <c r="GQ63" s="0" t="n">
        <v>408325</v>
      </c>
      <c r="GR63" s="0" t="n">
        <v>192</v>
      </c>
      <c r="GS63" s="0" t="n">
        <v>405792</v>
      </c>
      <c r="GT63" s="0" t="n">
        <v>33</v>
      </c>
      <c r="GU63" s="0" t="n">
        <v>2533</v>
      </c>
      <c r="GV63" s="0" t="n">
        <v>7582</v>
      </c>
      <c r="GW63" s="0" t="n">
        <v>0.171875</v>
      </c>
      <c r="GX63" s="0" t="n">
        <v>3</v>
      </c>
      <c r="GY63" s="0" t="s">
        <v>298</v>
      </c>
      <c r="GZ63" s="0" t="n">
        <v>66.4641</v>
      </c>
      <c r="HA63" s="0" t="n">
        <v>0</v>
      </c>
      <c r="HB63" s="0" t="e">
        <f aca="false">VLOOKUP(GN63,,42,0)</f>
        <v>#NAME?</v>
      </c>
      <c r="HC63" s="0" t="e">
        <f aca="false">VLOOKUP(GN63,,43,0)</f>
        <v>#NAME?</v>
      </c>
      <c r="HD63" s="0" t="e">
        <f aca="false">IF(HC63="Progressed",1,0)</f>
        <v>#NAME?</v>
      </c>
      <c r="HE63" s="0" t="n">
        <f aca="false">GU63/GX63</f>
        <v>844.333333333333</v>
      </c>
      <c r="HF63" s="0" t="e">
        <f aca="false">VLOOKUP(GN63,,3,0)</f>
        <v>#NAME?</v>
      </c>
      <c r="HG63" s="0" t="n">
        <f aca="false">IF(Q63&gt;20,1,0)</f>
        <v>1</v>
      </c>
      <c r="HH63" s="0" t="n">
        <f aca="false">IF(AF63&gt;4.2,1,0)</f>
        <v>0</v>
      </c>
      <c r="HI63" s="0" t="n">
        <f aca="false">IF(DQ63&gt;0.005,1,0)</f>
        <v>0</v>
      </c>
      <c r="HJ63" s="0" t="n">
        <f aca="false">IF(DR63&gt;0.004,1,0)</f>
        <v>0</v>
      </c>
      <c r="HK63" s="0" t="n">
        <f aca="false">IF(ED63&gt;0.001,1,0)</f>
        <v>0</v>
      </c>
      <c r="HL63" s="0" t="n">
        <f aca="false">IF((GT63/GP63)&gt;0.4,1,0)</f>
        <v>0</v>
      </c>
      <c r="HM63" s="0" t="n">
        <f aca="false">SUM(HG63:HH63)</f>
        <v>1</v>
      </c>
      <c r="HN63" s="0" t="n">
        <f aca="false">SUM(HG63,HH63,HL63)</f>
        <v>1</v>
      </c>
      <c r="HP63" s="1" t="n">
        <f aca="false">IF(B63&gt;AVERAGE($B$3:$B$115),1,0)</f>
        <v>0</v>
      </c>
      <c r="HQ63" s="1" t="n">
        <f aca="false">IF(E63&gt;AVERAGE($E$3:$E$115),1,0)</f>
        <v>0</v>
      </c>
      <c r="HR63" s="2" t="str">
        <f aca="false">IF(AND(HP63,HQ63),"high","low")</f>
        <v>low</v>
      </c>
      <c r="HS63" s="6" t="n">
        <v>66.4641</v>
      </c>
      <c r="HT63" s="6" t="n">
        <v>0</v>
      </c>
      <c r="HU63" s="6" t="str">
        <f aca="false">HR63</f>
        <v>low</v>
      </c>
      <c r="HV63" s="0" t="str">
        <f aca="false">IF(HM63+HL63&lt;2,"low","high")</f>
        <v>low</v>
      </c>
      <c r="HW63" s="0" t="n">
        <v>66.4641</v>
      </c>
      <c r="HX63" s="0" t="n">
        <v>0</v>
      </c>
      <c r="HY63" s="0" t="n">
        <f aca="false">SUM(HG63,HH63,HL63)</f>
        <v>1</v>
      </c>
      <c r="IA63" s="0" t="n">
        <v>66.4641</v>
      </c>
      <c r="IB63" s="0" t="n">
        <v>0</v>
      </c>
      <c r="IC63" s="0" t="str">
        <f aca="false">IF(AND(SUM(HG63:HH63)=2,GW63&gt;0.4),"high relBp52 and cRel + high synergy",IF(SUM(HG63:HH63)=2,"high RelBp52 and cRel + low synergy","low nfkb"))</f>
        <v>low nfkb</v>
      </c>
      <c r="IE63" s="0" t="n">
        <v>66.4641</v>
      </c>
      <c r="IF63" s="0" t="n">
        <v>0</v>
      </c>
      <c r="IG63" s="0" t="str">
        <f aca="false">IF(AND(SUM(HG63:HH63)=2,GW63&gt;0.4),"high relBp52 and cRel + high synergy",IF(AND(SUM(HG63:HH63)=1,GW63&gt;0.4),"high RelBp52 or cRel + high synergy",IF(SUM(HG63:HH63)=1,"high cRel OR RelBnp52n","low nfkb")))</f>
        <v>high cRel OR RelBnp52n</v>
      </c>
      <c r="II63" s="0" t="n">
        <v>66.4641</v>
      </c>
      <c r="IJ63" s="0" t="n">
        <v>0</v>
      </c>
      <c r="IK63" s="0" t="str">
        <f aca="false">IF(Q63&gt;20,"high cRel","low cRel")</f>
        <v>high cRel</v>
      </c>
      <c r="IM63" s="0" t="n">
        <v>66.4641</v>
      </c>
      <c r="IN63" s="0" t="n">
        <v>0</v>
      </c>
      <c r="IO63" s="0" t="str">
        <f aca="false">IF(AND(Q63&gt;20,GW63&gt;0.4),"high cRel + syn","low cRel or syn")</f>
        <v>low cRel or syn</v>
      </c>
      <c r="IQ63" s="0" t="n">
        <v>66.4641</v>
      </c>
      <c r="IR63" s="0" t="n">
        <v>0</v>
      </c>
      <c r="IS63" s="0" t="str">
        <f aca="false">IF(AF63&gt;4.2,"High RelBnp52n","low RelBnp52n")</f>
        <v>low RelBnp52n</v>
      </c>
      <c r="IU63" s="0" t="n">
        <v>66.4641</v>
      </c>
      <c r="IV63" s="0" t="n">
        <v>0</v>
      </c>
      <c r="IW63" s="0" t="str">
        <f aca="false">IF(AND(AF63&gt;4.2,GW63&gt;0.4),"High RelBnp52n and syn","low RelBnp52n or syn")</f>
        <v>low RelBnp52n or syn</v>
      </c>
      <c r="IY63" s="0" t="n">
        <v>66.4641</v>
      </c>
      <c r="IZ63" s="0" t="n">
        <v>0</v>
      </c>
      <c r="JA63" s="0" t="str">
        <f aca="false">IF(AND(AF63&gt;4.2,GW63&gt;0.4),"High RelBnp52n and syn",IF(AND(AF63&gt;4.2,GW63&lt;=0.4),"other",IF(AND(AF63&lt;=4.2,GW63&gt;0.4),"other","low RelBnp52n and syn")))</f>
        <v>low RelBnp52n and syn</v>
      </c>
      <c r="JC63" s="0" t="n">
        <v>66.4641</v>
      </c>
      <c r="JD63" s="0" t="n">
        <v>0</v>
      </c>
      <c r="JE63" s="0" t="str">
        <f aca="false">IF(ED63&gt;0.001,"high pE2F","low pE2F")</f>
        <v>low pE2F</v>
      </c>
      <c r="JG63" s="0" t="n">
        <v>66.4641</v>
      </c>
      <c r="JH63" s="0" t="n">
        <v>0</v>
      </c>
      <c r="JI63" s="0" t="str">
        <f aca="false">IF((Q63/R63)&gt;1.3,"high cRel/relA","low cRel/RelA")</f>
        <v>high cRel/relA</v>
      </c>
      <c r="JK63" s="0" t="n">
        <v>66.4641</v>
      </c>
      <c r="JL63" s="0" t="n">
        <v>0</v>
      </c>
      <c r="JM63" s="0" t="str">
        <f aca="false">IF(AND((Q63/R63)&gt;1.3,GW63&gt;0.4),"high cRel/relA and high syn",IF(OR((Q63/R63)&gt;1.3,GW63&gt;0.4),"high cRel/RelA or high syn","low both"))</f>
        <v>high cRel/RelA or high syn</v>
      </c>
      <c r="JO63" s="0" t="n">
        <v>66.4641</v>
      </c>
      <c r="JP63" s="0" t="n">
        <v>0</v>
      </c>
      <c r="JQ63" s="0" t="str">
        <f aca="false">IF(BB63&gt;7.6,"high IkBd","low IkBd")</f>
        <v>high IkBd</v>
      </c>
      <c r="JS63" s="0" t="n">
        <v>66.4641</v>
      </c>
      <c r="JT63" s="0" t="n">
        <v>0</v>
      </c>
      <c r="JU63" s="0" t="n">
        <v>2</v>
      </c>
      <c r="JW63" s="0" t="n">
        <v>66.4641</v>
      </c>
      <c r="JX63" s="0" t="n">
        <v>0</v>
      </c>
      <c r="JY63" s="0" t="str">
        <f aca="false">IF(OR(JU63=3,JU63=5),IF(GW63&gt;0.4,"3/5 high syn","3/5 low syn"),"other")</f>
        <v>other</v>
      </c>
      <c r="KA63" s="0" t="n">
        <v>66.4641</v>
      </c>
      <c r="KB63" s="0" t="n">
        <v>0</v>
      </c>
      <c r="KC63" s="0" t="str">
        <f aca="false">IF(KD63&gt;$KE$3,"high nfkb","low")</f>
        <v>high nfkb</v>
      </c>
      <c r="KD63" s="0" t="n">
        <f aca="false">D63+C63</f>
        <v>35.5233134225771</v>
      </c>
      <c r="KG63" s="0" t="n">
        <v>66.4641</v>
      </c>
      <c r="KH63" s="0" t="n">
        <v>0</v>
      </c>
      <c r="KI63" s="0" t="str">
        <f aca="false">IF(AND(KM63,NOT(KN63),KO63),"high cRel+RelB, low RelA","other")</f>
        <v>other</v>
      </c>
      <c r="KJ63" s="0" t="n">
        <f aca="false">Q63</f>
        <v>24.1073506387208</v>
      </c>
      <c r="KK63" s="0" t="n">
        <f aca="false">R63</f>
        <v>15.7006841700044</v>
      </c>
      <c r="KL63" s="0" t="n">
        <f aca="false">AC63</f>
        <v>15.8239367826016</v>
      </c>
      <c r="KM63" s="0" t="n">
        <f aca="false">IF(KJ63&gt;AVERAGE($KJ$3:$KJ$115),1,0)</f>
        <v>1</v>
      </c>
      <c r="KN63" s="0" t="n">
        <f aca="false">IF(KK63&gt;AVERAGE($KK$3:$KK$115),1,0)</f>
        <v>0</v>
      </c>
      <c r="KO63" s="0" t="n">
        <f aca="false">IF(KL63&gt;AVERAGE($KL$3:$KL$115),1,0)</f>
        <v>0</v>
      </c>
      <c r="KP63" s="0" t="n">
        <v>3</v>
      </c>
      <c r="KQ63" s="0" t="n">
        <v>532</v>
      </c>
      <c r="KR63" s="0" t="n">
        <v>974169</v>
      </c>
      <c r="KS63" s="0" t="n">
        <v>341</v>
      </c>
      <c r="KT63" s="0" t="n">
        <v>660412</v>
      </c>
      <c r="KU63" s="0" t="n">
        <v>303</v>
      </c>
      <c r="KV63" s="0" t="n">
        <v>313757</v>
      </c>
      <c r="KW63" s="0" t="n">
        <v>314329</v>
      </c>
      <c r="KX63" s="0" t="n">
        <v>0.888563049853372</v>
      </c>
      <c r="KY63" s="0" t="n">
        <f aca="false">KV63/KT63</f>
        <v>0.475092820845169</v>
      </c>
    </row>
    <row r="64" customFormat="false" ht="15" hidden="false" customHeight="false" outlineLevel="0" collapsed="false">
      <c r="A64" s="0" t="n">
        <v>361</v>
      </c>
      <c r="B64" s="0" t="n">
        <v>6.80068064789816</v>
      </c>
      <c r="C64" s="0" t="n">
        <v>15.7402918774349</v>
      </c>
      <c r="D64" s="0" t="n">
        <v>5.54553782129324</v>
      </c>
      <c r="E64" s="0" t="n">
        <v>88.5395618701067</v>
      </c>
      <c r="F64" s="0" t="n">
        <v>0.10070291883315</v>
      </c>
      <c r="G64" s="0" t="n">
        <v>0.0386765682214563</v>
      </c>
      <c r="H64" s="0" t="n">
        <v>1.46808684264745</v>
      </c>
      <c r="I64" s="0" t="n">
        <v>0.488555687351016</v>
      </c>
      <c r="J64" s="0" t="n">
        <v>0.0330826236064849</v>
      </c>
      <c r="K64" s="0" t="n">
        <v>5.64054518512458</v>
      </c>
      <c r="L64" s="0" t="n">
        <v>0.523903978587425</v>
      </c>
      <c r="M64" s="0" t="n">
        <v>1</v>
      </c>
      <c r="N64" s="0" t="n">
        <v>1.12872112905444</v>
      </c>
      <c r="O64" s="0" t="n">
        <v>1</v>
      </c>
      <c r="P64" s="0" t="n">
        <v>0.00333294239263937</v>
      </c>
      <c r="Q64" s="0" t="n">
        <v>16.1705569207123</v>
      </c>
      <c r="R64" s="0" t="n">
        <v>15.9840444090915</v>
      </c>
      <c r="S64" s="0" t="n">
        <v>0.752102345786695</v>
      </c>
      <c r="T64" s="0" t="n">
        <v>0</v>
      </c>
      <c r="U64" s="0" t="n">
        <v>1</v>
      </c>
      <c r="V64" s="0" t="n">
        <v>2.9632465561359</v>
      </c>
      <c r="W64" s="0" t="n">
        <v>0.326973219408785</v>
      </c>
      <c r="X64" s="0" t="n">
        <v>0.934609891919857</v>
      </c>
      <c r="Y64" s="0" t="n">
        <v>1.96684599099015</v>
      </c>
      <c r="Z64" s="0" t="n">
        <v>2.42906355895264</v>
      </c>
      <c r="AA64" s="0" t="n">
        <v>0.0303774646922761</v>
      </c>
      <c r="AB64" s="0" t="n">
        <v>0.903556855732155</v>
      </c>
      <c r="AC64" s="0" t="n">
        <v>14.8991922006217</v>
      </c>
      <c r="AD64" s="0" t="n">
        <v>0.0100540847410021</v>
      </c>
      <c r="AE64" s="0" t="n">
        <v>0.283612216356194</v>
      </c>
      <c r="AF64" s="0" t="n">
        <v>4.10937070307196</v>
      </c>
      <c r="AG64" s="0" t="n">
        <v>0.168220838433078</v>
      </c>
      <c r="AH64" s="0" t="n">
        <v>8.53963183053128</v>
      </c>
      <c r="AI64" s="0" t="n">
        <v>0.113325028393581</v>
      </c>
      <c r="AJ64" s="0" t="n">
        <v>0.0242148631517486</v>
      </c>
      <c r="AK64" s="0" t="n">
        <v>0.0231703079416047</v>
      </c>
      <c r="AL64" s="0" t="n">
        <v>0.0032523167187078</v>
      </c>
      <c r="AM64" s="0" t="n">
        <v>0.403682730438443</v>
      </c>
      <c r="AN64" s="0" t="n">
        <v>0.00213701018739</v>
      </c>
      <c r="AO64" s="0" t="n">
        <v>0.215979471847457</v>
      </c>
      <c r="AP64" s="0" t="n">
        <v>125.962221450547</v>
      </c>
      <c r="AQ64" s="0" t="n">
        <v>16.5304515147951</v>
      </c>
      <c r="AR64" s="0" t="n">
        <v>32.5766029475825</v>
      </c>
      <c r="AS64" s="0" t="n">
        <v>7.23509744612693</v>
      </c>
      <c r="AT64" s="0" t="n">
        <v>26.3885085909701</v>
      </c>
      <c r="AU64" s="0" t="n">
        <v>0.0564520240871268</v>
      </c>
      <c r="AV64" s="0" t="n">
        <v>1.74040610666505</v>
      </c>
      <c r="AW64" s="0" t="n">
        <v>0.0168523424888104</v>
      </c>
      <c r="AX64" s="0" t="n">
        <v>2.50624958458193</v>
      </c>
      <c r="AY64" s="0" t="n">
        <v>0.310748524212888</v>
      </c>
      <c r="AZ64" s="0" t="n">
        <v>1.77082815392936</v>
      </c>
      <c r="BA64" s="0" t="n">
        <v>0.184811475556871</v>
      </c>
      <c r="BB64" s="0" t="n">
        <v>6.8055603066074</v>
      </c>
      <c r="BC64" s="0" t="n">
        <v>15.6069234290671</v>
      </c>
      <c r="BD64" s="0" t="n">
        <v>7.53106044209638</v>
      </c>
      <c r="BE64" s="0" t="n">
        <v>1.19586918625086</v>
      </c>
      <c r="BF64" s="0" t="n">
        <v>8.96134040823651</v>
      </c>
      <c r="BG64" s="0" t="n">
        <v>3.92397581810983</v>
      </c>
      <c r="BH64" s="0" t="n">
        <v>0</v>
      </c>
      <c r="BI64" s="0" t="n">
        <v>0</v>
      </c>
      <c r="BJ64" s="0" t="n">
        <v>0.168823334271483</v>
      </c>
      <c r="BK64" s="0" t="n">
        <v>0.100389459517224</v>
      </c>
      <c r="BL64" s="0" t="n">
        <v>0.8434321011224</v>
      </c>
      <c r="BM64" s="0" t="n">
        <v>0.0646649356868339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0.00508528112342265</v>
      </c>
      <c r="BU64" s="0" t="n">
        <v>5.17790483174127</v>
      </c>
      <c r="BV64" s="0" t="n">
        <v>5.38216400262225</v>
      </c>
      <c r="BW64" s="0" t="n">
        <v>2.38854652984834</v>
      </c>
      <c r="BX64" s="0" t="n">
        <v>0.0195363814997908</v>
      </c>
      <c r="BY64" s="0" t="n">
        <v>0.00589603645648499</v>
      </c>
      <c r="BZ64" s="0" t="n">
        <v>0.116452301352466</v>
      </c>
      <c r="CA64" s="0" t="n">
        <v>0.0680777985262585</v>
      </c>
      <c r="CB64" s="0" t="n">
        <v>4.35070977674077</v>
      </c>
      <c r="CC64" s="0" t="n">
        <v>0.344866019298093</v>
      </c>
      <c r="CD64" s="0" t="n">
        <v>0.503054173230494</v>
      </c>
      <c r="CE64" s="0" t="n">
        <v>0.219143261148138</v>
      </c>
      <c r="CF64" s="0" t="n">
        <v>0.00204225348617804</v>
      </c>
      <c r="CG64" s="0" t="n">
        <v>0.00168269969886174</v>
      </c>
      <c r="CH64" s="0" t="n">
        <v>0.010248936925597</v>
      </c>
      <c r="CI64" s="0" t="n">
        <v>0.00595578694134892</v>
      </c>
      <c r="CJ64" s="0" t="n">
        <v>7.44738277073168</v>
      </c>
      <c r="CK64" s="0" t="n">
        <v>0.65573024468754</v>
      </c>
      <c r="CL64" s="0" t="n">
        <v>1.54151160164474</v>
      </c>
      <c r="CM64" s="0" t="n">
        <v>0.674737611819322</v>
      </c>
      <c r="CN64" s="0" t="n">
        <v>0.00486328919929061</v>
      </c>
      <c r="CO64" s="0" t="n">
        <v>0.00429825459152598</v>
      </c>
      <c r="CP64" s="0" t="n">
        <v>0.0289863494294466</v>
      </c>
      <c r="CQ64" s="0" t="n">
        <v>0.0172394518463884</v>
      </c>
      <c r="CR64" s="0" t="n">
        <v>1.2452124363753</v>
      </c>
      <c r="CS64" s="0" t="n">
        <v>0.0975558761414941</v>
      </c>
      <c r="CT64" s="0" t="n">
        <v>0.526474632712586</v>
      </c>
      <c r="CU64" s="0" t="n">
        <v>2.94131830681138</v>
      </c>
      <c r="CV64" s="0" t="n">
        <v>0.032449714660885</v>
      </c>
      <c r="CW64" s="0" t="n">
        <v>0.037346678183819</v>
      </c>
      <c r="CX64" s="0" t="n">
        <v>0.0242794134447825</v>
      </c>
      <c r="CY64" s="0" t="n">
        <v>0.0434926459530397</v>
      </c>
      <c r="CZ64" s="0" t="n">
        <v>0.0950688459369625</v>
      </c>
      <c r="DA64" s="0" t="n">
        <v>6.27594250968722</v>
      </c>
      <c r="DB64" s="0" t="n">
        <v>2.227641116454</v>
      </c>
      <c r="DC64" s="0" t="n">
        <v>5.63801177409532</v>
      </c>
      <c r="DD64" s="0" t="n">
        <v>0.347813749779084</v>
      </c>
      <c r="DE64" s="0" t="n">
        <v>0.0191698719511765</v>
      </c>
      <c r="DF64" s="0" t="n">
        <v>0.00779802670338336</v>
      </c>
      <c r="DG64" s="0" t="n">
        <v>0.000421421712366977</v>
      </c>
      <c r="DH64" s="7" t="n">
        <v>2.54000518572007E-006</v>
      </c>
      <c r="DI64" s="0" t="n">
        <v>0.00217359424435173</v>
      </c>
      <c r="DJ64" s="0" t="n">
        <v>0.00371919024575925</v>
      </c>
      <c r="DK64" s="0" t="n">
        <v>0.000622126757208023</v>
      </c>
      <c r="DL64" s="0" t="n">
        <v>0.00864031579333867</v>
      </c>
      <c r="DM64" s="0" t="n">
        <v>0.0420508817062122</v>
      </c>
      <c r="DN64" s="0" t="n">
        <v>1.42137663791236</v>
      </c>
      <c r="DO64" s="7" t="n">
        <v>1.49926404898856E-007</v>
      </c>
      <c r="DP64" s="0" t="n">
        <v>0.218646165265179</v>
      </c>
      <c r="DQ64" s="0" t="n">
        <v>0.0032138818203363</v>
      </c>
      <c r="DR64" s="0" t="n">
        <v>0.000614590252412364</v>
      </c>
      <c r="DS64" s="0" t="n">
        <v>0.00767911883492936</v>
      </c>
      <c r="DT64" s="0" t="n">
        <v>0.184412345662269</v>
      </c>
      <c r="DU64" s="0" t="n">
        <v>0.999575943689983</v>
      </c>
      <c r="DV64" s="0" t="n">
        <v>1.01539975500848</v>
      </c>
      <c r="DW64" s="0" t="n">
        <v>1.13394281020451</v>
      </c>
      <c r="DX64" s="7" t="n">
        <v>2.86748391694097E-005</v>
      </c>
      <c r="DY64" s="0" t="n">
        <v>0.00785246848644205</v>
      </c>
      <c r="DZ64" s="0" t="n">
        <v>4.89116883639074</v>
      </c>
      <c r="EA64" s="0" t="n">
        <v>0.043473302955907</v>
      </c>
      <c r="EB64" s="0" t="n">
        <v>2.71783421310943</v>
      </c>
      <c r="EC64" s="0" t="n">
        <v>0.0647794030396903</v>
      </c>
      <c r="ED64" s="0" t="n">
        <v>0.000575767215806515</v>
      </c>
      <c r="EE64" s="0" t="n">
        <v>2.32621973094163</v>
      </c>
      <c r="EF64" s="0" t="n">
        <v>199.760141385594</v>
      </c>
      <c r="EG64" s="0" t="n">
        <v>0.00798961175190207</v>
      </c>
      <c r="EH64" s="0" t="n">
        <v>1.43614832268557</v>
      </c>
      <c r="EI64" s="0" t="n">
        <v>82.2832162030441</v>
      </c>
      <c r="EJ64" s="0" t="n">
        <v>0.0971041073324909</v>
      </c>
      <c r="EK64" s="0" t="n">
        <v>20532.2185037563</v>
      </c>
      <c r="EL64" s="0" t="n">
        <v>0.00294566528517981</v>
      </c>
      <c r="EM64" s="0" t="n">
        <v>12.187276053053</v>
      </c>
      <c r="EN64" s="0" t="n">
        <v>640.945175010116</v>
      </c>
      <c r="EO64" s="0" t="n">
        <v>2.42186629763231</v>
      </c>
      <c r="EP64" s="0" t="n">
        <v>408608.998514432</v>
      </c>
      <c r="EQ64" s="0" t="n">
        <v>0.497455416056327</v>
      </c>
      <c r="ER64" s="0" t="n">
        <v>0.0499868512890829</v>
      </c>
      <c r="ES64" s="0" t="n">
        <v>673529.675150235</v>
      </c>
      <c r="ET64" s="0" t="n">
        <v>0.00336319545323736</v>
      </c>
      <c r="EU64" s="0" t="n">
        <v>1.57045045024973</v>
      </c>
      <c r="EV64" s="0" t="n">
        <v>0.00322106107239992</v>
      </c>
      <c r="EW64" s="7" t="n">
        <v>5025556.84199074</v>
      </c>
      <c r="EX64" s="0" t="n">
        <v>4.97150118715499</v>
      </c>
      <c r="EY64" s="0" t="n">
        <v>1918.82623973203</v>
      </c>
      <c r="EZ64" s="7" t="n">
        <v>1018002.1803076</v>
      </c>
      <c r="FA64" s="0" t="n">
        <v>0.00254420125015776</v>
      </c>
      <c r="FB64" s="0" t="n">
        <v>41.3139233734774</v>
      </c>
      <c r="FC64" s="0" t="n">
        <v>45104.310335411</v>
      </c>
      <c r="FD64" s="0" t="n">
        <v>0.0549116251102221</v>
      </c>
      <c r="FE64" s="0" t="n">
        <v>10.8996609850762</v>
      </c>
      <c r="FF64" s="0" t="n">
        <v>23465.7938061679</v>
      </c>
      <c r="FG64" s="0" t="n">
        <v>201.72880509806</v>
      </c>
      <c r="FH64" s="0" t="n">
        <v>232802.519513265</v>
      </c>
      <c r="FI64" s="0" t="n">
        <v>0.253473669165193</v>
      </c>
      <c r="FJ64" s="0" t="n">
        <v>678.982905752282</v>
      </c>
      <c r="FK64" s="0" t="n">
        <v>6.62440314202183</v>
      </c>
      <c r="FL64" s="0" t="n">
        <v>7413.32286208644</v>
      </c>
      <c r="FM64" s="0" t="n">
        <v>538.223291762014</v>
      </c>
      <c r="FN64" s="0" t="n">
        <v>0.0175158932435609</v>
      </c>
      <c r="FO64" s="0" t="n">
        <v>1.2512135118053</v>
      </c>
      <c r="FP64" s="7" t="n">
        <v>6.10778968182639E-010</v>
      </c>
      <c r="FQ64" s="7" t="n">
        <v>3.56847202845943E-008</v>
      </c>
      <c r="FR64" s="0" t="n">
        <v>499999.999994606</v>
      </c>
      <c r="FS64" s="7" t="n">
        <v>4.35556082668008E-009</v>
      </c>
      <c r="FT64" s="7" t="n">
        <v>3.45691269626529E-007</v>
      </c>
      <c r="FU64" s="0" t="n">
        <v>520327.550323941</v>
      </c>
      <c r="FV64" s="7" t="n">
        <v>5.13834725222185E-007</v>
      </c>
      <c r="FW64" s="7" t="n">
        <v>5.80190632845372E-006</v>
      </c>
      <c r="FX64" s="7" t="n">
        <v>4586594.58067321</v>
      </c>
      <c r="FY64" s="7" t="n">
        <v>4.5293614851475E-006</v>
      </c>
      <c r="FZ64" s="7" t="n">
        <v>4.52893744077521E-005</v>
      </c>
      <c r="GA64" s="7" t="n">
        <v>6.67588184531875E-005</v>
      </c>
      <c r="GB64" s="0" t="n">
        <v>99999.993325944</v>
      </c>
      <c r="GC64" s="0" t="n">
        <v>0.00667091737166434</v>
      </c>
      <c r="GD64" s="7" t="n">
        <v>4.34679217741476E-007</v>
      </c>
      <c r="GE64" s="0" t="n">
        <v>99999.9999972961</v>
      </c>
      <c r="GF64" s="7" t="n">
        <v>5.36884364866993E-010</v>
      </c>
      <c r="GG64" s="7" t="n">
        <v>1.09491457941267E-012</v>
      </c>
      <c r="GH64" s="7" t="n">
        <v>2.69218594158542E-006</v>
      </c>
      <c r="GI64" s="7" t="n">
        <v>2.70334305907824E-006</v>
      </c>
      <c r="GJ64" s="0" t="n">
        <v>0.0494481579061729</v>
      </c>
      <c r="GK64" s="0" t="n">
        <v>12.7028783560154</v>
      </c>
      <c r="GL64" s="0" t="n">
        <v>1.8345409621376</v>
      </c>
      <c r="GM64" s="0" t="n">
        <v>18.3958231758863</v>
      </c>
      <c r="GN64" s="0" t="s">
        <v>299</v>
      </c>
      <c r="GO64" s="0" t="e">
        <f aca="false">VLOOKUP(GN64,,8,0)</f>
        <v>#NAME?</v>
      </c>
      <c r="GP64" s="0" t="n">
        <v>197</v>
      </c>
      <c r="GQ64" s="0" t="n">
        <v>380741</v>
      </c>
      <c r="GR64" s="0" t="n">
        <v>216</v>
      </c>
      <c r="GS64" s="0" t="n">
        <v>388723</v>
      </c>
      <c r="GT64" s="0" t="n">
        <v>93</v>
      </c>
      <c r="GU64" s="0" t="n">
        <v>-7982</v>
      </c>
      <c r="GV64" s="0" t="n">
        <v>37786</v>
      </c>
      <c r="GW64" s="0" t="n">
        <v>0.430555555555556</v>
      </c>
      <c r="GX64" s="0" t="n">
        <v>6</v>
      </c>
      <c r="GY64" s="0" t="s">
        <v>299</v>
      </c>
      <c r="GZ64" s="0" t="n">
        <v>67.0883</v>
      </c>
      <c r="HA64" s="0" t="n">
        <v>0</v>
      </c>
      <c r="HB64" s="0" t="e">
        <f aca="false">VLOOKUP(GN64,,42,0)</f>
        <v>#NAME?</v>
      </c>
      <c r="HC64" s="0" t="e">
        <f aca="false">VLOOKUP(GN64,,43,0)</f>
        <v>#NAME?</v>
      </c>
      <c r="HD64" s="0" t="e">
        <f aca="false">IF(HC64="Progressed",1,0)</f>
        <v>#NAME?</v>
      </c>
      <c r="HE64" s="0" t="n">
        <f aca="false">GU64/GX64</f>
        <v>-1330.33333333333</v>
      </c>
      <c r="HF64" s="0" t="e">
        <f aca="false">VLOOKUP(GN64,,3,0)</f>
        <v>#NAME?</v>
      </c>
      <c r="HG64" s="0" t="n">
        <f aca="false">IF(Q64&gt;20,1,0)</f>
        <v>0</v>
      </c>
      <c r="HH64" s="0" t="n">
        <f aca="false">IF(AF64&gt;4.2,1,0)</f>
        <v>0</v>
      </c>
      <c r="HI64" s="0" t="n">
        <f aca="false">IF(DQ64&gt;0.005,1,0)</f>
        <v>0</v>
      </c>
      <c r="HJ64" s="0" t="n">
        <f aca="false">IF(DR64&gt;0.004,1,0)</f>
        <v>0</v>
      </c>
      <c r="HK64" s="0" t="n">
        <f aca="false">IF(ED64&gt;0.001,1,0)</f>
        <v>0</v>
      </c>
      <c r="HL64" s="0" t="n">
        <f aca="false">IF((GT64/GP64)&gt;0.4,1,0)</f>
        <v>1</v>
      </c>
      <c r="HM64" s="0" t="n">
        <f aca="false">SUM(HG64:HH64)</f>
        <v>0</v>
      </c>
      <c r="HN64" s="0" t="n">
        <f aca="false">SUM(HG64,HH64,HL64)</f>
        <v>1</v>
      </c>
      <c r="HP64" s="1" t="n">
        <f aca="false">IF(B64&gt;AVERAGE($B$3:$B$115),1,0)</f>
        <v>0</v>
      </c>
      <c r="HQ64" s="1" t="n">
        <f aca="false">IF(E64&gt;AVERAGE($E$3:$E$115),1,0)</f>
        <v>0</v>
      </c>
      <c r="HR64" s="2" t="str">
        <f aca="false">IF(AND(HP64,HQ64),"high","low")</f>
        <v>low</v>
      </c>
      <c r="HS64" s="6" t="n">
        <v>67.0883</v>
      </c>
      <c r="HT64" s="6" t="n">
        <v>0</v>
      </c>
      <c r="HU64" s="6" t="str">
        <f aca="false">HR64</f>
        <v>low</v>
      </c>
      <c r="HV64" s="0" t="str">
        <f aca="false">IF(HM64+HL64&lt;2,"low","high")</f>
        <v>low</v>
      </c>
      <c r="HW64" s="0" t="n">
        <v>67.0883</v>
      </c>
      <c r="HX64" s="0" t="n">
        <v>0</v>
      </c>
      <c r="HY64" s="0" t="n">
        <f aca="false">SUM(HG64,HH64,HL64)</f>
        <v>1</v>
      </c>
      <c r="IA64" s="0" t="n">
        <v>67.0883</v>
      </c>
      <c r="IB64" s="0" t="n">
        <v>0</v>
      </c>
      <c r="IC64" s="0" t="str">
        <f aca="false">IF(AND(SUM(HG64:HH64)=2,GW64&gt;0.4),"high relBp52 and cRel + high synergy",IF(SUM(HG64:HH64)=2,"high RelBp52 and cRel + low synergy","low nfkb"))</f>
        <v>low nfkb</v>
      </c>
      <c r="IE64" s="0" t="n">
        <v>67.0883</v>
      </c>
      <c r="IF64" s="0" t="n">
        <v>0</v>
      </c>
      <c r="IG64" s="0" t="str">
        <f aca="false">IF(AND(SUM(HG64:HH64)=2,GW64&gt;0.4),"high relBp52 and cRel + high synergy",IF(AND(SUM(HG64:HH64)=1,GW64&gt;0.4),"high RelBp52 or cRel + high synergy",IF(SUM(HG64:HH64)=1,"high cRel OR RelBnp52n","low nfkb")))</f>
        <v>low nfkb</v>
      </c>
      <c r="II64" s="0" t="n">
        <v>67.0883</v>
      </c>
      <c r="IJ64" s="0" t="n">
        <v>0</v>
      </c>
      <c r="IK64" s="0" t="str">
        <f aca="false">IF(Q64&gt;20,"high cRel","low cRel")</f>
        <v>low cRel</v>
      </c>
      <c r="IM64" s="0" t="n">
        <v>67.0883</v>
      </c>
      <c r="IN64" s="0" t="n">
        <v>0</v>
      </c>
      <c r="IO64" s="0" t="str">
        <f aca="false">IF(AND(Q64&gt;20,GW64&gt;0.4),"high cRel + syn","low cRel or syn")</f>
        <v>low cRel or syn</v>
      </c>
      <c r="IQ64" s="0" t="n">
        <v>67.0883</v>
      </c>
      <c r="IR64" s="0" t="n">
        <v>0</v>
      </c>
      <c r="IS64" s="0" t="str">
        <f aca="false">IF(AF64&gt;4.2,"High RelBnp52n","low RelBnp52n")</f>
        <v>low RelBnp52n</v>
      </c>
      <c r="IU64" s="0" t="n">
        <v>67.0883</v>
      </c>
      <c r="IV64" s="0" t="n">
        <v>0</v>
      </c>
      <c r="IW64" s="0" t="str">
        <f aca="false">IF(AND(AF64&gt;4.2,GW64&gt;0.4),"High RelBnp52n and syn","low RelBnp52n or syn")</f>
        <v>low RelBnp52n or syn</v>
      </c>
      <c r="IY64" s="0" t="n">
        <v>67.0883</v>
      </c>
      <c r="IZ64" s="0" t="n">
        <v>0</v>
      </c>
      <c r="JA64" s="0" t="str">
        <f aca="false">IF(AND(AF64&gt;4.2,GW64&gt;0.4),"High RelBnp52n and syn",IF(AND(AF64&gt;4.2,GW64&lt;=0.4),"other",IF(AND(AF64&lt;=4.2,GW64&gt;0.4),"other","low RelBnp52n and syn")))</f>
        <v>other</v>
      </c>
      <c r="JC64" s="0" t="n">
        <v>67.0883</v>
      </c>
      <c r="JD64" s="0" t="n">
        <v>0</v>
      </c>
      <c r="JE64" s="0" t="str">
        <f aca="false">IF(ED64&gt;0.001,"high pE2F","low pE2F")</f>
        <v>low pE2F</v>
      </c>
      <c r="JG64" s="0" t="n">
        <v>67.0883</v>
      </c>
      <c r="JH64" s="0" t="n">
        <v>0</v>
      </c>
      <c r="JI64" s="0" t="str">
        <f aca="false">IF((Q64/R64)&gt;1.3,"high cRel/relA","low cRel/RelA")</f>
        <v>low cRel/RelA</v>
      </c>
      <c r="JK64" s="0" t="n">
        <v>67.0883</v>
      </c>
      <c r="JL64" s="0" t="n">
        <v>0</v>
      </c>
      <c r="JM64" s="0" t="str">
        <f aca="false">IF(AND((Q64/R64)&gt;1.3,GW64&gt;0.4),"high cRel/relA and high syn",IF(OR((Q64/R64)&gt;1.3,GW64&gt;0.4),"high cRel/RelA or high syn","low both"))</f>
        <v>high cRel/RelA or high syn</v>
      </c>
      <c r="JO64" s="0" t="n">
        <v>67.0883</v>
      </c>
      <c r="JP64" s="0" t="n">
        <v>0</v>
      </c>
      <c r="JQ64" s="0" t="str">
        <f aca="false">IF(BB64&gt;7.6,"high IkBd","low IkBd")</f>
        <v>low IkBd</v>
      </c>
      <c r="JS64" s="0" t="n">
        <v>67.0883</v>
      </c>
      <c r="JT64" s="0" t="n">
        <v>0</v>
      </c>
      <c r="JU64" s="0" t="n">
        <v>2</v>
      </c>
      <c r="JW64" s="0" t="n">
        <v>67.0883</v>
      </c>
      <c r="JX64" s="0" t="n">
        <v>0</v>
      </c>
      <c r="JY64" s="0" t="str">
        <f aca="false">IF(OR(JU64=3,JU64=5),IF(GW64&gt;0.4,"3/5 high syn","3/5 low syn"),"other")</f>
        <v>other</v>
      </c>
      <c r="KA64" s="0" t="n">
        <v>67.0883</v>
      </c>
      <c r="KB64" s="0" t="n">
        <v>0</v>
      </c>
      <c r="KC64" s="0" t="str">
        <f aca="false">IF(KD64&gt;$KE$3,"high nfkb","low")</f>
        <v>low</v>
      </c>
      <c r="KD64" s="0" t="n">
        <f aca="false">D64+C64</f>
        <v>21.2858296987281</v>
      </c>
      <c r="KG64" s="0" t="n">
        <v>67.0883</v>
      </c>
      <c r="KH64" s="0" t="n">
        <v>0</v>
      </c>
      <c r="KI64" s="0" t="str">
        <f aca="false">IF(AND(KM64,NOT(KN64),KO64),"high cRel+RelB, low RelA","other")</f>
        <v>other</v>
      </c>
      <c r="KJ64" s="0" t="n">
        <f aca="false">Q64</f>
        <v>16.1705569207123</v>
      </c>
      <c r="KK64" s="0" t="n">
        <f aca="false">R64</f>
        <v>15.9840444090915</v>
      </c>
      <c r="KL64" s="0" t="n">
        <f aca="false">AC64</f>
        <v>14.8991922006217</v>
      </c>
      <c r="KM64" s="0" t="n">
        <f aca="false">IF(KJ64&gt;AVERAGE($KJ$3:$KJ$115),1,0)</f>
        <v>0</v>
      </c>
      <c r="KN64" s="0" t="n">
        <f aca="false">IF(KK64&gt;AVERAGE($KK$3:$KK$115),1,0)</f>
        <v>0</v>
      </c>
      <c r="KO64" s="0" t="n">
        <f aca="false">IF(KL64&gt;AVERAGE($KL$3:$KL$115),1,0)</f>
        <v>0</v>
      </c>
      <c r="KP64" s="0" t="n">
        <v>3</v>
      </c>
      <c r="KQ64" s="0" t="n">
        <v>424</v>
      </c>
      <c r="KR64" s="0" t="n">
        <v>756098</v>
      </c>
      <c r="KS64" s="0" t="n">
        <v>460</v>
      </c>
      <c r="KT64" s="0" t="n">
        <v>775076</v>
      </c>
      <c r="KU64" s="0" t="n">
        <v>93</v>
      </c>
      <c r="KV64" s="0" t="n">
        <v>-18978</v>
      </c>
      <c r="KW64" s="0" t="n">
        <v>59854</v>
      </c>
      <c r="KX64" s="0" t="n">
        <v>0.202173913043478</v>
      </c>
      <c r="KY64" s="0" t="n">
        <f aca="false">KV64/KT64</f>
        <v>-0.0244853407923868</v>
      </c>
    </row>
    <row r="65" customFormat="false" ht="15" hidden="false" customHeight="false" outlineLevel="0" collapsed="false">
      <c r="A65" s="0" t="n">
        <v>361</v>
      </c>
      <c r="B65" s="0" t="n">
        <v>9.3393834083308</v>
      </c>
      <c r="C65" s="0" t="n">
        <v>19.4557619553577</v>
      </c>
      <c r="D65" s="0" t="n">
        <v>5.74023797967857</v>
      </c>
      <c r="E65" s="0" t="n">
        <v>98.9099962639126</v>
      </c>
      <c r="F65" s="0" t="n">
        <v>0.131684110164631</v>
      </c>
      <c r="G65" s="0" t="n">
        <v>0.0368734111915913</v>
      </c>
      <c r="H65" s="0" t="n">
        <v>1.18926704103743</v>
      </c>
      <c r="I65" s="0" t="n">
        <v>0.375444174496743</v>
      </c>
      <c r="J65" s="0" t="n">
        <v>0.091438286479407</v>
      </c>
      <c r="K65" s="0" t="n">
        <v>7.84426979548678</v>
      </c>
      <c r="L65" s="0" t="n">
        <v>0.4831452293713</v>
      </c>
      <c r="M65" s="0" t="n">
        <v>1</v>
      </c>
      <c r="N65" s="0" t="n">
        <v>1.06185908755806</v>
      </c>
      <c r="O65" s="0" t="n">
        <v>1</v>
      </c>
      <c r="P65" s="0" t="n">
        <v>0.00287576515796569</v>
      </c>
      <c r="Q65" s="0" t="n">
        <v>13.4489343664186</v>
      </c>
      <c r="R65" s="0" t="n">
        <v>15.1709332870912</v>
      </c>
      <c r="S65" s="0" t="n">
        <v>0.971337195264254</v>
      </c>
      <c r="T65" s="0" t="n">
        <v>0</v>
      </c>
      <c r="U65" s="0" t="n">
        <v>1</v>
      </c>
      <c r="V65" s="0" t="n">
        <v>3.77495650931679</v>
      </c>
      <c r="W65" s="0" t="n">
        <v>0.464367075760568</v>
      </c>
      <c r="X65" s="0" t="n">
        <v>1.23503241113434</v>
      </c>
      <c r="Y65" s="0" t="n">
        <v>3.30792561851985</v>
      </c>
      <c r="Z65" s="0" t="n">
        <v>2.32415508597718</v>
      </c>
      <c r="AA65" s="0" t="n">
        <v>0.0282794366708156</v>
      </c>
      <c r="AB65" s="0" t="n">
        <v>1.01619291675982</v>
      </c>
      <c r="AC65" s="0" t="n">
        <v>17.9925091760411</v>
      </c>
      <c r="AD65" s="0" t="n">
        <v>0.0116682235853461</v>
      </c>
      <c r="AE65" s="0" t="n">
        <v>0.418656921489754</v>
      </c>
      <c r="AF65" s="0" t="n">
        <v>4.80615794136833</v>
      </c>
      <c r="AG65" s="0" t="n">
        <v>0.285020589460808</v>
      </c>
      <c r="AH65" s="0" t="n">
        <v>12.4697113802058</v>
      </c>
      <c r="AI65" s="0" t="n">
        <v>0.134836775192345</v>
      </c>
      <c r="AJ65" s="0" t="n">
        <v>0.0282427863610581</v>
      </c>
      <c r="AK65" s="0" t="n">
        <v>0.0191538703381531</v>
      </c>
      <c r="AL65" s="0" t="n">
        <v>0.00541261012597983</v>
      </c>
      <c r="AM65" s="0" t="n">
        <v>0.807706889405626</v>
      </c>
      <c r="AN65" s="0" t="n">
        <v>0.00196379009470853</v>
      </c>
      <c r="AO65" s="0" t="n">
        <v>0.206143942303389</v>
      </c>
      <c r="AP65" s="0" t="n">
        <v>156.949063083494</v>
      </c>
      <c r="AQ65" s="0" t="n">
        <v>24.6663788674414</v>
      </c>
      <c r="AR65" s="0" t="n">
        <v>38.3055204793497</v>
      </c>
      <c r="AS65" s="0" t="n">
        <v>10.7318329771928</v>
      </c>
      <c r="AT65" s="0" t="n">
        <v>23.557564060662</v>
      </c>
      <c r="AU65" s="0" t="n">
        <v>0.0632351984326252</v>
      </c>
      <c r="AV65" s="0" t="n">
        <v>1.4256234005276</v>
      </c>
      <c r="AW65" s="0" t="n">
        <v>0.0174550209179353</v>
      </c>
      <c r="AX65" s="0" t="n">
        <v>2.74756792474994</v>
      </c>
      <c r="AY65" s="0" t="n">
        <v>0.430191534717411</v>
      </c>
      <c r="AZ65" s="0" t="n">
        <v>1.74137127801211</v>
      </c>
      <c r="BA65" s="0" t="n">
        <v>0.241662503924744</v>
      </c>
      <c r="BB65" s="0" t="n">
        <v>7.2109031673493</v>
      </c>
      <c r="BC65" s="0" t="n">
        <v>18.4508485277439</v>
      </c>
      <c r="BD65" s="0" t="n">
        <v>7.70043533190482</v>
      </c>
      <c r="BE65" s="0" t="n">
        <v>1.42651527230241</v>
      </c>
      <c r="BF65" s="0" t="n">
        <v>15.7408378932996</v>
      </c>
      <c r="BG65" s="0" t="n">
        <v>6.85554996554254</v>
      </c>
      <c r="BH65" s="0" t="n">
        <v>0</v>
      </c>
      <c r="BI65" s="0" t="n">
        <v>0</v>
      </c>
      <c r="BJ65" s="0" t="n">
        <v>0.275145376096963</v>
      </c>
      <c r="BK65" s="0" t="n">
        <v>0.154687583862371</v>
      </c>
      <c r="BL65" s="0" t="n">
        <v>1.13904014774821</v>
      </c>
      <c r="BM65" s="0" t="n">
        <v>0.08853592702051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0.00609289670603465</v>
      </c>
      <c r="BU65" s="0" t="n">
        <v>5.81310728833995</v>
      </c>
      <c r="BV65" s="0" t="n">
        <v>6.72325790472205</v>
      </c>
      <c r="BW65" s="0" t="n">
        <v>2.96516177468074</v>
      </c>
      <c r="BX65" s="0" t="n">
        <v>0.0183157905009364</v>
      </c>
      <c r="BY65" s="0" t="n">
        <v>0.00511231582710606</v>
      </c>
      <c r="BZ65" s="0" t="n">
        <v>0.13597901179124</v>
      </c>
      <c r="CA65" s="0" t="n">
        <v>0.0750184065481492</v>
      </c>
      <c r="CB65" s="0" t="n">
        <v>4.37065226106205</v>
      </c>
      <c r="CC65" s="0" t="n">
        <v>0.349384899087974</v>
      </c>
      <c r="CD65" s="0" t="n">
        <v>0.470552072183963</v>
      </c>
      <c r="CE65" s="0" t="n">
        <v>0.203395001188255</v>
      </c>
      <c r="CF65" s="0" t="n">
        <v>0.0014364741384069</v>
      </c>
      <c r="CG65" s="0" t="n">
        <v>0.00115461055647271</v>
      </c>
      <c r="CH65" s="0" t="n">
        <v>0.0089253263939701</v>
      </c>
      <c r="CI65" s="0" t="n">
        <v>0.00488860972724084</v>
      </c>
      <c r="CJ65" s="0" t="n">
        <v>5.82361448501991</v>
      </c>
      <c r="CK65" s="0" t="n">
        <v>0.513303230159507</v>
      </c>
      <c r="CL65" s="0" t="n">
        <v>1.50233033516561</v>
      </c>
      <c r="CM65" s="0" t="n">
        <v>0.654049434300844</v>
      </c>
      <c r="CN65" s="0" t="n">
        <v>0.00355164741651562</v>
      </c>
      <c r="CO65" s="0" t="n">
        <v>0.00305644357069165</v>
      </c>
      <c r="CP65" s="0" t="n">
        <v>0.0262038000753281</v>
      </c>
      <c r="CQ65" s="0" t="n">
        <v>0.0147349363688404</v>
      </c>
      <c r="CR65" s="0" t="n">
        <v>0.967130611790834</v>
      </c>
      <c r="CS65" s="0" t="n">
        <v>0.07651364246086</v>
      </c>
      <c r="CT65" s="0" t="n">
        <v>0.483254394143579</v>
      </c>
      <c r="CU65" s="0" t="n">
        <v>3.56360497888221</v>
      </c>
      <c r="CV65" s="0" t="n">
        <v>0.0322741068028614</v>
      </c>
      <c r="CW65" s="0" t="n">
        <v>0.0415437226041989</v>
      </c>
      <c r="CX65" s="0" t="n">
        <v>0.0295795593464317</v>
      </c>
      <c r="CY65" s="0" t="n">
        <v>0.0452375836668948</v>
      </c>
      <c r="CZ65" s="0" t="n">
        <v>0.0918807934633761</v>
      </c>
      <c r="DA65" s="0" t="n">
        <v>6.36099520448864</v>
      </c>
      <c r="DB65" s="0" t="n">
        <v>2.34446207523337</v>
      </c>
      <c r="DC65" s="0" t="n">
        <v>4.87092394101448</v>
      </c>
      <c r="DD65" s="0" t="n">
        <v>0.304863927798652</v>
      </c>
      <c r="DE65" s="0" t="n">
        <v>0.0175487716500769</v>
      </c>
      <c r="DF65" s="0" t="n">
        <v>0.00921922579202532</v>
      </c>
      <c r="DG65" s="0" t="n">
        <v>0.000569127557554075</v>
      </c>
      <c r="DH65" s="7" t="n">
        <v>3.04339626411405E-006</v>
      </c>
      <c r="DI65" s="0" t="n">
        <v>0.00218361196779775</v>
      </c>
      <c r="DJ65" s="0" t="n">
        <v>0.00290842399529829</v>
      </c>
      <c r="DK65" s="0" t="n">
        <v>0.000483203036650917</v>
      </c>
      <c r="DL65" s="0" t="n">
        <v>0.00846009890104308</v>
      </c>
      <c r="DM65" s="0" t="n">
        <v>0.0391517252659437</v>
      </c>
      <c r="DN65" s="0" t="n">
        <v>1.51776097934012</v>
      </c>
      <c r="DO65" s="7" t="n">
        <v>8.86522190430656E-008</v>
      </c>
      <c r="DP65" s="0" t="n">
        <v>0.128284822708923</v>
      </c>
      <c r="DQ65" s="0" t="n">
        <v>0.00177406750076166</v>
      </c>
      <c r="DR65" s="0" t="n">
        <v>0.000538224965184622</v>
      </c>
      <c r="DS65" s="0" t="n">
        <v>0.00507874197511236</v>
      </c>
      <c r="DT65" s="0" t="n">
        <v>0.164318507493765</v>
      </c>
      <c r="DU65" s="0" t="n">
        <v>0.999692185423062</v>
      </c>
      <c r="DV65" s="0" t="n">
        <v>1.07115146385804</v>
      </c>
      <c r="DW65" s="0" t="n">
        <v>1.0782990838676</v>
      </c>
      <c r="DX65" s="7" t="n">
        <v>1.79888490255163E-005</v>
      </c>
      <c r="DY65" s="0" t="n">
        <v>0.004808271897277</v>
      </c>
      <c r="DZ65" s="0" t="n">
        <v>4.90966725000774</v>
      </c>
      <c r="EA65" s="0" t="n">
        <v>0.0379858026978647</v>
      </c>
      <c r="EB65" s="0" t="n">
        <v>2.37744710943909</v>
      </c>
      <c r="EC65" s="0" t="n">
        <v>0.0519423824059053</v>
      </c>
      <c r="ED65" s="0" t="n">
        <v>0.000401875121946618</v>
      </c>
      <c r="EE65" s="0" t="n">
        <v>2.66094542514678</v>
      </c>
      <c r="EF65" s="0" t="n">
        <v>199.760141455897</v>
      </c>
      <c r="EG65" s="0" t="n">
        <v>0.00798961175476913</v>
      </c>
      <c r="EH65" s="0" t="n">
        <v>1.3933677340094</v>
      </c>
      <c r="EI65" s="0" t="n">
        <v>91.6872109581029</v>
      </c>
      <c r="EJ65" s="0" t="n">
        <v>0.103340749761234</v>
      </c>
      <c r="EK65" s="0" t="n">
        <v>21437.652211795</v>
      </c>
      <c r="EL65" s="0" t="n">
        <v>0.00298395143913607</v>
      </c>
      <c r="EM65" s="0" t="n">
        <v>25.8429352208186</v>
      </c>
      <c r="EN65" s="0" t="n">
        <v>505.495610727015</v>
      </c>
      <c r="EO65" s="0" t="n">
        <v>4.24976169870644</v>
      </c>
      <c r="EP65" s="0" t="n">
        <v>726984.401181566</v>
      </c>
      <c r="EQ65" s="0" t="n">
        <v>1.8766979947986</v>
      </c>
      <c r="ER65" s="0" t="n">
        <v>0.138698611265224</v>
      </c>
      <c r="ES65" s="0" t="n">
        <v>468218.635628418</v>
      </c>
      <c r="ET65" s="0" t="n">
        <v>0.00648705795748083</v>
      </c>
      <c r="EU65" s="0" t="n">
        <v>3.90195990046452</v>
      </c>
      <c r="EV65" s="0" t="n">
        <v>0.00835576119536681</v>
      </c>
      <c r="EW65" s="7" t="n">
        <v>6832924.77254317</v>
      </c>
      <c r="EX65" s="0" t="n">
        <v>18.7500001777123</v>
      </c>
      <c r="EY65" s="0" t="n">
        <v>5891.94677670249</v>
      </c>
      <c r="EZ65" s="0" t="n">
        <v>972551.856850354</v>
      </c>
      <c r="FA65" s="0" t="n">
        <v>0.00674421246353748</v>
      </c>
      <c r="FB65" s="0" t="n">
        <v>124.769026824227</v>
      </c>
      <c r="FC65" s="0" t="n">
        <v>44804.3917732139</v>
      </c>
      <c r="FD65" s="0" t="n">
        <v>0.115661768198333</v>
      </c>
      <c r="FE65" s="0" t="n">
        <v>23.6476817230286</v>
      </c>
      <c r="FF65" s="0" t="n">
        <v>20877.55676075</v>
      </c>
      <c r="FG65" s="0" t="n">
        <v>380.610797088592</v>
      </c>
      <c r="FH65" s="0" t="n">
        <v>88153.0834427115</v>
      </c>
      <c r="FI65" s="0" t="n">
        <v>0.208231482536696</v>
      </c>
      <c r="FJ65" s="0" t="n">
        <v>512.231642628076</v>
      </c>
      <c r="FK65" s="0" t="n">
        <v>4.99298054047105</v>
      </c>
      <c r="FL65" s="0" t="n">
        <v>7830.11011343251</v>
      </c>
      <c r="FM65" s="0" t="n">
        <v>430.637007459936</v>
      </c>
      <c r="FN65" s="0" t="n">
        <v>0.00899485560128665</v>
      </c>
      <c r="FO65" s="0" t="n">
        <v>0.662293424357862</v>
      </c>
      <c r="FP65" s="7" t="n">
        <v>1.60808323894072E-010</v>
      </c>
      <c r="FQ65" s="7" t="n">
        <v>9.40215021922293E-009</v>
      </c>
      <c r="FR65" s="0" t="n">
        <v>499999.999998687</v>
      </c>
      <c r="FS65" s="7" t="n">
        <v>1.1466414219979E-009</v>
      </c>
      <c r="FT65" s="7" t="n">
        <v>7.02244500369315E-008</v>
      </c>
      <c r="FU65" s="0" t="n">
        <v>536829.193436113</v>
      </c>
      <c r="FV65" s="7" t="n">
        <v>1.07690906597683E-007</v>
      </c>
      <c r="FW65" s="7" t="n">
        <v>1.20330184157341E-006</v>
      </c>
      <c r="FX65" s="7" t="n">
        <v>5649336.71474718</v>
      </c>
      <c r="FY65" s="7" t="n">
        <v>1.13328820401036E-006</v>
      </c>
      <c r="FZ65" s="7" t="n">
        <v>1.13289346549073E-005</v>
      </c>
      <c r="GA65" s="7" t="n">
        <v>1.27327857877805E-005</v>
      </c>
      <c r="GB65" s="0" t="n">
        <v>99999.9987272097</v>
      </c>
      <c r="GC65" s="0" t="n">
        <v>0.0012722372832012</v>
      </c>
      <c r="GD65" s="7" t="n">
        <v>8.21059452889245E-008</v>
      </c>
      <c r="GE65" s="0" t="n">
        <v>99999.9999995292</v>
      </c>
      <c r="GF65" s="7" t="n">
        <v>7.11083537743974E-011</v>
      </c>
      <c r="GG65" s="7" t="n">
        <v>2.58014784946721E-013</v>
      </c>
      <c r="GH65" s="7" t="n">
        <v>4.80165439112834E-007</v>
      </c>
      <c r="GI65" s="7" t="n">
        <v>4.70724488992409E-007</v>
      </c>
      <c r="GJ65" s="0" t="n">
        <v>0.0116428908216358</v>
      </c>
      <c r="GK65" s="0" t="n">
        <v>9.88199296519262</v>
      </c>
      <c r="GL65" s="0" t="n">
        <v>1.90352589482229</v>
      </c>
      <c r="GM65" s="0" t="n">
        <v>14.8454959137461</v>
      </c>
      <c r="GN65" s="0" t="s">
        <v>300</v>
      </c>
      <c r="GO65" s="0" t="e">
        <f aca="false">VLOOKUP(GN65,,8,0)</f>
        <v>#NAME?</v>
      </c>
      <c r="GP65" s="0" t="n">
        <v>172</v>
      </c>
      <c r="GQ65" s="0" t="n">
        <v>400355</v>
      </c>
      <c r="GR65" s="0" t="n">
        <v>172</v>
      </c>
      <c r="GS65" s="0" t="n">
        <v>400355</v>
      </c>
      <c r="GT65" s="0" t="n">
        <v>0</v>
      </c>
      <c r="GU65" s="0" t="n">
        <v>0</v>
      </c>
      <c r="GV65" s="0" t="n">
        <v>0</v>
      </c>
      <c r="GW65" s="0" t="n">
        <v>0</v>
      </c>
      <c r="GX65" s="0" t="n">
        <v>1</v>
      </c>
      <c r="GY65" s="0" t="s">
        <v>300</v>
      </c>
      <c r="GZ65" s="0" t="n">
        <v>67.4</v>
      </c>
      <c r="HA65" s="0" t="n">
        <v>1</v>
      </c>
      <c r="HB65" s="0" t="e">
        <f aca="false">VLOOKUP(GN65,,42,0)</f>
        <v>#NAME?</v>
      </c>
      <c r="HC65" s="0" t="e">
        <f aca="false">VLOOKUP(GN65,,43,0)</f>
        <v>#NAME?</v>
      </c>
      <c r="HD65" s="0" t="e">
        <f aca="false">IF(HC65="Progressed",1,0)</f>
        <v>#NAME?</v>
      </c>
      <c r="HE65" s="0" t="n">
        <f aca="false">GU65/GX65</f>
        <v>0</v>
      </c>
      <c r="HF65" s="0" t="e">
        <f aca="false">VLOOKUP(GN65,,3,0)</f>
        <v>#NAME?</v>
      </c>
      <c r="HG65" s="0" t="n">
        <f aca="false">IF(Q65&gt;20,1,0)</f>
        <v>0</v>
      </c>
      <c r="HH65" s="0" t="n">
        <f aca="false">IF(AF65&gt;4.2,1,0)</f>
        <v>1</v>
      </c>
      <c r="HI65" s="0" t="n">
        <f aca="false">IF(DQ65&gt;0.005,1,0)</f>
        <v>0</v>
      </c>
      <c r="HJ65" s="0" t="n">
        <f aca="false">IF(DR65&gt;0.004,1,0)</f>
        <v>0</v>
      </c>
      <c r="HK65" s="0" t="n">
        <f aca="false">IF(ED65&gt;0.001,1,0)</f>
        <v>0</v>
      </c>
      <c r="HL65" s="0" t="n">
        <f aca="false">IF((GT65/GP65)&gt;0.4,1,0)</f>
        <v>0</v>
      </c>
      <c r="HM65" s="0" t="n">
        <f aca="false">SUM(HG65:HH65)</f>
        <v>1</v>
      </c>
      <c r="HN65" s="0" t="n">
        <f aca="false">SUM(HG65,HH65,HL65)</f>
        <v>1</v>
      </c>
      <c r="HP65" s="1" t="n">
        <f aca="false">IF(B65&gt;AVERAGE($B$3:$B$115),1,0)</f>
        <v>0</v>
      </c>
      <c r="HQ65" s="1" t="n">
        <f aca="false">IF(E65&gt;AVERAGE($E$3:$E$115),1,0)</f>
        <v>0</v>
      </c>
      <c r="HR65" s="2" t="str">
        <f aca="false">IF(AND(HP65,HQ65),"high","low")</f>
        <v>low</v>
      </c>
      <c r="HS65" s="6" t="n">
        <v>66.1</v>
      </c>
      <c r="HT65" s="6" t="n">
        <v>1</v>
      </c>
      <c r="HU65" s="6" t="str">
        <f aca="false">HR65</f>
        <v>low</v>
      </c>
      <c r="HV65" s="0" t="str">
        <f aca="false">IF(HM65+HL65&lt;2,"low","high")</f>
        <v>low</v>
      </c>
      <c r="HW65" s="0" t="n">
        <v>67.4</v>
      </c>
      <c r="HX65" s="0" t="n">
        <v>1</v>
      </c>
      <c r="HY65" s="0" t="n">
        <f aca="false">SUM(HG65,HH65,HL65)</f>
        <v>1</v>
      </c>
      <c r="IA65" s="0" t="n">
        <v>67.4</v>
      </c>
      <c r="IB65" s="0" t="n">
        <v>1</v>
      </c>
      <c r="IC65" s="0" t="str">
        <f aca="false">IF(AND(SUM(HG65:HH65)=2,GW65&gt;0.4),"high relBp52 and cRel + high synergy",IF(SUM(HG65:HH65)=2,"high RelBp52 and cRel + low synergy","low nfkb"))</f>
        <v>low nfkb</v>
      </c>
      <c r="IE65" s="0" t="n">
        <v>67.4</v>
      </c>
      <c r="IF65" s="0" t="n">
        <v>1</v>
      </c>
      <c r="IG65" s="0" t="str">
        <f aca="false">IF(AND(SUM(HG65:HH65)=2,GW65&gt;0.4),"high relBp52 and cRel + high synergy",IF(AND(SUM(HG65:HH65)=1,GW65&gt;0.4),"high RelBp52 or cRel + high synergy",IF(SUM(HG65:HH65)=1,"high cRel OR RelBnp52n","low nfkb")))</f>
        <v>high cRel OR RelBnp52n</v>
      </c>
      <c r="II65" s="0" t="n">
        <v>67.4</v>
      </c>
      <c r="IJ65" s="0" t="n">
        <v>1</v>
      </c>
      <c r="IK65" s="0" t="str">
        <f aca="false">IF(Q65&gt;20,"high cRel","low cRel")</f>
        <v>low cRel</v>
      </c>
      <c r="IM65" s="0" t="n">
        <v>67.4</v>
      </c>
      <c r="IN65" s="0" t="n">
        <v>1</v>
      </c>
      <c r="IO65" s="0" t="str">
        <f aca="false">IF(AND(Q65&gt;20,GW65&gt;0.4),"high cRel + syn","low cRel or syn")</f>
        <v>low cRel or syn</v>
      </c>
      <c r="IQ65" s="0" t="n">
        <v>67.4</v>
      </c>
      <c r="IR65" s="0" t="n">
        <v>1</v>
      </c>
      <c r="IS65" s="0" t="str">
        <f aca="false">IF(AF65&gt;4.2,"High RelBnp52n","low RelBnp52n")</f>
        <v>High RelBnp52n</v>
      </c>
      <c r="IU65" s="0" t="n">
        <v>67.4</v>
      </c>
      <c r="IV65" s="0" t="n">
        <v>1</v>
      </c>
      <c r="IW65" s="0" t="str">
        <f aca="false">IF(AND(AF65&gt;4.2,GW65&gt;0.4),"High RelBnp52n and syn","low RelBnp52n or syn")</f>
        <v>low RelBnp52n or syn</v>
      </c>
      <c r="IY65" s="0" t="n">
        <v>67.4</v>
      </c>
      <c r="IZ65" s="0" t="n">
        <v>1</v>
      </c>
      <c r="JA65" s="0" t="str">
        <f aca="false">IF(AND(AF65&gt;4.2,GW65&gt;0.4),"High RelBnp52n and syn",IF(AND(AF65&gt;4.2,GW65&lt;=0.4),"other",IF(AND(AF65&lt;=4.2,GW65&gt;0.4),"other","low RelBnp52n and syn")))</f>
        <v>other</v>
      </c>
      <c r="JC65" s="0" t="n">
        <v>67.4</v>
      </c>
      <c r="JD65" s="0" t="n">
        <v>1</v>
      </c>
      <c r="JE65" s="0" t="str">
        <f aca="false">IF(ED65&gt;0.001,"high pE2F","low pE2F")</f>
        <v>low pE2F</v>
      </c>
      <c r="JG65" s="0" t="n">
        <v>67.4</v>
      </c>
      <c r="JH65" s="0" t="n">
        <v>1</v>
      </c>
      <c r="JI65" s="0" t="str">
        <f aca="false">IF((Q65/R65)&gt;1.3,"high cRel/relA","low cRel/RelA")</f>
        <v>low cRel/RelA</v>
      </c>
      <c r="JK65" s="0" t="n">
        <v>67.4</v>
      </c>
      <c r="JL65" s="0" t="n">
        <v>1</v>
      </c>
      <c r="JM65" s="0" t="str">
        <f aca="false">IF(AND((Q65/R65)&gt;1.3,GW65&gt;0.4),"high cRel/relA and high syn",IF(OR((Q65/R65)&gt;1.3,GW65&gt;0.4),"high cRel/RelA or high syn","low both"))</f>
        <v>low both</v>
      </c>
      <c r="JO65" s="0" t="n">
        <v>67.4</v>
      </c>
      <c r="JP65" s="0" t="n">
        <v>1</v>
      </c>
      <c r="JQ65" s="0" t="str">
        <f aca="false">IF(BB65&gt;7.6,"high IkBd","low IkBd")</f>
        <v>low IkBd</v>
      </c>
      <c r="JS65" s="0" t="n">
        <v>67.4</v>
      </c>
      <c r="JT65" s="0" t="n">
        <v>1</v>
      </c>
      <c r="JU65" s="0" t="n">
        <v>3</v>
      </c>
      <c r="JW65" s="0" t="n">
        <v>67.4</v>
      </c>
      <c r="JX65" s="0" t="n">
        <v>1</v>
      </c>
      <c r="JY65" s="0" t="str">
        <f aca="false">IF(OR(JU65=3,JU65=5),IF(GW65&gt;0.4,"3/5 high syn","3/5 low syn"),"other")</f>
        <v>3/5 low syn</v>
      </c>
      <c r="KA65" s="0" t="n">
        <v>67.4</v>
      </c>
      <c r="KB65" s="0" t="n">
        <v>1</v>
      </c>
      <c r="KC65" s="0" t="str">
        <f aca="false">IF(KD65&gt;$KE$3,"high nfkb","low")</f>
        <v>low</v>
      </c>
      <c r="KD65" s="0" t="n">
        <f aca="false">D65+C65</f>
        <v>25.1959999350363</v>
      </c>
      <c r="KG65" s="0" t="n">
        <v>67.4</v>
      </c>
      <c r="KH65" s="0" t="n">
        <v>1</v>
      </c>
      <c r="KI65" s="0" t="str">
        <f aca="false">IF(AND(KM65,NOT(KN65),KO65),"high cRel+RelB, low RelA","other")</f>
        <v>other</v>
      </c>
      <c r="KJ65" s="0" t="n">
        <f aca="false">Q65</f>
        <v>13.4489343664186</v>
      </c>
      <c r="KK65" s="0" t="n">
        <f aca="false">R65</f>
        <v>15.1709332870912</v>
      </c>
      <c r="KL65" s="0" t="n">
        <f aca="false">AC65</f>
        <v>17.9925091760411</v>
      </c>
      <c r="KM65" s="0" t="n">
        <f aca="false">IF(KJ65&gt;AVERAGE($KJ$3:$KJ$115),1,0)</f>
        <v>0</v>
      </c>
      <c r="KN65" s="0" t="n">
        <f aca="false">IF(KK65&gt;AVERAGE($KK$3:$KK$115),1,0)</f>
        <v>0</v>
      </c>
      <c r="KO65" s="0" t="n">
        <f aca="false">IF(KL65&gt;AVERAGE($KL$3:$KL$115),1,0)</f>
        <v>1</v>
      </c>
      <c r="KP65" s="0" t="n">
        <v>3</v>
      </c>
      <c r="KQ65" s="0" t="n">
        <v>280</v>
      </c>
      <c r="KR65" s="0" t="n">
        <v>512531</v>
      </c>
      <c r="KS65" s="0" t="n">
        <v>263</v>
      </c>
      <c r="KT65" s="0" t="n">
        <v>496615</v>
      </c>
      <c r="KU65" s="0" t="n">
        <v>133</v>
      </c>
      <c r="KV65" s="0" t="n">
        <v>15916</v>
      </c>
      <c r="KW65" s="0" t="n">
        <v>100077</v>
      </c>
      <c r="KX65" s="0" t="n">
        <v>0.505703422053232</v>
      </c>
      <c r="KY65" s="0" t="n">
        <f aca="false">KV65/KT65</f>
        <v>0.0320489715373076</v>
      </c>
    </row>
    <row r="66" customFormat="false" ht="15" hidden="false" customHeight="false" outlineLevel="0" collapsed="false">
      <c r="A66" s="0" t="n">
        <v>361</v>
      </c>
      <c r="B66" s="0" t="n">
        <v>13.4981280768481</v>
      </c>
      <c r="C66" s="0" t="n">
        <v>19.0171561647275</v>
      </c>
      <c r="D66" s="0" t="n">
        <v>5.1525017505879</v>
      </c>
      <c r="E66" s="0" t="n">
        <v>134.371231157525</v>
      </c>
      <c r="F66" s="0" t="n">
        <v>0.114069615177029</v>
      </c>
      <c r="G66" s="0" t="n">
        <v>0.0376592527668815</v>
      </c>
      <c r="H66" s="0" t="n">
        <v>1.22816519733089</v>
      </c>
      <c r="I66" s="0" t="n">
        <v>0.279151761591294</v>
      </c>
      <c r="J66" s="0" t="n">
        <v>0.0262986390232806</v>
      </c>
      <c r="K66" s="0" t="n">
        <v>16.8845395743724</v>
      </c>
      <c r="L66" s="0" t="n">
        <v>0.659349422809948</v>
      </c>
      <c r="M66" s="0" t="n">
        <v>1</v>
      </c>
      <c r="N66" s="0" t="n">
        <v>1.2194687435274</v>
      </c>
      <c r="O66" s="0" t="n">
        <v>1</v>
      </c>
      <c r="P66" s="0" t="n">
        <v>0.002932856329554</v>
      </c>
      <c r="Q66" s="0" t="n">
        <v>14.0956160490902</v>
      </c>
      <c r="R66" s="0" t="n">
        <v>17.9736415636008</v>
      </c>
      <c r="S66" s="0" t="n">
        <v>0.654965117055171</v>
      </c>
      <c r="T66" s="0" t="n">
        <v>0</v>
      </c>
      <c r="U66" s="0" t="n">
        <v>1</v>
      </c>
      <c r="V66" s="0" t="n">
        <v>3.04528517400332</v>
      </c>
      <c r="W66" s="0" t="n">
        <v>0.440863830774211</v>
      </c>
      <c r="X66" s="0" t="n">
        <v>1.30670106716904</v>
      </c>
      <c r="Y66" s="0" t="n">
        <v>2.71810488132856</v>
      </c>
      <c r="Z66" s="0" t="n">
        <v>1.9436703554478</v>
      </c>
      <c r="AA66" s="0" t="n">
        <v>0.0283474315825884</v>
      </c>
      <c r="AB66" s="0" t="n">
        <v>0.770957093158733</v>
      </c>
      <c r="AC66" s="0" t="n">
        <v>14.4975076122436</v>
      </c>
      <c r="AD66" s="0" t="n">
        <v>0.00763596880502173</v>
      </c>
      <c r="AE66" s="0" t="n">
        <v>0.298350907101394</v>
      </c>
      <c r="AF66" s="0" t="n">
        <v>2.98277920248377</v>
      </c>
      <c r="AG66" s="0" t="n">
        <v>0.196149258792739</v>
      </c>
      <c r="AH66" s="0" t="n">
        <v>8.93061676899926</v>
      </c>
      <c r="AI66" s="0" t="n">
        <v>0.11772350235723</v>
      </c>
      <c r="AJ66" s="0" t="n">
        <v>0.0267086735804403</v>
      </c>
      <c r="AK66" s="0" t="n">
        <v>0.0159892047754192</v>
      </c>
      <c r="AL66" s="0" t="n">
        <v>0.00353057595750527</v>
      </c>
      <c r="AM66" s="0" t="n">
        <v>0.534858294932363</v>
      </c>
      <c r="AN66" s="0" t="n">
        <v>0.0013713218903473</v>
      </c>
      <c r="AO66" s="0" t="n">
        <v>0.141636443984328</v>
      </c>
      <c r="AP66" s="0" t="n">
        <v>138.777187160133</v>
      </c>
      <c r="AQ66" s="0" t="n">
        <v>19.0947320456375</v>
      </c>
      <c r="AR66" s="0" t="n">
        <v>36.7354678313477</v>
      </c>
      <c r="AS66" s="0" t="n">
        <v>8.73959715126165</v>
      </c>
      <c r="AT66" s="0" t="n">
        <v>20.1903210162214</v>
      </c>
      <c r="AU66" s="0" t="n">
        <v>0.0613753275542377</v>
      </c>
      <c r="AV66" s="0" t="n">
        <v>1.44705652881089</v>
      </c>
      <c r="AW66" s="0" t="n">
        <v>0.0172292721941701</v>
      </c>
      <c r="AX66" s="0" t="n">
        <v>2.18824201737359</v>
      </c>
      <c r="AY66" s="0" t="n">
        <v>0.281551298909672</v>
      </c>
      <c r="AZ66" s="0" t="n">
        <v>1.44481361538094</v>
      </c>
      <c r="BA66" s="0" t="n">
        <v>0.174255709754899</v>
      </c>
      <c r="BB66" s="0" t="n">
        <v>8.32035211887415</v>
      </c>
      <c r="BC66" s="0" t="n">
        <v>20.9197611490466</v>
      </c>
      <c r="BD66" s="0" t="n">
        <v>9.68715675655477</v>
      </c>
      <c r="BE66" s="0" t="n">
        <v>1.63635117847495</v>
      </c>
      <c r="BF66" s="0" t="n">
        <v>8.92844451631603</v>
      </c>
      <c r="BG66" s="0" t="n">
        <v>4.09150765155697</v>
      </c>
      <c r="BH66" s="0" t="n">
        <v>0</v>
      </c>
      <c r="BI66" s="0" t="n">
        <v>0</v>
      </c>
      <c r="BJ66" s="0" t="n">
        <v>0.131974023811897</v>
      </c>
      <c r="BK66" s="0" t="n">
        <v>0.0817513417596094</v>
      </c>
      <c r="BL66" s="0" t="n">
        <v>0.948880108946598</v>
      </c>
      <c r="BM66" s="0" t="n">
        <v>0.0746164516988125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0.0045764930619999</v>
      </c>
      <c r="BU66" s="0" t="n">
        <v>4.12823313839529</v>
      </c>
      <c r="BV66" s="0" t="n">
        <v>4.83817697053526</v>
      </c>
      <c r="BW66" s="0" t="n">
        <v>2.24335951945581</v>
      </c>
      <c r="BX66" s="0" t="n">
        <v>0.0163391122895915</v>
      </c>
      <c r="BY66" s="0" t="n">
        <v>0.00463565185160448</v>
      </c>
      <c r="BZ66" s="0" t="n">
        <v>0.0808461886258124</v>
      </c>
      <c r="CA66" s="0" t="n">
        <v>0.0492135362342755</v>
      </c>
      <c r="CB66" s="0" t="n">
        <v>4.59300929710888</v>
      </c>
      <c r="CC66" s="0" t="n">
        <v>0.371714582865872</v>
      </c>
      <c r="CD66" s="0" t="n">
        <v>0.287702719982324</v>
      </c>
      <c r="CE66" s="0" t="n">
        <v>0.129577566624256</v>
      </c>
      <c r="CF66" s="0" t="n">
        <v>0.00109423541281048</v>
      </c>
      <c r="CG66" s="0" t="n">
        <v>0.000878511292072077</v>
      </c>
      <c r="CH66" s="0" t="n">
        <v>0.00449011448056706</v>
      </c>
      <c r="CI66" s="0" t="n">
        <v>0.00268990756773042</v>
      </c>
      <c r="CJ66" s="0" t="n">
        <v>5.44020171711071</v>
      </c>
      <c r="CK66" s="0" t="n">
        <v>0.479652429187789</v>
      </c>
      <c r="CL66" s="0" t="n">
        <v>1.23326198933098</v>
      </c>
      <c r="CM66" s="0" t="n">
        <v>0.564477861526708</v>
      </c>
      <c r="CN66" s="0" t="n">
        <v>0.00364318519467401</v>
      </c>
      <c r="CO66" s="0" t="n">
        <v>0.00315485509686466</v>
      </c>
      <c r="CP66" s="0" t="n">
        <v>0.0181883368293402</v>
      </c>
      <c r="CQ66" s="0" t="n">
        <v>0.0112567197417491</v>
      </c>
      <c r="CR66" s="0" t="n">
        <v>1.15472908974313</v>
      </c>
      <c r="CS66" s="0" t="n">
        <v>0.0926357780212153</v>
      </c>
      <c r="CT66" s="0" t="n">
        <v>0.368508055178249</v>
      </c>
      <c r="CU66" s="0" t="n">
        <v>3.30782526253963</v>
      </c>
      <c r="CV66" s="0" t="n">
        <v>0.0306813325043847</v>
      </c>
      <c r="CW66" s="0" t="n">
        <v>0.0475958982268404</v>
      </c>
      <c r="CX66" s="0" t="n">
        <v>0.0234820981954519</v>
      </c>
      <c r="CY66" s="0" t="n">
        <v>0.0339653950104909</v>
      </c>
      <c r="CZ66" s="0" t="n">
        <v>0.0895947964749</v>
      </c>
      <c r="DA66" s="0" t="n">
        <v>6.48368323301077</v>
      </c>
      <c r="DB66" s="0" t="n">
        <v>2.69175350346159</v>
      </c>
      <c r="DC66" s="0" t="n">
        <v>3.71501364128427</v>
      </c>
      <c r="DD66" s="0" t="n">
        <v>0.235645102955426</v>
      </c>
      <c r="DE66" s="0" t="n">
        <v>0.0154389332172521</v>
      </c>
      <c r="DF66" s="0" t="n">
        <v>0.010449120104529</v>
      </c>
      <c r="DG66" s="0" t="n">
        <v>0.000473943800290716</v>
      </c>
      <c r="DH66" s="7" t="n">
        <v>2.28521394054614E-006</v>
      </c>
      <c r="DI66" s="0" t="n">
        <v>0.00229387613604469</v>
      </c>
      <c r="DJ66" s="0" t="n">
        <v>0.00271606583994281</v>
      </c>
      <c r="DK66" s="0" t="n">
        <v>0.000576721100743405</v>
      </c>
      <c r="DL66" s="0" t="n">
        <v>0.0299354390619457</v>
      </c>
      <c r="DM66" s="0" t="n">
        <v>0.0440935304159088</v>
      </c>
      <c r="DN66" s="0" t="n">
        <v>1.8803888824399</v>
      </c>
      <c r="DO66" s="7" t="n">
        <v>7.51925340538308E-008</v>
      </c>
      <c r="DP66" s="0" t="n">
        <v>0.144372248975124</v>
      </c>
      <c r="DQ66" s="0" t="n">
        <v>0.00144957259064792</v>
      </c>
      <c r="DR66" s="0" t="n">
        <v>0.000439470309503009</v>
      </c>
      <c r="DS66" s="0" t="n">
        <v>0.00507880639689161</v>
      </c>
      <c r="DT66" s="0" t="n">
        <v>0.237573186237186</v>
      </c>
      <c r="DU66" s="0" t="n">
        <v>0.999679854010656</v>
      </c>
      <c r="DV66" s="0" t="n">
        <v>0.79111739721574</v>
      </c>
      <c r="DW66" s="0" t="n">
        <v>1.06285080022831</v>
      </c>
      <c r="DX66" s="7" t="n">
        <v>1.81507477591883E-005</v>
      </c>
      <c r="DY66" s="0" t="n">
        <v>0.00471205782119662</v>
      </c>
      <c r="DZ66" s="0" t="n">
        <v>4.89762170553697</v>
      </c>
      <c r="EA66" s="0" t="n">
        <v>0.050519259016805</v>
      </c>
      <c r="EB66" s="0" t="n">
        <v>3.03188141734433</v>
      </c>
      <c r="EC66" s="0" t="n">
        <v>0.051326906174822</v>
      </c>
      <c r="ED66" s="0" t="n">
        <v>0.000529440338882736</v>
      </c>
      <c r="EE66" s="0" t="n">
        <v>2.01917208826037</v>
      </c>
      <c r="EF66" s="0" t="n">
        <v>199.760141577871</v>
      </c>
      <c r="EG66" s="0" t="n">
        <v>0.00798961175974382</v>
      </c>
      <c r="EH66" s="0" t="n">
        <v>1.30777527387198</v>
      </c>
      <c r="EI66" s="0" t="n">
        <v>123.596597594008</v>
      </c>
      <c r="EJ66" s="0" t="n">
        <v>0.131316262439934</v>
      </c>
      <c r="EK66" s="0" t="n">
        <v>17755.5012173167</v>
      </c>
      <c r="EL66" s="0" t="n">
        <v>0.00231961330765668</v>
      </c>
      <c r="EM66" s="0" t="n">
        <v>11.4593631907555</v>
      </c>
      <c r="EN66" s="0" t="n">
        <v>632.842973879079</v>
      </c>
      <c r="EO66" s="0" t="n">
        <v>2.49169778618083</v>
      </c>
      <c r="EP66" s="0" t="n">
        <v>585776.923970927</v>
      </c>
      <c r="EQ66" s="0" t="n">
        <v>0.670550006762854</v>
      </c>
      <c r="ER66" s="0" t="n">
        <v>0.0544795232639265</v>
      </c>
      <c r="ES66" s="0" t="n">
        <v>657046.854856207</v>
      </c>
      <c r="ET66" s="0" t="n">
        <v>0.00357575720803485</v>
      </c>
      <c r="EU66" s="0" t="n">
        <v>1.813868524112</v>
      </c>
      <c r="EV66" s="0" t="n">
        <v>0.0032171866051415</v>
      </c>
      <c r="EW66" s="7" t="n">
        <v>6215613.9867098</v>
      </c>
      <c r="EX66" s="0" t="n">
        <v>6.70120549284271</v>
      </c>
      <c r="EY66" s="0" t="n">
        <v>2806.52202554864</v>
      </c>
      <c r="EZ66" s="0" t="n">
        <v>888836.184440726</v>
      </c>
      <c r="FA66" s="0" t="n">
        <v>0.00242103985447123</v>
      </c>
      <c r="FB66" s="0" t="n">
        <v>41.8779436294189</v>
      </c>
      <c r="FC66" s="0" t="n">
        <v>36306.4801254968</v>
      </c>
      <c r="FD66" s="0" t="n">
        <v>0.0415607161956436</v>
      </c>
      <c r="FE66" s="0" t="n">
        <v>11.0696445761361</v>
      </c>
      <c r="FF66" s="0" t="n">
        <v>16076.4333972963</v>
      </c>
      <c r="FG66" s="0" t="n">
        <v>137.293372195446</v>
      </c>
      <c r="FH66" s="0" t="n">
        <v>108389.222392086</v>
      </c>
      <c r="FI66" s="0" t="n">
        <v>0.119853676661105</v>
      </c>
      <c r="FJ66" s="0" t="n">
        <v>248.329689998919</v>
      </c>
      <c r="FK66" s="0" t="n">
        <v>2.39287446574641</v>
      </c>
      <c r="FL66" s="0" t="n">
        <v>11224.8388760894</v>
      </c>
      <c r="FM66" s="0" t="n">
        <v>293.716100226693</v>
      </c>
      <c r="FN66" s="0" t="n">
        <v>0.00152559094196059</v>
      </c>
      <c r="FO66" s="0" t="n">
        <v>0.164778594619004</v>
      </c>
      <c r="FP66" s="7" t="n">
        <v>4.61355242089913E-012</v>
      </c>
      <c r="FQ66" s="7" t="n">
        <v>4.24064599564328E-010</v>
      </c>
      <c r="FR66" s="0" t="n">
        <v>499999.999999954</v>
      </c>
      <c r="FS66" s="7" t="n">
        <v>3.29023074971857E-011</v>
      </c>
      <c r="FT66" s="7" t="n">
        <v>2.81822350272458E-009</v>
      </c>
      <c r="FU66" s="0" t="n">
        <v>656368.935687297</v>
      </c>
      <c r="FV66" s="7" t="n">
        <v>5.28426842365986E-009</v>
      </c>
      <c r="FW66" s="7" t="n">
        <v>6.04137974982277E-008</v>
      </c>
      <c r="FX66" s="7" t="n">
        <v>4660251.34101789</v>
      </c>
      <c r="FY66" s="7" t="n">
        <v>3.75185626081976E-008</v>
      </c>
      <c r="FZ66" s="7" t="n">
        <v>3.7513963772542E-007</v>
      </c>
      <c r="GA66" s="7" t="n">
        <v>7.60861889072052E-007</v>
      </c>
      <c r="GB66" s="0" t="n">
        <v>99999.9999239249</v>
      </c>
      <c r="GC66" s="7" t="n">
        <v>7.60355228622393E-005</v>
      </c>
      <c r="GD66" s="7" t="n">
        <v>5.00568391658188E-009</v>
      </c>
      <c r="GE66" s="0" t="n">
        <v>99999.9999999654</v>
      </c>
      <c r="GF66" s="7" t="n">
        <v>5.32743826763516E-012</v>
      </c>
      <c r="GG66" s="7" t="n">
        <v>1.55777922856191E-014</v>
      </c>
      <c r="GH66" s="7" t="n">
        <v>1.844745195136E-008</v>
      </c>
      <c r="GI66" s="7" t="n">
        <v>3.455417652364E-008</v>
      </c>
      <c r="GJ66" s="0" t="n">
        <v>0.000427695880677144</v>
      </c>
      <c r="GK66" s="0" t="n">
        <v>17.0899321633779</v>
      </c>
      <c r="GL66" s="0" t="n">
        <v>2.04592046109962</v>
      </c>
      <c r="GM66" s="0" t="n">
        <v>12.085473269992</v>
      </c>
      <c r="GN66" s="0" t="s">
        <v>301</v>
      </c>
      <c r="GO66" s="0" t="e">
        <f aca="false">VLOOKUP(GN66,,8,0)</f>
        <v>#NAME?</v>
      </c>
      <c r="GP66" s="0" t="n">
        <v>456</v>
      </c>
      <c r="GQ66" s="0" t="n">
        <v>811535</v>
      </c>
      <c r="GR66" s="0" t="n">
        <v>336</v>
      </c>
      <c r="GS66" s="0" t="n">
        <v>596633</v>
      </c>
      <c r="GT66" s="0" t="n">
        <v>214</v>
      </c>
      <c r="GU66" s="0" t="n">
        <v>214902</v>
      </c>
      <c r="GV66" s="0" t="n">
        <v>214953</v>
      </c>
      <c r="GW66" s="0" t="n">
        <v>0.636904761904762</v>
      </c>
      <c r="GX66" s="0" t="n">
        <v>5</v>
      </c>
      <c r="GY66" s="0" t="s">
        <v>301</v>
      </c>
      <c r="GZ66" s="0" t="n">
        <v>68.3696</v>
      </c>
      <c r="HA66" s="0" t="n">
        <v>0</v>
      </c>
      <c r="HB66" s="0" t="e">
        <f aca="false">VLOOKUP(GN66,,42,0)</f>
        <v>#NAME?</v>
      </c>
      <c r="HC66" s="0" t="e">
        <f aca="false">VLOOKUP(GN66,,43,0)</f>
        <v>#NAME?</v>
      </c>
      <c r="HD66" s="0" t="e">
        <f aca="false">IF(HC66="Progressed",1,0)</f>
        <v>#NAME?</v>
      </c>
      <c r="HE66" s="0" t="n">
        <f aca="false">GU66/GX66</f>
        <v>42980.4</v>
      </c>
      <c r="HF66" s="0" t="e">
        <f aca="false">VLOOKUP(GN66,,3,0)</f>
        <v>#NAME?</v>
      </c>
      <c r="HG66" s="0" t="n">
        <f aca="false">IF(Q66&gt;20,1,0)</f>
        <v>0</v>
      </c>
      <c r="HH66" s="0" t="n">
        <f aca="false">IF(AF66&gt;4.2,1,0)</f>
        <v>0</v>
      </c>
      <c r="HI66" s="0" t="n">
        <f aca="false">IF(DQ66&gt;0.005,1,0)</f>
        <v>0</v>
      </c>
      <c r="HJ66" s="0" t="n">
        <f aca="false">IF(DR66&gt;0.004,1,0)</f>
        <v>0</v>
      </c>
      <c r="HK66" s="0" t="n">
        <f aca="false">IF(ED66&gt;0.001,1,0)</f>
        <v>0</v>
      </c>
      <c r="HL66" s="0" t="n">
        <f aca="false">IF((GT66/GP66)&gt;0.4,1,0)</f>
        <v>1</v>
      </c>
      <c r="HM66" s="0" t="n">
        <f aca="false">SUM(HG66:HH66)</f>
        <v>0</v>
      </c>
      <c r="HN66" s="0" t="n">
        <f aca="false">SUM(HG66,HH66,HL66)</f>
        <v>1</v>
      </c>
      <c r="HP66" s="1" t="n">
        <f aca="false">IF(B66&gt;AVERAGE($B$3:$B$115),1,0)</f>
        <v>1</v>
      </c>
      <c r="HQ66" s="1" t="n">
        <f aca="false">IF(E66&gt;AVERAGE($E$3:$E$115),1,0)</f>
        <v>0</v>
      </c>
      <c r="HR66" s="2" t="str">
        <f aca="false">IF(AND(HP66,HQ66),"high","low")</f>
        <v>low</v>
      </c>
      <c r="HS66" s="6" t="n">
        <v>68.3696</v>
      </c>
      <c r="HT66" s="6" t="n">
        <v>0</v>
      </c>
      <c r="HU66" s="6" t="str">
        <f aca="false">HR66</f>
        <v>low</v>
      </c>
      <c r="HV66" s="0" t="str">
        <f aca="false">IF(HM66+HL66&lt;2,"low","high")</f>
        <v>low</v>
      </c>
      <c r="HW66" s="0" t="n">
        <v>68.3696</v>
      </c>
      <c r="HX66" s="0" t="n">
        <v>0</v>
      </c>
      <c r="HY66" s="0" t="n">
        <f aca="false">SUM(HG66,HH66,HL66)</f>
        <v>1</v>
      </c>
      <c r="IA66" s="0" t="n">
        <v>68.3696</v>
      </c>
      <c r="IB66" s="0" t="n">
        <v>0</v>
      </c>
      <c r="IC66" s="0" t="str">
        <f aca="false">IF(AND(SUM(HG66:HH66)=2,GW66&gt;0.4),"high relBp52 and cRel + high synergy",IF(SUM(HG66:HH66)=2,"high RelBp52 and cRel + low synergy","low nfkb"))</f>
        <v>low nfkb</v>
      </c>
      <c r="IE66" s="0" t="n">
        <v>68.3696</v>
      </c>
      <c r="IF66" s="0" t="n">
        <v>0</v>
      </c>
      <c r="IG66" s="0" t="str">
        <f aca="false">IF(AND(SUM(HG66:HH66)=2,GW66&gt;0.4),"high relBp52 and cRel + high synergy",IF(AND(SUM(HG66:HH66)=1,GW66&gt;0.4),"high RelBp52 or cRel + high synergy",IF(SUM(HG66:HH66)=1,"high cRel OR RelBnp52n","low nfkb")))</f>
        <v>low nfkb</v>
      </c>
      <c r="II66" s="0" t="n">
        <v>68.3696</v>
      </c>
      <c r="IJ66" s="0" t="n">
        <v>0</v>
      </c>
      <c r="IK66" s="0" t="str">
        <f aca="false">IF(Q66&gt;20,"high cRel","low cRel")</f>
        <v>low cRel</v>
      </c>
      <c r="IM66" s="0" t="n">
        <v>68.3696</v>
      </c>
      <c r="IN66" s="0" t="n">
        <v>0</v>
      </c>
      <c r="IO66" s="0" t="str">
        <f aca="false">IF(AND(Q66&gt;20,GW66&gt;0.4),"high cRel + syn","low cRel or syn")</f>
        <v>low cRel or syn</v>
      </c>
      <c r="IQ66" s="0" t="n">
        <v>68.3696</v>
      </c>
      <c r="IR66" s="0" t="n">
        <v>0</v>
      </c>
      <c r="IS66" s="0" t="str">
        <f aca="false">IF(AF66&gt;4.2,"High RelBnp52n","low RelBnp52n")</f>
        <v>low RelBnp52n</v>
      </c>
      <c r="IU66" s="0" t="n">
        <v>68.3696</v>
      </c>
      <c r="IV66" s="0" t="n">
        <v>0</v>
      </c>
      <c r="IW66" s="0" t="str">
        <f aca="false">IF(AND(AF66&gt;4.2,GW66&gt;0.4),"High RelBnp52n and syn","low RelBnp52n or syn")</f>
        <v>low RelBnp52n or syn</v>
      </c>
      <c r="IY66" s="0" t="n">
        <v>68.3696</v>
      </c>
      <c r="IZ66" s="0" t="n">
        <v>0</v>
      </c>
      <c r="JA66" s="0" t="str">
        <f aca="false">IF(AND(AF66&gt;4.2,GW66&gt;0.4),"High RelBnp52n and syn",IF(AND(AF66&gt;4.2,GW66&lt;=0.4),"other",IF(AND(AF66&lt;=4.2,GW66&gt;0.4),"other","low RelBnp52n and syn")))</f>
        <v>other</v>
      </c>
      <c r="JC66" s="0" t="n">
        <v>68.3696</v>
      </c>
      <c r="JD66" s="0" t="n">
        <v>0</v>
      </c>
      <c r="JE66" s="0" t="str">
        <f aca="false">IF(ED66&gt;0.001,"high pE2F","low pE2F")</f>
        <v>low pE2F</v>
      </c>
      <c r="JG66" s="0" t="n">
        <v>68.3696</v>
      </c>
      <c r="JH66" s="0" t="n">
        <v>0</v>
      </c>
      <c r="JI66" s="0" t="str">
        <f aca="false">IF((Q66/R66)&gt;1.3,"high cRel/relA","low cRel/RelA")</f>
        <v>low cRel/RelA</v>
      </c>
      <c r="JK66" s="0" t="n">
        <v>68.3696</v>
      </c>
      <c r="JL66" s="0" t="n">
        <v>0</v>
      </c>
      <c r="JM66" s="0" t="str">
        <f aca="false">IF(AND((Q66/R66)&gt;1.3,GW66&gt;0.4),"high cRel/relA and high syn",IF(OR((Q66/R66)&gt;1.3,GW66&gt;0.4),"high cRel/RelA or high syn","low both"))</f>
        <v>high cRel/RelA or high syn</v>
      </c>
      <c r="JO66" s="0" t="n">
        <v>68.3696</v>
      </c>
      <c r="JP66" s="0" t="n">
        <v>0</v>
      </c>
      <c r="JQ66" s="0" t="str">
        <f aca="false">IF(BB66&gt;7.6,"high IkBd","low IkBd")</f>
        <v>high IkBd</v>
      </c>
      <c r="JS66" s="0" t="n">
        <v>68.3696</v>
      </c>
      <c r="JT66" s="0" t="n">
        <v>0</v>
      </c>
      <c r="JU66" s="0" t="n">
        <v>4</v>
      </c>
      <c r="JW66" s="0" t="n">
        <v>68.3696</v>
      </c>
      <c r="JX66" s="0" t="n">
        <v>0</v>
      </c>
      <c r="JY66" s="0" t="str">
        <f aca="false">IF(OR(JU66=3,JU66=5),IF(GW66&gt;0.4,"3/5 high syn","3/5 low syn"),"other")</f>
        <v>other</v>
      </c>
      <c r="KA66" s="0" t="n">
        <v>68.3696</v>
      </c>
      <c r="KB66" s="0" t="n">
        <v>0</v>
      </c>
      <c r="KC66" s="0" t="str">
        <f aca="false">IF(KD66&gt;$KE$3,"high nfkb","low")</f>
        <v>low</v>
      </c>
      <c r="KD66" s="0" t="n">
        <f aca="false">D66+C66</f>
        <v>24.1696579153154</v>
      </c>
      <c r="KG66" s="0" t="n">
        <v>68.3696</v>
      </c>
      <c r="KH66" s="0" t="n">
        <v>0</v>
      </c>
      <c r="KI66" s="0" t="str">
        <f aca="false">IF(AND(KM66,NOT(KN66),KO66),"high cRel+RelB, low RelA","other")</f>
        <v>other</v>
      </c>
      <c r="KJ66" s="0" t="n">
        <f aca="false">Q66</f>
        <v>14.0956160490902</v>
      </c>
      <c r="KK66" s="0" t="n">
        <f aca="false">R66</f>
        <v>17.9736415636008</v>
      </c>
      <c r="KL66" s="0" t="n">
        <f aca="false">AC66</f>
        <v>14.4975076122436</v>
      </c>
      <c r="KM66" s="0" t="n">
        <f aca="false">IF(KJ66&gt;AVERAGE($KJ$3:$KJ$115),1,0)</f>
        <v>0</v>
      </c>
      <c r="KN66" s="0" t="n">
        <f aca="false">IF(KK66&gt;AVERAGE($KK$3:$KK$115),1,0)</f>
        <v>1</v>
      </c>
      <c r="KO66" s="0" t="n">
        <f aca="false">IF(KL66&gt;AVERAGE($KL$3:$KL$115),1,0)</f>
        <v>0</v>
      </c>
      <c r="KP66" s="0" t="n">
        <v>3</v>
      </c>
      <c r="KQ66" s="0" t="n">
        <v>192</v>
      </c>
      <c r="KR66" s="0" t="n">
        <v>403873</v>
      </c>
      <c r="KS66" s="0" t="n">
        <v>235</v>
      </c>
      <c r="KT66" s="0" t="n">
        <v>434520</v>
      </c>
      <c r="KU66" s="0" t="n">
        <v>123</v>
      </c>
      <c r="KV66" s="0" t="n">
        <v>-30647</v>
      </c>
      <c r="KW66" s="0" t="n">
        <v>63434</v>
      </c>
      <c r="KX66" s="0" t="n">
        <v>0.523404255319149</v>
      </c>
      <c r="KY66" s="0" t="n">
        <f aca="false">KV66/KT66</f>
        <v>-0.070530700543128</v>
      </c>
    </row>
    <row r="67" customFormat="false" ht="15" hidden="false" customHeight="false" outlineLevel="0" collapsed="false">
      <c r="A67" s="0" t="n">
        <v>361</v>
      </c>
      <c r="B67" s="0" t="n">
        <v>14.5423274617946</v>
      </c>
      <c r="C67" s="0" t="n">
        <v>37.6932569783943</v>
      </c>
      <c r="D67" s="0" t="n">
        <v>12.3762814529046</v>
      </c>
      <c r="E67" s="0" t="n">
        <v>145.535637943172</v>
      </c>
      <c r="F67" s="0" t="n">
        <v>0.212253065441534</v>
      </c>
      <c r="G67" s="0" t="n">
        <v>0.0470879712687379</v>
      </c>
      <c r="H67" s="0" t="n">
        <v>2.1432030677778</v>
      </c>
      <c r="I67" s="0" t="n">
        <v>0.774313890024885</v>
      </c>
      <c r="J67" s="0" t="n">
        <v>0.0270030234897797</v>
      </c>
      <c r="K67" s="0" t="n">
        <v>11.1832055885756</v>
      </c>
      <c r="L67" s="0" t="n">
        <v>0.591115747919739</v>
      </c>
      <c r="M67" s="0" t="n">
        <v>1</v>
      </c>
      <c r="N67" s="0" t="n">
        <v>1.17841359614333</v>
      </c>
      <c r="O67" s="0" t="n">
        <v>1</v>
      </c>
      <c r="P67" s="0" t="n">
        <v>0.0114755671272005</v>
      </c>
      <c r="Q67" s="0" t="n">
        <v>20.4412773778608</v>
      </c>
      <c r="R67" s="0" t="n">
        <v>25.2916093525885</v>
      </c>
      <c r="S67" s="0" t="n">
        <v>0.721299086143279</v>
      </c>
      <c r="T67" s="0" t="n">
        <v>0</v>
      </c>
      <c r="U67" s="0" t="n">
        <v>1</v>
      </c>
      <c r="V67" s="0" t="n">
        <v>2.87399893566564</v>
      </c>
      <c r="W67" s="0" t="n">
        <v>0.643887757929637</v>
      </c>
      <c r="X67" s="0" t="n">
        <v>2.2221380736734</v>
      </c>
      <c r="Y67" s="0" t="n">
        <v>3.38717113053809</v>
      </c>
      <c r="Z67" s="0" t="n">
        <v>1.74284744691636</v>
      </c>
      <c r="AA67" s="0" t="n">
        <v>0.0364897707565519</v>
      </c>
      <c r="AB67" s="0" t="n">
        <v>0.671854740187083</v>
      </c>
      <c r="AC67" s="0" t="n">
        <v>16.4713676054257</v>
      </c>
      <c r="AD67" s="0" t="n">
        <v>0.00868025323964117</v>
      </c>
      <c r="AE67" s="0" t="n">
        <v>0.396369522868934</v>
      </c>
      <c r="AF67" s="0" t="n">
        <v>4.05572751586365</v>
      </c>
      <c r="AG67" s="0" t="n">
        <v>0.246389955615021</v>
      </c>
      <c r="AH67" s="0" t="n">
        <v>15.0021470789074</v>
      </c>
      <c r="AI67" s="0" t="n">
        <v>0.209165363168145</v>
      </c>
      <c r="AJ67" s="0" t="n">
        <v>0.0568446999089587</v>
      </c>
      <c r="AK67" s="0" t="n">
        <v>0.0253017150967273</v>
      </c>
      <c r="AL67" s="0" t="n">
        <v>0.00328344362156223</v>
      </c>
      <c r="AM67" s="0" t="n">
        <v>0.63416589774811</v>
      </c>
      <c r="AN67" s="0" t="n">
        <v>0.00110107577008265</v>
      </c>
      <c r="AO67" s="0" t="n">
        <v>0.112231499981849</v>
      </c>
      <c r="AP67" s="0" t="n">
        <v>158.521140402716</v>
      </c>
      <c r="AQ67" s="0" t="n">
        <v>13.5809701454421</v>
      </c>
      <c r="AR67" s="0" t="n">
        <v>27.0857733914001</v>
      </c>
      <c r="AS67" s="0" t="n">
        <v>8.08285096248206</v>
      </c>
      <c r="AT67" s="0" t="n">
        <v>17.7962681964436</v>
      </c>
      <c r="AU67" s="0" t="n">
        <v>0.0354608308242108</v>
      </c>
      <c r="AV67" s="0" t="n">
        <v>1.11251667339381</v>
      </c>
      <c r="AW67" s="0" t="n">
        <v>0.0225980995348956</v>
      </c>
      <c r="AX67" s="0" t="n">
        <v>1.52560794023038</v>
      </c>
      <c r="AY67" s="0" t="n">
        <v>0.114480309148244</v>
      </c>
      <c r="AZ67" s="0" t="n">
        <v>0.625135931163278</v>
      </c>
      <c r="BA67" s="0" t="n">
        <v>0.108428855487176</v>
      </c>
      <c r="BB67" s="0" t="n">
        <v>6.41665151987813</v>
      </c>
      <c r="BC67" s="0" t="n">
        <v>20.2344788776258</v>
      </c>
      <c r="BD67" s="0" t="n">
        <v>4.36420751047357</v>
      </c>
      <c r="BE67" s="0" t="n">
        <v>1.56459026895906</v>
      </c>
      <c r="BF67" s="0" t="n">
        <v>5.38198529167667</v>
      </c>
      <c r="BG67" s="0" t="n">
        <v>3.20890722376151</v>
      </c>
      <c r="BH67" s="0" t="n">
        <v>0</v>
      </c>
      <c r="BI67" s="0" t="n">
        <v>0</v>
      </c>
      <c r="BJ67" s="0" t="n">
        <v>0.0454532107303328</v>
      </c>
      <c r="BK67" s="0" t="n">
        <v>0.0431072391235667</v>
      </c>
      <c r="BL67" s="0" t="n">
        <v>0.768990196680218</v>
      </c>
      <c r="BM67" s="0" t="n">
        <v>0.0598537495106821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0.00387563184511513</v>
      </c>
      <c r="BU67" s="0" t="n">
        <v>2.94317706293755</v>
      </c>
      <c r="BV67" s="0" t="n">
        <v>4.3030520222833</v>
      </c>
      <c r="BW67" s="0" t="n">
        <v>2.58604715633856</v>
      </c>
      <c r="BX67" s="0" t="n">
        <v>0.0115398981254205</v>
      </c>
      <c r="BY67" s="0" t="n">
        <v>0.0073920917294572</v>
      </c>
      <c r="BZ67" s="0" t="n">
        <v>0.0388531104121877</v>
      </c>
      <c r="CA67" s="0" t="n">
        <v>0.0364089506549941</v>
      </c>
      <c r="CB67" s="0" t="n">
        <v>5.36435540276718</v>
      </c>
      <c r="CC67" s="0" t="n">
        <v>0.42849081844625</v>
      </c>
      <c r="CD67" s="0" t="n">
        <v>0.288117025643908</v>
      </c>
      <c r="CE67" s="0" t="n">
        <v>0.167504258063763</v>
      </c>
      <c r="CF67" s="0" t="n">
        <v>0.000829273704389037</v>
      </c>
      <c r="CG67" s="0" t="n">
        <v>0.000932753455010653</v>
      </c>
      <c r="CH67" s="0" t="n">
        <v>0.00248117295081307</v>
      </c>
      <c r="CI67" s="0" t="n">
        <v>0.00228203784084647</v>
      </c>
      <c r="CJ67" s="0" t="n">
        <v>6.89823500107429</v>
      </c>
      <c r="CK67" s="0" t="n">
        <v>0.606101213606831</v>
      </c>
      <c r="CL67" s="0" t="n">
        <v>0.771908622031948</v>
      </c>
      <c r="CM67" s="0" t="n">
        <v>0.459483089237871</v>
      </c>
      <c r="CN67" s="0" t="n">
        <v>0.00194753244677108</v>
      </c>
      <c r="CO67" s="0" t="n">
        <v>0.00238273386962308</v>
      </c>
      <c r="CP67" s="0" t="n">
        <v>0.00650763000898266</v>
      </c>
      <c r="CQ67" s="0" t="n">
        <v>0.00616449113252862</v>
      </c>
      <c r="CR67" s="0" t="n">
        <v>0.95389094785014</v>
      </c>
      <c r="CS67" s="0" t="n">
        <v>0.0758946172588526</v>
      </c>
      <c r="CT67" s="0" t="n">
        <v>0.622388607473171</v>
      </c>
      <c r="CU67" s="0" t="n">
        <v>5.83411998786958</v>
      </c>
      <c r="CV67" s="0" t="n">
        <v>0.0401110624734735</v>
      </c>
      <c r="CW67" s="0" t="n">
        <v>0.0580737193690854</v>
      </c>
      <c r="CX67" s="0" t="n">
        <v>0.0276612379631117</v>
      </c>
      <c r="CY67" s="0" t="n">
        <v>0.0425205248819009</v>
      </c>
      <c r="CZ67" s="0" t="n">
        <v>0.083710610959394</v>
      </c>
      <c r="DA67" s="0" t="n">
        <v>6.03509485537053</v>
      </c>
      <c r="DB67" s="0" t="n">
        <v>1.63580049966907</v>
      </c>
      <c r="DC67" s="0" t="n">
        <v>4.26095545969922</v>
      </c>
      <c r="DD67" s="0" t="n">
        <v>0.252370065497293</v>
      </c>
      <c r="DE67" s="0" t="n">
        <v>0.013658509287362</v>
      </c>
      <c r="DF67" s="0" t="n">
        <v>0.0101089335938785</v>
      </c>
      <c r="DG67" s="0" t="n">
        <v>0.000384171167470123</v>
      </c>
      <c r="DH67" s="7" t="n">
        <v>1.93552392415421E-006</v>
      </c>
      <c r="DI67" s="0" t="n">
        <v>0.00267968112677109</v>
      </c>
      <c r="DJ67" s="0" t="n">
        <v>0.0034446436704306</v>
      </c>
      <c r="DK67" s="0" t="n">
        <v>0.000476507919520484</v>
      </c>
      <c r="DL67" s="0" t="n">
        <v>0.0114239027505497</v>
      </c>
      <c r="DM67" s="0" t="n">
        <v>0.0494462134936126</v>
      </c>
      <c r="DN67" s="0" t="n">
        <v>0.906988161835383</v>
      </c>
      <c r="DO67" s="7" t="n">
        <v>-6.20396192813961E-006</v>
      </c>
      <c r="DP67" s="0" t="n">
        <v>0.286039885788042</v>
      </c>
      <c r="DQ67" s="0" t="n">
        <v>0.0072037633299497</v>
      </c>
      <c r="DR67" s="0" t="n">
        <v>0.00122952589119721</v>
      </c>
      <c r="DS67" s="0" t="n">
        <v>0.00507891033851162</v>
      </c>
      <c r="DT67" s="0" t="n">
        <v>0.374894305779166</v>
      </c>
      <c r="DU67" s="0" t="n">
        <v>0.999659543069856</v>
      </c>
      <c r="DV67" s="0" t="n">
        <v>0.98442149599621</v>
      </c>
      <c r="DW67" s="0" t="n">
        <v>1.02738948171501</v>
      </c>
      <c r="DX67" s="7" t="n">
        <v>1.57966158129748E-005</v>
      </c>
      <c r="DY67" s="0" t="n">
        <v>0.00528385232428144</v>
      </c>
      <c r="DZ67" s="0" t="n">
        <v>4.79387597671195</v>
      </c>
      <c r="EA67" s="0" t="n">
        <v>0.151509643316907</v>
      </c>
      <c r="EB67" s="0" t="n">
        <v>4.47799031582659</v>
      </c>
      <c r="EC67" s="0" t="n">
        <v>0.0529385683798399</v>
      </c>
      <c r="ED67" s="0" t="n">
        <v>0.00167312377733629</v>
      </c>
      <c r="EE67" s="0" t="n">
        <v>0.675197297650057</v>
      </c>
      <c r="EF67" s="0" t="n">
        <v>199.76014133994</v>
      </c>
      <c r="EG67" s="0" t="n">
        <v>0.0079896117500402</v>
      </c>
      <c r="EH67" s="0" t="n">
        <v>1.37050926076556</v>
      </c>
      <c r="EI67" s="0" t="n">
        <v>100.005345517733</v>
      </c>
      <c r="EJ67" s="0" t="n">
        <v>0.110985482427633</v>
      </c>
      <c r="EK67" s="0" t="n">
        <v>14981.2401056894</v>
      </c>
      <c r="EL67" s="0" t="n">
        <v>0.00205106144435515</v>
      </c>
      <c r="EM67" s="0" t="n">
        <v>8.78871390762226</v>
      </c>
      <c r="EN67" s="0" t="n">
        <v>537.13107496603</v>
      </c>
      <c r="EO67" s="0" t="n">
        <v>1.49745501095357</v>
      </c>
      <c r="EP67" s="0" t="n">
        <v>540396.280280558</v>
      </c>
      <c r="EQ67" s="0" t="n">
        <v>0.474436550575161</v>
      </c>
      <c r="ER67" s="0" t="n">
        <v>0.0371752338048963</v>
      </c>
      <c r="ES67" s="0" t="n">
        <v>693002.072281732</v>
      </c>
      <c r="ET67" s="0" t="n">
        <v>0.00257352684101642</v>
      </c>
      <c r="EU67" s="0" t="n">
        <v>1.14943782460802</v>
      </c>
      <c r="EV67" s="0" t="n">
        <v>0.00172017636388633</v>
      </c>
      <c r="EW67" s="7" t="n">
        <v>6444823.98909425</v>
      </c>
      <c r="EX67" s="0" t="n">
        <v>4.74155679801022</v>
      </c>
      <c r="EY67" s="0" t="n">
        <v>1885.33595707047</v>
      </c>
      <c r="EZ67" s="0" t="n">
        <v>893006.981902909</v>
      </c>
      <c r="FA67" s="0" t="n">
        <v>0.00165979930756072</v>
      </c>
      <c r="FB67" s="0" t="n">
        <v>25.5420799773318</v>
      </c>
      <c r="FC67" s="0" t="n">
        <v>41032.9966473431</v>
      </c>
      <c r="FD67" s="0" t="n">
        <v>0.0360245876559984</v>
      </c>
      <c r="FE67" s="0" t="n">
        <v>6.19852558993076</v>
      </c>
      <c r="FF67" s="0" t="n">
        <v>25621.8852473215</v>
      </c>
      <c r="FG67" s="0" t="n">
        <v>123.259663382055</v>
      </c>
      <c r="FH67" s="0" t="n">
        <v>122365.058312731</v>
      </c>
      <c r="FI67" s="0" t="n">
        <v>0.075766909645921</v>
      </c>
      <c r="FJ67" s="0" t="n">
        <v>123.929557920957</v>
      </c>
      <c r="FK67" s="0" t="n">
        <v>1.17649269880779</v>
      </c>
      <c r="FL67" s="0" t="n">
        <v>15229.0901554027</v>
      </c>
      <c r="FM67" s="0" t="n">
        <v>193.316635833617</v>
      </c>
      <c r="FN67" s="0" t="n">
        <v>0.000300260164864957</v>
      </c>
      <c r="FO67" s="0" t="n">
        <v>0.0459256044105522</v>
      </c>
      <c r="FP67" s="7" t="n">
        <v>1.78290711656155E-013</v>
      </c>
      <c r="FQ67" s="7" t="n">
        <v>2.31794959889465E-011</v>
      </c>
      <c r="FR67" s="0" t="n">
        <v>499999.999999997</v>
      </c>
      <c r="FS67" s="7" t="n">
        <v>1.27160052712042E-012</v>
      </c>
      <c r="FT67" s="7" t="n">
        <v>8.14275260374042E-011</v>
      </c>
      <c r="FU67" s="0" t="n">
        <v>535143.076485109</v>
      </c>
      <c r="FV67" s="7" t="n">
        <v>1.24481537816219E-010</v>
      </c>
      <c r="FW67" s="7" t="n">
        <v>1.43587105566166E-009</v>
      </c>
      <c r="FX67" s="7" t="n">
        <v>7632458.45067614</v>
      </c>
      <c r="FY67" s="7" t="n">
        <v>1.77541335580867E-009</v>
      </c>
      <c r="FZ67" s="7" t="n">
        <v>1.77528207723625E-008</v>
      </c>
      <c r="GA67" s="7" t="n">
        <v>1.91871613040908E-008</v>
      </c>
      <c r="GB67" s="0" t="n">
        <v>99999.9999980814</v>
      </c>
      <c r="GC67" s="7" t="n">
        <v>1.91751850558508E-006</v>
      </c>
      <c r="GD67" s="7" t="n">
        <v>1.26921343562014E-010</v>
      </c>
      <c r="GE67" s="0" t="n">
        <v>99999.999999999</v>
      </c>
      <c r="GF67" s="7" t="n">
        <v>1.34040162769757E-013</v>
      </c>
      <c r="GG67" s="7" t="n">
        <v>3.6157025812569E-016</v>
      </c>
      <c r="GH67" s="7" t="n">
        <v>8.62278038234879E-010</v>
      </c>
      <c r="GI67" s="7" t="n">
        <v>9.16822032778632E-010</v>
      </c>
      <c r="GJ67" s="7" t="n">
        <v>2.11570433952212E-005</v>
      </c>
      <c r="GK67" s="0" t="n">
        <v>18.0483294055384</v>
      </c>
      <c r="GL67" s="0" t="n">
        <v>2.15227035185447</v>
      </c>
      <c r="GM67" s="0" t="n">
        <v>14.7480190750493</v>
      </c>
      <c r="GN67" s="0" t="s">
        <v>302</v>
      </c>
      <c r="GO67" s="0" t="e">
        <f aca="false">VLOOKUP(GN67,,8,0)</f>
        <v>#NAME?</v>
      </c>
      <c r="GP67" s="0" t="n">
        <v>753</v>
      </c>
      <c r="GQ67" s="0" t="n">
        <v>929756</v>
      </c>
      <c r="GR67" s="0" t="n">
        <v>531</v>
      </c>
      <c r="GS67" s="0" t="n">
        <v>760856</v>
      </c>
      <c r="GT67" s="0" t="n">
        <v>237</v>
      </c>
      <c r="GU67" s="0" t="n">
        <v>168900</v>
      </c>
      <c r="GV67" s="0" t="n">
        <v>177729</v>
      </c>
      <c r="GW67" s="0" t="n">
        <v>0.446327683615819</v>
      </c>
      <c r="GX67" s="0" t="n">
        <v>6</v>
      </c>
      <c r="GY67" s="0" t="s">
        <v>302</v>
      </c>
      <c r="GZ67" s="0" t="n">
        <v>69.6509</v>
      </c>
      <c r="HA67" s="0" t="n">
        <v>0</v>
      </c>
      <c r="HB67" s="0" t="e">
        <f aca="false">VLOOKUP(GN67,,42,0)</f>
        <v>#NAME?</v>
      </c>
      <c r="HC67" s="0" t="e">
        <f aca="false">VLOOKUP(GN67,,43,0)</f>
        <v>#NAME?</v>
      </c>
      <c r="HD67" s="0" t="e">
        <f aca="false">IF(HC67="Progressed",1,0)</f>
        <v>#NAME?</v>
      </c>
      <c r="HE67" s="0" t="n">
        <f aca="false">GU67/GX67</f>
        <v>28150</v>
      </c>
      <c r="HF67" s="0" t="e">
        <f aca="false">VLOOKUP(GN67,,3,0)</f>
        <v>#NAME?</v>
      </c>
      <c r="HG67" s="0" t="n">
        <f aca="false">IF(Q67&gt;20,1,0)</f>
        <v>1</v>
      </c>
      <c r="HH67" s="0" t="n">
        <f aca="false">IF(AF67&gt;4.2,1,0)</f>
        <v>0</v>
      </c>
      <c r="HI67" s="0" t="n">
        <f aca="false">IF(DQ67&gt;0.005,1,0)</f>
        <v>1</v>
      </c>
      <c r="HJ67" s="0" t="n">
        <f aca="false">IF(DR67&gt;0.004,1,0)</f>
        <v>0</v>
      </c>
      <c r="HK67" s="0" t="n">
        <f aca="false">IF(ED67&gt;0.001,1,0)</f>
        <v>1</v>
      </c>
      <c r="HL67" s="0" t="n">
        <f aca="false">IF((GT67/GP67)&gt;0.4,1,0)</f>
        <v>0</v>
      </c>
      <c r="HM67" s="0" t="n">
        <f aca="false">SUM(HG67:HH67)</f>
        <v>1</v>
      </c>
      <c r="HN67" s="0" t="n">
        <f aca="false">SUM(HG67,HH67,HL67)</f>
        <v>1</v>
      </c>
      <c r="HP67" s="1" t="n">
        <f aca="false">IF(B67&gt;AVERAGE($B$3:$B$115),1,0)</f>
        <v>1</v>
      </c>
      <c r="HQ67" s="1" t="n">
        <f aca="false">IF(E67&gt;AVERAGE($E$3:$E$115),1,0)</f>
        <v>0</v>
      </c>
      <c r="HR67" s="2" t="str">
        <f aca="false">IF(AND(HP67,HQ67),"high","low")</f>
        <v>low</v>
      </c>
      <c r="HS67" s="6" t="n">
        <v>69.6509</v>
      </c>
      <c r="HT67" s="6" t="n">
        <v>0</v>
      </c>
      <c r="HU67" s="6" t="str">
        <f aca="false">HR67</f>
        <v>low</v>
      </c>
      <c r="HV67" s="0" t="str">
        <f aca="false">IF(HM67+HL67&lt;2,"low","high")</f>
        <v>low</v>
      </c>
      <c r="HW67" s="0" t="n">
        <v>69.6509</v>
      </c>
      <c r="HX67" s="0" t="n">
        <v>0</v>
      </c>
      <c r="HY67" s="0" t="n">
        <f aca="false">SUM(HG67,HH67,HL67)</f>
        <v>1</v>
      </c>
      <c r="IA67" s="0" t="n">
        <v>69.6509</v>
      </c>
      <c r="IB67" s="0" t="n">
        <v>0</v>
      </c>
      <c r="IC67" s="0" t="str">
        <f aca="false">IF(AND(SUM(HG67:HH67)=2,GW67&gt;0.4),"high relBp52 and cRel + high synergy",IF(SUM(HG67:HH67)=2,"high RelBp52 and cRel + low synergy","low nfkb"))</f>
        <v>low nfkb</v>
      </c>
      <c r="IE67" s="0" t="n">
        <v>69.6509</v>
      </c>
      <c r="IF67" s="0" t="n">
        <v>0</v>
      </c>
      <c r="IG67" s="0" t="str">
        <f aca="false">IF(AND(SUM(HG67:HH67)=2,GW67&gt;0.4),"high relBp52 and cRel + high synergy",IF(AND(SUM(HG67:HH67)=1,GW67&gt;0.4),"high RelBp52 or cRel + high synergy",IF(SUM(HG67:HH67)=1,"high cRel OR RelBnp52n","low nfkb")))</f>
        <v>high RelBp52 or cRel + high synergy</v>
      </c>
      <c r="II67" s="0" t="n">
        <v>69.6509</v>
      </c>
      <c r="IJ67" s="0" t="n">
        <v>0</v>
      </c>
      <c r="IK67" s="0" t="str">
        <f aca="false">IF(Q67&gt;20,"high cRel","low cRel")</f>
        <v>high cRel</v>
      </c>
      <c r="IM67" s="0" t="n">
        <v>69.6509</v>
      </c>
      <c r="IN67" s="0" t="n">
        <v>0</v>
      </c>
      <c r="IO67" s="0" t="str">
        <f aca="false">IF(AND(Q67&gt;20,GW67&gt;0.4),"high cRel + syn","low cRel or syn")</f>
        <v>high cRel + syn</v>
      </c>
      <c r="IQ67" s="0" t="n">
        <v>69.6509</v>
      </c>
      <c r="IR67" s="0" t="n">
        <v>0</v>
      </c>
      <c r="IS67" s="0" t="str">
        <f aca="false">IF(AF67&gt;4.2,"High RelBnp52n","low RelBnp52n")</f>
        <v>low RelBnp52n</v>
      </c>
      <c r="IU67" s="0" t="n">
        <v>69.6509</v>
      </c>
      <c r="IV67" s="0" t="n">
        <v>0</v>
      </c>
      <c r="IW67" s="0" t="str">
        <f aca="false">IF(AND(AF67&gt;4.2,GW67&gt;0.4),"High RelBnp52n and syn","low RelBnp52n or syn")</f>
        <v>low RelBnp52n or syn</v>
      </c>
      <c r="IY67" s="0" t="n">
        <v>69.6509</v>
      </c>
      <c r="IZ67" s="0" t="n">
        <v>0</v>
      </c>
      <c r="JA67" s="0" t="str">
        <f aca="false">IF(AND(AF67&gt;4.2,GW67&gt;0.4),"High RelBnp52n and syn",IF(AND(AF67&gt;4.2,GW67&lt;=0.4),"other",IF(AND(AF67&lt;=4.2,GW67&gt;0.4),"other","low RelBnp52n and syn")))</f>
        <v>other</v>
      </c>
      <c r="JC67" s="0" t="n">
        <v>69.6509</v>
      </c>
      <c r="JD67" s="0" t="n">
        <v>0</v>
      </c>
      <c r="JE67" s="0" t="str">
        <f aca="false">IF(ED67&gt;0.001,"high pE2F","low pE2F")</f>
        <v>high pE2F</v>
      </c>
      <c r="JG67" s="0" t="n">
        <v>69.6509</v>
      </c>
      <c r="JH67" s="0" t="n">
        <v>0</v>
      </c>
      <c r="JI67" s="0" t="str">
        <f aca="false">IF((Q67/R67)&gt;1.3,"high cRel/relA","low cRel/RelA")</f>
        <v>low cRel/RelA</v>
      </c>
      <c r="JK67" s="0" t="n">
        <v>69.6509</v>
      </c>
      <c r="JL67" s="0" t="n">
        <v>0</v>
      </c>
      <c r="JM67" s="0" t="str">
        <f aca="false">IF(AND((Q67/R67)&gt;1.3,GW67&gt;0.4),"high cRel/relA and high syn",IF(OR((Q67/R67)&gt;1.3,GW67&gt;0.4),"high cRel/RelA or high syn","low both"))</f>
        <v>high cRel/RelA or high syn</v>
      </c>
      <c r="JO67" s="0" t="n">
        <v>69.6509</v>
      </c>
      <c r="JP67" s="0" t="n">
        <v>0</v>
      </c>
      <c r="JQ67" s="0" t="str">
        <f aca="false">IF(BB67&gt;7.6,"high IkBd","low IkBd")</f>
        <v>low IkBd</v>
      </c>
      <c r="JS67" s="0" t="n">
        <v>69.6509</v>
      </c>
      <c r="JT67" s="0" t="n">
        <v>0</v>
      </c>
      <c r="JU67" s="0" t="n">
        <v>5</v>
      </c>
      <c r="JW67" s="0" t="n">
        <v>69.6509</v>
      </c>
      <c r="JX67" s="0" t="n">
        <v>0</v>
      </c>
      <c r="JY67" s="0" t="str">
        <f aca="false">IF(OR(JU67=3,JU67=5),IF(GW67&gt;0.4,"3/5 high syn","3/5 low syn"),"other")</f>
        <v>3/5 high syn</v>
      </c>
      <c r="KA67" s="0" t="n">
        <v>69.6509</v>
      </c>
      <c r="KB67" s="0" t="n">
        <v>0</v>
      </c>
      <c r="KC67" s="0" t="str">
        <f aca="false">IF(KD67&gt;$KE$3,"high nfkb","low")</f>
        <v>high nfkb</v>
      </c>
      <c r="KD67" s="0" t="n">
        <f aca="false">D67+C67</f>
        <v>50.0695384312989</v>
      </c>
      <c r="KG67" s="0" t="n">
        <v>69.6509</v>
      </c>
      <c r="KH67" s="0" t="n">
        <v>0</v>
      </c>
      <c r="KI67" s="0" t="str">
        <f aca="false">IF(AND(KM67,NOT(KN67),KO67),"high cRel+RelB, low RelA","other")</f>
        <v>other</v>
      </c>
      <c r="KJ67" s="0" t="n">
        <f aca="false">Q67</f>
        <v>20.4412773778608</v>
      </c>
      <c r="KK67" s="0" t="n">
        <f aca="false">R67</f>
        <v>25.2916093525885</v>
      </c>
      <c r="KL67" s="0" t="n">
        <f aca="false">AC67</f>
        <v>16.4713676054257</v>
      </c>
      <c r="KM67" s="0" t="n">
        <f aca="false">IF(KJ67&gt;AVERAGE($KJ$3:$KJ$115),1,0)</f>
        <v>0</v>
      </c>
      <c r="KN67" s="0" t="n">
        <f aca="false">IF(KK67&gt;AVERAGE($KK$3:$KK$115),1,0)</f>
        <v>1</v>
      </c>
      <c r="KO67" s="0" t="n">
        <f aca="false">IF(KL67&gt;AVERAGE($KL$3:$KL$115),1,0)</f>
        <v>1</v>
      </c>
      <c r="KP67" s="0" t="n">
        <v>3</v>
      </c>
      <c r="KQ67" s="0" t="n">
        <v>496</v>
      </c>
      <c r="KR67" s="0" t="n">
        <v>793343</v>
      </c>
      <c r="KS67" s="0" t="n">
        <v>581</v>
      </c>
      <c r="KT67" s="0" t="n">
        <v>793692</v>
      </c>
      <c r="KU67" s="0" t="n">
        <v>156</v>
      </c>
      <c r="KV67" s="0" t="n">
        <v>-349</v>
      </c>
      <c r="KW67" s="0" t="n">
        <v>60212</v>
      </c>
      <c r="KX67" s="0" t="n">
        <v>0.268502581755594</v>
      </c>
      <c r="KY67" s="0" t="n">
        <f aca="false">KV67/KT67</f>
        <v>-0.00043971716988454</v>
      </c>
    </row>
    <row r="68" customFormat="false" ht="15" hidden="false" customHeight="false" outlineLevel="0" collapsed="false">
      <c r="A68" s="0" t="n">
        <v>361</v>
      </c>
      <c r="B68" s="0" t="n">
        <v>17.680470331662</v>
      </c>
      <c r="C68" s="0" t="n">
        <v>35.0188750294772</v>
      </c>
      <c r="D68" s="0" t="n">
        <v>21.7627772731599</v>
      </c>
      <c r="E68" s="0" t="n">
        <v>128.951989356631</v>
      </c>
      <c r="F68" s="0" t="n">
        <v>0.238625075708339</v>
      </c>
      <c r="G68" s="0" t="n">
        <v>0.050570866905228</v>
      </c>
      <c r="H68" s="0" t="n">
        <v>1.61044035890596</v>
      </c>
      <c r="I68" s="0" t="n">
        <v>1.09448847028531</v>
      </c>
      <c r="J68" s="0" t="n">
        <v>0.130821985276522</v>
      </c>
      <c r="K68" s="0" t="n">
        <v>12.840439780929</v>
      </c>
      <c r="L68" s="0" t="n">
        <v>0.598961209339726</v>
      </c>
      <c r="M68" s="0" t="n">
        <v>1</v>
      </c>
      <c r="N68" s="0" t="n">
        <v>1.17989205277794</v>
      </c>
      <c r="O68" s="0" t="n">
        <v>1</v>
      </c>
      <c r="P68" s="0" t="n">
        <v>0.0072620659675313</v>
      </c>
      <c r="Q68" s="0" t="n">
        <v>25.4612621026367</v>
      </c>
      <c r="R68" s="0" t="n">
        <v>15.5407963173497</v>
      </c>
      <c r="S68" s="0" t="n">
        <v>1.52107231774171</v>
      </c>
      <c r="T68" s="0" t="n">
        <v>0</v>
      </c>
      <c r="U68" s="0" t="n">
        <v>1</v>
      </c>
      <c r="V68" s="0" t="n">
        <v>4.00256285834246</v>
      </c>
      <c r="W68" s="0" t="n">
        <v>0.585544178554151</v>
      </c>
      <c r="X68" s="0" t="n">
        <v>2.11639725033522</v>
      </c>
      <c r="Y68" s="0" t="n">
        <v>4.74877486050847</v>
      </c>
      <c r="Z68" s="0" t="n">
        <v>2.00267710238602</v>
      </c>
      <c r="AA68" s="0" t="n">
        <v>0.0267107330203798</v>
      </c>
      <c r="AB68" s="0" t="n">
        <v>0.897691022850761</v>
      </c>
      <c r="AC68" s="0" t="n">
        <v>16.3542193282302</v>
      </c>
      <c r="AD68" s="0" t="n">
        <v>0.00998503859652295</v>
      </c>
      <c r="AE68" s="0" t="n">
        <v>0.577204666662658</v>
      </c>
      <c r="AF68" s="0" t="n">
        <v>4.71938878846286</v>
      </c>
      <c r="AG68" s="0" t="n">
        <v>0.35579220297367</v>
      </c>
      <c r="AH68" s="0" t="n">
        <v>22.155400232204</v>
      </c>
      <c r="AI68" s="0" t="n">
        <v>0.360830959441505</v>
      </c>
      <c r="AJ68" s="0" t="n">
        <v>0.106764016048371</v>
      </c>
      <c r="AK68" s="0" t="n">
        <v>0.0360194795668644</v>
      </c>
      <c r="AL68" s="0" t="n">
        <v>0.00637463378379425</v>
      </c>
      <c r="AM68" s="0" t="n">
        <v>1.23709709650351</v>
      </c>
      <c r="AN68" s="0" t="n">
        <v>0.00146008493590097</v>
      </c>
      <c r="AO68" s="0" t="n">
        <v>0.155218304880661</v>
      </c>
      <c r="AP68" s="0" t="n">
        <v>167.408194345164</v>
      </c>
      <c r="AQ68" s="0" t="n">
        <v>11.6891439570987</v>
      </c>
      <c r="AR68" s="0" t="n">
        <v>26.3693610270946</v>
      </c>
      <c r="AS68" s="0" t="n">
        <v>7.11500595320413</v>
      </c>
      <c r="AT68" s="0" t="n">
        <v>15.3927880845742</v>
      </c>
      <c r="AU68" s="0" t="n">
        <v>0.0342440927701306</v>
      </c>
      <c r="AV68" s="0" t="n">
        <v>0.825892525150391</v>
      </c>
      <c r="AW68" s="0" t="n">
        <v>0.0161959415925635</v>
      </c>
      <c r="AX68" s="0" t="n">
        <v>2.31832341968151</v>
      </c>
      <c r="AY68" s="0" t="n">
        <v>0.125356394061631</v>
      </c>
      <c r="AZ68" s="0" t="n">
        <v>0.806691567766352</v>
      </c>
      <c r="BA68" s="0" t="n">
        <v>0.126046269335823</v>
      </c>
      <c r="BB68" s="0" t="n">
        <v>7.59748703989129</v>
      </c>
      <c r="BC68" s="0" t="n">
        <v>20.2465967261368</v>
      </c>
      <c r="BD68" s="0" t="n">
        <v>4.52008981551496</v>
      </c>
      <c r="BE68" s="0" t="n">
        <v>1.55714567321754</v>
      </c>
      <c r="BF68" s="0" t="n">
        <v>7.36748342210464</v>
      </c>
      <c r="BG68" s="0" t="n">
        <v>4.49234974446858</v>
      </c>
      <c r="BH68" s="0" t="n">
        <v>0</v>
      </c>
      <c r="BI68" s="0" t="n">
        <v>0</v>
      </c>
      <c r="BJ68" s="0" t="n">
        <v>0.0791675846256978</v>
      </c>
      <c r="BK68" s="0" t="n">
        <v>0.0797015863792176</v>
      </c>
      <c r="BL68" s="0" t="n">
        <v>1.24596039742475</v>
      </c>
      <c r="BM68" s="0" t="n">
        <v>0.0961923021454299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0.00533062269920891</v>
      </c>
      <c r="BU68" s="0" t="n">
        <v>3.7737464160769</v>
      </c>
      <c r="BV68" s="0" t="n">
        <v>7.02153696988504</v>
      </c>
      <c r="BW68" s="0" t="n">
        <v>4.31418703460262</v>
      </c>
      <c r="BX68" s="0" t="n">
        <v>0.0210659802489998</v>
      </c>
      <c r="BY68" s="0" t="n">
        <v>0.0100224168939608</v>
      </c>
      <c r="BZ68" s="0" t="n">
        <v>0.0803449427714428</v>
      </c>
      <c r="CA68" s="0" t="n">
        <v>0.0799941922203511</v>
      </c>
      <c r="CB68" s="0" t="n">
        <v>10.0641454053639</v>
      </c>
      <c r="CC68" s="0" t="n">
        <v>0.799975959693731</v>
      </c>
      <c r="CD68" s="0" t="n">
        <v>0.381393376895687</v>
      </c>
      <c r="CE68" s="0" t="n">
        <v>0.225547044685666</v>
      </c>
      <c r="CF68" s="0" t="n">
        <v>0.00123225338579055</v>
      </c>
      <c r="CG68" s="0" t="n">
        <v>0.00120426879563987</v>
      </c>
      <c r="CH68" s="0" t="n">
        <v>0.00415778013174734</v>
      </c>
      <c r="CI68" s="0" t="n">
        <v>0.00403846227893362</v>
      </c>
      <c r="CJ68" s="0" t="n">
        <v>10.2512553440063</v>
      </c>
      <c r="CK68" s="0" t="n">
        <v>0.897377724854158</v>
      </c>
      <c r="CL68" s="0" t="n">
        <v>0.537533141998712</v>
      </c>
      <c r="CM68" s="0" t="n">
        <v>0.327242334969168</v>
      </c>
      <c r="CN68" s="0" t="n">
        <v>0.00150239576799866</v>
      </c>
      <c r="CO68" s="0" t="n">
        <v>0.00159069424662958</v>
      </c>
      <c r="CP68" s="0" t="n">
        <v>0.00576707395104366</v>
      </c>
      <c r="CQ68" s="0" t="n">
        <v>0.0057989064961616</v>
      </c>
      <c r="CR68" s="0" t="n">
        <v>0.783704414217298</v>
      </c>
      <c r="CS68" s="0" t="n">
        <v>0.0618176717065283</v>
      </c>
      <c r="CT68" s="0" t="n">
        <v>0.4622478425466</v>
      </c>
      <c r="CU68" s="0" t="n">
        <v>6.21577965032915</v>
      </c>
      <c r="CV68" s="0" t="n">
        <v>0.0667791996601886</v>
      </c>
      <c r="CW68" s="0" t="n">
        <v>0.0314354601602263</v>
      </c>
      <c r="CX68" s="0" t="n">
        <v>0.0344097245684756</v>
      </c>
      <c r="CY68" s="0" t="n">
        <v>0.0384034381829682</v>
      </c>
      <c r="CZ68" s="0" t="n">
        <v>0.0975498775737774</v>
      </c>
      <c r="DA68" s="0" t="n">
        <v>6.64912161378939</v>
      </c>
      <c r="DB68" s="0" t="n">
        <v>1.73958005205674</v>
      </c>
      <c r="DC68" s="0" t="n">
        <v>4.40915829641772</v>
      </c>
      <c r="DD68" s="0" t="n">
        <v>0.28758294737923</v>
      </c>
      <c r="DE68" s="0" t="n">
        <v>0.0167341452437723</v>
      </c>
      <c r="DF68" s="0" t="n">
        <v>0.0101149208086809</v>
      </c>
      <c r="DG68" s="0" t="n">
        <v>0.000622457061867816</v>
      </c>
      <c r="DH68" s="7" t="n">
        <v>2.66211995368025E-006</v>
      </c>
      <c r="DI68" s="0" t="n">
        <v>0.00502734854550737</v>
      </c>
      <c r="DJ68" s="0" t="n">
        <v>0.00511889917310437</v>
      </c>
      <c r="DK68" s="0" t="n">
        <v>0.000391494626515937</v>
      </c>
      <c r="DL68" s="0" t="n">
        <v>0.0291838078871114</v>
      </c>
      <c r="DM68" s="0" t="n">
        <v>0.0496859504385393</v>
      </c>
      <c r="DN68" s="0" t="n">
        <v>1.42350787998785</v>
      </c>
      <c r="DO68" s="7" t="n">
        <v>8.56933436757785E-008</v>
      </c>
      <c r="DP68" s="0" t="n">
        <v>0.179990570562529</v>
      </c>
      <c r="DQ68" s="0" t="n">
        <v>0.00254437686371396</v>
      </c>
      <c r="DR68" s="0" t="n">
        <v>0.000692392578479807</v>
      </c>
      <c r="DS68" s="0" t="n">
        <v>0.00507889862626787</v>
      </c>
      <c r="DT68" s="0" t="n">
        <v>0.414260380356067</v>
      </c>
      <c r="DU68" s="0" t="n">
        <v>0.999662066784794</v>
      </c>
      <c r="DV68" s="0" t="n">
        <v>0.783130665892259</v>
      </c>
      <c r="DW68" s="0" t="n">
        <v>0.940050904552131</v>
      </c>
      <c r="DX68" s="7" t="n">
        <v>1.53986846270133E-005</v>
      </c>
      <c r="DY68" s="0" t="n">
        <v>0.00488929940964924</v>
      </c>
      <c r="DZ68" s="0" t="n">
        <v>4.81275414861543</v>
      </c>
      <c r="EA68" s="0" t="n">
        <v>0.13454485591291</v>
      </c>
      <c r="EB68" s="0" t="n">
        <v>4.36863921859795</v>
      </c>
      <c r="EC68" s="0" t="n">
        <v>0.0512650860645491</v>
      </c>
      <c r="ED68" s="0" t="n">
        <v>0.00143322472753463</v>
      </c>
      <c r="EE68" s="0" t="n">
        <v>0.76734370087291</v>
      </c>
      <c r="EF68" s="0" t="n">
        <v>199.760141358182</v>
      </c>
      <c r="EG68" s="0" t="n">
        <v>0.00798961175078423</v>
      </c>
      <c r="EH68" s="0" t="n">
        <v>1.37325536457943</v>
      </c>
      <c r="EI68" s="0" t="n">
        <v>98.1604611765495</v>
      </c>
      <c r="EJ68" s="0" t="n">
        <v>0.108958848707731</v>
      </c>
      <c r="EK68" s="0" t="n">
        <v>22754.6505677163</v>
      </c>
      <c r="EL68" s="0" t="n">
        <v>0.00312155071372309</v>
      </c>
      <c r="EM68" s="0" t="n">
        <v>15.7141197462725</v>
      </c>
      <c r="EN68" s="0" t="n">
        <v>577.91888371953</v>
      </c>
      <c r="EO68" s="0" t="n">
        <v>3.16270427425051</v>
      </c>
      <c r="EP68" s="0" t="n">
        <v>694425.844037519</v>
      </c>
      <c r="EQ68" s="0" t="n">
        <v>1.09006801491142</v>
      </c>
      <c r="ER68" s="0" t="n">
        <v>0.0857842918800318</v>
      </c>
      <c r="ES68" s="0" t="n">
        <v>417075.798814132</v>
      </c>
      <c r="ET68" s="0" t="n">
        <v>0.0035740487934796</v>
      </c>
      <c r="EU68" s="0" t="n">
        <v>1.71710680616254</v>
      </c>
      <c r="EV68" s="0" t="n">
        <v>0.00390305223452459</v>
      </c>
      <c r="EW68" s="7" t="n">
        <v>6416999.13743674</v>
      </c>
      <c r="EX68" s="0" t="n">
        <v>10.8935328841258</v>
      </c>
      <c r="EY68" s="0" t="n">
        <v>3792.12323229316</v>
      </c>
      <c r="EZ68" s="7" t="n">
        <v>1020331.97953154</v>
      </c>
      <c r="FA68" s="0" t="n">
        <v>0.00437618976707204</v>
      </c>
      <c r="FB68" s="0" t="n">
        <v>70.0968200187257</v>
      </c>
      <c r="FC68" s="0" t="n">
        <v>43618.7644297346</v>
      </c>
      <c r="FD68" s="0" t="n">
        <v>0.0684701159907459</v>
      </c>
      <c r="FE68" s="0" t="n">
        <v>14.8965728386104</v>
      </c>
      <c r="FF68" s="0" t="n">
        <v>20535.169133235</v>
      </c>
      <c r="FG68" s="0" t="n">
        <v>238.676350267151</v>
      </c>
      <c r="FH68" s="0" t="n">
        <v>98532.9386329675</v>
      </c>
      <c r="FI68" s="0" t="n">
        <v>0.14662160791484</v>
      </c>
      <c r="FJ68" s="0" t="n">
        <v>359.631706455363</v>
      </c>
      <c r="FK68" s="0" t="n">
        <v>3.4922234394168</v>
      </c>
      <c r="FL68" s="0" t="n">
        <v>8849.61734870338</v>
      </c>
      <c r="FM68" s="0" t="n">
        <v>338.174401299397</v>
      </c>
      <c r="FN68" s="0" t="n">
        <v>0.00402926527756133</v>
      </c>
      <c r="FO68" s="0" t="n">
        <v>0.340295310372149</v>
      </c>
      <c r="FP68" s="7" t="n">
        <v>3.2301684621267E-011</v>
      </c>
      <c r="FQ68" s="7" t="n">
        <v>2.32670802734437E-009</v>
      </c>
      <c r="FR68" s="0" t="n">
        <v>499999.999999667</v>
      </c>
      <c r="FS68" s="7" t="n">
        <v>2.30370611426701E-010</v>
      </c>
      <c r="FT68" s="7" t="n">
        <v>1.64999004702993E-008</v>
      </c>
      <c r="FU68" s="0" t="n">
        <v>896260.965711206</v>
      </c>
      <c r="FV68" s="7" t="n">
        <v>4.22452298882615E-008</v>
      </c>
      <c r="FW68" s="7" t="n">
        <v>4.83607162401201E-007</v>
      </c>
      <c r="FX68" s="7" t="n">
        <v>5797187.15361928</v>
      </c>
      <c r="FY68" s="7" t="n">
        <v>2.73250217714402E-007</v>
      </c>
      <c r="FZ68" s="7" t="n">
        <v>2.73221034985335E-006</v>
      </c>
      <c r="GA68" s="7" t="n">
        <v>6.14508065223391E-006</v>
      </c>
      <c r="GB68" s="0" t="n">
        <v>99999.9993855865</v>
      </c>
      <c r="GC68" s="0" t="n">
        <v>0.000614098097944979</v>
      </c>
      <c r="GD68" s="7" t="n">
        <v>4.04160566017928E-008</v>
      </c>
      <c r="GE68" s="0" t="n">
        <v>99999.999999725</v>
      </c>
      <c r="GF68" s="7" t="n">
        <v>4.12870037152328E-011</v>
      </c>
      <c r="GG68" s="7" t="n">
        <v>1.43109789158873E-013</v>
      </c>
      <c r="GH68" s="7" t="n">
        <v>1.35827463561975E-007</v>
      </c>
      <c r="GI68" s="7" t="n">
        <v>2.74932126825443E-007</v>
      </c>
      <c r="GJ68" s="0" t="n">
        <v>0.00337049792513281</v>
      </c>
      <c r="GK68" s="0" t="n">
        <v>7.82214119873601</v>
      </c>
      <c r="GL68" s="0" t="n">
        <v>1.91900216455584</v>
      </c>
      <c r="GM68" s="0" t="n">
        <v>15.5441105848727</v>
      </c>
      <c r="GN68" s="0" t="s">
        <v>303</v>
      </c>
      <c r="GO68" s="0" t="e">
        <f aca="false">VLOOKUP(GN68,,8,0)</f>
        <v>#NAME?</v>
      </c>
      <c r="GP68" s="0" t="n">
        <v>380</v>
      </c>
      <c r="GQ68" s="0" t="n">
        <v>630331</v>
      </c>
      <c r="GR68" s="0" t="n">
        <v>396</v>
      </c>
      <c r="GS68" s="0" t="n">
        <v>646291</v>
      </c>
      <c r="GT68" s="0" t="n">
        <v>38</v>
      </c>
      <c r="GU68" s="0" t="n">
        <v>-15960</v>
      </c>
      <c r="GV68" s="0" t="n">
        <v>10457</v>
      </c>
      <c r="GW68" s="0" t="n">
        <v>0.095959595959596</v>
      </c>
      <c r="GX68" s="0" t="n">
        <v>3</v>
      </c>
      <c r="GY68" s="0" t="s">
        <v>303</v>
      </c>
      <c r="GZ68" s="0" t="n">
        <v>70.8994</v>
      </c>
      <c r="HA68" s="0" t="n">
        <v>1</v>
      </c>
      <c r="HB68" s="0" t="e">
        <f aca="false">VLOOKUP(GN68,,42,0)</f>
        <v>#NAME?</v>
      </c>
      <c r="HC68" s="0" t="e">
        <f aca="false">VLOOKUP(GN68,,43,0)</f>
        <v>#NAME?</v>
      </c>
      <c r="HD68" s="0" t="e">
        <f aca="false">IF(HC68="Progressed",1,0)</f>
        <v>#NAME?</v>
      </c>
      <c r="HE68" s="0" t="n">
        <f aca="false">GU68/GX68</f>
        <v>-5320</v>
      </c>
      <c r="HF68" s="0" t="e">
        <f aca="false">VLOOKUP(GN68,,3,0)</f>
        <v>#NAME?</v>
      </c>
      <c r="HG68" s="0" t="n">
        <f aca="false">IF(Q68&gt;20,1,0)</f>
        <v>1</v>
      </c>
      <c r="HH68" s="0" t="n">
        <f aca="false">IF(AF68&gt;4.2,1,0)</f>
        <v>1</v>
      </c>
      <c r="HI68" s="0" t="n">
        <f aca="false">IF(DQ68&gt;0.005,1,0)</f>
        <v>0</v>
      </c>
      <c r="HJ68" s="0" t="n">
        <f aca="false">IF(DR68&gt;0.004,1,0)</f>
        <v>0</v>
      </c>
      <c r="HK68" s="0" t="n">
        <f aca="false">IF(ED68&gt;0.001,1,0)</f>
        <v>1</v>
      </c>
      <c r="HL68" s="0" t="n">
        <f aca="false">IF((GT68/GP68)&gt;0.4,1,0)</f>
        <v>0</v>
      </c>
      <c r="HM68" s="0" t="n">
        <f aca="false">SUM(HG68:HH68)</f>
        <v>2</v>
      </c>
      <c r="HN68" s="0" t="n">
        <f aca="false">SUM(HG68,HH68,HL68)</f>
        <v>2</v>
      </c>
      <c r="HP68" s="1" t="n">
        <f aca="false">IF(B68&gt;AVERAGE($B$3:$B$115),1,0)</f>
        <v>1</v>
      </c>
      <c r="HQ68" s="1" t="n">
        <f aca="false">IF(E68&gt;AVERAGE($E$3:$E$115),1,0)</f>
        <v>0</v>
      </c>
      <c r="HR68" s="2" t="str">
        <f aca="false">IF(AND(HP68,HQ68),"high","low")</f>
        <v>low</v>
      </c>
      <c r="HS68" s="6" t="n">
        <v>69.0924</v>
      </c>
      <c r="HT68" s="6" t="n">
        <v>1</v>
      </c>
      <c r="HU68" s="6" t="str">
        <f aca="false">HR68</f>
        <v>low</v>
      </c>
      <c r="HV68" s="0" t="str">
        <f aca="false">IF(HM68+HL68&lt;2,"low","high")</f>
        <v>high</v>
      </c>
      <c r="HW68" s="0" t="n">
        <v>70.8994</v>
      </c>
      <c r="HX68" s="0" t="n">
        <v>1</v>
      </c>
      <c r="HY68" s="0" t="n">
        <f aca="false">SUM(HG68,HH68,HL68)</f>
        <v>2</v>
      </c>
      <c r="IA68" s="0" t="n">
        <v>70.8994</v>
      </c>
      <c r="IB68" s="0" t="n">
        <v>1</v>
      </c>
      <c r="IC68" s="0" t="str">
        <f aca="false">IF(AND(SUM(HG68:HH68)=2,GW68&gt;0.4),"high relBp52 and cRel + high synergy",IF(SUM(HG68:HH68)=2,"high RelBp52 and cRel + low synergy","low nfkb"))</f>
        <v>high RelBp52 and cRel + low synergy</v>
      </c>
      <c r="IE68" s="0" t="n">
        <v>70.8994</v>
      </c>
      <c r="IF68" s="0" t="n">
        <v>1</v>
      </c>
      <c r="IG68" s="0" t="str">
        <f aca="false">IF(AND(SUM(HG68:HH68)=2,GW68&gt;0.4),"high relBp52 and cRel + high synergy",IF(AND(SUM(HG68:HH68)=1,GW68&gt;0.4),"high RelBp52 or cRel + high synergy",IF(SUM(HG68:HH68)=1,"high cRel OR RelBnp52n","low nfkb")))</f>
        <v>low nfkb</v>
      </c>
      <c r="II68" s="0" t="n">
        <v>70.8994</v>
      </c>
      <c r="IJ68" s="0" t="n">
        <v>1</v>
      </c>
      <c r="IK68" s="0" t="str">
        <f aca="false">IF(Q68&gt;20,"high cRel","low cRel")</f>
        <v>high cRel</v>
      </c>
      <c r="IM68" s="0" t="n">
        <v>70.8994</v>
      </c>
      <c r="IN68" s="0" t="n">
        <v>1</v>
      </c>
      <c r="IO68" s="0" t="str">
        <f aca="false">IF(AND(Q68&gt;20,GW68&gt;0.4),"high cRel + syn","low cRel or syn")</f>
        <v>low cRel or syn</v>
      </c>
      <c r="IQ68" s="0" t="n">
        <v>70.8994</v>
      </c>
      <c r="IR68" s="0" t="n">
        <v>1</v>
      </c>
      <c r="IS68" s="0" t="str">
        <f aca="false">IF(AF68&gt;4.2,"High RelBnp52n","low RelBnp52n")</f>
        <v>High RelBnp52n</v>
      </c>
      <c r="IU68" s="0" t="n">
        <v>70.8994</v>
      </c>
      <c r="IV68" s="0" t="n">
        <v>1</v>
      </c>
      <c r="IW68" s="0" t="str">
        <f aca="false">IF(AND(AF68&gt;4.2,GW68&gt;0.4),"High RelBnp52n and syn","low RelBnp52n or syn")</f>
        <v>low RelBnp52n or syn</v>
      </c>
      <c r="IY68" s="0" t="n">
        <v>70.8994</v>
      </c>
      <c r="IZ68" s="0" t="n">
        <v>1</v>
      </c>
      <c r="JA68" s="0" t="str">
        <f aca="false">IF(AND(AF68&gt;4.2,GW68&gt;0.4),"High RelBnp52n and syn",IF(AND(AF68&gt;4.2,GW68&lt;=0.4),"other",IF(AND(AF68&lt;=4.2,GW68&gt;0.4),"other","low RelBnp52n and syn")))</f>
        <v>other</v>
      </c>
      <c r="JC68" s="0" t="n">
        <v>70.8994</v>
      </c>
      <c r="JD68" s="0" t="n">
        <v>1</v>
      </c>
      <c r="JE68" s="0" t="str">
        <f aca="false">IF(ED68&gt;0.001,"high pE2F","low pE2F")</f>
        <v>high pE2F</v>
      </c>
      <c r="JG68" s="0" t="n">
        <v>70.8994</v>
      </c>
      <c r="JH68" s="0" t="n">
        <v>1</v>
      </c>
      <c r="JI68" s="0" t="str">
        <f aca="false">IF((Q68/R68)&gt;1.3,"high cRel/relA","low cRel/RelA")</f>
        <v>high cRel/relA</v>
      </c>
      <c r="JK68" s="0" t="n">
        <v>70.8994</v>
      </c>
      <c r="JL68" s="0" t="n">
        <v>1</v>
      </c>
      <c r="JM68" s="0" t="str">
        <f aca="false">IF(AND((Q68/R68)&gt;1.3,GW68&gt;0.4),"high cRel/relA and high syn",IF(OR((Q68/R68)&gt;1.3,GW68&gt;0.4),"high cRel/RelA or high syn","low both"))</f>
        <v>high cRel/RelA or high syn</v>
      </c>
      <c r="JO68" s="0" t="n">
        <v>70.8994</v>
      </c>
      <c r="JP68" s="0" t="n">
        <v>1</v>
      </c>
      <c r="JQ68" s="0" t="str">
        <f aca="false">IF(BB68&gt;7.6,"high IkBd","low IkBd")</f>
        <v>low IkBd</v>
      </c>
      <c r="JS68" s="0" t="n">
        <v>70.8994</v>
      </c>
      <c r="JT68" s="0" t="n">
        <v>1</v>
      </c>
      <c r="JU68" s="0" t="n">
        <v>5</v>
      </c>
      <c r="JW68" s="0" t="n">
        <v>70.8994</v>
      </c>
      <c r="JX68" s="0" t="n">
        <v>1</v>
      </c>
      <c r="JY68" s="0" t="str">
        <f aca="false">IF(OR(JU68=3,JU68=5),IF(GW68&gt;0.4,"3/5 high syn","3/5 low syn"),"other")</f>
        <v>3/5 low syn</v>
      </c>
      <c r="KA68" s="0" t="n">
        <v>70.8994</v>
      </c>
      <c r="KB68" s="0" t="n">
        <v>1</v>
      </c>
      <c r="KC68" s="0" t="str">
        <f aca="false">IF(KD68&gt;$KE$3,"high nfkb","low")</f>
        <v>high nfkb</v>
      </c>
      <c r="KD68" s="0" t="n">
        <f aca="false">D68+C68</f>
        <v>56.7816523026371</v>
      </c>
      <c r="KG68" s="0" t="n">
        <v>70.8994</v>
      </c>
      <c r="KH68" s="0" t="n">
        <v>1</v>
      </c>
      <c r="KI68" s="0" t="str">
        <f aca="false">IF(AND(KM68,NOT(KN68),KO68),"high cRel+RelB, low RelA","other")</f>
        <v>high cRel+RelB, low RelA</v>
      </c>
      <c r="KJ68" s="0" t="n">
        <f aca="false">Q68</f>
        <v>25.4612621026367</v>
      </c>
      <c r="KK68" s="0" t="n">
        <f aca="false">R68</f>
        <v>15.5407963173497</v>
      </c>
      <c r="KL68" s="0" t="n">
        <f aca="false">AC68</f>
        <v>16.3542193282302</v>
      </c>
      <c r="KM68" s="0" t="n">
        <f aca="false">IF(KJ68&gt;AVERAGE($KJ$3:$KJ$115),1,0)</f>
        <v>1</v>
      </c>
      <c r="KN68" s="0" t="n">
        <f aca="false">IF(KK68&gt;AVERAGE($KK$3:$KK$115),1,0)</f>
        <v>0</v>
      </c>
      <c r="KO68" s="0" t="n">
        <f aca="false">IF(KL68&gt;AVERAGE($KL$3:$KL$115),1,0)</f>
        <v>1</v>
      </c>
      <c r="KP68" s="0" t="n">
        <v>4</v>
      </c>
      <c r="KQ68" s="0" t="n">
        <v>357</v>
      </c>
      <c r="KR68" s="0" t="n">
        <v>647593</v>
      </c>
      <c r="KS68" s="0" t="n">
        <v>457</v>
      </c>
      <c r="KT68" s="0" t="n">
        <v>735913</v>
      </c>
      <c r="KU68" s="0" t="n">
        <v>55</v>
      </c>
      <c r="KV68" s="0" t="n">
        <v>-88320</v>
      </c>
      <c r="KW68" s="0" t="n">
        <v>24778</v>
      </c>
      <c r="KX68" s="0" t="n">
        <v>0.12035010940919</v>
      </c>
      <c r="KY68" s="0" t="n">
        <f aca="false">KV68/KT68</f>
        <v>-0.120014186459541</v>
      </c>
    </row>
    <row r="69" customFormat="false" ht="15" hidden="false" customHeight="false" outlineLevel="0" collapsed="false">
      <c r="A69" s="0" t="n">
        <v>361</v>
      </c>
      <c r="B69" s="0" t="n">
        <v>13.2615975657441</v>
      </c>
      <c r="C69" s="0" t="n">
        <v>33.8117905168768</v>
      </c>
      <c r="D69" s="0" t="n">
        <v>11.4791812727999</v>
      </c>
      <c r="E69" s="0" t="n">
        <v>415.113308182849</v>
      </c>
      <c r="F69" s="0" t="n">
        <v>0.19495631933315</v>
      </c>
      <c r="G69" s="0" t="n">
        <v>0.0482851235337389</v>
      </c>
      <c r="H69" s="0" t="n">
        <v>2.34482364152667</v>
      </c>
      <c r="I69" s="0" t="n">
        <v>0.717712774353437</v>
      </c>
      <c r="J69" s="0" t="n">
        <v>0.0764616499069564</v>
      </c>
      <c r="K69" s="0" t="n">
        <v>10.2887351188024</v>
      </c>
      <c r="L69" s="0" t="n">
        <v>0.583075410317386</v>
      </c>
      <c r="M69" s="0" t="n">
        <v>1</v>
      </c>
      <c r="N69" s="0" t="n">
        <v>1.17620267777688</v>
      </c>
      <c r="O69" s="0" t="n">
        <v>1</v>
      </c>
      <c r="P69" s="0" t="n">
        <v>0.0103682320669811</v>
      </c>
      <c r="Q69" s="0" t="n">
        <v>21.0832363010013</v>
      </c>
      <c r="R69" s="0" t="n">
        <v>25.134238527578</v>
      </c>
      <c r="S69" s="0" t="n">
        <v>1.21772501989195</v>
      </c>
      <c r="T69" s="0" t="n">
        <v>0</v>
      </c>
      <c r="U69" s="0" t="n">
        <v>1</v>
      </c>
      <c r="V69" s="0" t="n">
        <v>2.8070564889964</v>
      </c>
      <c r="W69" s="0" t="n">
        <v>0.438963097668435</v>
      </c>
      <c r="X69" s="0" t="n">
        <v>2.04771455958496</v>
      </c>
      <c r="Y69" s="0" t="n">
        <v>3.12823604806052</v>
      </c>
      <c r="Z69" s="0" t="n">
        <v>1.67874390357419</v>
      </c>
      <c r="AA69" s="0" t="n">
        <v>0.0305035849757046</v>
      </c>
      <c r="AB69" s="0" t="n">
        <v>0.65037093107282</v>
      </c>
      <c r="AC69" s="0" t="n">
        <v>16.4284257446453</v>
      </c>
      <c r="AD69" s="0" t="n">
        <v>0.00826323686109223</v>
      </c>
      <c r="AE69" s="0" t="n">
        <v>0.359739657484576</v>
      </c>
      <c r="AF69" s="0" t="n">
        <v>3.81065253548439</v>
      </c>
      <c r="AG69" s="0" t="n">
        <v>0.159603703947703</v>
      </c>
      <c r="AH69" s="0" t="n">
        <v>13.0199369244856</v>
      </c>
      <c r="AI69" s="0" t="n">
        <v>0.14659743421072</v>
      </c>
      <c r="AJ69" s="0" t="n">
        <v>0.0533896322778828</v>
      </c>
      <c r="AK69" s="0" t="n">
        <v>0.0213484991467106</v>
      </c>
      <c r="AL69" s="0" t="n">
        <v>0.00309997988505981</v>
      </c>
      <c r="AM69" s="0" t="n">
        <v>0.568262476260073</v>
      </c>
      <c r="AN69" s="0" t="n">
        <v>0.00102159003798448</v>
      </c>
      <c r="AO69" s="0" t="n">
        <v>0.104163011094367</v>
      </c>
      <c r="AP69" s="0" t="n">
        <v>105.25102725888</v>
      </c>
      <c r="AQ69" s="0" t="n">
        <v>18.4841958026301</v>
      </c>
      <c r="AR69" s="0" t="n">
        <v>19.0868108953743</v>
      </c>
      <c r="AS69" s="0" t="n">
        <v>8.35178691876921</v>
      </c>
      <c r="AT69" s="0" t="n">
        <v>28.9019410183624</v>
      </c>
      <c r="AU69" s="0" t="n">
        <v>0.102515214369201</v>
      </c>
      <c r="AV69" s="0" t="n">
        <v>1.82022056660175</v>
      </c>
      <c r="AW69" s="0" t="n">
        <v>0.0363466809179498</v>
      </c>
      <c r="AX69" s="0" t="n">
        <v>4.1616758710892</v>
      </c>
      <c r="AY69" s="0" t="n">
        <v>0.646167141760819</v>
      </c>
      <c r="AZ69" s="0" t="n">
        <v>1.85856998566468</v>
      </c>
      <c r="BA69" s="0" t="n">
        <v>0.399033407477601</v>
      </c>
      <c r="BB69" s="0" t="n">
        <v>6.48888207415622</v>
      </c>
      <c r="BC69" s="0" t="n">
        <v>19.4602432292836</v>
      </c>
      <c r="BD69" s="0" t="n">
        <v>4.70376275985284</v>
      </c>
      <c r="BE69" s="0" t="n">
        <v>1.50592802074163</v>
      </c>
      <c r="BF69" s="0" t="n">
        <v>7.08218620998754</v>
      </c>
      <c r="BG69" s="0" t="n">
        <v>3.2040104669243</v>
      </c>
      <c r="BH69" s="0" t="n">
        <v>0</v>
      </c>
      <c r="BI69" s="0" t="n">
        <v>0</v>
      </c>
      <c r="BJ69" s="0" t="n">
        <v>0.248118732162362</v>
      </c>
      <c r="BK69" s="0" t="n">
        <v>0.153393915849662</v>
      </c>
      <c r="BL69" s="0" t="n">
        <v>0.720781811665822</v>
      </c>
      <c r="BM69" s="0" t="n">
        <v>0.0560883563167234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0.00374520182239079</v>
      </c>
      <c r="BU69" s="0" t="n">
        <v>2.94227694407409</v>
      </c>
      <c r="BV69" s="0" t="n">
        <v>5.86040020361277</v>
      </c>
      <c r="BW69" s="0" t="n">
        <v>2.68248014168458</v>
      </c>
      <c r="BX69" s="0" t="n">
        <v>0.0343429369728778</v>
      </c>
      <c r="BY69" s="0" t="n">
        <v>0.0122781616203419</v>
      </c>
      <c r="BZ69" s="0" t="n">
        <v>0.233204746088556</v>
      </c>
      <c r="CA69" s="0" t="n">
        <v>0.141511309642988</v>
      </c>
      <c r="CB69" s="0" t="n">
        <v>5.40333035974938</v>
      </c>
      <c r="CC69" s="0" t="n">
        <v>0.43110333366995</v>
      </c>
      <c r="CD69" s="0" t="n">
        <v>0.38805382212374</v>
      </c>
      <c r="CE69" s="0" t="n">
        <v>0.17429159485073</v>
      </c>
      <c r="CF69" s="0" t="n">
        <v>0.00240639876435292</v>
      </c>
      <c r="CG69" s="0" t="n">
        <v>0.00213245414386138</v>
      </c>
      <c r="CH69" s="0" t="n">
        <v>0.014671939326068</v>
      </c>
      <c r="CI69" s="0" t="n">
        <v>0.00882865483725976</v>
      </c>
      <c r="CJ69" s="0" t="n">
        <v>6.89335975019821</v>
      </c>
      <c r="CK69" s="0" t="n">
        <v>0.60570837434828</v>
      </c>
      <c r="CL69" s="0" t="n">
        <v>1.27520583658691</v>
      </c>
      <c r="CM69" s="0" t="n">
        <v>0.576732362736058</v>
      </c>
      <c r="CN69" s="0" t="n">
        <v>0.00660640891874019</v>
      </c>
      <c r="CO69" s="0" t="n">
        <v>0.00622321331110751</v>
      </c>
      <c r="CP69" s="0" t="n">
        <v>0.0445839899095362</v>
      </c>
      <c r="CQ69" s="0" t="n">
        <v>0.0275739177317734</v>
      </c>
      <c r="CR69" s="0" t="n">
        <v>1.07170640593889</v>
      </c>
      <c r="CS69" s="0" t="n">
        <v>0.0859587391991234</v>
      </c>
      <c r="CT69" s="0" t="n">
        <v>0.622388611184336</v>
      </c>
      <c r="CU69" s="0" t="n">
        <v>2.67280299713514</v>
      </c>
      <c r="CV69" s="0" t="n">
        <v>0.0582247367517113</v>
      </c>
      <c r="CW69" s="0" t="n">
        <v>0.0580737196718625</v>
      </c>
      <c r="CX69" s="0" t="n">
        <v>0.0273644586514373</v>
      </c>
      <c r="CY69" s="0" t="n">
        <v>0.042277306413377</v>
      </c>
      <c r="CZ69" s="0" t="n">
        <v>0.0837546335460286</v>
      </c>
      <c r="DA69" s="0" t="n">
        <v>6.04183439503864</v>
      </c>
      <c r="DB69" s="0" t="n">
        <v>1.71257042803896</v>
      </c>
      <c r="DC69" s="0" t="n">
        <v>4.26086047323561</v>
      </c>
      <c r="DD69" s="0" t="n">
        <v>0.252646775324556</v>
      </c>
      <c r="DE69" s="0" t="n">
        <v>0.013811940318131</v>
      </c>
      <c r="DF69" s="0" t="n">
        <v>0.00972214204511357</v>
      </c>
      <c r="DG69" s="0" t="n">
        <v>0.000360088894861577</v>
      </c>
      <c r="DH69" s="7" t="n">
        <v>1.87039217480563E-006</v>
      </c>
      <c r="DI69" s="0" t="n">
        <v>0.00269917295717154</v>
      </c>
      <c r="DJ69" s="0" t="n">
        <v>0.00344223188503618</v>
      </c>
      <c r="DK69" s="0" t="n">
        <v>0.000535349089359325</v>
      </c>
      <c r="DL69" s="0" t="n">
        <v>0.0114199832217806</v>
      </c>
      <c r="DM69" s="0" t="n">
        <v>0.0483643790428374</v>
      </c>
      <c r="DN69" s="0" t="n">
        <v>0.930425173796927</v>
      </c>
      <c r="DO69" s="7" t="n">
        <v>-6.20297810281772E-006</v>
      </c>
      <c r="DP69" s="0" t="n">
        <v>0.264472121460319</v>
      </c>
      <c r="DQ69" s="0" t="n">
        <v>0.00653863304510931</v>
      </c>
      <c r="DR69" s="0" t="n">
        <v>0.00118233709424764</v>
      </c>
      <c r="DS69" s="0" t="n">
        <v>0.00767980959096016</v>
      </c>
      <c r="DT69" s="0" t="n">
        <v>0.344706689371953</v>
      </c>
      <c r="DU69" s="0" t="n">
        <v>0.999489590215285</v>
      </c>
      <c r="DV69" s="0" t="n">
        <v>0.984421312292419</v>
      </c>
      <c r="DW69" s="0" t="n">
        <v>1.02738948172983</v>
      </c>
      <c r="DX69" s="7" t="n">
        <v>2.39053654724237E-005</v>
      </c>
      <c r="DY69" s="0" t="n">
        <v>0.00798970565670346</v>
      </c>
      <c r="DZ69" s="0" t="n">
        <v>4.81193192089933</v>
      </c>
      <c r="EA69" s="0" t="n">
        <v>0.120784902537485</v>
      </c>
      <c r="EB69" s="0" t="n">
        <v>4.27606207060923</v>
      </c>
      <c r="EC69" s="0" t="n">
        <v>0.0656330232697619</v>
      </c>
      <c r="ED69" s="0" t="n">
        <v>0.00164746271996096</v>
      </c>
      <c r="EE69" s="0" t="n">
        <v>0.846375143901587</v>
      </c>
      <c r="EF69" s="0" t="n">
        <v>199.760141320308</v>
      </c>
      <c r="EG69" s="0" t="n">
        <v>0.00798961174923953</v>
      </c>
      <c r="EH69" s="0" t="n">
        <v>1.37050926087663</v>
      </c>
      <c r="EI69" s="0" t="n">
        <v>100.0053455155</v>
      </c>
      <c r="EJ69" s="0" t="n">
        <v>0.11098548242738</v>
      </c>
      <c r="EK69" s="0" t="n">
        <v>14981.2401075243</v>
      </c>
      <c r="EL69" s="0" t="n">
        <v>0.00205106144420145</v>
      </c>
      <c r="EM69" s="0" t="n">
        <v>8.78871277836059</v>
      </c>
      <c r="EN69" s="0" t="n">
        <v>537.131075629912</v>
      </c>
      <c r="EO69" s="0" t="n">
        <v>1.49745480726121</v>
      </c>
      <c r="EP69" s="0" t="n">
        <v>540396.280534353</v>
      </c>
      <c r="EQ69" s="0" t="n">
        <v>0.474436490312017</v>
      </c>
      <c r="ER69" s="0" t="n">
        <v>0.0371752252659743</v>
      </c>
      <c r="ES69" s="0" t="n">
        <v>693002.072286722</v>
      </c>
      <c r="ET69" s="0" t="n">
        <v>0.00257352624961258</v>
      </c>
      <c r="EU69" s="0" t="n">
        <v>1.14943754949994</v>
      </c>
      <c r="EV69" s="0" t="n">
        <v>0.00172017595206589</v>
      </c>
      <c r="EW69" s="7" t="n">
        <v>6444823.98909301</v>
      </c>
      <c r="EX69" s="0" t="n">
        <v>4.74155570013591</v>
      </c>
      <c r="EY69" s="0" t="n">
        <v>1885.33542931648</v>
      </c>
      <c r="EZ69" s="7" t="n">
        <v>1339510.47210072</v>
      </c>
      <c r="FA69" s="0" t="n">
        <v>0.00248969838813214</v>
      </c>
      <c r="FB69" s="0" t="n">
        <v>38.3131105915774</v>
      </c>
      <c r="FC69" s="0" t="n">
        <v>41032.9966661257</v>
      </c>
      <c r="FD69" s="0" t="n">
        <v>0.0360245830734115</v>
      </c>
      <c r="FE69" s="0" t="n">
        <v>6.19852476155758</v>
      </c>
      <c r="FF69" s="0" t="n">
        <v>25621.8852656379</v>
      </c>
      <c r="FG69" s="0" t="n">
        <v>123.259645530533</v>
      </c>
      <c r="FH69" s="0" t="n">
        <v>122365.058339394</v>
      </c>
      <c r="FI69" s="0" t="n">
        <v>0.0757668998627245</v>
      </c>
      <c r="FJ69" s="0" t="n">
        <v>62.6655975719848</v>
      </c>
      <c r="FK69" s="0" t="n">
        <v>0.555434307872261</v>
      </c>
      <c r="FL69" s="0" t="n">
        <v>36825.4354395117</v>
      </c>
      <c r="FM69" s="0" t="n">
        <v>221.028155346422</v>
      </c>
      <c r="FN69" s="7" t="n">
        <v>3.19596626111452E-005</v>
      </c>
      <c r="FO69" s="0" t="n">
        <v>0.0124426854970948</v>
      </c>
      <c r="FP69" s="7" t="n">
        <v>1.99551649596763E-015</v>
      </c>
      <c r="FQ69" s="7" t="n">
        <v>7.00292737298243E-013</v>
      </c>
      <c r="FR69" s="0" t="n">
        <v>500000</v>
      </c>
      <c r="FS69" s="7" t="n">
        <v>1.42352249921723E-014</v>
      </c>
      <c r="FT69" s="7" t="n">
        <v>1.29940687033087E-012</v>
      </c>
      <c r="FU69" s="0" t="n">
        <v>802714.614417834</v>
      </c>
      <c r="FV69" s="7" t="n">
        <v>2.97974381946536E-012</v>
      </c>
      <c r="FW69" s="7" t="n">
        <v>3.64778522476233E-011</v>
      </c>
      <c r="FX69" s="7" t="n">
        <v>7632458.45073792</v>
      </c>
      <c r="FY69" s="7" t="n">
        <v>2.8332324449335E-011</v>
      </c>
      <c r="FZ69" s="7" t="n">
        <v>2.83384240492037E-010</v>
      </c>
      <c r="GA69" s="7" t="n">
        <v>6.693870378884E-010</v>
      </c>
      <c r="GB69" s="0" t="n">
        <v>99999.9999999329</v>
      </c>
      <c r="GC69" s="7" t="n">
        <v>6.69104027431155E-008</v>
      </c>
      <c r="GD69" s="7" t="n">
        <v>4.5513897937259E-012</v>
      </c>
      <c r="GE69" s="0" t="n">
        <v>99999.9999999999</v>
      </c>
      <c r="GF69" s="7" t="n">
        <v>6.04205452437412E-015</v>
      </c>
      <c r="GG69" s="7" t="n">
        <v>1.63015130668615E-017</v>
      </c>
      <c r="GH69" s="7" t="n">
        <v>1.62127581513881E-011</v>
      </c>
      <c r="GI69" s="7" t="n">
        <v>4.62306279798314E-011</v>
      </c>
      <c r="GJ69" s="7" t="n">
        <v>4.48205070998934E-007</v>
      </c>
      <c r="GK69" s="0" t="n">
        <v>11.1132632125704</v>
      </c>
      <c r="GL69" s="0" t="n">
        <v>2.14136625598621</v>
      </c>
      <c r="GM69" s="0" t="n">
        <v>15.0604192009374</v>
      </c>
      <c r="GN69" s="0" t="s">
        <v>304</v>
      </c>
      <c r="GO69" s="0" t="e">
        <f aca="false">VLOOKUP(GN69,,8,0)</f>
        <v>#NAME?</v>
      </c>
      <c r="GP69" s="0" t="n">
        <v>852</v>
      </c>
      <c r="GQ69" s="0" t="n">
        <v>1431306</v>
      </c>
      <c r="GR69" s="0" t="n">
        <v>650</v>
      </c>
      <c r="GS69" s="0" t="n">
        <v>1188192</v>
      </c>
      <c r="GT69" s="0" t="n">
        <v>530</v>
      </c>
      <c r="GU69" s="0" t="n">
        <v>243114</v>
      </c>
      <c r="GV69" s="0" t="n">
        <v>332110</v>
      </c>
      <c r="GW69" s="0" t="n">
        <v>0.815384615384615</v>
      </c>
      <c r="GX69" s="0" t="n">
        <v>10</v>
      </c>
      <c r="GY69" s="0" t="s">
        <v>304</v>
      </c>
      <c r="GZ69" s="0" t="n">
        <v>70.9</v>
      </c>
      <c r="HA69" s="0" t="n">
        <v>0</v>
      </c>
      <c r="HB69" s="0" t="e">
        <f aca="false">VLOOKUP(GN69,,42,0)</f>
        <v>#NAME?</v>
      </c>
      <c r="HC69" s="0" t="e">
        <f aca="false">VLOOKUP(GN69,,43,0)</f>
        <v>#NAME?</v>
      </c>
      <c r="HD69" s="0" t="e">
        <f aca="false">IF(HC69="Progressed",1,0)</f>
        <v>#NAME?</v>
      </c>
      <c r="HE69" s="0" t="n">
        <f aca="false">GU69/GX69</f>
        <v>24311.4</v>
      </c>
      <c r="HF69" s="0" t="e">
        <f aca="false">VLOOKUP(GN69,,3,0)</f>
        <v>#NAME?</v>
      </c>
      <c r="HG69" s="0" t="n">
        <f aca="false">IF(Q69&gt;20,1,0)</f>
        <v>1</v>
      </c>
      <c r="HH69" s="0" t="n">
        <f aca="false">IF(AF69&gt;4.2,1,0)</f>
        <v>0</v>
      </c>
      <c r="HI69" s="0" t="n">
        <f aca="false">IF(DQ69&gt;0.005,1,0)</f>
        <v>1</v>
      </c>
      <c r="HJ69" s="0" t="n">
        <f aca="false">IF(DR69&gt;0.004,1,0)</f>
        <v>0</v>
      </c>
      <c r="HK69" s="0" t="n">
        <f aca="false">IF(ED69&gt;0.001,1,0)</f>
        <v>1</v>
      </c>
      <c r="HL69" s="0" t="n">
        <f aca="false">IF((GT69/GP69)&gt;0.4,1,0)</f>
        <v>1</v>
      </c>
      <c r="HM69" s="0" t="n">
        <f aca="false">SUM(HG69:HH69)</f>
        <v>1</v>
      </c>
      <c r="HN69" s="0" t="n">
        <f aca="false">SUM(HG69,HH69,HL69)</f>
        <v>2</v>
      </c>
      <c r="HP69" s="1" t="n">
        <f aca="false">IF(B69&gt;AVERAGE($B$3:$B$115),1,0)</f>
        <v>1</v>
      </c>
      <c r="HQ69" s="1" t="n">
        <f aca="false">IF(E69&gt;AVERAGE($E$3:$E$115),1,0)</f>
        <v>1</v>
      </c>
      <c r="HR69" s="2" t="str">
        <f aca="false">IF(AND(HP69,HQ69),"high","low")</f>
        <v>high</v>
      </c>
      <c r="HS69" s="6" t="n">
        <v>37.5</v>
      </c>
      <c r="HT69" s="6" t="n">
        <v>1</v>
      </c>
      <c r="HU69" s="6" t="str">
        <f aca="false">HR69</f>
        <v>high</v>
      </c>
      <c r="HV69" s="0" t="str">
        <f aca="false">IF(HM69+HL69&lt;2,"low","high")</f>
        <v>high</v>
      </c>
      <c r="HW69" s="0" t="n">
        <v>70.9</v>
      </c>
      <c r="HX69" s="0" t="n">
        <v>0</v>
      </c>
      <c r="HY69" s="0" t="n">
        <f aca="false">SUM(HG69,HH69,HL69)</f>
        <v>2</v>
      </c>
      <c r="IA69" s="0" t="n">
        <v>70.9</v>
      </c>
      <c r="IB69" s="0" t="n">
        <v>0</v>
      </c>
      <c r="IC69" s="0" t="str">
        <f aca="false">IF(AND(SUM(HG69:HH69)=2,GW69&gt;0.4),"high relBp52 and cRel + high synergy",IF(SUM(HG69:HH69)=2,"high RelBp52 and cRel + low synergy","low nfkb"))</f>
        <v>low nfkb</v>
      </c>
      <c r="IE69" s="0" t="n">
        <v>70.9</v>
      </c>
      <c r="IF69" s="0" t="n">
        <v>0</v>
      </c>
      <c r="IG69" s="0" t="str">
        <f aca="false">IF(AND(SUM(HG69:HH69)=2,GW69&gt;0.4),"high relBp52 and cRel + high synergy",IF(AND(SUM(HG69:HH69)=1,GW69&gt;0.4),"high RelBp52 or cRel + high synergy",IF(SUM(HG69:HH69)=1,"high cRel OR RelBnp52n","low nfkb")))</f>
        <v>high RelBp52 or cRel + high synergy</v>
      </c>
      <c r="II69" s="0" t="n">
        <v>70.9</v>
      </c>
      <c r="IJ69" s="0" t="n">
        <v>0</v>
      </c>
      <c r="IK69" s="0" t="str">
        <f aca="false">IF(Q69&gt;20,"high cRel","low cRel")</f>
        <v>high cRel</v>
      </c>
      <c r="IM69" s="0" t="n">
        <v>70.9</v>
      </c>
      <c r="IN69" s="0" t="n">
        <v>0</v>
      </c>
      <c r="IO69" s="0" t="str">
        <f aca="false">IF(AND(Q69&gt;20,GW69&gt;0.4),"high cRel + syn","low cRel or syn")</f>
        <v>high cRel + syn</v>
      </c>
      <c r="IQ69" s="0" t="n">
        <v>70.9</v>
      </c>
      <c r="IR69" s="0" t="n">
        <v>0</v>
      </c>
      <c r="IS69" s="0" t="str">
        <f aca="false">IF(AF69&gt;4.2,"High RelBnp52n","low RelBnp52n")</f>
        <v>low RelBnp52n</v>
      </c>
      <c r="IU69" s="0" t="n">
        <v>70.9</v>
      </c>
      <c r="IV69" s="0" t="n">
        <v>0</v>
      </c>
      <c r="IW69" s="0" t="str">
        <f aca="false">IF(AND(AF69&gt;4.2,GW69&gt;0.4),"High RelBnp52n and syn","low RelBnp52n or syn")</f>
        <v>low RelBnp52n or syn</v>
      </c>
      <c r="IY69" s="0" t="n">
        <v>70.9</v>
      </c>
      <c r="IZ69" s="0" t="n">
        <v>0</v>
      </c>
      <c r="JA69" s="0" t="str">
        <f aca="false">IF(AND(AF69&gt;4.2,GW69&gt;0.4),"High RelBnp52n and syn",IF(AND(AF69&gt;4.2,GW69&lt;=0.4),"other",IF(AND(AF69&lt;=4.2,GW69&gt;0.4),"other","low RelBnp52n and syn")))</f>
        <v>other</v>
      </c>
      <c r="JC69" s="0" t="n">
        <v>70.9</v>
      </c>
      <c r="JD69" s="0" t="n">
        <v>0</v>
      </c>
      <c r="JE69" s="0" t="str">
        <f aca="false">IF(ED69&gt;0.001,"high pE2F","low pE2F")</f>
        <v>high pE2F</v>
      </c>
      <c r="JG69" s="0" t="n">
        <v>70.9</v>
      </c>
      <c r="JH69" s="0" t="n">
        <v>0</v>
      </c>
      <c r="JI69" s="0" t="str">
        <f aca="false">IF((Q69/R69)&gt;1.3,"high cRel/relA","low cRel/RelA")</f>
        <v>low cRel/RelA</v>
      </c>
      <c r="JK69" s="0" t="n">
        <v>70.9</v>
      </c>
      <c r="JL69" s="0" t="n">
        <v>0</v>
      </c>
      <c r="JM69" s="0" t="str">
        <f aca="false">IF(AND((Q69/R69)&gt;1.3,GW69&gt;0.4),"high cRel/relA and high syn",IF(OR((Q69/R69)&gt;1.3,GW69&gt;0.4),"high cRel/RelA or high syn","low both"))</f>
        <v>high cRel/RelA or high syn</v>
      </c>
      <c r="JO69" s="0" t="n">
        <v>70.9</v>
      </c>
      <c r="JP69" s="0" t="n">
        <v>0</v>
      </c>
      <c r="JQ69" s="0" t="str">
        <f aca="false">IF(BB69&gt;7.6,"high IkBd","low IkBd")</f>
        <v>low IkBd</v>
      </c>
      <c r="JS69" s="0" t="n">
        <v>70.9</v>
      </c>
      <c r="JT69" s="0" t="n">
        <v>0</v>
      </c>
      <c r="JU69" s="0" t="n">
        <v>2</v>
      </c>
      <c r="JW69" s="0" t="n">
        <v>70.9</v>
      </c>
      <c r="JX69" s="0" t="n">
        <v>0</v>
      </c>
      <c r="JY69" s="0" t="str">
        <f aca="false">IF(OR(JU69=3,JU69=5),IF(GW69&gt;0.4,"3/5 high syn","3/5 low syn"),"other")</f>
        <v>other</v>
      </c>
      <c r="KA69" s="0" t="n">
        <v>70.9</v>
      </c>
      <c r="KB69" s="0" t="n">
        <v>0</v>
      </c>
      <c r="KC69" s="0" t="str">
        <f aca="false">IF(KD69&gt;$KE$3,"high nfkb","low")</f>
        <v>high nfkb</v>
      </c>
      <c r="KD69" s="0" t="n">
        <f aca="false">D69+C69</f>
        <v>45.2909717896767</v>
      </c>
      <c r="KG69" s="0" t="n">
        <v>70.9</v>
      </c>
      <c r="KH69" s="0" t="n">
        <v>0</v>
      </c>
      <c r="KI69" s="0" t="str">
        <f aca="false">IF(AND(KM69,NOT(KN69),KO69),"high cRel+RelB, low RelA","other")</f>
        <v>other</v>
      </c>
      <c r="KJ69" s="0" t="n">
        <f aca="false">Q69</f>
        <v>21.0832363010013</v>
      </c>
      <c r="KK69" s="0" t="n">
        <f aca="false">R69</f>
        <v>25.134238527578</v>
      </c>
      <c r="KL69" s="0" t="n">
        <f aca="false">AC69</f>
        <v>16.4284257446453</v>
      </c>
      <c r="KM69" s="0" t="n">
        <f aca="false">IF(KJ69&gt;AVERAGE($KJ$3:$KJ$115),1,0)</f>
        <v>1</v>
      </c>
      <c r="KN69" s="0" t="n">
        <f aca="false">IF(KK69&gt;AVERAGE($KK$3:$KK$115),1,0)</f>
        <v>1</v>
      </c>
      <c r="KO69" s="0" t="n">
        <f aca="false">IF(KL69&gt;AVERAGE($KL$3:$KL$115),1,0)</f>
        <v>1</v>
      </c>
      <c r="KP69" s="0" t="n">
        <v>4</v>
      </c>
      <c r="KQ69" s="0" t="n">
        <v>413</v>
      </c>
      <c r="KR69" s="0" t="n">
        <v>746119</v>
      </c>
      <c r="KS69" s="0" t="n">
        <v>388</v>
      </c>
      <c r="KT69" s="0" t="n">
        <v>641373</v>
      </c>
      <c r="KU69" s="0" t="n">
        <v>250</v>
      </c>
      <c r="KV69" s="0" t="n">
        <v>104746</v>
      </c>
      <c r="KW69" s="0" t="n">
        <v>115293</v>
      </c>
      <c r="KX69" s="0" t="n">
        <v>0.644329896907217</v>
      </c>
      <c r="KY69" s="0" t="n">
        <f aca="false">KV69/KT69</f>
        <v>0.163315262725434</v>
      </c>
    </row>
    <row r="70" customFormat="false" ht="15" hidden="false" customHeight="false" outlineLevel="0" collapsed="false">
      <c r="A70" s="0" t="n">
        <v>361</v>
      </c>
      <c r="B70" s="0" t="n">
        <v>14.399148789633</v>
      </c>
      <c r="C70" s="0" t="n">
        <v>28.479602752153</v>
      </c>
      <c r="D70" s="0" t="n">
        <v>16.9194343801393</v>
      </c>
      <c r="E70" s="0" t="n">
        <v>153.9862418073</v>
      </c>
      <c r="F70" s="0" t="n">
        <v>0.198081917830734</v>
      </c>
      <c r="G70" s="0" t="n">
        <v>0.049794655112085</v>
      </c>
      <c r="H70" s="0" t="n">
        <v>1.3808621442674</v>
      </c>
      <c r="I70" s="0" t="n">
        <v>0.909127421579835</v>
      </c>
      <c r="J70" s="0" t="n">
        <v>0.0648511648316859</v>
      </c>
      <c r="K70" s="0" t="n">
        <v>10.7032390567993</v>
      </c>
      <c r="L70" s="0" t="n">
        <v>0.581195059599517</v>
      </c>
      <c r="M70" s="0" t="n">
        <v>1</v>
      </c>
      <c r="N70" s="0" t="n">
        <v>1.17519108358606</v>
      </c>
      <c r="O70" s="0" t="n">
        <v>1</v>
      </c>
      <c r="P70" s="0" t="n">
        <v>0.0173854934163758</v>
      </c>
      <c r="Q70" s="0" t="n">
        <v>25.1331417503539</v>
      </c>
      <c r="R70" s="0" t="n">
        <v>15.6686436842909</v>
      </c>
      <c r="S70" s="0" t="n">
        <v>1.42232010405143</v>
      </c>
      <c r="T70" s="0" t="n">
        <v>0</v>
      </c>
      <c r="U70" s="0" t="n">
        <v>1</v>
      </c>
      <c r="V70" s="0" t="n">
        <v>3.88219542910967</v>
      </c>
      <c r="W70" s="0" t="n">
        <v>0.561275387195555</v>
      </c>
      <c r="X70" s="0" t="n">
        <v>1.78404757355431</v>
      </c>
      <c r="Y70" s="0" t="n">
        <v>4.20753029744618</v>
      </c>
      <c r="Z70" s="0" t="n">
        <v>2.01512977501304</v>
      </c>
      <c r="AA70" s="0" t="n">
        <v>0.0270186530667471</v>
      </c>
      <c r="AB70" s="0" t="n">
        <v>0.887160663794011</v>
      </c>
      <c r="AC70" s="0" t="n">
        <v>16.0971402589837</v>
      </c>
      <c r="AD70" s="0" t="n">
        <v>0.00965955355064798</v>
      </c>
      <c r="AE70" s="0" t="n">
        <v>0.489188778183461</v>
      </c>
      <c r="AF70" s="0" t="n">
        <v>4.41481481159101</v>
      </c>
      <c r="AG70" s="0" t="n">
        <v>0.322457008618533</v>
      </c>
      <c r="AH70" s="0" t="n">
        <v>17.0186438713017</v>
      </c>
      <c r="AI70" s="0" t="n">
        <v>0.329660629567642</v>
      </c>
      <c r="AJ70" s="0" t="n">
        <v>0.0849574592318701</v>
      </c>
      <c r="AK70" s="0" t="n">
        <v>0.0352388910799968</v>
      </c>
      <c r="AL70" s="0" t="n">
        <v>0.0058976227147593</v>
      </c>
      <c r="AM70" s="0" t="n">
        <v>1.05092536252891</v>
      </c>
      <c r="AN70" s="0" t="n">
        <v>0.00147763697373174</v>
      </c>
      <c r="AO70" s="0" t="n">
        <v>0.156392479484658</v>
      </c>
      <c r="AP70" s="0" t="n">
        <v>173.003462160029</v>
      </c>
      <c r="AQ70" s="0" t="n">
        <v>16.9090044739699</v>
      </c>
      <c r="AR70" s="0" t="n">
        <v>31.4374907855467</v>
      </c>
      <c r="AS70" s="0" t="n">
        <v>8.72411265934002</v>
      </c>
      <c r="AT70" s="0" t="n">
        <v>19.0655433870769</v>
      </c>
      <c r="AU70" s="0" t="n">
        <v>0.0522964491337436</v>
      </c>
      <c r="AV70" s="0" t="n">
        <v>1.03808433063954</v>
      </c>
      <c r="AW70" s="0" t="n">
        <v>0.0176453728295302</v>
      </c>
      <c r="AX70" s="0" t="n">
        <v>2.87431584601385</v>
      </c>
      <c r="AY70" s="0" t="n">
        <v>0.224129877807672</v>
      </c>
      <c r="AZ70" s="0" t="n">
        <v>1.20493431722801</v>
      </c>
      <c r="BA70" s="0" t="n">
        <v>0.176300876371041</v>
      </c>
      <c r="BB70" s="0" t="n">
        <v>7.69372028620023</v>
      </c>
      <c r="BC70" s="0" t="n">
        <v>19.4053647284985</v>
      </c>
      <c r="BD70" s="0" t="n">
        <v>5.35939860275307</v>
      </c>
      <c r="BE70" s="0" t="n">
        <v>1.49366876645949</v>
      </c>
      <c r="BF70" s="0" t="n">
        <v>10.067487662719</v>
      </c>
      <c r="BG70" s="0" t="n">
        <v>5.20130800060897</v>
      </c>
      <c r="BH70" s="0" t="n">
        <v>0</v>
      </c>
      <c r="BI70" s="0" t="n">
        <v>0</v>
      </c>
      <c r="BJ70" s="0" t="n">
        <v>0.133718533633359</v>
      </c>
      <c r="BK70" s="0" t="n">
        <v>0.105287005029378</v>
      </c>
      <c r="BL70" s="0" t="n">
        <v>1.1284396228093</v>
      </c>
      <c r="BM70" s="0" t="n">
        <v>0.0871870833148769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0.0052720062832727</v>
      </c>
      <c r="BU70" s="0" t="n">
        <v>4.00508284910671</v>
      </c>
      <c r="BV70" s="0" t="n">
        <v>9.58238169773963</v>
      </c>
      <c r="BW70" s="0" t="n">
        <v>4.99897204591145</v>
      </c>
      <c r="BX70" s="0" t="n">
        <v>0.0306508596162302</v>
      </c>
      <c r="BY70" s="0" t="n">
        <v>0.0104268228772816</v>
      </c>
      <c r="BZ70" s="0" t="n">
        <v>0.138704554805227</v>
      </c>
      <c r="CA70" s="0" t="n">
        <v>0.107709864746507</v>
      </c>
      <c r="CB70" s="0" t="n">
        <v>9.31927468537286</v>
      </c>
      <c r="CC70" s="0" t="n">
        <v>0.740219321855677</v>
      </c>
      <c r="CD70" s="0" t="n">
        <v>0.554269105446606</v>
      </c>
      <c r="CE70" s="0" t="n">
        <v>0.280656830383028</v>
      </c>
      <c r="CF70" s="0" t="n">
        <v>0.00191216571004203</v>
      </c>
      <c r="CG70" s="0" t="n">
        <v>0.0016481323340703</v>
      </c>
      <c r="CH70" s="0" t="n">
        <v>0.00762335904990746</v>
      </c>
      <c r="CI70" s="0" t="n">
        <v>0.00581040067278699</v>
      </c>
      <c r="CJ70" s="0" t="n">
        <v>10.1017454124768</v>
      </c>
      <c r="CK70" s="0" t="n">
        <v>0.884171464922157</v>
      </c>
      <c r="CL70" s="0" t="n">
        <v>0.82012047643402</v>
      </c>
      <c r="CM70" s="0" t="n">
        <v>0.423148454616053</v>
      </c>
      <c r="CN70" s="0" t="n">
        <v>0.00237345960774558</v>
      </c>
      <c r="CO70" s="0" t="n">
        <v>0.00218892870458574</v>
      </c>
      <c r="CP70" s="0" t="n">
        <v>0.0108748381884631</v>
      </c>
      <c r="CQ70" s="0" t="n">
        <v>0.00855311148332352</v>
      </c>
      <c r="CR70" s="0" t="n">
        <v>0.810227100687897</v>
      </c>
      <c r="CS70" s="0" t="n">
        <v>0.0637421901479241</v>
      </c>
      <c r="CT70" s="0" t="n">
        <v>0.462247828279532</v>
      </c>
      <c r="CU70" s="0" t="n">
        <v>5.17571018928519</v>
      </c>
      <c r="CV70" s="0" t="n">
        <v>0.0593407080008248</v>
      </c>
      <c r="CW70" s="0" t="n">
        <v>0.0314354591725843</v>
      </c>
      <c r="CX70" s="0" t="n">
        <v>0.0331663319675928</v>
      </c>
      <c r="CY70" s="0" t="n">
        <v>0.0377142410790628</v>
      </c>
      <c r="CZ70" s="0" t="n">
        <v>0.0972428615629305</v>
      </c>
      <c r="DA70" s="0" t="n">
        <v>6.64528662193678</v>
      </c>
      <c r="DB70" s="0" t="n">
        <v>1.92391880609201</v>
      </c>
      <c r="DC70" s="0" t="n">
        <v>4.409967909913</v>
      </c>
      <c r="DD70" s="0" t="n">
        <v>0.287470664910434</v>
      </c>
      <c r="DE70" s="0" t="n">
        <v>0.016949235368984</v>
      </c>
      <c r="DF70" s="0" t="n">
        <v>0.0096946256503158</v>
      </c>
      <c r="DG70" s="0" t="n">
        <v>0.000563744498418747</v>
      </c>
      <c r="DH70" s="7" t="n">
        <v>2.63286806922233E-006</v>
      </c>
      <c r="DI70" s="0" t="n">
        <v>0.00465527440179437</v>
      </c>
      <c r="DJ70" s="0" t="n">
        <v>0.00504424338429288</v>
      </c>
      <c r="DK70" s="0" t="n">
        <v>0.000404747440654576</v>
      </c>
      <c r="DL70" s="0" t="n">
        <v>0.0292016619143191</v>
      </c>
      <c r="DM70" s="0" t="n">
        <v>0.0479946563846348</v>
      </c>
      <c r="DN70" s="0" t="n">
        <v>0.482487407984674</v>
      </c>
      <c r="DO70" s="7" t="n">
        <v>8.56964972652524E-008</v>
      </c>
      <c r="DP70" s="0" t="n">
        <v>0.145867038949509</v>
      </c>
      <c r="DQ70" s="0" t="n">
        <v>0.0061633403028247</v>
      </c>
      <c r="DR70" s="0" t="n">
        <v>0.00199552207294952</v>
      </c>
      <c r="DS70" s="0" t="n">
        <v>0.00507903097990772</v>
      </c>
      <c r="DT70" s="0" t="n">
        <v>0.332977137456887</v>
      </c>
      <c r="DU70" s="0" t="n">
        <v>0.999636177932436</v>
      </c>
      <c r="DV70" s="0" t="n">
        <v>0.783131440157693</v>
      </c>
      <c r="DW70" s="0" t="n">
        <v>0.940050904789752</v>
      </c>
      <c r="DX70" s="7" t="n">
        <v>1.53990856959965E-005</v>
      </c>
      <c r="DY70" s="0" t="n">
        <v>0.00488940373480627</v>
      </c>
      <c r="DZ70" s="0" t="n">
        <v>4.82675856650536</v>
      </c>
      <c r="EA70" s="0" t="n">
        <v>0.115735535833838</v>
      </c>
      <c r="EB70" s="0" t="n">
        <v>4.22935130885864</v>
      </c>
      <c r="EC70" s="0" t="n">
        <v>0.0561563355740051</v>
      </c>
      <c r="ED70" s="0" t="n">
        <v>0.00134687452505076</v>
      </c>
      <c r="EE70" s="0" t="n">
        <v>0.887735887273367</v>
      </c>
      <c r="EF70" s="0" t="n">
        <v>199.760141366174</v>
      </c>
      <c r="EG70" s="0" t="n">
        <v>0.00798961175111002</v>
      </c>
      <c r="EH70" s="0" t="n">
        <v>1.37325536492141</v>
      </c>
      <c r="EI70" s="0" t="n">
        <v>98.1604611875585</v>
      </c>
      <c r="EJ70" s="0" t="n">
        <v>0.108958848252619</v>
      </c>
      <c r="EK70" s="0" t="n">
        <v>22754.6505666952</v>
      </c>
      <c r="EL70" s="0" t="n">
        <v>0.00312155071165076</v>
      </c>
      <c r="EM70" s="0" t="n">
        <v>15.7141202787771</v>
      </c>
      <c r="EN70" s="0" t="n">
        <v>577.918884270042</v>
      </c>
      <c r="EO70" s="0" t="n">
        <v>3.16270383687828</v>
      </c>
      <c r="EP70" s="0" t="n">
        <v>694425.843939531</v>
      </c>
      <c r="EQ70" s="0" t="n">
        <v>1.09006808826637</v>
      </c>
      <c r="ER70" s="0" t="n">
        <v>0.0857842976349889</v>
      </c>
      <c r="ES70" s="0" t="n">
        <v>417075.798813973</v>
      </c>
      <c r="ET70" s="0" t="n">
        <v>0.00357404903125614</v>
      </c>
      <c r="EU70" s="0" t="n">
        <v>1.71710672883357</v>
      </c>
      <c r="EV70" s="0" t="n">
        <v>0.00390305206839846</v>
      </c>
      <c r="EW70" s="7" t="n">
        <v>6416999.13879766</v>
      </c>
      <c r="EX70" s="0" t="n">
        <v>10.893533547039</v>
      </c>
      <c r="EY70" s="0" t="n">
        <v>3792.12326202289</v>
      </c>
      <c r="EZ70" s="7" t="n">
        <v>1020331.97952988</v>
      </c>
      <c r="FA70" s="0" t="n">
        <v>0.00437619006597971</v>
      </c>
      <c r="FB70" s="0" t="n">
        <v>70.096817607125</v>
      </c>
      <c r="FC70" s="0" t="n">
        <v>43618.76442781</v>
      </c>
      <c r="FD70" s="0" t="n">
        <v>0.0684701201154732</v>
      </c>
      <c r="FE70" s="0" t="n">
        <v>14.8965727023085</v>
      </c>
      <c r="FF70" s="0" t="n">
        <v>20535.1691315282</v>
      </c>
      <c r="FG70" s="0" t="n">
        <v>238.676351931059</v>
      </c>
      <c r="FH70" s="0" t="n">
        <v>98532.9386315941</v>
      </c>
      <c r="FI70" s="0" t="n">
        <v>0.146621617512106</v>
      </c>
      <c r="FJ70" s="0" t="n">
        <v>325.543311435539</v>
      </c>
      <c r="FK70" s="0" t="n">
        <v>3.14562196158161</v>
      </c>
      <c r="FL70" s="0" t="n">
        <v>10365.6201081793</v>
      </c>
      <c r="FM70" s="0" t="n">
        <v>356.635140414563</v>
      </c>
      <c r="FN70" s="0" t="n">
        <v>0.00284422943164011</v>
      </c>
      <c r="FO70" s="0" t="n">
        <v>0.283387784723784</v>
      </c>
      <c r="FP70" s="7" t="n">
        <v>1.60645019088693E-011</v>
      </c>
      <c r="FQ70" s="7" t="n">
        <v>1.37738330253467E-009</v>
      </c>
      <c r="FR70" s="0" t="n">
        <v>499999.999999827</v>
      </c>
      <c r="FS70" s="7" t="n">
        <v>1.14573444369267E-010</v>
      </c>
      <c r="FT70" s="7" t="n">
        <v>8.95105381909665E-009</v>
      </c>
      <c r="FU70" s="0" t="n">
        <v>597507.310841133</v>
      </c>
      <c r="FV70" s="7" t="n">
        <v>1.52785000545449E-008</v>
      </c>
      <c r="FW70" s="7" t="n">
        <v>1.76066327181272E-007</v>
      </c>
      <c r="FX70" s="7" t="n">
        <v>5797187.15497533</v>
      </c>
      <c r="FY70" s="7" t="n">
        <v>1.48236385825568E-007</v>
      </c>
      <c r="FZ70" s="7" t="n">
        <v>1.48227314920862E-006</v>
      </c>
      <c r="GA70" s="7" t="n">
        <v>2.33832213794072E-006</v>
      </c>
      <c r="GB70" s="0" t="n">
        <v>99999.9997661902</v>
      </c>
      <c r="GC70" s="0" t="n">
        <v>0.000233684090902208</v>
      </c>
      <c r="GD70" s="7" t="n">
        <v>1.544883461083E-008</v>
      </c>
      <c r="GE70" s="0" t="n">
        <v>99999.9999998897</v>
      </c>
      <c r="GF70" s="7" t="n">
        <v>1.62602379584301E-011</v>
      </c>
      <c r="GG70" s="7" t="n">
        <v>5.63641482024507E-014</v>
      </c>
      <c r="GH70" s="7" t="n">
        <v>7.54756359733916E-008</v>
      </c>
      <c r="GI70" s="7" t="n">
        <v>1.1024109242134E-007</v>
      </c>
      <c r="GJ70" s="0" t="n">
        <v>0.00190883373590939</v>
      </c>
      <c r="GK70" s="0" t="n">
        <v>11.0522308346842</v>
      </c>
      <c r="GL70" s="0" t="n">
        <v>1.94364373645232</v>
      </c>
      <c r="GM70" s="0" t="n">
        <v>15.5199280294248</v>
      </c>
      <c r="GN70" s="0" t="s">
        <v>305</v>
      </c>
      <c r="GO70" s="0" t="e">
        <f aca="false">VLOOKUP(GN70,,8,0)</f>
        <v>#NAME?</v>
      </c>
      <c r="GP70" s="0" t="n">
        <v>557</v>
      </c>
      <c r="GQ70" s="0" t="n">
        <v>815651</v>
      </c>
      <c r="GR70" s="0" t="n">
        <v>425</v>
      </c>
      <c r="GS70" s="0" t="n">
        <v>659215</v>
      </c>
      <c r="GT70" s="0" t="n">
        <v>343</v>
      </c>
      <c r="GU70" s="0" t="n">
        <v>156436</v>
      </c>
      <c r="GV70" s="0" t="n">
        <v>170652</v>
      </c>
      <c r="GW70" s="0" t="n">
        <v>0.807058823529412</v>
      </c>
      <c r="GX70" s="0" t="n">
        <v>6</v>
      </c>
      <c r="GY70" s="0" t="s">
        <v>305</v>
      </c>
      <c r="GZ70" s="0" t="n">
        <v>72.3</v>
      </c>
      <c r="HA70" s="0" t="n">
        <v>0</v>
      </c>
      <c r="HB70" s="0" t="e">
        <f aca="false">VLOOKUP(GN70,,42,0)</f>
        <v>#NAME?</v>
      </c>
      <c r="HC70" s="0" t="e">
        <f aca="false">VLOOKUP(GN70,,43,0)</f>
        <v>#NAME?</v>
      </c>
      <c r="HD70" s="0" t="e">
        <f aca="false">IF(HC70="Progressed",1,0)</f>
        <v>#NAME?</v>
      </c>
      <c r="HE70" s="0" t="n">
        <f aca="false">GU70/GX70</f>
        <v>26072.6666666667</v>
      </c>
      <c r="HF70" s="0" t="e">
        <f aca="false">VLOOKUP(GN70,,3,0)</f>
        <v>#NAME?</v>
      </c>
      <c r="HG70" s="0" t="n">
        <f aca="false">IF(Q70&gt;20,1,0)</f>
        <v>1</v>
      </c>
      <c r="HH70" s="0" t="n">
        <f aca="false">IF(AF70&gt;4.2,1,0)</f>
        <v>1</v>
      </c>
      <c r="HI70" s="0" t="n">
        <f aca="false">IF(DQ70&gt;0.005,1,0)</f>
        <v>1</v>
      </c>
      <c r="HJ70" s="0" t="n">
        <f aca="false">IF(DR70&gt;0.004,1,0)</f>
        <v>0</v>
      </c>
      <c r="HK70" s="0" t="n">
        <f aca="false">IF(ED70&gt;0.001,1,0)</f>
        <v>1</v>
      </c>
      <c r="HL70" s="0" t="n">
        <f aca="false">IF((GT70/GP70)&gt;0.4,1,0)</f>
        <v>1</v>
      </c>
      <c r="HM70" s="0" t="n">
        <f aca="false">SUM(HG70:HH70)</f>
        <v>2</v>
      </c>
      <c r="HN70" s="0" t="n">
        <f aca="false">SUM(HG70,HH70,HL70)</f>
        <v>3</v>
      </c>
      <c r="HP70" s="1" t="n">
        <f aca="false">IF(B70&gt;AVERAGE($B$3:$B$115),1,0)</f>
        <v>1</v>
      </c>
      <c r="HQ70" s="1" t="n">
        <f aca="false">IF(E70&gt;AVERAGE($E$3:$E$115),1,0)</f>
        <v>1</v>
      </c>
      <c r="HR70" s="2" t="str">
        <f aca="false">IF(AND(HP70,HQ70),"high","low")</f>
        <v>high</v>
      </c>
      <c r="HS70" s="6" t="n">
        <v>82</v>
      </c>
      <c r="HT70" s="6" t="n">
        <v>1</v>
      </c>
      <c r="HU70" s="6" t="str">
        <f aca="false">HR70</f>
        <v>high</v>
      </c>
      <c r="HV70" s="0" t="str">
        <f aca="false">IF(HM70+HL70&lt;2,"low","high")</f>
        <v>high</v>
      </c>
      <c r="HW70" s="0" t="n">
        <v>72.3</v>
      </c>
      <c r="HX70" s="0" t="n">
        <v>0</v>
      </c>
      <c r="HY70" s="0" t="n">
        <f aca="false">SUM(HG70,HH70,HL70)</f>
        <v>3</v>
      </c>
      <c r="IA70" s="0" t="n">
        <v>72.3</v>
      </c>
      <c r="IB70" s="0" t="n">
        <v>0</v>
      </c>
      <c r="IC70" s="0" t="str">
        <f aca="false">IF(AND(SUM(HG70:HH70)=2,GW70&gt;0.4),"high relBp52 and cRel + high synergy",IF(SUM(HG70:HH70)=2,"high RelBp52 and cRel + low synergy","low nfkb"))</f>
        <v>high relBp52 and cRel + high synergy</v>
      </c>
      <c r="IE70" s="0" t="n">
        <v>72.3</v>
      </c>
      <c r="IF70" s="0" t="n">
        <v>0</v>
      </c>
      <c r="IG70" s="0" t="str">
        <f aca="false">IF(AND(SUM(HG70:HH70)=2,GW70&gt;0.4),"high relBp52 and cRel + high synergy",IF(AND(SUM(HG70:HH70)=1,GW70&gt;0.4),"high RelBp52 or cRel + high synergy",IF(SUM(HG70:HH70)=1,"high cRel OR RelBnp52n","low nfkb")))</f>
        <v>high relBp52 and cRel + high synergy</v>
      </c>
      <c r="II70" s="0" t="n">
        <v>72.3</v>
      </c>
      <c r="IJ70" s="0" t="n">
        <v>0</v>
      </c>
      <c r="IK70" s="0" t="str">
        <f aca="false">IF(Q70&gt;20,"high cRel","low cRel")</f>
        <v>high cRel</v>
      </c>
      <c r="IM70" s="0" t="n">
        <v>72.3</v>
      </c>
      <c r="IN70" s="0" t="n">
        <v>0</v>
      </c>
      <c r="IO70" s="0" t="str">
        <f aca="false">IF(AND(Q70&gt;20,GW70&gt;0.4),"high cRel + syn","low cRel or syn")</f>
        <v>high cRel + syn</v>
      </c>
      <c r="IQ70" s="0" t="n">
        <v>72.3</v>
      </c>
      <c r="IR70" s="0" t="n">
        <v>0</v>
      </c>
      <c r="IS70" s="0" t="str">
        <f aca="false">IF(AF70&gt;4.2,"High RelBnp52n","low RelBnp52n")</f>
        <v>High RelBnp52n</v>
      </c>
      <c r="IU70" s="0" t="n">
        <v>72.3</v>
      </c>
      <c r="IV70" s="0" t="n">
        <v>0</v>
      </c>
      <c r="IW70" s="0" t="str">
        <f aca="false">IF(AND(AF70&gt;4.2,GW70&gt;0.4),"High RelBnp52n and syn","low RelBnp52n or syn")</f>
        <v>High RelBnp52n and syn</v>
      </c>
      <c r="IY70" s="0" t="n">
        <v>72.3</v>
      </c>
      <c r="IZ70" s="0" t="n">
        <v>0</v>
      </c>
      <c r="JA70" s="0" t="str">
        <f aca="false">IF(AND(AF70&gt;4.2,GW70&gt;0.4),"High RelBnp52n and syn",IF(AND(AF70&gt;4.2,GW70&lt;=0.4),"other",IF(AND(AF70&lt;=4.2,GW70&gt;0.4),"other","low RelBnp52n and syn")))</f>
        <v>High RelBnp52n and syn</v>
      </c>
      <c r="JC70" s="0" t="n">
        <v>72.3</v>
      </c>
      <c r="JD70" s="0" t="n">
        <v>0</v>
      </c>
      <c r="JE70" s="0" t="str">
        <f aca="false">IF(ED70&gt;0.001,"high pE2F","low pE2F")</f>
        <v>high pE2F</v>
      </c>
      <c r="JG70" s="0" t="n">
        <v>72.3</v>
      </c>
      <c r="JH70" s="0" t="n">
        <v>0</v>
      </c>
      <c r="JI70" s="0" t="str">
        <f aca="false">IF((Q70/R70)&gt;1.3,"high cRel/relA","low cRel/RelA")</f>
        <v>high cRel/relA</v>
      </c>
      <c r="JK70" s="0" t="n">
        <v>72.3</v>
      </c>
      <c r="JL70" s="0" t="n">
        <v>0</v>
      </c>
      <c r="JM70" s="0" t="str">
        <f aca="false">IF(AND((Q70/R70)&gt;1.3,GW70&gt;0.4),"high cRel/relA and high syn",IF(OR((Q70/R70)&gt;1.3,GW70&gt;0.4),"high cRel/RelA or high syn","low both"))</f>
        <v>high cRel/relA and high syn</v>
      </c>
      <c r="JO70" s="0" t="n">
        <v>72.3</v>
      </c>
      <c r="JP70" s="0" t="n">
        <v>0</v>
      </c>
      <c r="JQ70" s="0" t="str">
        <f aca="false">IF(BB70&gt;7.6,"high IkBd","low IkBd")</f>
        <v>high IkBd</v>
      </c>
      <c r="JS70" s="0" t="n">
        <v>72.3</v>
      </c>
      <c r="JT70" s="0" t="n">
        <v>0</v>
      </c>
      <c r="JU70" s="0" t="n">
        <v>3</v>
      </c>
      <c r="JW70" s="0" t="n">
        <v>72.3</v>
      </c>
      <c r="JX70" s="0" t="n">
        <v>0</v>
      </c>
      <c r="JY70" s="0" t="str">
        <f aca="false">IF(OR(JU70=3,JU70=5),IF(GW70&gt;0.4,"3/5 high syn","3/5 low syn"),"other")</f>
        <v>3/5 high syn</v>
      </c>
      <c r="KA70" s="0" t="n">
        <v>72.3</v>
      </c>
      <c r="KB70" s="0" t="n">
        <v>0</v>
      </c>
      <c r="KC70" s="0" t="str">
        <f aca="false">IF(KD70&gt;$KE$3,"high nfkb","low")</f>
        <v>high nfkb</v>
      </c>
      <c r="KD70" s="0" t="n">
        <f aca="false">D70+C70</f>
        <v>45.3990371322923</v>
      </c>
      <c r="KG70" s="0" t="n">
        <v>72.3</v>
      </c>
      <c r="KH70" s="0" t="n">
        <v>0</v>
      </c>
      <c r="KI70" s="0" t="str">
        <f aca="false">IF(AND(KM70,NOT(KN70),KO70),"high cRel+RelB, low RelA","other")</f>
        <v>other</v>
      </c>
      <c r="KJ70" s="0" t="n">
        <f aca="false">Q70</f>
        <v>25.1331417503539</v>
      </c>
      <c r="KK70" s="0" t="n">
        <f aca="false">R70</f>
        <v>15.6686436842909</v>
      </c>
      <c r="KL70" s="0" t="n">
        <f aca="false">AC70</f>
        <v>16.0971402589837</v>
      </c>
      <c r="KM70" s="0" t="n">
        <f aca="false">IF(KJ70&gt;AVERAGE($KJ$3:$KJ$115),1,0)</f>
        <v>1</v>
      </c>
      <c r="KN70" s="0" t="n">
        <f aca="false">IF(KK70&gt;AVERAGE($KK$3:$KK$115),1,0)</f>
        <v>0</v>
      </c>
      <c r="KO70" s="0" t="n">
        <f aca="false">IF(KL70&gt;AVERAGE($KL$3:$KL$115),1,0)</f>
        <v>0</v>
      </c>
      <c r="KP70" s="0" t="n">
        <v>4</v>
      </c>
      <c r="KQ70" s="0" t="n">
        <v>501</v>
      </c>
      <c r="KR70" s="0" t="n">
        <v>778200</v>
      </c>
      <c r="KS70" s="0" t="n">
        <v>421</v>
      </c>
      <c r="KT70" s="0" t="n">
        <v>618073</v>
      </c>
      <c r="KU70" s="0" t="n">
        <v>272</v>
      </c>
      <c r="KV70" s="0" t="n">
        <v>160127</v>
      </c>
      <c r="KW70" s="0" t="n">
        <v>170091</v>
      </c>
      <c r="KX70" s="0" t="n">
        <v>0.646080760095012</v>
      </c>
      <c r="KY70" s="0" t="n">
        <f aca="false">KV70/KT70</f>
        <v>0.259074575333334</v>
      </c>
    </row>
    <row r="71" customFormat="false" ht="15" hidden="false" customHeight="false" outlineLevel="0" collapsed="false">
      <c r="A71" s="0" t="n">
        <v>361</v>
      </c>
      <c r="B71" s="0" t="n">
        <v>14.6880874730346</v>
      </c>
      <c r="C71" s="0" t="n">
        <v>28.8398451965794</v>
      </c>
      <c r="D71" s="0" t="n">
        <v>17.504975094195</v>
      </c>
      <c r="E71" s="0" t="n">
        <v>157.242675406321</v>
      </c>
      <c r="F71" s="0" t="n">
        <v>0.202061249704722</v>
      </c>
      <c r="G71" s="0" t="n">
        <v>0.0503177003809585</v>
      </c>
      <c r="H71" s="0" t="n">
        <v>1.38047948968658</v>
      </c>
      <c r="I71" s="0" t="n">
        <v>0.931355906611392</v>
      </c>
      <c r="J71" s="0" t="n">
        <v>0.114631588523219</v>
      </c>
      <c r="K71" s="0" t="n">
        <v>10.9183816560542</v>
      </c>
      <c r="L71" s="0" t="n">
        <v>0.582883412662656</v>
      </c>
      <c r="M71" s="0" t="n">
        <v>1</v>
      </c>
      <c r="N71" s="0" t="n">
        <v>1.17561578664783</v>
      </c>
      <c r="O71" s="0" t="n">
        <v>1</v>
      </c>
      <c r="P71" s="0" t="n">
        <v>0.00605157746964488</v>
      </c>
      <c r="Q71" s="0" t="n">
        <v>25.4271879637436</v>
      </c>
      <c r="R71" s="0" t="n">
        <v>15.6525743616353</v>
      </c>
      <c r="S71" s="0" t="n">
        <v>1.45749253728969</v>
      </c>
      <c r="T71" s="0" t="n">
        <v>0</v>
      </c>
      <c r="U71" s="0" t="n">
        <v>1</v>
      </c>
      <c r="V71" s="0" t="n">
        <v>3.89665952601182</v>
      </c>
      <c r="W71" s="0" t="n">
        <v>0.564471285906713</v>
      </c>
      <c r="X71" s="0" t="n">
        <v>1.80108216422502</v>
      </c>
      <c r="Y71" s="0" t="n">
        <v>4.25329011273623</v>
      </c>
      <c r="Z71" s="0" t="n">
        <v>2.00560326735434</v>
      </c>
      <c r="AA71" s="0" t="n">
        <v>0.0268298117196344</v>
      </c>
      <c r="AB71" s="0" t="n">
        <v>0.882977752685802</v>
      </c>
      <c r="AC71" s="0" t="n">
        <v>16.2128183282605</v>
      </c>
      <c r="AD71" s="0" t="n">
        <v>0.00971580807626751</v>
      </c>
      <c r="AE71" s="0" t="n">
        <v>0.498690881116797</v>
      </c>
      <c r="AF71" s="0" t="n">
        <v>4.46254382594764</v>
      </c>
      <c r="AG71" s="0" t="n">
        <v>0.3290378023799</v>
      </c>
      <c r="AH71" s="0" t="n">
        <v>17.4835138402442</v>
      </c>
      <c r="AI71" s="0" t="n">
        <v>0.338615614729204</v>
      </c>
      <c r="AJ71" s="0" t="n">
        <v>0.0878078739731492</v>
      </c>
      <c r="AK71" s="0" t="n">
        <v>0.0356820748615593</v>
      </c>
      <c r="AL71" s="0" t="n">
        <v>0.00594926997779615</v>
      </c>
      <c r="AM71" s="0" t="n">
        <v>1.06740338540717</v>
      </c>
      <c r="AN71" s="0" t="n">
        <v>0.00146364213731567</v>
      </c>
      <c r="AO71" s="0" t="n">
        <v>0.154856276604275</v>
      </c>
      <c r="AP71" s="0" t="n">
        <v>174.912949259529</v>
      </c>
      <c r="AQ71" s="0" t="n">
        <v>17.1030947818195</v>
      </c>
      <c r="AR71" s="0" t="n">
        <v>31.3816528789426</v>
      </c>
      <c r="AS71" s="0" t="n">
        <v>8.82258915228149</v>
      </c>
      <c r="AT71" s="0" t="n">
        <v>19.0636282953437</v>
      </c>
      <c r="AU71" s="0" t="n">
        <v>0.0528073870776161</v>
      </c>
      <c r="AV71" s="0" t="n">
        <v>1.03680404440158</v>
      </c>
      <c r="AW71" s="0" t="n">
        <v>0.0178416874913289</v>
      </c>
      <c r="AX71" s="0" t="n">
        <v>1.94940623373138</v>
      </c>
      <c r="AY71" s="0" t="n">
        <v>0.151393384343468</v>
      </c>
      <c r="AZ71" s="0" t="n">
        <v>0.80348029820729</v>
      </c>
      <c r="BA71" s="0" t="n">
        <v>0.119066335478718</v>
      </c>
      <c r="BB71" s="0" t="n">
        <v>7.69171360395389</v>
      </c>
      <c r="BC71" s="0" t="n">
        <v>19.3642497906856</v>
      </c>
      <c r="BD71" s="0" t="n">
        <v>5.27146980216729</v>
      </c>
      <c r="BE71" s="0" t="n">
        <v>1.49012310028902</v>
      </c>
      <c r="BF71" s="0" t="n">
        <v>10.3310918895938</v>
      </c>
      <c r="BG71" s="0" t="n">
        <v>5.33642520721022</v>
      </c>
      <c r="BH71" s="0" t="n">
        <v>0</v>
      </c>
      <c r="BI71" s="0" t="n">
        <v>0</v>
      </c>
      <c r="BJ71" s="0" t="n">
        <v>0.0916357757903436</v>
      </c>
      <c r="BK71" s="0" t="n">
        <v>0.0721388772207525</v>
      </c>
      <c r="BL71" s="0" t="n">
        <v>1.14407504031322</v>
      </c>
      <c r="BM71" s="0" t="n">
        <v>0.0883537662642729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0.00530383005452005</v>
      </c>
      <c r="BU71" s="0" t="n">
        <v>4.00110822680233</v>
      </c>
      <c r="BV71" s="0" t="n">
        <v>9.90374152687506</v>
      </c>
      <c r="BW71" s="0" t="n">
        <v>5.16550402892704</v>
      </c>
      <c r="BX71" s="0" t="n">
        <v>0.0316239838366526</v>
      </c>
      <c r="BY71" s="0" t="n">
        <v>0.0107721743151265</v>
      </c>
      <c r="BZ71" s="0" t="n">
        <v>0.0957367380372256</v>
      </c>
      <c r="CA71" s="0" t="n">
        <v>0.0743289861688032</v>
      </c>
      <c r="CB71" s="0" t="n">
        <v>9.5414242234469</v>
      </c>
      <c r="CC71" s="0" t="n">
        <v>0.75711660038387</v>
      </c>
      <c r="CD71" s="0" t="n">
        <v>0.567002520307088</v>
      </c>
      <c r="CE71" s="0" t="n">
        <v>0.287087468485616</v>
      </c>
      <c r="CF71" s="0" t="n">
        <v>0.00194791658003305</v>
      </c>
      <c r="CG71" s="0" t="n">
        <v>0.00168109755437207</v>
      </c>
      <c r="CH71" s="0" t="n">
        <v>0.00520998922588603</v>
      </c>
      <c r="CI71" s="0" t="n">
        <v>0.0039702811894137</v>
      </c>
      <c r="CJ71" s="0" t="n">
        <v>10.1996952325433</v>
      </c>
      <c r="CK71" s="0" t="n">
        <v>0.892304549058344</v>
      </c>
      <c r="CL71" s="0" t="n">
        <v>0.818793636765065</v>
      </c>
      <c r="CM71" s="0" t="n">
        <v>0.422401539037501</v>
      </c>
      <c r="CN71" s="0" t="n">
        <v>0.00236570982752541</v>
      </c>
      <c r="CO71" s="0" t="n">
        <v>0.00218297754236624</v>
      </c>
      <c r="CP71" s="0" t="n">
        <v>0.00725047791340926</v>
      </c>
      <c r="CQ71" s="0" t="n">
        <v>0.00570193968861267</v>
      </c>
      <c r="CR71" s="0" t="n">
        <v>0.796678754541852</v>
      </c>
      <c r="CS71" s="0" t="n">
        <v>0.0626758861516222</v>
      </c>
      <c r="CT71" s="0" t="n">
        <v>0.462247842020096</v>
      </c>
      <c r="CU71" s="0" t="n">
        <v>5.23437196986926</v>
      </c>
      <c r="CV71" s="0" t="n">
        <v>0.0402703624411582</v>
      </c>
      <c r="CW71" s="0" t="n">
        <v>0.0314354601263665</v>
      </c>
      <c r="CX71" s="0" t="n">
        <v>0.0334170747230236</v>
      </c>
      <c r="CY71" s="0" t="n">
        <v>0.0379602391878702</v>
      </c>
      <c r="CZ71" s="0" t="n">
        <v>0.0973806881623666</v>
      </c>
      <c r="DA71" s="0" t="n">
        <v>6.64974695231569</v>
      </c>
      <c r="DB71" s="0" t="n">
        <v>1.90517274314255</v>
      </c>
      <c r="DC71" s="0" t="n">
        <v>4.40965872642279</v>
      </c>
      <c r="DD71" s="0" t="n">
        <v>0.287643753118563</v>
      </c>
      <c r="DE71" s="0" t="n">
        <v>0.016943591590058</v>
      </c>
      <c r="DF71" s="0" t="n">
        <v>0.00967409226720744</v>
      </c>
      <c r="DG71" s="0" t="n">
        <v>0.000571556442288668</v>
      </c>
      <c r="DH71" s="7" t="n">
        <v>2.64876209918936E-006</v>
      </c>
      <c r="DI71" s="0" t="n">
        <v>0.00476626061742823</v>
      </c>
      <c r="DJ71" s="0" t="n">
        <v>0.00509316254237198</v>
      </c>
      <c r="DK71" s="0" t="n">
        <v>0.000397979340215939</v>
      </c>
      <c r="DL71" s="0" t="n">
        <v>0.0292553224427727</v>
      </c>
      <c r="DM71" s="0" t="n">
        <v>0.0474090610894686</v>
      </c>
      <c r="DN71" s="0" t="n">
        <v>1.46226953844008</v>
      </c>
      <c r="DO71" s="7" t="n">
        <v>1.56474610721304E-007</v>
      </c>
      <c r="DP71" s="0" t="n">
        <v>0.156106432710393</v>
      </c>
      <c r="DQ71" s="0" t="n">
        <v>0.00216397266097646</v>
      </c>
      <c r="DR71" s="0" t="n">
        <v>0.000649444261134181</v>
      </c>
      <c r="DS71" s="0" t="n">
        <v>0.00767982304109419</v>
      </c>
      <c r="DT71" s="0" t="n">
        <v>0.351352797188372</v>
      </c>
      <c r="DU71" s="0" t="n">
        <v>0.999488162229646</v>
      </c>
      <c r="DV71" s="0" t="n">
        <v>0.783133767211293</v>
      </c>
      <c r="DW71" s="0" t="n">
        <v>0.940050904569446</v>
      </c>
      <c r="DX71" s="7" t="n">
        <v>2.3302787049272E-005</v>
      </c>
      <c r="DY71" s="0" t="n">
        <v>0.00739313219641773</v>
      </c>
      <c r="DZ71" s="0" t="n">
        <v>4.84155293810652</v>
      </c>
      <c r="EA71" s="0" t="n">
        <v>0.0931092150587687</v>
      </c>
      <c r="EB71" s="0" t="n">
        <v>3.99013266668296</v>
      </c>
      <c r="EC71" s="0" t="n">
        <v>0.0641023844679897</v>
      </c>
      <c r="ED71" s="0" t="n">
        <v>0.0012327771508116</v>
      </c>
      <c r="EE71" s="0" t="n">
        <v>1.10421425407863</v>
      </c>
      <c r="EF71" s="0" t="n">
        <v>199.760141497583</v>
      </c>
      <c r="EG71" s="0" t="n">
        <v>0.0079896117564691</v>
      </c>
      <c r="EH71" s="0" t="n">
        <v>1.37325536112024</v>
      </c>
      <c r="EI71" s="0" t="n">
        <v>98.160461177504</v>
      </c>
      <c r="EJ71" s="0" t="n">
        <v>0.108958846470026</v>
      </c>
      <c r="EK71" s="0" t="n">
        <v>22754.6647610143</v>
      </c>
      <c r="EL71" s="0" t="n">
        <v>0.00312155264118652</v>
      </c>
      <c r="EM71" s="0" t="n">
        <v>15.7000958946223</v>
      </c>
      <c r="EN71" s="0" t="n">
        <v>577.926827782715</v>
      </c>
      <c r="EO71" s="0" t="n">
        <v>3.15989460447502</v>
      </c>
      <c r="EP71" s="0" t="n">
        <v>694430.309026005</v>
      </c>
      <c r="EQ71" s="0" t="n">
        <v>1.08910251006345</v>
      </c>
      <c r="ER71" s="0" t="n">
        <v>0.0857083098660572</v>
      </c>
      <c r="ES71" s="0" t="n">
        <v>417075.809262118</v>
      </c>
      <c r="ET71" s="0" t="n">
        <v>0.00357088313639739</v>
      </c>
      <c r="EU71" s="0" t="n">
        <v>1.71556339313574</v>
      </c>
      <c r="EV71" s="0" t="n">
        <v>0.00389954642351941</v>
      </c>
      <c r="EW71" s="7" t="n">
        <v>6416999.13409338</v>
      </c>
      <c r="EX71" s="0" t="n">
        <v>10.8838812103261</v>
      </c>
      <c r="EY71" s="0" t="n">
        <v>3788.40981790166</v>
      </c>
      <c r="EZ71" s="7" t="n">
        <v>1020332.28402467</v>
      </c>
      <c r="FA71" s="0" t="n">
        <v>0.00437231498045986</v>
      </c>
      <c r="FB71" s="0" t="n">
        <v>70.0332345710875</v>
      </c>
      <c r="FC71" s="0" t="n">
        <v>65428.528351118</v>
      </c>
      <c r="FD71" s="0" t="n">
        <v>0.102614137744281</v>
      </c>
      <c r="FE71" s="0" t="n">
        <v>22.4528434204816</v>
      </c>
      <c r="FF71" s="0" t="n">
        <v>20412.712791761</v>
      </c>
      <c r="FG71" s="0" t="n">
        <v>357.595108716455</v>
      </c>
      <c r="FH71" s="0" t="n">
        <v>98298.9230416436</v>
      </c>
      <c r="FI71" s="0" t="n">
        <v>0.220470511419874</v>
      </c>
      <c r="FJ71" s="0" t="n">
        <v>487.759244500383</v>
      </c>
      <c r="FK71" s="0" t="n">
        <v>4.71261241065057</v>
      </c>
      <c r="FL71" s="0" t="n">
        <v>10389.5747283221</v>
      </c>
      <c r="FM71" s="0" t="n">
        <v>535.607893687613</v>
      </c>
      <c r="FN71" s="0" t="n">
        <v>0.00636099823315147</v>
      </c>
      <c r="FO71" s="0" t="n">
        <v>0.634817661572246</v>
      </c>
      <c r="FP71" s="7" t="n">
        <v>8.0158468250541E-011</v>
      </c>
      <c r="FQ71" s="7" t="n">
        <v>6.88412799925407E-009</v>
      </c>
      <c r="FR71" s="0" t="n">
        <v>499999.999999136</v>
      </c>
      <c r="FS71" s="7" t="n">
        <v>5.71695231004503E-010</v>
      </c>
      <c r="FT71" s="7" t="n">
        <v>4.28892798796622E-008</v>
      </c>
      <c r="FU71" s="0" t="n">
        <v>896260.964858952</v>
      </c>
      <c r="FV71" s="7" t="n">
        <v>1.09811158181217E-007</v>
      </c>
      <c r="FW71" s="7" t="n">
        <v>1.26504184435264E-006</v>
      </c>
      <c r="FX71" s="7" t="n">
        <v>5797187.14831363</v>
      </c>
      <c r="FY71" s="7" t="n">
        <v>7.10279550161737E-007</v>
      </c>
      <c r="FZ71" s="7" t="n">
        <v>7.10234140278227E-006</v>
      </c>
      <c r="GA71" s="7" t="n">
        <v>1.67664948955207E-005</v>
      </c>
      <c r="GB71" s="0" t="n">
        <v>99999.9983235148</v>
      </c>
      <c r="GC71" s="0" t="n">
        <v>0.0016755848138686</v>
      </c>
      <c r="GD71" s="7" t="n">
        <v>1.10751022853811E-007</v>
      </c>
      <c r="GE71" s="0" t="n">
        <v>99999.9999992104</v>
      </c>
      <c r="GF71" s="7" t="n">
        <v>1.16486096335649E-010</v>
      </c>
      <c r="GG71" s="7" t="n">
        <v>4.03801949445897E-013</v>
      </c>
      <c r="GH71" s="7" t="n">
        <v>3.61207233252527E-007</v>
      </c>
      <c r="GI71" s="7" t="n">
        <v>7.89426235413149E-007</v>
      </c>
      <c r="GJ71" s="0" t="n">
        <v>0.00912663593557679</v>
      </c>
      <c r="GK71" s="0" t="n">
        <v>8.31415821696018</v>
      </c>
      <c r="GL71" s="0" t="n">
        <v>1.92653955214808</v>
      </c>
      <c r="GM71" s="0" t="n">
        <v>15.5251697621176</v>
      </c>
      <c r="GN71" s="0" t="s">
        <v>306</v>
      </c>
      <c r="GO71" s="0" t="e">
        <f aca="false">VLOOKUP(GN71,,8,0)</f>
        <v>#NAME?</v>
      </c>
      <c r="GP71" s="0" t="n">
        <v>286</v>
      </c>
      <c r="GQ71" s="0" t="n">
        <v>514198</v>
      </c>
      <c r="GR71" s="0" t="n">
        <v>367</v>
      </c>
      <c r="GS71" s="0" t="n">
        <v>504713</v>
      </c>
      <c r="GT71" s="0" t="n">
        <v>80</v>
      </c>
      <c r="GU71" s="0" t="n">
        <v>9485</v>
      </c>
      <c r="GV71" s="0" t="n">
        <v>48136</v>
      </c>
      <c r="GW71" s="0" t="n">
        <v>0.217983651226158</v>
      </c>
      <c r="GX71" s="0" t="n">
        <v>6</v>
      </c>
      <c r="GY71" s="0" t="s">
        <v>306</v>
      </c>
      <c r="GZ71" s="0" t="n">
        <v>73</v>
      </c>
      <c r="HA71" s="0" t="n">
        <v>0</v>
      </c>
      <c r="HB71" s="0" t="e">
        <f aca="false">VLOOKUP(GN71,,42,0)</f>
        <v>#NAME?</v>
      </c>
      <c r="HC71" s="0" t="e">
        <f aca="false">VLOOKUP(GN71,,43,0)</f>
        <v>#NAME?</v>
      </c>
      <c r="HD71" s="0" t="e">
        <f aca="false">IF(HC71="Progressed",1,0)</f>
        <v>#NAME?</v>
      </c>
      <c r="HE71" s="0" t="n">
        <f aca="false">GU71/GX71</f>
        <v>1580.83333333333</v>
      </c>
      <c r="HF71" s="0" t="e">
        <f aca="false">VLOOKUP(GN71,,3,0)</f>
        <v>#NAME?</v>
      </c>
      <c r="HG71" s="0" t="n">
        <f aca="false">IF(Q71&gt;20,1,0)</f>
        <v>1</v>
      </c>
      <c r="HH71" s="0" t="n">
        <f aca="false">IF(AF71&gt;4.2,1,0)</f>
        <v>1</v>
      </c>
      <c r="HI71" s="0" t="n">
        <f aca="false">IF(DQ71&gt;0.005,1,0)</f>
        <v>0</v>
      </c>
      <c r="HJ71" s="0" t="n">
        <f aca="false">IF(DR71&gt;0.004,1,0)</f>
        <v>0</v>
      </c>
      <c r="HK71" s="0" t="n">
        <f aca="false">IF(ED71&gt;0.001,1,0)</f>
        <v>1</v>
      </c>
      <c r="HL71" s="0" t="n">
        <f aca="false">IF((GT71/GP71)&gt;0.4,1,0)</f>
        <v>0</v>
      </c>
      <c r="HM71" s="0" t="n">
        <f aca="false">SUM(HG71:HH71)</f>
        <v>2</v>
      </c>
      <c r="HN71" s="0" t="n">
        <f aca="false">SUM(HG71,HH71,HL71)</f>
        <v>2</v>
      </c>
      <c r="HP71" s="1" t="n">
        <f aca="false">IF(B71&gt;AVERAGE($B$3:$B$115),1,0)</f>
        <v>1</v>
      </c>
      <c r="HQ71" s="1" t="n">
        <f aca="false">IF(E71&gt;AVERAGE($E$3:$E$115),1,0)</f>
        <v>1</v>
      </c>
      <c r="HR71" s="2" t="str">
        <f aca="false">IF(AND(HP71,HQ71),"high","low")</f>
        <v>high</v>
      </c>
      <c r="HS71" s="6" t="n">
        <v>72.6</v>
      </c>
      <c r="HT71" s="6" t="n">
        <v>0</v>
      </c>
      <c r="HU71" s="6" t="str">
        <f aca="false">HR71</f>
        <v>high</v>
      </c>
      <c r="HV71" s="0" t="str">
        <f aca="false">IF(HM71+HL71&lt;2,"low","high")</f>
        <v>high</v>
      </c>
      <c r="HW71" s="0" t="n">
        <v>73</v>
      </c>
      <c r="HX71" s="0" t="n">
        <v>0</v>
      </c>
      <c r="HY71" s="0" t="n">
        <f aca="false">SUM(HG71,HH71,HL71)</f>
        <v>2</v>
      </c>
      <c r="IA71" s="0" t="n">
        <v>73</v>
      </c>
      <c r="IB71" s="0" t="n">
        <v>0</v>
      </c>
      <c r="IC71" s="0" t="str">
        <f aca="false">IF(AND(SUM(HG71:HH71)=2,GW71&gt;0.4),"high relBp52 and cRel + high synergy",IF(SUM(HG71:HH71)=2,"high RelBp52 and cRel + low synergy","low nfkb"))</f>
        <v>high RelBp52 and cRel + low synergy</v>
      </c>
      <c r="IE71" s="0" t="n">
        <v>73</v>
      </c>
      <c r="IF71" s="0" t="n">
        <v>0</v>
      </c>
      <c r="IG71" s="0" t="str">
        <f aca="false">IF(AND(SUM(HG71:HH71)=2,GW71&gt;0.4),"high relBp52 and cRel + high synergy",IF(AND(SUM(HG71:HH71)=1,GW71&gt;0.4),"high RelBp52 or cRel + high synergy",IF(SUM(HG71:HH71)=1,"high cRel OR RelBnp52n","low nfkb")))</f>
        <v>low nfkb</v>
      </c>
      <c r="II71" s="0" t="n">
        <v>73</v>
      </c>
      <c r="IJ71" s="0" t="n">
        <v>0</v>
      </c>
      <c r="IK71" s="0" t="str">
        <f aca="false">IF(Q71&gt;20,"high cRel","low cRel")</f>
        <v>high cRel</v>
      </c>
      <c r="IM71" s="0" t="n">
        <v>73</v>
      </c>
      <c r="IN71" s="0" t="n">
        <v>0</v>
      </c>
      <c r="IO71" s="0" t="str">
        <f aca="false">IF(AND(Q71&gt;20,GW71&gt;0.4),"high cRel + syn","low cRel or syn")</f>
        <v>low cRel or syn</v>
      </c>
      <c r="IQ71" s="0" t="n">
        <v>73</v>
      </c>
      <c r="IR71" s="0" t="n">
        <v>0</v>
      </c>
      <c r="IS71" s="0" t="str">
        <f aca="false">IF(AF71&gt;4.2,"High RelBnp52n","low RelBnp52n")</f>
        <v>High RelBnp52n</v>
      </c>
      <c r="IU71" s="0" t="n">
        <v>73</v>
      </c>
      <c r="IV71" s="0" t="n">
        <v>0</v>
      </c>
      <c r="IW71" s="0" t="str">
        <f aca="false">IF(AND(AF71&gt;4.2,GW71&gt;0.4),"High RelBnp52n and syn","low RelBnp52n or syn")</f>
        <v>low RelBnp52n or syn</v>
      </c>
      <c r="IY71" s="0" t="n">
        <v>73</v>
      </c>
      <c r="IZ71" s="0" t="n">
        <v>0</v>
      </c>
      <c r="JA71" s="0" t="str">
        <f aca="false">IF(AND(AF71&gt;4.2,GW71&gt;0.4),"High RelBnp52n and syn",IF(AND(AF71&gt;4.2,GW71&lt;=0.4),"other",IF(AND(AF71&lt;=4.2,GW71&gt;0.4),"other","low RelBnp52n and syn")))</f>
        <v>other</v>
      </c>
      <c r="JC71" s="0" t="n">
        <v>73</v>
      </c>
      <c r="JD71" s="0" t="n">
        <v>0</v>
      </c>
      <c r="JE71" s="0" t="str">
        <f aca="false">IF(ED71&gt;0.001,"high pE2F","low pE2F")</f>
        <v>high pE2F</v>
      </c>
      <c r="JG71" s="0" t="n">
        <v>73</v>
      </c>
      <c r="JH71" s="0" t="n">
        <v>0</v>
      </c>
      <c r="JI71" s="0" t="str">
        <f aca="false">IF((Q71/R71)&gt;1.3,"high cRel/relA","low cRel/RelA")</f>
        <v>high cRel/relA</v>
      </c>
      <c r="JK71" s="0" t="n">
        <v>73</v>
      </c>
      <c r="JL71" s="0" t="n">
        <v>0</v>
      </c>
      <c r="JM71" s="0" t="str">
        <f aca="false">IF(AND((Q71/R71)&gt;1.3,GW71&gt;0.4),"high cRel/relA and high syn",IF(OR((Q71/R71)&gt;1.3,GW71&gt;0.4),"high cRel/RelA or high syn","low both"))</f>
        <v>high cRel/RelA or high syn</v>
      </c>
      <c r="JO71" s="0" t="n">
        <v>73</v>
      </c>
      <c r="JP71" s="0" t="n">
        <v>0</v>
      </c>
      <c r="JQ71" s="0" t="str">
        <f aca="false">IF(BB71&gt;7.6,"high IkBd","low IkBd")</f>
        <v>high IkBd</v>
      </c>
      <c r="JS71" s="0" t="n">
        <v>73</v>
      </c>
      <c r="JT71" s="0" t="n">
        <v>0</v>
      </c>
      <c r="JU71" s="0" t="n">
        <v>2</v>
      </c>
      <c r="JW71" s="0" t="n">
        <v>73</v>
      </c>
      <c r="JX71" s="0" t="n">
        <v>0</v>
      </c>
      <c r="JY71" s="0" t="str">
        <f aca="false">IF(OR(JU71=3,JU71=5),IF(GW71&gt;0.4,"3/5 high syn","3/5 low syn"),"other")</f>
        <v>other</v>
      </c>
      <c r="KA71" s="0" t="n">
        <v>73</v>
      </c>
      <c r="KB71" s="0" t="n">
        <v>0</v>
      </c>
      <c r="KC71" s="0" t="str">
        <f aca="false">IF(KD71&gt;$KE$3,"high nfkb","low")</f>
        <v>high nfkb</v>
      </c>
      <c r="KD71" s="0" t="n">
        <f aca="false">D71+C71</f>
        <v>46.3448202907744</v>
      </c>
      <c r="KG71" s="0" t="n">
        <v>73</v>
      </c>
      <c r="KH71" s="0" t="n">
        <v>0</v>
      </c>
      <c r="KI71" s="0" t="str">
        <f aca="false">IF(AND(KM71,NOT(KN71),KO71),"high cRel+RelB, low RelA","other")</f>
        <v>high cRel+RelB, low RelA</v>
      </c>
      <c r="KJ71" s="0" t="n">
        <f aca="false">Q71</f>
        <v>25.4271879637436</v>
      </c>
      <c r="KK71" s="0" t="n">
        <f aca="false">R71</f>
        <v>15.6525743616353</v>
      </c>
      <c r="KL71" s="0" t="n">
        <f aca="false">AC71</f>
        <v>16.2128183282605</v>
      </c>
      <c r="KM71" s="0" t="n">
        <f aca="false">IF(KJ71&gt;AVERAGE($KJ$3:$KJ$115),1,0)</f>
        <v>1</v>
      </c>
      <c r="KN71" s="0" t="n">
        <f aca="false">IF(KK71&gt;AVERAGE($KK$3:$KK$115),1,0)</f>
        <v>0</v>
      </c>
      <c r="KO71" s="0" t="n">
        <f aca="false">IF(KL71&gt;AVERAGE($KL$3:$KL$115),1,0)</f>
        <v>1</v>
      </c>
      <c r="KP71" s="0" t="n">
        <v>4</v>
      </c>
      <c r="KQ71" s="0" t="n">
        <v>238</v>
      </c>
      <c r="KR71" s="0" t="n">
        <v>461273</v>
      </c>
      <c r="KS71" s="0" t="n">
        <v>238</v>
      </c>
      <c r="KT71" s="0" t="n">
        <v>461273</v>
      </c>
      <c r="KU71" s="0" t="n">
        <v>0</v>
      </c>
      <c r="KV71" s="0" t="n">
        <v>0</v>
      </c>
      <c r="KW71" s="0" t="n">
        <v>0</v>
      </c>
      <c r="KX71" s="0" t="n">
        <v>0</v>
      </c>
      <c r="KY71" s="0" t="n">
        <f aca="false">KV71/KT71</f>
        <v>0</v>
      </c>
    </row>
    <row r="72" customFormat="false" ht="15" hidden="false" customHeight="false" outlineLevel="0" collapsed="false">
      <c r="A72" s="0" t="n">
        <v>361</v>
      </c>
      <c r="B72" s="0" t="n">
        <v>12.7698508973053</v>
      </c>
      <c r="C72" s="0" t="n">
        <v>28.8253382242623</v>
      </c>
      <c r="D72" s="0" t="n">
        <v>14.010761936688</v>
      </c>
      <c r="E72" s="0" t="n">
        <v>148.42904846799</v>
      </c>
      <c r="F72" s="0" t="n">
        <v>0.171767860295625</v>
      </c>
      <c r="G72" s="0" t="n">
        <v>0.047149447030196</v>
      </c>
      <c r="H72" s="0" t="n">
        <v>2.13679976549693</v>
      </c>
      <c r="I72" s="0" t="n">
        <v>0.980071508823336</v>
      </c>
      <c r="J72" s="0" t="n">
        <v>0.125787145399006</v>
      </c>
      <c r="K72" s="0" t="n">
        <v>9.30516287721254</v>
      </c>
      <c r="L72" s="0" t="n">
        <v>0.542940847563545</v>
      </c>
      <c r="M72" s="0" t="n">
        <v>1</v>
      </c>
      <c r="N72" s="0" t="n">
        <v>1.13365417448707</v>
      </c>
      <c r="O72" s="0" t="n">
        <v>1</v>
      </c>
      <c r="P72" s="0" t="n">
        <v>0.00571897767956835</v>
      </c>
      <c r="Q72" s="0" t="n">
        <v>19.7284620559928</v>
      </c>
      <c r="R72" s="0" t="n">
        <v>15.7725620438781</v>
      </c>
      <c r="S72" s="0" t="n">
        <v>1.44636485782786</v>
      </c>
      <c r="T72" s="0" t="n">
        <v>0</v>
      </c>
      <c r="U72" s="0" t="n">
        <v>1</v>
      </c>
      <c r="V72" s="0" t="n">
        <v>3.25569069464218</v>
      </c>
      <c r="W72" s="0" t="n">
        <v>0.406269221359608</v>
      </c>
      <c r="X72" s="0" t="n">
        <v>1.58659482985976</v>
      </c>
      <c r="Y72" s="0" t="n">
        <v>2.95129994229311</v>
      </c>
      <c r="Z72" s="0" t="n">
        <v>2.31349652550024</v>
      </c>
      <c r="AA72" s="0" t="n">
        <v>0.0298900601281534</v>
      </c>
      <c r="AB72" s="0" t="n">
        <v>0.904556391221284</v>
      </c>
      <c r="AC72" s="0" t="n">
        <v>16.378412975469</v>
      </c>
      <c r="AD72" s="0" t="n">
        <v>0.0113081496380806</v>
      </c>
      <c r="AE72" s="0" t="n">
        <v>0.460199883026796</v>
      </c>
      <c r="AF72" s="0" t="n">
        <v>5.18492753500347</v>
      </c>
      <c r="AG72" s="0" t="n">
        <v>0.255704458756903</v>
      </c>
      <c r="AH72" s="0" t="n">
        <v>19.1147996404092</v>
      </c>
      <c r="AI72" s="0" t="n">
        <v>0.195799328181921</v>
      </c>
      <c r="AJ72" s="0" t="n">
        <v>0.0582863231282542</v>
      </c>
      <c r="AK72" s="0" t="n">
        <v>0.0297318269164678</v>
      </c>
      <c r="AL72" s="0" t="n">
        <v>0.00403968282774174</v>
      </c>
      <c r="AM72" s="0" t="n">
        <v>0.616422048295606</v>
      </c>
      <c r="AN72" s="0" t="n">
        <v>0.00194032738093613</v>
      </c>
      <c r="AO72" s="0" t="n">
        <v>0.198001818721953</v>
      </c>
      <c r="AP72" s="0" t="n">
        <v>119.372465811638</v>
      </c>
      <c r="AQ72" s="0" t="n">
        <v>6.11508196482073</v>
      </c>
      <c r="AR72" s="0" t="n">
        <v>21.5937108873564</v>
      </c>
      <c r="AS72" s="0" t="n">
        <v>4.21584825644848</v>
      </c>
      <c r="AT72" s="0" t="n">
        <v>8.3578538280117</v>
      </c>
      <c r="AU72" s="0" t="n">
        <v>0.0097284408926338</v>
      </c>
      <c r="AV72" s="0" t="n">
        <v>0.532840294444419</v>
      </c>
      <c r="AW72" s="0" t="n">
        <v>0.00806529314567106</v>
      </c>
      <c r="AX72" s="0" t="n">
        <v>1.27394401395221</v>
      </c>
      <c r="AY72" s="0" t="n">
        <v>0.0546197169687959</v>
      </c>
      <c r="AZ72" s="0" t="n">
        <v>0.535586699069382</v>
      </c>
      <c r="BA72" s="0" t="n">
        <v>0.0644223683412506</v>
      </c>
      <c r="BB72" s="0" t="n">
        <v>6.48974757456105</v>
      </c>
      <c r="BC72" s="0" t="n">
        <v>17.8597062693916</v>
      </c>
      <c r="BD72" s="0" t="n">
        <v>4.50757313377021</v>
      </c>
      <c r="BE72" s="0" t="n">
        <v>1.36084590115039</v>
      </c>
      <c r="BF72" s="0" t="n">
        <v>4.04398444419121</v>
      </c>
      <c r="BG72" s="0" t="n">
        <v>2.79261793855415</v>
      </c>
      <c r="BH72" s="0" t="n">
        <v>0</v>
      </c>
      <c r="BI72" s="0" t="n">
        <v>0</v>
      </c>
      <c r="BJ72" s="0" t="n">
        <v>0.0361991078754248</v>
      </c>
      <c r="BK72" s="0" t="n">
        <v>0.0427322977108065</v>
      </c>
      <c r="BL72" s="0" t="n">
        <v>1.18782956709</v>
      </c>
      <c r="BM72" s="0" t="n">
        <v>0.0904798654349307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0.00528858879212163</v>
      </c>
      <c r="BU72" s="0" t="n">
        <v>4.48863571848409</v>
      </c>
      <c r="BV72" s="0" t="n">
        <v>2.88719382672332</v>
      </c>
      <c r="BW72" s="0" t="n">
        <v>2.00800697155713</v>
      </c>
      <c r="BX72" s="0" t="n">
        <v>0.00469142315061534</v>
      </c>
      <c r="BY72" s="0" t="n">
        <v>0.00390548962791398</v>
      </c>
      <c r="BZ72" s="0" t="n">
        <v>0.0272592335022763</v>
      </c>
      <c r="CA72" s="0" t="n">
        <v>0.0318824741014563</v>
      </c>
      <c r="CB72" s="0" t="n">
        <v>6.75287649370355</v>
      </c>
      <c r="CC72" s="0" t="n">
        <v>0.533061819194852</v>
      </c>
      <c r="CD72" s="0" t="n">
        <v>0.216301688964887</v>
      </c>
      <c r="CE72" s="0" t="n">
        <v>0.144675494849701</v>
      </c>
      <c r="CF72" s="0" t="n">
        <v>0.000383702133278145</v>
      </c>
      <c r="CG72" s="0" t="n">
        <v>0.000490199853834917</v>
      </c>
      <c r="CH72" s="0" t="n">
        <v>0.00194865129685275</v>
      </c>
      <c r="CI72" s="0" t="n">
        <v>0.0022295866982145</v>
      </c>
      <c r="CJ72" s="0" t="n">
        <v>9.04401753461054</v>
      </c>
      <c r="CK72" s="0" t="n">
        <v>0.794129249822828</v>
      </c>
      <c r="CL72" s="0" t="n">
        <v>0.453581546543816</v>
      </c>
      <c r="CM72" s="0" t="n">
        <v>0.312691297017451</v>
      </c>
      <c r="CN72" s="0" t="n">
        <v>0.0007017609533499</v>
      </c>
      <c r="CO72" s="0" t="n">
        <v>0.00099395951304749</v>
      </c>
      <c r="CP72" s="0" t="n">
        <v>0.00405307058561831</v>
      </c>
      <c r="CQ72" s="0" t="n">
        <v>0.00477940074239241</v>
      </c>
      <c r="CR72" s="0" t="n">
        <v>1.08812743000417</v>
      </c>
      <c r="CS72" s="0" t="n">
        <v>0.0852150128412197</v>
      </c>
      <c r="CT72" s="0" t="n">
        <v>0.350983079719086</v>
      </c>
      <c r="CU72" s="0" t="n">
        <v>5.07359742366792</v>
      </c>
      <c r="CV72" s="0" t="n">
        <v>0.0440234144670841</v>
      </c>
      <c r="CW72" s="0" t="n">
        <v>0.0373466772527706</v>
      </c>
      <c r="CX72" s="0" t="n">
        <v>0.02801977172836</v>
      </c>
      <c r="CY72" s="0" t="n">
        <v>0.0478661566387389</v>
      </c>
      <c r="CZ72" s="0" t="n">
        <v>0.0964410159121559</v>
      </c>
      <c r="DA72" s="0" t="n">
        <v>6.300907091998</v>
      </c>
      <c r="DB72" s="0" t="n">
        <v>1.62825928005202</v>
      </c>
      <c r="DC72" s="0" t="n">
        <v>5.63453072268841</v>
      </c>
      <c r="DD72" s="0" t="n">
        <v>0.34897830253574</v>
      </c>
      <c r="DE72" s="0" t="n">
        <v>0.0182688364276801</v>
      </c>
      <c r="DF72" s="0" t="n">
        <v>0.00892379118829636</v>
      </c>
      <c r="DG72" s="0" t="n">
        <v>0.000593512485786612</v>
      </c>
      <c r="DH72" s="7" t="n">
        <v>2.6414869597662E-006</v>
      </c>
      <c r="DI72" s="0" t="n">
        <v>0.00337374975339449</v>
      </c>
      <c r="DJ72" s="0" t="n">
        <v>0.0045165869268802</v>
      </c>
      <c r="DK72" s="0" t="n">
        <v>0.000543645047870047</v>
      </c>
      <c r="DL72" s="0" t="n">
        <v>0.00864042144579156</v>
      </c>
      <c r="DM72" s="0" t="n">
        <v>0.0441007430686476</v>
      </c>
      <c r="DN72" s="0" t="n">
        <v>1.38772579411369</v>
      </c>
      <c r="DO72" s="7" t="n">
        <v>8.26018463199303E-008</v>
      </c>
      <c r="DP72" s="0" t="n">
        <v>0.174625871001249</v>
      </c>
      <c r="DQ72" s="0" t="n">
        <v>0.00260253577677599</v>
      </c>
      <c r="DR72" s="0" t="n">
        <v>0.000652187498570226</v>
      </c>
      <c r="DS72" s="0" t="n">
        <v>0.00507859901102844</v>
      </c>
      <c r="DT72" s="0" t="n">
        <v>0.311971738207109</v>
      </c>
      <c r="DU72" s="0" t="n">
        <v>0.999719491709831</v>
      </c>
      <c r="DV72" s="0" t="n">
        <v>1.01539976006493</v>
      </c>
      <c r="DW72" s="0" t="n">
        <v>1.1339428099924</v>
      </c>
      <c r="DX72" s="7" t="n">
        <v>1.89457600691018E-005</v>
      </c>
      <c r="DY72" s="0" t="n">
        <v>0.00519324218141145</v>
      </c>
      <c r="DZ72" s="0" t="n">
        <v>4.87202612186582</v>
      </c>
      <c r="EA72" s="0" t="n">
        <v>0.0752822418543698</v>
      </c>
      <c r="EB72" s="0" t="n">
        <v>3.71109176402135</v>
      </c>
      <c r="EC72" s="0" t="n">
        <v>0.0518871876068571</v>
      </c>
      <c r="ED72" s="0" t="n">
        <v>0.000801761916043388</v>
      </c>
      <c r="EE72" s="0" t="n">
        <v>1.36499704477089</v>
      </c>
      <c r="EF72" s="0" t="n">
        <v>199.760141421034</v>
      </c>
      <c r="EG72" s="0" t="n">
        <v>0.0079896117533475</v>
      </c>
      <c r="EH72" s="0" t="n">
        <v>1.43614832229316</v>
      </c>
      <c r="EI72" s="0" t="n">
        <v>82.283216207937</v>
      </c>
      <c r="EJ72" s="0" t="n">
        <v>0.0971041051157774</v>
      </c>
      <c r="EK72" s="0" t="n">
        <v>20532.2290549877</v>
      </c>
      <c r="EL72" s="0" t="n">
        <v>0.00294566678684596</v>
      </c>
      <c r="EM72" s="0" t="n">
        <v>12.1785121271515</v>
      </c>
      <c r="EN72" s="0" t="n">
        <v>640.952592232863</v>
      </c>
      <c r="EO72" s="0" t="n">
        <v>2.42012911307377</v>
      </c>
      <c r="EP72" s="0" t="n">
        <v>408610.414926137</v>
      </c>
      <c r="EQ72" s="0" t="n">
        <v>0.497099415590532</v>
      </c>
      <c r="ER72" s="0" t="n">
        <v>0.049951070122401</v>
      </c>
      <c r="ES72" s="0" t="n">
        <v>673529.685578466</v>
      </c>
      <c r="ET72" s="0" t="n">
        <v>0.00336078798705076</v>
      </c>
      <c r="EU72" s="0" t="n">
        <v>1.56930522049122</v>
      </c>
      <c r="EV72" s="0" t="n">
        <v>0.0032187137301237</v>
      </c>
      <c r="EW72" s="7" t="n">
        <v>5025556.87702982</v>
      </c>
      <c r="EX72" s="0" t="n">
        <v>4.96794103520344</v>
      </c>
      <c r="EY72" s="0" t="n">
        <v>1917.23201571111</v>
      </c>
      <c r="EZ72" s="7" t="n">
        <v>1527003.49994507</v>
      </c>
      <c r="FA72" s="0" t="n">
        <v>0.00381357069490557</v>
      </c>
      <c r="FB72" s="0" t="n">
        <v>61.9250898441303</v>
      </c>
      <c r="FC72" s="0" t="n">
        <v>67656.7197128501</v>
      </c>
      <c r="FD72" s="0" t="n">
        <v>0.0823085166725285</v>
      </c>
      <c r="FE72" s="0" t="n">
        <v>16.3998429030712</v>
      </c>
      <c r="FF72" s="0" t="n">
        <v>23375.6445002172</v>
      </c>
      <c r="FG72" s="0" t="n">
        <v>302.354600368431</v>
      </c>
      <c r="FH72" s="0" t="n">
        <v>154882.221985178</v>
      </c>
      <c r="FI72" s="0" t="n">
        <v>0.253730996989251</v>
      </c>
      <c r="FJ72" s="0" t="n">
        <v>540.997265696948</v>
      </c>
      <c r="FK72" s="0" t="n">
        <v>5.21492744878334</v>
      </c>
      <c r="FL72" s="0" t="n">
        <v>10879.5885537501</v>
      </c>
      <c r="FM72" s="0" t="n">
        <v>616.774890948682</v>
      </c>
      <c r="FN72" s="0" t="n">
        <v>0.00789984297334002</v>
      </c>
      <c r="FO72" s="0" t="n">
        <v>0.849123522856937</v>
      </c>
      <c r="FP72" s="7" t="n">
        <v>1.23641373076322E-010</v>
      </c>
      <c r="FQ72" s="7" t="n">
        <v>1.12396322144073E-008</v>
      </c>
      <c r="FR72" s="0" t="n">
        <v>499999.999998706</v>
      </c>
      <c r="FS72" s="7" t="n">
        <v>8.81830883031207E-010</v>
      </c>
      <c r="FT72" s="7" t="n">
        <v>8.28950958278343E-008</v>
      </c>
      <c r="FU72" s="0" t="n">
        <v>520327.554403479</v>
      </c>
      <c r="FV72" s="7" t="n">
        <v>1.23216635302114E-007</v>
      </c>
      <c r="FW72" s="7" t="n">
        <v>1.4198809487633E-006</v>
      </c>
      <c r="FX72" s="7" t="n">
        <v>4586594.61613937</v>
      </c>
      <c r="FY72" s="7" t="n">
        <v>1.08613267030034E-006</v>
      </c>
      <c r="FZ72" s="7" t="n">
        <v>1.08621750101819E-005</v>
      </c>
      <c r="GA72" s="7" t="n">
        <v>1.88525399101249E-005</v>
      </c>
      <c r="GB72" s="0" t="n">
        <v>99999.9981149152</v>
      </c>
      <c r="GC72" s="0" t="n">
        <v>0.00188406853452299</v>
      </c>
      <c r="GD72" s="7" t="n">
        <v>1.24632669227542E-007</v>
      </c>
      <c r="GE72" s="0" t="n">
        <v>99999.9999991083</v>
      </c>
      <c r="GF72" s="7" t="n">
        <v>1.67743762716336E-010</v>
      </c>
      <c r="GG72" s="7" t="n">
        <v>3.42145641869628E-013</v>
      </c>
      <c r="GH72" s="7" t="n">
        <v>6.95541367093957E-007</v>
      </c>
      <c r="GI72" s="7" t="n">
        <v>8.91482634155612E-007</v>
      </c>
      <c r="GJ72" s="0" t="n">
        <v>0.0136137156610921</v>
      </c>
      <c r="GK72" s="0" t="n">
        <v>8.60490680193101</v>
      </c>
      <c r="GL72" s="0" t="n">
        <v>1.80810817328412</v>
      </c>
      <c r="GM72" s="0" t="n">
        <v>19.0075098874384</v>
      </c>
      <c r="GN72" s="0" t="s">
        <v>307</v>
      </c>
      <c r="GO72" s="0" t="e">
        <f aca="false">VLOOKUP(GN72,,8,0)</f>
        <v>#NAME?</v>
      </c>
      <c r="GP72" s="0" t="n">
        <v>749</v>
      </c>
      <c r="GQ72" s="0" t="n">
        <v>988328</v>
      </c>
      <c r="GR72" s="0" t="n">
        <v>654</v>
      </c>
      <c r="GS72" s="0" t="n">
        <v>909455</v>
      </c>
      <c r="GT72" s="0" t="n">
        <v>187</v>
      </c>
      <c r="GU72" s="0" t="n">
        <v>78873</v>
      </c>
      <c r="GV72" s="0" t="n">
        <v>100456</v>
      </c>
      <c r="GW72" s="0" t="n">
        <v>0.285932721712538</v>
      </c>
      <c r="GX72" s="0" t="n">
        <v>5</v>
      </c>
      <c r="GY72" s="0" t="s">
        <v>307</v>
      </c>
      <c r="GZ72" s="0" t="n">
        <v>73.3634</v>
      </c>
      <c r="HA72" s="0" t="n">
        <v>0</v>
      </c>
      <c r="HB72" s="0" t="e">
        <f aca="false">VLOOKUP(GN72,,42,0)</f>
        <v>#NAME?</v>
      </c>
      <c r="HC72" s="0" t="e">
        <f aca="false">VLOOKUP(GN72,,43,0)</f>
        <v>#NAME?</v>
      </c>
      <c r="HD72" s="0" t="e">
        <f aca="false">IF(HC72="Progressed",1,0)</f>
        <v>#NAME?</v>
      </c>
      <c r="HE72" s="0" t="n">
        <f aca="false">GU72/GX72</f>
        <v>15774.6</v>
      </c>
      <c r="HF72" s="0" t="e">
        <f aca="false">VLOOKUP(GN72,,3,0)</f>
        <v>#NAME?</v>
      </c>
      <c r="HG72" s="0" t="n">
        <f aca="false">IF(Q72&gt;20,1,0)</f>
        <v>0</v>
      </c>
      <c r="HH72" s="0" t="n">
        <f aca="false">IF(AF72&gt;4.2,1,0)</f>
        <v>1</v>
      </c>
      <c r="HI72" s="0" t="n">
        <f aca="false">IF(DQ72&gt;0.005,1,0)</f>
        <v>0</v>
      </c>
      <c r="HJ72" s="0" t="n">
        <f aca="false">IF(DR72&gt;0.004,1,0)</f>
        <v>0</v>
      </c>
      <c r="HK72" s="0" t="n">
        <f aca="false">IF(ED72&gt;0.001,1,0)</f>
        <v>0</v>
      </c>
      <c r="HL72" s="0" t="n">
        <f aca="false">IF((GT72/GP72)&gt;0.4,1,0)</f>
        <v>0</v>
      </c>
      <c r="HM72" s="0" t="n">
        <f aca="false">SUM(HG72:HH72)</f>
        <v>1</v>
      </c>
      <c r="HN72" s="0" t="n">
        <f aca="false">SUM(HG72,HH72,HL72)</f>
        <v>1</v>
      </c>
      <c r="HP72" s="1" t="n">
        <f aca="false">IF(B72&gt;AVERAGE($B$3:$B$115),1,0)</f>
        <v>1</v>
      </c>
      <c r="HQ72" s="1" t="n">
        <f aca="false">IF(E72&gt;AVERAGE($E$3:$E$115),1,0)</f>
        <v>0</v>
      </c>
      <c r="HR72" s="2" t="str">
        <f aca="false">IF(AND(HP72,HQ72),"high","low")</f>
        <v>low</v>
      </c>
      <c r="HS72" s="6" t="n">
        <v>73.3634</v>
      </c>
      <c r="HT72" s="6" t="n">
        <v>0</v>
      </c>
      <c r="HU72" s="6" t="str">
        <f aca="false">HR72</f>
        <v>low</v>
      </c>
      <c r="HV72" s="0" t="str">
        <f aca="false">IF(HM72+HL72&lt;2,"low","high")</f>
        <v>low</v>
      </c>
      <c r="HW72" s="0" t="n">
        <v>73.3634</v>
      </c>
      <c r="HX72" s="0" t="n">
        <v>0</v>
      </c>
      <c r="HY72" s="0" t="n">
        <f aca="false">SUM(HG72,HH72,HL72)</f>
        <v>1</v>
      </c>
      <c r="IA72" s="0" t="n">
        <v>73.3634</v>
      </c>
      <c r="IB72" s="0" t="n">
        <v>0</v>
      </c>
      <c r="IC72" s="0" t="str">
        <f aca="false">IF(AND(SUM(HG72:HH72)=2,GW72&gt;0.4),"high relBp52 and cRel + high synergy",IF(SUM(HG72:HH72)=2,"high RelBp52 and cRel + low synergy","low nfkb"))</f>
        <v>low nfkb</v>
      </c>
      <c r="IE72" s="0" t="n">
        <v>73.3634</v>
      </c>
      <c r="IF72" s="0" t="n">
        <v>0</v>
      </c>
      <c r="IG72" s="0" t="str">
        <f aca="false">IF(AND(SUM(HG72:HH72)=2,GW72&gt;0.4),"high relBp52 and cRel + high synergy",IF(AND(SUM(HG72:HH72)=1,GW72&gt;0.4),"high RelBp52 or cRel + high synergy",IF(SUM(HG72:HH72)=1,"high cRel OR RelBnp52n","low nfkb")))</f>
        <v>high cRel OR RelBnp52n</v>
      </c>
      <c r="II72" s="0" t="n">
        <v>73.3634</v>
      </c>
      <c r="IJ72" s="0" t="n">
        <v>0</v>
      </c>
      <c r="IK72" s="0" t="str">
        <f aca="false">IF(Q72&gt;20,"high cRel","low cRel")</f>
        <v>low cRel</v>
      </c>
      <c r="IM72" s="0" t="n">
        <v>73.3634</v>
      </c>
      <c r="IN72" s="0" t="n">
        <v>0</v>
      </c>
      <c r="IO72" s="0" t="str">
        <f aca="false">IF(AND(Q72&gt;20,GW72&gt;0.4),"high cRel + syn","low cRel or syn")</f>
        <v>low cRel or syn</v>
      </c>
      <c r="IQ72" s="0" t="n">
        <v>73.3634</v>
      </c>
      <c r="IR72" s="0" t="n">
        <v>0</v>
      </c>
      <c r="IS72" s="0" t="str">
        <f aca="false">IF(AF72&gt;4.2,"High RelBnp52n","low RelBnp52n")</f>
        <v>High RelBnp52n</v>
      </c>
      <c r="IU72" s="0" t="n">
        <v>73.3634</v>
      </c>
      <c r="IV72" s="0" t="n">
        <v>0</v>
      </c>
      <c r="IW72" s="0" t="str">
        <f aca="false">IF(AND(AF72&gt;4.2,GW72&gt;0.4),"High RelBnp52n and syn","low RelBnp52n or syn")</f>
        <v>low RelBnp52n or syn</v>
      </c>
      <c r="IY72" s="0" t="n">
        <v>73.3634</v>
      </c>
      <c r="IZ72" s="0" t="n">
        <v>0</v>
      </c>
      <c r="JA72" s="0" t="str">
        <f aca="false">IF(AND(AF72&gt;4.2,GW72&gt;0.4),"High RelBnp52n and syn",IF(AND(AF72&gt;4.2,GW72&lt;=0.4),"other",IF(AND(AF72&lt;=4.2,GW72&gt;0.4),"other","low RelBnp52n and syn")))</f>
        <v>other</v>
      </c>
      <c r="JC72" s="0" t="n">
        <v>73.3634</v>
      </c>
      <c r="JD72" s="0" t="n">
        <v>0</v>
      </c>
      <c r="JE72" s="0" t="str">
        <f aca="false">IF(ED72&gt;0.001,"high pE2F","low pE2F")</f>
        <v>low pE2F</v>
      </c>
      <c r="JG72" s="0" t="n">
        <v>73.3634</v>
      </c>
      <c r="JH72" s="0" t="n">
        <v>0</v>
      </c>
      <c r="JI72" s="0" t="str">
        <f aca="false">IF((Q72/R72)&gt;1.3,"high cRel/relA","low cRel/RelA")</f>
        <v>low cRel/RelA</v>
      </c>
      <c r="JK72" s="0" t="n">
        <v>73.3634</v>
      </c>
      <c r="JL72" s="0" t="n">
        <v>0</v>
      </c>
      <c r="JM72" s="0" t="str">
        <f aca="false">IF(AND((Q72/R72)&gt;1.3,GW72&gt;0.4),"high cRel/relA and high syn",IF(OR((Q72/R72)&gt;1.3,GW72&gt;0.4),"high cRel/RelA or high syn","low both"))</f>
        <v>low both</v>
      </c>
      <c r="JO72" s="0" t="n">
        <v>73.3634</v>
      </c>
      <c r="JP72" s="0" t="n">
        <v>0</v>
      </c>
      <c r="JQ72" s="0" t="str">
        <f aca="false">IF(BB72&gt;7.6,"high IkBd","low IkBd")</f>
        <v>low IkBd</v>
      </c>
      <c r="JS72" s="0" t="n">
        <v>73.3634</v>
      </c>
      <c r="JT72" s="0" t="n">
        <v>0</v>
      </c>
      <c r="JU72" s="0" t="n">
        <v>1</v>
      </c>
      <c r="JW72" s="0" t="n">
        <v>73.3634</v>
      </c>
      <c r="JX72" s="0" t="n">
        <v>0</v>
      </c>
      <c r="JY72" s="0" t="str">
        <f aca="false">IF(OR(JU72=3,JU72=5),IF(GW72&gt;0.4,"3/5 high syn","3/5 low syn"),"other")</f>
        <v>other</v>
      </c>
      <c r="KA72" s="0" t="n">
        <v>73.3634</v>
      </c>
      <c r="KB72" s="0" t="n">
        <v>0</v>
      </c>
      <c r="KC72" s="0" t="str">
        <f aca="false">IF(KD72&gt;$KE$3,"high nfkb","low")</f>
        <v>high nfkb</v>
      </c>
      <c r="KD72" s="0" t="n">
        <f aca="false">D72+C72</f>
        <v>42.8361001609503</v>
      </c>
      <c r="KG72" s="0" t="n">
        <v>73.3634</v>
      </c>
      <c r="KH72" s="0" t="n">
        <v>0</v>
      </c>
      <c r="KI72" s="0" t="str">
        <f aca="false">IF(AND(KM72,NOT(KN72),KO72),"high cRel+RelB, low RelA","other")</f>
        <v>other</v>
      </c>
      <c r="KJ72" s="0" t="n">
        <f aca="false">Q72</f>
        <v>19.7284620559928</v>
      </c>
      <c r="KK72" s="0" t="n">
        <f aca="false">R72</f>
        <v>15.7725620438781</v>
      </c>
      <c r="KL72" s="0" t="n">
        <f aca="false">AC72</f>
        <v>16.378412975469</v>
      </c>
      <c r="KM72" s="0" t="n">
        <f aca="false">IF(KJ72&gt;AVERAGE($KJ$3:$KJ$115),1,0)</f>
        <v>0</v>
      </c>
      <c r="KN72" s="0" t="n">
        <f aca="false">IF(KK72&gt;AVERAGE($KK$3:$KK$115),1,0)</f>
        <v>0</v>
      </c>
      <c r="KO72" s="0" t="n">
        <f aca="false">IF(KL72&gt;AVERAGE($KL$3:$KL$115),1,0)</f>
        <v>1</v>
      </c>
      <c r="KP72" s="0" t="n">
        <v>4</v>
      </c>
      <c r="KQ72" s="0" t="n">
        <v>345</v>
      </c>
      <c r="KR72" s="0" t="n">
        <v>620439</v>
      </c>
      <c r="KS72" s="0" t="n">
        <v>345</v>
      </c>
      <c r="KT72" s="0" t="n">
        <v>620439</v>
      </c>
      <c r="KU72" s="0" t="n">
        <v>0</v>
      </c>
      <c r="KV72" s="0" t="n">
        <v>0</v>
      </c>
      <c r="KW72" s="0" t="n">
        <v>0</v>
      </c>
      <c r="KX72" s="0" t="n">
        <v>0</v>
      </c>
      <c r="KY72" s="0" t="n">
        <f aca="false">KV72/KT72</f>
        <v>0</v>
      </c>
    </row>
    <row r="73" customFormat="false" ht="15" hidden="false" customHeight="false" outlineLevel="0" collapsed="false">
      <c r="A73" s="0" t="n">
        <v>361</v>
      </c>
      <c r="B73" s="0" t="n">
        <v>14.3147545652843</v>
      </c>
      <c r="C73" s="0" t="n">
        <v>28.7102578647639</v>
      </c>
      <c r="D73" s="0" t="n">
        <v>16.3938523732079</v>
      </c>
      <c r="E73" s="0" t="n">
        <v>107.037518753071</v>
      </c>
      <c r="F73" s="0" t="n">
        <v>0.197268662854262</v>
      </c>
      <c r="G73" s="0" t="n">
        <v>0.0483231067738491</v>
      </c>
      <c r="H73" s="0" t="n">
        <v>1.38786325763186</v>
      </c>
      <c r="I73" s="0" t="n">
        <v>0.87582886031648</v>
      </c>
      <c r="J73" s="0" t="n">
        <v>0.112330678870972</v>
      </c>
      <c r="K73" s="0" t="n">
        <v>10.6632531254108</v>
      </c>
      <c r="L73" s="0" t="n">
        <v>0.580972284429788</v>
      </c>
      <c r="M73" s="0" t="n">
        <v>1</v>
      </c>
      <c r="N73" s="0" t="n">
        <v>1.17514793916871</v>
      </c>
      <c r="O73" s="0" t="n">
        <v>1</v>
      </c>
      <c r="P73" s="0" t="n">
        <v>0.0172432471421132</v>
      </c>
      <c r="Q73" s="0" t="n">
        <v>24.3244918417315</v>
      </c>
      <c r="R73" s="0" t="n">
        <v>15.6223472530064</v>
      </c>
      <c r="S73" s="0" t="n">
        <v>1.43795805364482</v>
      </c>
      <c r="T73" s="0" t="n">
        <v>0</v>
      </c>
      <c r="U73" s="0" t="n">
        <v>1</v>
      </c>
      <c r="V73" s="0" t="n">
        <v>3.92215576092839</v>
      </c>
      <c r="W73" s="0" t="n">
        <v>0.567534156431021</v>
      </c>
      <c r="X73" s="0" t="n">
        <v>1.79184844091712</v>
      </c>
      <c r="Y73" s="0" t="n">
        <v>4.26265429692458</v>
      </c>
      <c r="Z73" s="0" t="n">
        <v>2.03726354178302</v>
      </c>
      <c r="AA73" s="0" t="n">
        <v>0.0272381797482107</v>
      </c>
      <c r="AB73" s="0" t="n">
        <v>0.900236215487146</v>
      </c>
      <c r="AC73" s="0" t="n">
        <v>16.0540929855551</v>
      </c>
      <c r="AD73" s="0" t="n">
        <v>0.00972505732700562</v>
      </c>
      <c r="AE73" s="0" t="n">
        <v>0.492360198650711</v>
      </c>
      <c r="AF73" s="0" t="n">
        <v>4.4350111658973</v>
      </c>
      <c r="AG73" s="0" t="n">
        <v>0.326970619634573</v>
      </c>
      <c r="AH73" s="0" t="n">
        <v>17.2096475374914</v>
      </c>
      <c r="AI73" s="0" t="n">
        <v>0.320399802413659</v>
      </c>
      <c r="AJ73" s="0" t="n">
        <v>0.0820679130940918</v>
      </c>
      <c r="AK73" s="0" t="n">
        <v>0.0342401338291741</v>
      </c>
      <c r="AL73" s="0" t="n">
        <v>0.0060228521943727</v>
      </c>
      <c r="AM73" s="0" t="n">
        <v>1.07627765216953</v>
      </c>
      <c r="AN73" s="0" t="n">
        <v>0.0015104173720728</v>
      </c>
      <c r="AO73" s="0" t="n">
        <v>0.16000993427217</v>
      </c>
      <c r="AP73" s="0" t="n">
        <v>174.273863823056</v>
      </c>
      <c r="AQ73" s="0" t="n">
        <v>17.1927174588037</v>
      </c>
      <c r="AR73" s="0" t="n">
        <v>31.7043550004284</v>
      </c>
      <c r="AS73" s="0" t="n">
        <v>8.87025034627995</v>
      </c>
      <c r="AT73" s="0" t="n">
        <v>19.0642078429724</v>
      </c>
      <c r="AU73" s="0" t="n">
        <v>0.0527723990925897</v>
      </c>
      <c r="AV73" s="0" t="n">
        <v>1.03844545913023</v>
      </c>
      <c r="AW73" s="0" t="n">
        <v>0.0177968666600954</v>
      </c>
      <c r="AX73" s="0" t="n">
        <v>1.89261195523767</v>
      </c>
      <c r="AY73" s="0" t="n">
        <v>0.149069865414645</v>
      </c>
      <c r="AZ73" s="0" t="n">
        <v>0.794892449099747</v>
      </c>
      <c r="BA73" s="0" t="n">
        <v>0.117258593905856</v>
      </c>
      <c r="BB73" s="0" t="n">
        <v>7.71262007252295</v>
      </c>
      <c r="BC73" s="0" t="n">
        <v>19.7510748303796</v>
      </c>
      <c r="BD73" s="0" t="n">
        <v>5.43852212077244</v>
      </c>
      <c r="BE73" s="0" t="n">
        <v>1.52132077124847</v>
      </c>
      <c r="BF73" s="0" t="n">
        <v>10.2680369174639</v>
      </c>
      <c r="BG73" s="0" t="n">
        <v>5.30480930519244</v>
      </c>
      <c r="BH73" s="0" t="n">
        <v>0</v>
      </c>
      <c r="BI73" s="0" t="n">
        <v>0</v>
      </c>
      <c r="BJ73" s="0" t="n">
        <v>0.0892133217476028</v>
      </c>
      <c r="BK73" s="0" t="n">
        <v>0.0702445967658766</v>
      </c>
      <c r="BL73" s="0" t="n">
        <v>1.15268785113119</v>
      </c>
      <c r="BM73" s="0" t="n">
        <v>0.0891168765175125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0.00532347504055075</v>
      </c>
      <c r="BU73" s="0" t="n">
        <v>4.05764525549974</v>
      </c>
      <c r="BV73" s="0" t="n">
        <v>9.3632255620647</v>
      </c>
      <c r="BW73" s="0" t="n">
        <v>4.88468442218845</v>
      </c>
      <c r="BX73" s="0" t="n">
        <v>0.0297238311327472</v>
      </c>
      <c r="BY73" s="0" t="n">
        <v>0.0101071333748485</v>
      </c>
      <c r="BZ73" s="0" t="n">
        <v>0.0886546532195993</v>
      </c>
      <c r="CA73" s="0" t="n">
        <v>0.0688480778951634</v>
      </c>
      <c r="CB73" s="0" t="n">
        <v>9.10304912704673</v>
      </c>
      <c r="CC73" s="0" t="n">
        <v>0.723811271120046</v>
      </c>
      <c r="CD73" s="0" t="n">
        <v>0.539194348372275</v>
      </c>
      <c r="CE73" s="0" t="n">
        <v>0.272904942397638</v>
      </c>
      <c r="CF73" s="0" t="n">
        <v>0.00184921638503149</v>
      </c>
      <c r="CG73" s="0" t="n">
        <v>0.00159239641103658</v>
      </c>
      <c r="CH73" s="0" t="n">
        <v>0.00484807978143849</v>
      </c>
      <c r="CI73" s="0" t="n">
        <v>0.00369405144455558</v>
      </c>
      <c r="CJ73" s="0" t="n">
        <v>9.8431645294399</v>
      </c>
      <c r="CK73" s="0" t="n">
        <v>0.862203194706896</v>
      </c>
      <c r="CL73" s="0" t="n">
        <v>0.831307355761345</v>
      </c>
      <c r="CM73" s="0" t="n">
        <v>0.428916847507916</v>
      </c>
      <c r="CN73" s="0" t="n">
        <v>0.00238768023243574</v>
      </c>
      <c r="CO73" s="0" t="n">
        <v>0.00220164400935843</v>
      </c>
      <c r="CP73" s="0" t="n">
        <v>0.00721058570278954</v>
      </c>
      <c r="CQ73" s="0" t="n">
        <v>0.00567131728910242</v>
      </c>
      <c r="CR73" s="0" t="n">
        <v>0.822509753620553</v>
      </c>
      <c r="CS73" s="0" t="n">
        <v>0.0647545649428536</v>
      </c>
      <c r="CT73" s="0" t="n">
        <v>0.462247839694671</v>
      </c>
      <c r="CU73" s="0" t="n">
        <v>5.21415466003203</v>
      </c>
      <c r="CV73" s="0" t="n">
        <v>0.0390717576340101</v>
      </c>
      <c r="CW73" s="0" t="n">
        <v>0.0314354599582145</v>
      </c>
      <c r="CX73" s="0" t="n">
        <v>0.0332562444236666</v>
      </c>
      <c r="CY73" s="0" t="n">
        <v>0.0376864670865936</v>
      </c>
      <c r="CZ73" s="0" t="n">
        <v>0.0973097577812161</v>
      </c>
      <c r="DA73" s="0" t="n">
        <v>6.64876929862002</v>
      </c>
      <c r="DB73" s="0" t="n">
        <v>1.94029025365283</v>
      </c>
      <c r="DC73" s="0" t="n">
        <v>4.40983024225143</v>
      </c>
      <c r="DD73" s="0" t="n">
        <v>0.287612649636891</v>
      </c>
      <c r="DE73" s="0" t="n">
        <v>0.016990311775539</v>
      </c>
      <c r="DF73" s="0" t="n">
        <v>0.00986731587074959</v>
      </c>
      <c r="DG73" s="0" t="n">
        <v>0.000575857256449679</v>
      </c>
      <c r="DH73" s="7" t="n">
        <v>2.65857298174822E-006</v>
      </c>
      <c r="DI73" s="0" t="n">
        <v>0.00454724698251381</v>
      </c>
      <c r="DJ73" s="0" t="n">
        <v>0.00491510882180655</v>
      </c>
      <c r="DK73" s="0" t="n">
        <v>0.000410882280125961</v>
      </c>
      <c r="DL73" s="0" t="n">
        <v>0.0291956408621719</v>
      </c>
      <c r="DM73" s="0" t="n">
        <v>0.0479595305276706</v>
      </c>
      <c r="DN73" s="0" t="n">
        <v>0.484470569633595</v>
      </c>
      <c r="DO73" s="7" t="n">
        <v>8.56964760767102E-008</v>
      </c>
      <c r="DP73" s="0" t="n">
        <v>0.145426072346744</v>
      </c>
      <c r="DQ73" s="0" t="n">
        <v>0.00611473721823069</v>
      </c>
      <c r="DR73" s="0" t="n">
        <v>0.0019849218517079</v>
      </c>
      <c r="DS73" s="0" t="n">
        <v>0.00507902997575097</v>
      </c>
      <c r="DT73" s="0" t="n">
        <v>0.331723360526895</v>
      </c>
      <c r="DU73" s="0" t="n">
        <v>0.999636388559896</v>
      </c>
      <c r="DV73" s="0" t="n">
        <v>0.783131179034287</v>
      </c>
      <c r="DW73" s="0" t="n">
        <v>0.940050904606575</v>
      </c>
      <c r="DX73" s="7" t="n">
        <v>1.53990826767914E-005</v>
      </c>
      <c r="DY73" s="0" t="n">
        <v>0.004889403236806</v>
      </c>
      <c r="DZ73" s="0" t="n">
        <v>4.82832667747302</v>
      </c>
      <c r="EA73" s="0" t="n">
        <v>0.114188112094132</v>
      </c>
      <c r="EB73" s="0" t="n">
        <v>4.21685939804624</v>
      </c>
      <c r="EC73" s="0" t="n">
        <v>0.0561543215391821</v>
      </c>
      <c r="ED73" s="0" t="n">
        <v>0.00132821335158659</v>
      </c>
      <c r="EE73" s="0" t="n">
        <v>0.89866188895167</v>
      </c>
      <c r="EF73" s="0" t="n">
        <v>199.760141445501</v>
      </c>
      <c r="EG73" s="0" t="n">
        <v>0.00798961175434558</v>
      </c>
      <c r="EH73" s="0" t="n">
        <v>1.37325536376182</v>
      </c>
      <c r="EI73" s="0" t="n">
        <v>98.1604611791087</v>
      </c>
      <c r="EJ73" s="0" t="n">
        <v>0.10895884693675</v>
      </c>
      <c r="EK73" s="0" t="n">
        <v>22754.6505637752</v>
      </c>
      <c r="EL73" s="0" t="n">
        <v>0.00312155070051435</v>
      </c>
      <c r="EM73" s="0" t="n">
        <v>15.7141221736328</v>
      </c>
      <c r="EN73" s="0" t="n">
        <v>577.918884286777</v>
      </c>
      <c r="EO73" s="0" t="n">
        <v>3.16270316359103</v>
      </c>
      <c r="EP73" s="0" t="n">
        <v>694425.843355004</v>
      </c>
      <c r="EQ73" s="0" t="n">
        <v>1.09006846048376</v>
      </c>
      <c r="ER73" s="0" t="n">
        <v>0.0857843269316925</v>
      </c>
      <c r="ES73" s="0" t="n">
        <v>417075.798813919</v>
      </c>
      <c r="ET73" s="0" t="n">
        <v>0.0035740502513667</v>
      </c>
      <c r="EU73" s="0" t="n">
        <v>1.71710675322891</v>
      </c>
      <c r="EV73" s="0" t="n">
        <v>0.00390305219552513</v>
      </c>
      <c r="EW73" s="7" t="n">
        <v>6416999.13554415</v>
      </c>
      <c r="EX73" s="0" t="n">
        <v>10.8935371632813</v>
      </c>
      <c r="EY73" s="0" t="n">
        <v>3792.1238826212</v>
      </c>
      <c r="EZ73" s="7" t="n">
        <v>1020331.97947901</v>
      </c>
      <c r="FA73" s="0" t="n">
        <v>0.00437619159725696</v>
      </c>
      <c r="FB73" s="0" t="n">
        <v>70.096820485969</v>
      </c>
      <c r="FC73" s="0" t="n">
        <v>43618.7643895605</v>
      </c>
      <c r="FD73" s="0" t="n">
        <v>0.0684701405372201</v>
      </c>
      <c r="FE73" s="0" t="n">
        <v>14.8965681808626</v>
      </c>
      <c r="FF73" s="0" t="n">
        <v>20535.1690884254</v>
      </c>
      <c r="FG73" s="0" t="n">
        <v>238.676394973657</v>
      </c>
      <c r="FH73" s="0" t="n">
        <v>98532.9385976633</v>
      </c>
      <c r="FI73" s="0" t="n">
        <v>0.146621637528109</v>
      </c>
      <c r="FJ73" s="0" t="n">
        <v>390.94810825034</v>
      </c>
      <c r="FK73" s="0" t="n">
        <v>3.81181034351992</v>
      </c>
      <c r="FL73" s="0" t="n">
        <v>7656.36216944207</v>
      </c>
      <c r="FM73" s="0" t="n">
        <v>320.117782471117</v>
      </c>
      <c r="FN73" s="0" t="n">
        <v>0.0054319781742668</v>
      </c>
      <c r="FO73" s="0" t="n">
        <v>0.393549565586822</v>
      </c>
      <c r="FP73" s="7" t="n">
        <v>5.86360794022861E-011</v>
      </c>
      <c r="FQ73" s="7" t="n">
        <v>3.57761189372199E-009</v>
      </c>
      <c r="FR73" s="0" t="n">
        <v>499999.999999435</v>
      </c>
      <c r="FS73" s="7" t="n">
        <v>4.18162868247936E-010</v>
      </c>
      <c r="FT73" s="7" t="n">
        <v>2.92937385301434E-008</v>
      </c>
      <c r="FU73" s="0" t="n">
        <v>597507.310464386</v>
      </c>
      <c r="FV73" s="7" t="n">
        <v>5.00009238040342E-008</v>
      </c>
      <c r="FW73" s="7" t="n">
        <v>5.68532832748799E-007</v>
      </c>
      <c r="FX73" s="7" t="n">
        <v>5797187.15143592</v>
      </c>
      <c r="FY73" s="7" t="n">
        <v>4.85123291312817E-007</v>
      </c>
      <c r="FZ73" s="7" t="n">
        <v>4.85044534545251E-006</v>
      </c>
      <c r="GA73" s="7" t="n">
        <v>6.88953866032227E-006</v>
      </c>
      <c r="GB73" s="0" t="n">
        <v>99999.9993111936</v>
      </c>
      <c r="GC73" s="0" t="n">
        <v>0.000688468155344153</v>
      </c>
      <c r="GD73" s="7" t="n">
        <v>4.50866943080738E-008</v>
      </c>
      <c r="GE73" s="0" t="n">
        <v>99999.9999997068</v>
      </c>
      <c r="GF73" s="7" t="n">
        <v>4.47986752529501E-011</v>
      </c>
      <c r="GG73" s="7" t="n">
        <v>1.55285657924457E-013</v>
      </c>
      <c r="GH73" s="7" t="n">
        <v>2.35033341112518E-007</v>
      </c>
      <c r="GI73" s="7" t="n">
        <v>2.93148004560389E-007</v>
      </c>
      <c r="GJ73" s="0" t="n">
        <v>0.00570957807772807</v>
      </c>
      <c r="GK73" s="0" t="n">
        <v>8.38366373613864</v>
      </c>
      <c r="GL73" s="0" t="n">
        <v>1.92753785262882</v>
      </c>
      <c r="GM73" s="0" t="n">
        <v>15.5124185995964</v>
      </c>
      <c r="GN73" s="0" t="s">
        <v>308</v>
      </c>
      <c r="GO73" s="0" t="e">
        <f aca="false">VLOOKUP(GN73,,8,0)</f>
        <v>#NAME?</v>
      </c>
      <c r="GP73" s="0" t="n">
        <v>301</v>
      </c>
      <c r="GQ73" s="0" t="n">
        <v>556344</v>
      </c>
      <c r="GR73" s="0" t="n">
        <v>284</v>
      </c>
      <c r="GS73" s="0" t="n">
        <v>533024</v>
      </c>
      <c r="GT73" s="0" t="n">
        <v>47</v>
      </c>
      <c r="GU73" s="0" t="n">
        <v>23320</v>
      </c>
      <c r="GV73" s="0" t="n">
        <v>29477</v>
      </c>
      <c r="GW73" s="0" t="n">
        <v>0.165492957746479</v>
      </c>
      <c r="GX73" s="0" t="n">
        <v>2</v>
      </c>
      <c r="GY73" s="0" t="s">
        <v>308</v>
      </c>
      <c r="GZ73" s="0" t="n">
        <v>73.5606</v>
      </c>
      <c r="HA73" s="0" t="n">
        <v>0</v>
      </c>
      <c r="HB73" s="0" t="e">
        <f aca="false">VLOOKUP(GN73,,42,0)</f>
        <v>#NAME?</v>
      </c>
      <c r="HC73" s="0" t="e">
        <f aca="false">VLOOKUP(GN73,,43,0)</f>
        <v>#NAME?</v>
      </c>
      <c r="HD73" s="0" t="e">
        <f aca="false">IF(HC73="Progressed",1,0)</f>
        <v>#NAME?</v>
      </c>
      <c r="HE73" s="0" t="n">
        <f aca="false">GU73/GX73</f>
        <v>11660</v>
      </c>
      <c r="HF73" s="0" t="e">
        <f aca="false">VLOOKUP(GN73,,3,0)</f>
        <v>#NAME?</v>
      </c>
      <c r="HG73" s="0" t="n">
        <f aca="false">IF(Q73&gt;20,1,0)</f>
        <v>1</v>
      </c>
      <c r="HH73" s="0" t="n">
        <f aca="false">IF(AF73&gt;4.2,1,0)</f>
        <v>1</v>
      </c>
      <c r="HI73" s="0" t="n">
        <f aca="false">IF(DQ73&gt;0.005,1,0)</f>
        <v>1</v>
      </c>
      <c r="HJ73" s="0" t="n">
        <f aca="false">IF(DR73&gt;0.004,1,0)</f>
        <v>0</v>
      </c>
      <c r="HK73" s="0" t="n">
        <f aca="false">IF(ED73&gt;0.001,1,0)</f>
        <v>1</v>
      </c>
      <c r="HL73" s="0" t="n">
        <f aca="false">IF((GT73/GP73)&gt;0.4,1,0)</f>
        <v>0</v>
      </c>
      <c r="HM73" s="0" t="n">
        <f aca="false">SUM(HG73:HH73)</f>
        <v>2</v>
      </c>
      <c r="HN73" s="0" t="n">
        <f aca="false">SUM(HG73,HH73,HL73)</f>
        <v>2</v>
      </c>
      <c r="HP73" s="1" t="n">
        <f aca="false">IF(B73&gt;AVERAGE($B$3:$B$115),1,0)</f>
        <v>1</v>
      </c>
      <c r="HQ73" s="1" t="n">
        <f aca="false">IF(E73&gt;AVERAGE($E$3:$E$115),1,0)</f>
        <v>0</v>
      </c>
      <c r="HR73" s="2" t="str">
        <f aca="false">IF(AND(HP73,HQ73),"high","low")</f>
        <v>low</v>
      </c>
      <c r="HS73" s="6" t="n">
        <v>73.5606</v>
      </c>
      <c r="HT73" s="6" t="n">
        <v>0</v>
      </c>
      <c r="HU73" s="6" t="str">
        <f aca="false">HR73</f>
        <v>low</v>
      </c>
      <c r="HV73" s="0" t="str">
        <f aca="false">IF(HM73+HL73&lt;2,"low","high")</f>
        <v>high</v>
      </c>
      <c r="HW73" s="0" t="n">
        <v>73.5606</v>
      </c>
      <c r="HX73" s="0" t="n">
        <v>0</v>
      </c>
      <c r="HY73" s="0" t="n">
        <f aca="false">SUM(HG73,HH73,HL73)</f>
        <v>2</v>
      </c>
      <c r="IA73" s="0" t="n">
        <v>73.5606</v>
      </c>
      <c r="IB73" s="0" t="n">
        <v>0</v>
      </c>
      <c r="IC73" s="0" t="str">
        <f aca="false">IF(AND(SUM(HG73:HH73)=2,GW73&gt;0.4),"high relBp52 and cRel + high synergy",IF(SUM(HG73:HH73)=2,"high RelBp52 and cRel + low synergy","low nfkb"))</f>
        <v>high RelBp52 and cRel + low synergy</v>
      </c>
      <c r="IE73" s="0" t="n">
        <v>73.5606</v>
      </c>
      <c r="IF73" s="0" t="n">
        <v>0</v>
      </c>
      <c r="IG73" s="0" t="str">
        <f aca="false">IF(AND(SUM(HG73:HH73)=2,GW73&gt;0.4),"high relBp52 and cRel + high synergy",IF(AND(SUM(HG73:HH73)=1,GW73&gt;0.4),"high RelBp52 or cRel + high synergy",IF(SUM(HG73:HH73)=1,"high cRel OR RelBnp52n","low nfkb")))</f>
        <v>low nfkb</v>
      </c>
      <c r="II73" s="0" t="n">
        <v>73.5606</v>
      </c>
      <c r="IJ73" s="0" t="n">
        <v>0</v>
      </c>
      <c r="IK73" s="0" t="str">
        <f aca="false">IF(Q73&gt;20,"high cRel","low cRel")</f>
        <v>high cRel</v>
      </c>
      <c r="IM73" s="0" t="n">
        <v>73.5606</v>
      </c>
      <c r="IN73" s="0" t="n">
        <v>0</v>
      </c>
      <c r="IO73" s="0" t="str">
        <f aca="false">IF(AND(Q73&gt;20,GW73&gt;0.4),"high cRel + syn","low cRel or syn")</f>
        <v>low cRel or syn</v>
      </c>
      <c r="IQ73" s="0" t="n">
        <v>73.5606</v>
      </c>
      <c r="IR73" s="0" t="n">
        <v>0</v>
      </c>
      <c r="IS73" s="0" t="str">
        <f aca="false">IF(AF73&gt;4.2,"High RelBnp52n","low RelBnp52n")</f>
        <v>High RelBnp52n</v>
      </c>
      <c r="IU73" s="0" t="n">
        <v>73.5606</v>
      </c>
      <c r="IV73" s="0" t="n">
        <v>0</v>
      </c>
      <c r="IW73" s="0" t="str">
        <f aca="false">IF(AND(AF73&gt;4.2,GW73&gt;0.4),"High RelBnp52n and syn","low RelBnp52n or syn")</f>
        <v>low RelBnp52n or syn</v>
      </c>
      <c r="IY73" s="0" t="n">
        <v>73.5606</v>
      </c>
      <c r="IZ73" s="0" t="n">
        <v>0</v>
      </c>
      <c r="JA73" s="0" t="str">
        <f aca="false">IF(AND(AF73&gt;4.2,GW73&gt;0.4),"High RelBnp52n and syn",IF(AND(AF73&gt;4.2,GW73&lt;=0.4),"other",IF(AND(AF73&lt;=4.2,GW73&gt;0.4),"other","low RelBnp52n and syn")))</f>
        <v>other</v>
      </c>
      <c r="JC73" s="0" t="n">
        <v>73.5606</v>
      </c>
      <c r="JD73" s="0" t="n">
        <v>0</v>
      </c>
      <c r="JE73" s="0" t="str">
        <f aca="false">IF(ED73&gt;0.001,"high pE2F","low pE2F")</f>
        <v>high pE2F</v>
      </c>
      <c r="JG73" s="0" t="n">
        <v>73.5606</v>
      </c>
      <c r="JH73" s="0" t="n">
        <v>0</v>
      </c>
      <c r="JI73" s="0" t="str">
        <f aca="false">IF((Q73/R73)&gt;1.3,"high cRel/relA","low cRel/RelA")</f>
        <v>high cRel/relA</v>
      </c>
      <c r="JK73" s="0" t="n">
        <v>73.5606</v>
      </c>
      <c r="JL73" s="0" t="n">
        <v>0</v>
      </c>
      <c r="JM73" s="0" t="str">
        <f aca="false">IF(AND((Q73/R73)&gt;1.3,GW73&gt;0.4),"high cRel/relA and high syn",IF(OR((Q73/R73)&gt;1.3,GW73&gt;0.4),"high cRel/RelA or high syn","low both"))</f>
        <v>high cRel/RelA or high syn</v>
      </c>
      <c r="JO73" s="0" t="n">
        <v>73.5606</v>
      </c>
      <c r="JP73" s="0" t="n">
        <v>0</v>
      </c>
      <c r="JQ73" s="0" t="str">
        <f aca="false">IF(BB73&gt;7.6,"high IkBd","low IkBd")</f>
        <v>high IkBd</v>
      </c>
      <c r="JS73" s="0" t="n">
        <v>73.5606</v>
      </c>
      <c r="JT73" s="0" t="n">
        <v>0</v>
      </c>
      <c r="JU73" s="0" t="n">
        <v>4</v>
      </c>
      <c r="JW73" s="0" t="n">
        <v>73.5606</v>
      </c>
      <c r="JX73" s="0" t="n">
        <v>0</v>
      </c>
      <c r="JY73" s="0" t="str">
        <f aca="false">IF(OR(JU73=3,JU73=5),IF(GW73&gt;0.4,"3/5 high syn","3/5 low syn"),"other")</f>
        <v>other</v>
      </c>
      <c r="KA73" s="0" t="n">
        <v>73.5606</v>
      </c>
      <c r="KB73" s="0" t="n">
        <v>0</v>
      </c>
      <c r="KC73" s="0" t="str">
        <f aca="false">IF(KD73&gt;$KE$3,"high nfkb","low")</f>
        <v>high nfkb</v>
      </c>
      <c r="KD73" s="0" t="n">
        <f aca="false">D73+C73</f>
        <v>45.1041102379718</v>
      </c>
      <c r="KG73" s="0" t="n">
        <v>73.5606</v>
      </c>
      <c r="KH73" s="0" t="n">
        <v>0</v>
      </c>
      <c r="KI73" s="0" t="str">
        <f aca="false">IF(AND(KM73,NOT(KN73),KO73),"high cRel+RelB, low RelA","other")</f>
        <v>other</v>
      </c>
      <c r="KJ73" s="0" t="n">
        <f aca="false">Q73</f>
        <v>24.3244918417315</v>
      </c>
      <c r="KK73" s="0" t="n">
        <f aca="false">R73</f>
        <v>15.6223472530064</v>
      </c>
      <c r="KL73" s="0" t="n">
        <f aca="false">AC73</f>
        <v>16.0540929855551</v>
      </c>
      <c r="KM73" s="0" t="n">
        <f aca="false">IF(KJ73&gt;AVERAGE($KJ$3:$KJ$115),1,0)</f>
        <v>1</v>
      </c>
      <c r="KN73" s="0" t="n">
        <f aca="false">IF(KK73&gt;AVERAGE($KK$3:$KK$115),1,0)</f>
        <v>0</v>
      </c>
      <c r="KO73" s="0" t="n">
        <f aca="false">IF(KL73&gt;AVERAGE($KL$3:$KL$115),1,0)</f>
        <v>0</v>
      </c>
      <c r="KP73" s="0" t="n">
        <v>4</v>
      </c>
      <c r="KQ73" s="0" t="n">
        <v>238</v>
      </c>
      <c r="KR73" s="0" t="n">
        <v>461273</v>
      </c>
      <c r="KS73" s="0" t="n">
        <v>238</v>
      </c>
      <c r="KT73" s="0" t="n">
        <v>461273</v>
      </c>
      <c r="KU73" s="0" t="n">
        <v>0</v>
      </c>
      <c r="KV73" s="0" t="n">
        <v>0</v>
      </c>
      <c r="KW73" s="0" t="n">
        <v>0</v>
      </c>
      <c r="KX73" s="0" t="n">
        <v>0</v>
      </c>
      <c r="KY73" s="0" t="n">
        <f aca="false">KV73/KT73</f>
        <v>0</v>
      </c>
    </row>
    <row r="74" customFormat="false" ht="15" hidden="false" customHeight="false" outlineLevel="0" collapsed="false">
      <c r="A74" s="0" t="n">
        <v>361</v>
      </c>
      <c r="B74" s="0" t="n">
        <v>11.4277422640629</v>
      </c>
      <c r="C74" s="0" t="n">
        <v>22.8419758454649</v>
      </c>
      <c r="D74" s="0" t="n">
        <v>12.6793367499351</v>
      </c>
      <c r="E74" s="0" t="n">
        <v>89.552479494806</v>
      </c>
      <c r="F74" s="0" t="n">
        <v>0.16190781597422</v>
      </c>
      <c r="G74" s="0" t="n">
        <v>0.047666646022087</v>
      </c>
      <c r="H74" s="0" t="n">
        <v>1.21199344601782</v>
      </c>
      <c r="I74" s="0" t="n">
        <v>0.724135756250634</v>
      </c>
      <c r="J74" s="0" t="n">
        <v>0.0893946765388682</v>
      </c>
      <c r="K74" s="0" t="n">
        <v>8.80299953440046</v>
      </c>
      <c r="L74" s="0" t="n">
        <v>0.567142777759592</v>
      </c>
      <c r="M74" s="0" t="n">
        <v>1</v>
      </c>
      <c r="N74" s="0" t="n">
        <v>1.17130478674687</v>
      </c>
      <c r="O74" s="0" t="n">
        <v>1</v>
      </c>
      <c r="P74" s="0" t="n">
        <v>0.00435483222858059</v>
      </c>
      <c r="Q74" s="0" t="n">
        <v>24.1073517316836</v>
      </c>
      <c r="R74" s="0" t="n">
        <v>15.700668018657</v>
      </c>
      <c r="S74" s="0" t="n">
        <v>1.32828979203199</v>
      </c>
      <c r="T74" s="0" t="n">
        <v>0</v>
      </c>
      <c r="U74" s="0" t="n">
        <v>1</v>
      </c>
      <c r="V74" s="0" t="n">
        <v>3.79210350903503</v>
      </c>
      <c r="W74" s="0" t="n">
        <v>0.501882255164501</v>
      </c>
      <c r="X74" s="0" t="n">
        <v>1.48121648850735</v>
      </c>
      <c r="Y74" s="0" t="n">
        <v>3.74678818859817</v>
      </c>
      <c r="Z74" s="0" t="n">
        <v>2.03755116113227</v>
      </c>
      <c r="AA74" s="0" t="n">
        <v>0.0264853902773312</v>
      </c>
      <c r="AB74" s="0" t="n">
        <v>0.883142850346258</v>
      </c>
      <c r="AC74" s="0" t="n">
        <v>15.8239370166282</v>
      </c>
      <c r="AD74" s="0" t="n">
        <v>0.00934785581787953</v>
      </c>
      <c r="AE74" s="0" t="n">
        <v>0.41433845911879</v>
      </c>
      <c r="AF74" s="0" t="n">
        <v>4.10205352785499</v>
      </c>
      <c r="AG74" s="0" t="n">
        <v>0.273213956455022</v>
      </c>
      <c r="AH74" s="0" t="n">
        <v>12.9563786989268</v>
      </c>
      <c r="AI74" s="0" t="n">
        <v>0.274363099637805</v>
      </c>
      <c r="AJ74" s="0" t="n">
        <v>0.0650578893423523</v>
      </c>
      <c r="AK74" s="0" t="n">
        <v>0.0324495927814428</v>
      </c>
      <c r="AL74" s="0" t="n">
        <v>0.005546874418991</v>
      </c>
      <c r="AM74" s="0" t="n">
        <v>0.911580975086465</v>
      </c>
      <c r="AN74" s="0" t="n">
        <v>0.00151003257092848</v>
      </c>
      <c r="AO74" s="0" t="n">
        <v>0.159134714961439</v>
      </c>
      <c r="AP74" s="0" t="n">
        <v>169.338813186382</v>
      </c>
      <c r="AQ74" s="0" t="n">
        <v>22.5744132195557</v>
      </c>
      <c r="AR74" s="0" t="n">
        <v>35.3571008101032</v>
      </c>
      <c r="AS74" s="0" t="n">
        <v>10.2674930335861</v>
      </c>
      <c r="AT74" s="0" t="n">
        <v>22.6747859234337</v>
      </c>
      <c r="AU74" s="0" t="n">
        <v>0.0733148948482404</v>
      </c>
      <c r="AV74" s="0" t="n">
        <v>1.25068876558299</v>
      </c>
      <c r="AW74" s="0" t="n">
        <v>0.0184872850958673</v>
      </c>
      <c r="AX74" s="0" t="n">
        <v>2.30940173146568</v>
      </c>
      <c r="AY74" s="0" t="n">
        <v>0.254540131716874</v>
      </c>
      <c r="AZ74" s="0" t="n">
        <v>1.17109052908967</v>
      </c>
      <c r="BA74" s="0" t="n">
        <v>0.16320058542943</v>
      </c>
      <c r="BB74" s="0" t="n">
        <v>7.84685811287022</v>
      </c>
      <c r="BC74" s="0" t="n">
        <v>18.5713337489549</v>
      </c>
      <c r="BD74" s="0" t="n">
        <v>6.46899037916674</v>
      </c>
      <c r="BE74" s="0" t="n">
        <v>1.43173243100297</v>
      </c>
      <c r="BF74" s="0" t="n">
        <v>12.7591224768257</v>
      </c>
      <c r="BG74" s="0" t="n">
        <v>5.80915813187693</v>
      </c>
      <c r="BH74" s="0" t="n">
        <v>0</v>
      </c>
      <c r="BI74" s="0" t="n">
        <v>0</v>
      </c>
      <c r="BJ74" s="0" t="n">
        <v>0.144174588913666</v>
      </c>
      <c r="BK74" s="0" t="n">
        <v>0.0925085498706509</v>
      </c>
      <c r="BL74" s="0" t="n">
        <v>1.02751218012961</v>
      </c>
      <c r="BM74" s="0" t="n">
        <v>0.0794910725417916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0.00526363608475999</v>
      </c>
      <c r="BU74" s="0" t="n">
        <v>4.30344644992698</v>
      </c>
      <c r="BV74" s="0" t="n">
        <v>11.7281267159226</v>
      </c>
      <c r="BW74" s="0" t="n">
        <v>5.40176718872128</v>
      </c>
      <c r="BX74" s="0" t="n">
        <v>0.03996978496623</v>
      </c>
      <c r="BY74" s="0" t="n">
        <v>0.0101877422939546</v>
      </c>
      <c r="BZ74" s="0" t="n">
        <v>0.149350793798247</v>
      </c>
      <c r="CA74" s="0" t="n">
        <v>0.0942252840005567</v>
      </c>
      <c r="CB74" s="0" t="n">
        <v>8.44576754631306</v>
      </c>
      <c r="CC74" s="0" t="n">
        <v>0.67063548509912</v>
      </c>
      <c r="CD74" s="0" t="n">
        <v>0.718795753491074</v>
      </c>
      <c r="CE74" s="0" t="n">
        <v>0.323558088278848</v>
      </c>
      <c r="CF74" s="0" t="n">
        <v>0.00265122544361285</v>
      </c>
      <c r="CG74" s="0" t="n">
        <v>0.00209173706489348</v>
      </c>
      <c r="CH74" s="0" t="n">
        <v>0.00865685989613287</v>
      </c>
      <c r="CI74" s="0" t="n">
        <v>0.00539234004156517</v>
      </c>
      <c r="CJ74" s="0" t="n">
        <v>9.6970199834252</v>
      </c>
      <c r="CK74" s="0" t="n">
        <v>0.849068217643423</v>
      </c>
      <c r="CL74" s="0" t="n">
        <v>1.19702088534045</v>
      </c>
      <c r="CM74" s="0" t="n">
        <v>0.544536571346161</v>
      </c>
      <c r="CN74" s="0" t="n">
        <v>0.00354598265439893</v>
      </c>
      <c r="CO74" s="0" t="n">
        <v>0.00296606929306643</v>
      </c>
      <c r="CP74" s="0" t="n">
        <v>0.0135018999311633</v>
      </c>
      <c r="CQ74" s="0" t="n">
        <v>0.00865824306216514</v>
      </c>
      <c r="CR74" s="0" t="n">
        <v>0.848459222050798</v>
      </c>
      <c r="CS74" s="0" t="n">
        <v>0.0668685626620562</v>
      </c>
      <c r="CT74" s="0" t="n">
        <v>0.462247873767616</v>
      </c>
      <c r="CU74" s="0" t="n">
        <v>4.24402885424886</v>
      </c>
      <c r="CV74" s="0" t="n">
        <v>0.0349405228195178</v>
      </c>
      <c r="CW74" s="0" t="n">
        <v>0.0314354623240612</v>
      </c>
      <c r="CX74" s="0" t="n">
        <v>0.0320215357533966</v>
      </c>
      <c r="CY74" s="0" t="n">
        <v>0.0370224851095648</v>
      </c>
      <c r="CZ74" s="0" t="n">
        <v>0.0970540664142035</v>
      </c>
      <c r="DA74" s="0" t="n">
        <v>6.64917005267489</v>
      </c>
      <c r="DB74" s="0" t="n">
        <v>2.14710188036001</v>
      </c>
      <c r="DC74" s="0" t="n">
        <v>4.41051029547222</v>
      </c>
      <c r="DD74" s="0" t="n">
        <v>0.287675499894293</v>
      </c>
      <c r="DE74" s="0" t="n">
        <v>0.0172887234423364</v>
      </c>
      <c r="DF74" s="0" t="n">
        <v>0.00927791485903663</v>
      </c>
      <c r="DG74" s="0" t="n">
        <v>0.000513321495645968</v>
      </c>
      <c r="DH74" s="7" t="n">
        <v>2.62871335850448E-006</v>
      </c>
      <c r="DI74" s="0" t="n">
        <v>0.00421893838226049</v>
      </c>
      <c r="DJ74" s="0" t="n">
        <v>0.00484214511040741</v>
      </c>
      <c r="DK74" s="0" t="n">
        <v>0.000423844037118429</v>
      </c>
      <c r="DL74" s="0" t="n">
        <v>0.0291732876872288</v>
      </c>
      <c r="DM74" s="0" t="n">
        <v>0.0444240432095898</v>
      </c>
      <c r="DN74" s="0" t="n">
        <v>1.61497654836789</v>
      </c>
      <c r="DO74" s="7" t="n">
        <v>-4.05171919439355E-006</v>
      </c>
      <c r="DP74" s="0" t="n">
        <v>0.135530359548067</v>
      </c>
      <c r="DQ74" s="0" t="n">
        <v>0.00167012270831124</v>
      </c>
      <c r="DR74" s="0" t="n">
        <v>0.000542156137781335</v>
      </c>
      <c r="DS74" s="0" t="n">
        <v>0.00508075729237075</v>
      </c>
      <c r="DT74" s="0" t="n">
        <v>0.282611554671596</v>
      </c>
      <c r="DU74" s="0" t="n">
        <v>0.999306601581997</v>
      </c>
      <c r="DV74" s="0" t="n">
        <v>0.783130209668798</v>
      </c>
      <c r="DW74" s="0" t="n">
        <v>0.940050904030403</v>
      </c>
      <c r="DX74" s="7" t="n">
        <v>1.540432861712E-005</v>
      </c>
      <c r="DY74" s="0" t="n">
        <v>0.00489108898693799</v>
      </c>
      <c r="DZ74" s="0" t="n">
        <v>4.88525593987337</v>
      </c>
      <c r="EA74" s="0" t="n">
        <v>0.0624621650998321</v>
      </c>
      <c r="EB74" s="0" t="n">
        <v>3.42207825259683</v>
      </c>
      <c r="EC74" s="0" t="n">
        <v>0.051619207632597</v>
      </c>
      <c r="ED74" s="0" t="n">
        <v>0.000659995678495161</v>
      </c>
      <c r="EE74" s="0" t="n">
        <v>1.6410487804187</v>
      </c>
      <c r="EF74" s="0" t="n">
        <v>199.760141335509</v>
      </c>
      <c r="EG74" s="0" t="n">
        <v>0.00798961174985936</v>
      </c>
      <c r="EH74" s="0" t="n">
        <v>1.37325536425521</v>
      </c>
      <c r="EI74" s="0" t="n">
        <v>98.1604611521656</v>
      </c>
      <c r="EJ74" s="0" t="n">
        <v>0.108958849424165</v>
      </c>
      <c r="EK74" s="0" t="n">
        <v>22754.6505675905</v>
      </c>
      <c r="EL74" s="0" t="n">
        <v>0.00312155070915552</v>
      </c>
      <c r="EM74" s="0" t="n">
        <v>15.7141187943908</v>
      </c>
      <c r="EN74" s="0" t="n">
        <v>577.918882437487</v>
      </c>
      <c r="EO74" s="0" t="n">
        <v>3.16270495956432</v>
      </c>
      <c r="EP74" s="0" t="n">
        <v>694425.843951665</v>
      </c>
      <c r="EQ74" s="0" t="n">
        <v>1.09006810948173</v>
      </c>
      <c r="ER74" s="0" t="n">
        <v>0.0857842993946244</v>
      </c>
      <c r="ES74" s="0" t="n">
        <v>417075.798813388</v>
      </c>
      <c r="ET74" s="0" t="n">
        <v>0.00357404910887284</v>
      </c>
      <c r="EU74" s="0" t="n">
        <v>1.71710699947644</v>
      </c>
      <c r="EV74" s="0" t="n">
        <v>0.00390305272479876</v>
      </c>
      <c r="EW74" s="7" t="n">
        <v>6416999.13268643</v>
      </c>
      <c r="EX74" s="0" t="n">
        <v>10.8935338425279</v>
      </c>
      <c r="EY74" s="0" t="n">
        <v>3792.12344628406</v>
      </c>
      <c r="EZ74" s="7" t="n">
        <v>1020331.97951379</v>
      </c>
      <c r="FA74" s="0" t="n">
        <v>0.00437619017500686</v>
      </c>
      <c r="FB74" s="0" t="n">
        <v>70.0968272148772</v>
      </c>
      <c r="FC74" s="0" t="n">
        <v>43618.7644132225</v>
      </c>
      <c r="FD74" s="0" t="n">
        <v>0.0684701200101528</v>
      </c>
      <c r="FE74" s="0" t="n">
        <v>14.8965674829173</v>
      </c>
      <c r="FF74" s="0" t="n">
        <v>20535.1691110804</v>
      </c>
      <c r="FG74" s="0" t="n">
        <v>238.676371293743</v>
      </c>
      <c r="FH74" s="0" t="n">
        <v>98532.9385827763</v>
      </c>
      <c r="FI74" s="0" t="n">
        <v>0.146621597402553</v>
      </c>
      <c r="FJ74" s="0" t="n">
        <v>419.814065943635</v>
      </c>
      <c r="FK74" s="0" t="n">
        <v>4.1067480472167</v>
      </c>
      <c r="FL74" s="0" t="n">
        <v>6707.98272146281</v>
      </c>
      <c r="FM74" s="0" t="n">
        <v>303.158459692153</v>
      </c>
      <c r="FN74" s="0" t="n">
        <v>0.00706051716080718</v>
      </c>
      <c r="FO74" s="0" t="n">
        <v>0.444929559819764</v>
      </c>
      <c r="FP74" s="7" t="n">
        <v>9.91608396775206E-011</v>
      </c>
      <c r="FQ74" s="7" t="n">
        <v>5.22434864479826E-009</v>
      </c>
      <c r="FR74" s="0" t="n">
        <v>499999.999999085</v>
      </c>
      <c r="FS74" s="7" t="n">
        <v>7.07141179831622E-010</v>
      </c>
      <c r="FT74" s="7" t="n">
        <v>4.53814879464713E-008</v>
      </c>
      <c r="FU74" s="0" t="n">
        <v>896260.964957843</v>
      </c>
      <c r="FV74" s="7" t="n">
        <v>1.16190758661804E-007</v>
      </c>
      <c r="FW74" s="7" t="n">
        <v>1.31315330744844E-006</v>
      </c>
      <c r="FX74" s="7" t="n">
        <v>5797187.14886022</v>
      </c>
      <c r="FY74" s="7" t="n">
        <v>7.51544024861125E-007</v>
      </c>
      <c r="FZ74" s="7" t="n">
        <v>7.51385367335342E-006</v>
      </c>
      <c r="GA74" s="7" t="n">
        <v>1.52153347337209E-005</v>
      </c>
      <c r="GB74" s="0" t="n">
        <v>99999.9984788816</v>
      </c>
      <c r="GC74" s="0" t="n">
        <v>0.00152040378785472</v>
      </c>
      <c r="GD74" s="7" t="n">
        <v>9.90785958660403E-008</v>
      </c>
      <c r="GE74" s="0" t="n">
        <v>99999.9999993845</v>
      </c>
      <c r="GF74" s="7" t="n">
        <v>9.57618489597611E-011</v>
      </c>
      <c r="GG74" s="7" t="n">
        <v>3.31909039852799E-013</v>
      </c>
      <c r="GH74" s="7" t="n">
        <v>3.55645659432733E-007</v>
      </c>
      <c r="GI74" s="7" t="n">
        <v>6.15312519171279E-007</v>
      </c>
      <c r="GJ74" s="0" t="n">
        <v>0.00846528185011106</v>
      </c>
      <c r="GK74" s="0" t="n">
        <v>9.3117915504389</v>
      </c>
      <c r="GL74" s="0" t="n">
        <v>1.93637976109663</v>
      </c>
      <c r="GM74" s="0" t="n">
        <v>15.4710292196611</v>
      </c>
      <c r="GN74" s="0" t="s">
        <v>309</v>
      </c>
      <c r="GO74" s="0" t="e">
        <f aca="false">VLOOKUP(GN74,,8,0)</f>
        <v>#NAME?</v>
      </c>
      <c r="GP74" s="0" t="n">
        <v>170</v>
      </c>
      <c r="GQ74" s="0" t="n">
        <v>360985</v>
      </c>
      <c r="GR74" s="0" t="n">
        <v>172</v>
      </c>
      <c r="GS74" s="0" t="n">
        <v>355821</v>
      </c>
      <c r="GT74" s="0" t="n">
        <v>34</v>
      </c>
      <c r="GU74" s="0" t="n">
        <v>5164</v>
      </c>
      <c r="GV74" s="0" t="n">
        <v>7669</v>
      </c>
      <c r="GW74" s="0" t="n">
        <v>0.197674418604651</v>
      </c>
      <c r="GX74" s="0" t="n">
        <v>3</v>
      </c>
      <c r="GY74" s="0" t="s">
        <v>309</v>
      </c>
      <c r="GZ74" s="0" t="n">
        <v>73.7577</v>
      </c>
      <c r="HA74" s="0" t="n">
        <v>0</v>
      </c>
      <c r="HB74" s="0" t="e">
        <f aca="false">VLOOKUP(GN74,,42,0)</f>
        <v>#NAME?</v>
      </c>
      <c r="HC74" s="0" t="e">
        <f aca="false">VLOOKUP(GN74,,43,0)</f>
        <v>#NAME?</v>
      </c>
      <c r="HD74" s="0" t="e">
        <f aca="false">IF(HC74="Progressed",1,0)</f>
        <v>#NAME?</v>
      </c>
      <c r="HE74" s="0" t="n">
        <f aca="false">GU74/GX74</f>
        <v>1721.33333333333</v>
      </c>
      <c r="HF74" s="0" t="e">
        <f aca="false">VLOOKUP(GN74,,3,0)</f>
        <v>#NAME?</v>
      </c>
      <c r="HG74" s="0" t="n">
        <f aca="false">IF(Q74&gt;20,1,0)</f>
        <v>1</v>
      </c>
      <c r="HH74" s="0" t="n">
        <f aca="false">IF(AF74&gt;4.2,1,0)</f>
        <v>0</v>
      </c>
      <c r="HI74" s="0" t="n">
        <f aca="false">IF(DQ74&gt;0.005,1,0)</f>
        <v>0</v>
      </c>
      <c r="HJ74" s="0" t="n">
        <f aca="false">IF(DR74&gt;0.004,1,0)</f>
        <v>0</v>
      </c>
      <c r="HK74" s="0" t="n">
        <f aca="false">IF(ED74&gt;0.001,1,0)</f>
        <v>0</v>
      </c>
      <c r="HL74" s="0" t="n">
        <f aca="false">IF((GT74/GP74)&gt;0.4,1,0)</f>
        <v>0</v>
      </c>
      <c r="HM74" s="0" t="n">
        <f aca="false">SUM(HG74:HH74)</f>
        <v>1</v>
      </c>
      <c r="HN74" s="0" t="n">
        <f aca="false">SUM(HG74,HH74,HL74)</f>
        <v>1</v>
      </c>
      <c r="HP74" s="1" t="n">
        <f aca="false">IF(B74&gt;AVERAGE($B$3:$B$115),1,0)</f>
        <v>0</v>
      </c>
      <c r="HQ74" s="1" t="n">
        <f aca="false">IF(E74&gt;AVERAGE($E$3:$E$115),1,0)</f>
        <v>0</v>
      </c>
      <c r="HR74" s="2" t="str">
        <f aca="false">IF(AND(HP74,HQ74),"high","low")</f>
        <v>low</v>
      </c>
      <c r="HS74" s="6" t="n">
        <v>6.2423</v>
      </c>
      <c r="HT74" s="6" t="n">
        <v>0</v>
      </c>
      <c r="HU74" s="6" t="str">
        <f aca="false">HR74</f>
        <v>low</v>
      </c>
      <c r="HV74" s="0" t="str">
        <f aca="false">IF(HM74+HL74&lt;2,"low","high")</f>
        <v>low</v>
      </c>
      <c r="HW74" s="0" t="n">
        <v>73.7577</v>
      </c>
      <c r="HX74" s="0" t="n">
        <v>0</v>
      </c>
      <c r="HY74" s="0" t="n">
        <f aca="false">SUM(HG74,HH74,HL74)</f>
        <v>1</v>
      </c>
      <c r="IA74" s="0" t="n">
        <v>73.7577</v>
      </c>
      <c r="IB74" s="0" t="n">
        <v>0</v>
      </c>
      <c r="IC74" s="0" t="str">
        <f aca="false">IF(AND(SUM(HG74:HH74)=2,GW74&gt;0.4),"high relBp52 and cRel + high synergy",IF(SUM(HG74:HH74)=2,"high RelBp52 and cRel + low synergy","low nfkb"))</f>
        <v>low nfkb</v>
      </c>
      <c r="IE74" s="0" t="n">
        <v>73.7577</v>
      </c>
      <c r="IF74" s="0" t="n">
        <v>0</v>
      </c>
      <c r="IG74" s="0" t="str">
        <f aca="false">IF(AND(SUM(HG74:HH74)=2,GW74&gt;0.4),"high relBp52 and cRel + high synergy",IF(AND(SUM(HG74:HH74)=1,GW74&gt;0.4),"high RelBp52 or cRel + high synergy",IF(SUM(HG74:HH74)=1,"high cRel OR RelBnp52n","low nfkb")))</f>
        <v>high cRel OR RelBnp52n</v>
      </c>
      <c r="II74" s="0" t="n">
        <v>73.7577</v>
      </c>
      <c r="IJ74" s="0" t="n">
        <v>0</v>
      </c>
      <c r="IK74" s="0" t="str">
        <f aca="false">IF(Q74&gt;20,"high cRel","low cRel")</f>
        <v>high cRel</v>
      </c>
      <c r="IM74" s="0" t="n">
        <v>73.7577</v>
      </c>
      <c r="IN74" s="0" t="n">
        <v>0</v>
      </c>
      <c r="IO74" s="0" t="str">
        <f aca="false">IF(AND(Q74&gt;20,GW74&gt;0.4),"high cRel + syn","low cRel or syn")</f>
        <v>low cRel or syn</v>
      </c>
      <c r="IQ74" s="0" t="n">
        <v>73.7577</v>
      </c>
      <c r="IR74" s="0" t="n">
        <v>0</v>
      </c>
      <c r="IS74" s="0" t="str">
        <f aca="false">IF(AF74&gt;4.2,"High RelBnp52n","low RelBnp52n")</f>
        <v>low RelBnp52n</v>
      </c>
      <c r="IU74" s="0" t="n">
        <v>73.7577</v>
      </c>
      <c r="IV74" s="0" t="n">
        <v>0</v>
      </c>
      <c r="IW74" s="0" t="str">
        <f aca="false">IF(AND(AF74&gt;4.2,GW74&gt;0.4),"High RelBnp52n and syn","low RelBnp52n or syn")</f>
        <v>low RelBnp52n or syn</v>
      </c>
      <c r="IY74" s="0" t="n">
        <v>73.7577</v>
      </c>
      <c r="IZ74" s="0" t="n">
        <v>0</v>
      </c>
      <c r="JA74" s="0" t="str">
        <f aca="false">IF(AND(AF74&gt;4.2,GW74&gt;0.4),"High RelBnp52n and syn",IF(AND(AF74&gt;4.2,GW74&lt;=0.4),"other",IF(AND(AF74&lt;=4.2,GW74&gt;0.4),"other","low RelBnp52n and syn")))</f>
        <v>low RelBnp52n and syn</v>
      </c>
      <c r="JC74" s="0" t="n">
        <v>73.7577</v>
      </c>
      <c r="JD74" s="0" t="n">
        <v>0</v>
      </c>
      <c r="JE74" s="0" t="str">
        <f aca="false">IF(ED74&gt;0.001,"high pE2F","low pE2F")</f>
        <v>low pE2F</v>
      </c>
      <c r="JG74" s="0" t="n">
        <v>73.7577</v>
      </c>
      <c r="JH74" s="0" t="n">
        <v>0</v>
      </c>
      <c r="JI74" s="0" t="str">
        <f aca="false">IF((Q74/R74)&gt;1.3,"high cRel/relA","low cRel/RelA")</f>
        <v>high cRel/relA</v>
      </c>
      <c r="JK74" s="0" t="n">
        <v>73.7577</v>
      </c>
      <c r="JL74" s="0" t="n">
        <v>0</v>
      </c>
      <c r="JM74" s="0" t="str">
        <f aca="false">IF(AND((Q74/R74)&gt;1.3,GW74&gt;0.4),"high cRel/relA and high syn",IF(OR((Q74/R74)&gt;1.3,GW74&gt;0.4),"high cRel/RelA or high syn","low both"))</f>
        <v>high cRel/RelA or high syn</v>
      </c>
      <c r="JO74" s="0" t="n">
        <v>73.7577</v>
      </c>
      <c r="JP74" s="0" t="n">
        <v>0</v>
      </c>
      <c r="JQ74" s="0" t="str">
        <f aca="false">IF(BB74&gt;7.6,"high IkBd","low IkBd")</f>
        <v>high IkBd</v>
      </c>
      <c r="JS74" s="0" t="n">
        <v>73.7577</v>
      </c>
      <c r="JT74" s="0" t="n">
        <v>0</v>
      </c>
      <c r="JU74" s="0" t="n">
        <v>4</v>
      </c>
      <c r="JW74" s="0" t="n">
        <v>73.7577</v>
      </c>
      <c r="JX74" s="0" t="n">
        <v>0</v>
      </c>
      <c r="JY74" s="0" t="str">
        <f aca="false">IF(OR(JU74=3,JU74=5),IF(GW74&gt;0.4,"3/5 high syn","3/5 low syn"),"other")</f>
        <v>other</v>
      </c>
      <c r="KA74" s="0" t="n">
        <v>73.7577</v>
      </c>
      <c r="KB74" s="0" t="n">
        <v>0</v>
      </c>
      <c r="KC74" s="0" t="str">
        <f aca="false">IF(KD74&gt;$KE$3,"high nfkb","low")</f>
        <v>high nfkb</v>
      </c>
      <c r="KD74" s="0" t="n">
        <f aca="false">D74+C74</f>
        <v>35.5213125954</v>
      </c>
      <c r="KG74" s="0" t="n">
        <v>73.7577</v>
      </c>
      <c r="KH74" s="0" t="n">
        <v>0</v>
      </c>
      <c r="KI74" s="0" t="str">
        <f aca="false">IF(AND(KM74,NOT(KN74),KO74),"high cRel+RelB, low RelA","other")</f>
        <v>other</v>
      </c>
      <c r="KJ74" s="0" t="n">
        <f aca="false">Q74</f>
        <v>24.1073517316836</v>
      </c>
      <c r="KK74" s="0" t="n">
        <f aca="false">R74</f>
        <v>15.700668018657</v>
      </c>
      <c r="KL74" s="0" t="n">
        <f aca="false">AC74</f>
        <v>15.8239370166282</v>
      </c>
      <c r="KM74" s="0" t="n">
        <f aca="false">IF(KJ74&gt;AVERAGE($KJ$3:$KJ$115),1,0)</f>
        <v>1</v>
      </c>
      <c r="KN74" s="0" t="n">
        <f aca="false">IF(KK74&gt;AVERAGE($KK$3:$KK$115),1,0)</f>
        <v>0</v>
      </c>
      <c r="KO74" s="0" t="n">
        <f aca="false">IF(KL74&gt;AVERAGE($KL$3:$KL$115),1,0)</f>
        <v>0</v>
      </c>
      <c r="KP74" s="0" t="n">
        <v>4</v>
      </c>
      <c r="KQ74" s="0" t="n">
        <v>472</v>
      </c>
      <c r="KR74" s="0" t="n">
        <v>782042</v>
      </c>
      <c r="KS74" s="0" t="n">
        <v>456</v>
      </c>
      <c r="KT74" s="0" t="n">
        <v>722101</v>
      </c>
      <c r="KU74" s="0" t="n">
        <v>269</v>
      </c>
      <c r="KV74" s="0" t="n">
        <v>59941</v>
      </c>
      <c r="KW74" s="0" t="n">
        <v>83996</v>
      </c>
      <c r="KX74" s="0" t="n">
        <v>0.589912280701754</v>
      </c>
      <c r="KY74" s="0" t="n">
        <f aca="false">KV74/KT74</f>
        <v>0.0830091635380646</v>
      </c>
    </row>
    <row r="75" customFormat="false" ht="15" hidden="false" customHeight="false" outlineLevel="0" collapsed="false">
      <c r="A75" s="0" t="n">
        <v>361</v>
      </c>
      <c r="B75" s="0" t="n">
        <v>11.135128863691</v>
      </c>
      <c r="C75" s="0" t="n">
        <v>22.7415229604162</v>
      </c>
      <c r="D75" s="0" t="n">
        <v>11.8288620221876</v>
      </c>
      <c r="E75" s="0" t="n">
        <v>122.370306484479</v>
      </c>
      <c r="F75" s="0" t="n">
        <v>0.158178178984597</v>
      </c>
      <c r="G75" s="0" t="n">
        <v>0.0456583589022718</v>
      </c>
      <c r="H75" s="0" t="n">
        <v>1.21974308876712</v>
      </c>
      <c r="I75" s="0" t="n">
        <v>0.679593103271899</v>
      </c>
      <c r="J75" s="0" t="n">
        <v>0.0854909527076644</v>
      </c>
      <c r="K75" s="0" t="n">
        <v>8.60479905236697</v>
      </c>
      <c r="L75" s="0" t="n">
        <v>0.566049413567189</v>
      </c>
      <c r="M75" s="0" t="n">
        <v>1</v>
      </c>
      <c r="N75" s="0" t="n">
        <v>1.17108942156424</v>
      </c>
      <c r="O75" s="0" t="n">
        <v>1</v>
      </c>
      <c r="P75" s="0" t="n">
        <v>0.00443079923407213</v>
      </c>
      <c r="Q75" s="0" t="n">
        <v>22.9979385717637</v>
      </c>
      <c r="R75" s="0" t="n">
        <v>15.6694579681979</v>
      </c>
      <c r="S75" s="0" t="n">
        <v>1.29682656279375</v>
      </c>
      <c r="T75" s="0" t="n">
        <v>0</v>
      </c>
      <c r="U75" s="0" t="n">
        <v>1</v>
      </c>
      <c r="V75" s="0" t="n">
        <v>3.81663981522496</v>
      </c>
      <c r="W75" s="0" t="n">
        <v>0.504039007976728</v>
      </c>
      <c r="X75" s="0" t="n">
        <v>1.47368212834156</v>
      </c>
      <c r="Y75" s="0" t="n">
        <v>3.75810759974598</v>
      </c>
      <c r="Z75" s="0" t="n">
        <v>2.07062117088314</v>
      </c>
      <c r="AA75" s="0" t="n">
        <v>0.026884865113551</v>
      </c>
      <c r="AB75" s="0" t="n">
        <v>0.901513694985794</v>
      </c>
      <c r="AC75" s="0" t="n">
        <v>15.647302209148</v>
      </c>
      <c r="AD75" s="0" t="n">
        <v>0.00934691641393615</v>
      </c>
      <c r="AE75" s="0" t="n">
        <v>0.408700894866419</v>
      </c>
      <c r="AF75" s="0" t="n">
        <v>4.06950162159041</v>
      </c>
      <c r="AG75" s="0" t="n">
        <v>0.270885042660395</v>
      </c>
      <c r="AH75" s="0" t="n">
        <v>12.7411541922543</v>
      </c>
      <c r="AI75" s="0" t="n">
        <v>0.258294808180704</v>
      </c>
      <c r="AJ75" s="0" t="n">
        <v>0.060561870256425</v>
      </c>
      <c r="AK75" s="0" t="n">
        <v>0.031057667532184</v>
      </c>
      <c r="AL75" s="0" t="n">
        <v>0.00561608673966439</v>
      </c>
      <c r="AM75" s="0" t="n">
        <v>0.920238019783558</v>
      </c>
      <c r="AN75" s="0" t="n">
        <v>0.00155968421204113</v>
      </c>
      <c r="AO75" s="0" t="n">
        <v>0.164609958591675</v>
      </c>
      <c r="AP75" s="0" t="n">
        <v>168.735969783579</v>
      </c>
      <c r="AQ75" s="0" t="n">
        <v>22.6631266700753</v>
      </c>
      <c r="AR75" s="0" t="n">
        <v>35.6704168923608</v>
      </c>
      <c r="AS75" s="0" t="n">
        <v>10.3091226324925</v>
      </c>
      <c r="AT75" s="0" t="n">
        <v>22.674693694329</v>
      </c>
      <c r="AU75" s="0" t="n">
        <v>0.0732381000110898</v>
      </c>
      <c r="AV75" s="0" t="n">
        <v>1.25219597892456</v>
      </c>
      <c r="AW75" s="0" t="n">
        <v>0.0184380259841474</v>
      </c>
      <c r="AX75" s="0" t="n">
        <v>2.2474231700169</v>
      </c>
      <c r="AY75" s="0" t="n">
        <v>0.251044427591565</v>
      </c>
      <c r="AZ75" s="0" t="n">
        <v>1.16025114497688</v>
      </c>
      <c r="BA75" s="0" t="n">
        <v>0.160978249795565</v>
      </c>
      <c r="BB75" s="0" t="n">
        <v>7.87148227288576</v>
      </c>
      <c r="BC75" s="0" t="n">
        <v>18.9236144856624</v>
      </c>
      <c r="BD75" s="0" t="n">
        <v>6.66678337178519</v>
      </c>
      <c r="BE75" s="0" t="n">
        <v>1.46028524974576</v>
      </c>
      <c r="BF75" s="0" t="n">
        <v>12.6508829133164</v>
      </c>
      <c r="BG75" s="0" t="n">
        <v>5.76071747678935</v>
      </c>
      <c r="BH75" s="0" t="n">
        <v>0</v>
      </c>
      <c r="BI75" s="0" t="n">
        <v>0</v>
      </c>
      <c r="BJ75" s="0" t="n">
        <v>0.140440795113074</v>
      </c>
      <c r="BK75" s="0" t="n">
        <v>0.0901252895907994</v>
      </c>
      <c r="BL75" s="0" t="n">
        <v>1.03304312466239</v>
      </c>
      <c r="BM75" s="0" t="n">
        <v>0.0800090985824051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0.0052793950334268</v>
      </c>
      <c r="BU75" s="0" t="n">
        <v>4.35675244575316</v>
      </c>
      <c r="BV75" s="0" t="n">
        <v>11.0281385905391</v>
      </c>
      <c r="BW75" s="0" t="n">
        <v>5.08043178632621</v>
      </c>
      <c r="BX75" s="0" t="n">
        <v>0.0374008124439517</v>
      </c>
      <c r="BY75" s="0" t="n">
        <v>0.00951913460593997</v>
      </c>
      <c r="BZ75" s="0" t="n">
        <v>0.137962685635665</v>
      </c>
      <c r="CA75" s="0" t="n">
        <v>0.0870618558091675</v>
      </c>
      <c r="CB75" s="0" t="n">
        <v>8.01286392635524</v>
      </c>
      <c r="CC75" s="0" t="n">
        <v>0.637639696504215</v>
      </c>
      <c r="CD75" s="0" t="n">
        <v>0.681291692989745</v>
      </c>
      <c r="CE75" s="0" t="n">
        <v>0.306576260481532</v>
      </c>
      <c r="CF75" s="0" t="n">
        <v>0.002512158649741</v>
      </c>
      <c r="CG75" s="0" t="n">
        <v>0.00197850885322495</v>
      </c>
      <c r="CH75" s="0" t="n">
        <v>0.00805185840301432</v>
      </c>
      <c r="CI75" s="0" t="n">
        <v>0.00501491091525017</v>
      </c>
      <c r="CJ75" s="0" t="n">
        <v>9.32583427208078</v>
      </c>
      <c r="CK75" s="0" t="n">
        <v>0.817681254558533</v>
      </c>
      <c r="CL75" s="0" t="n">
        <v>1.21488381342532</v>
      </c>
      <c r="CM75" s="0" t="n">
        <v>0.552720499272791</v>
      </c>
      <c r="CN75" s="0" t="n">
        <v>0.00358097860216493</v>
      </c>
      <c r="CO75" s="0" t="n">
        <v>0.00299371519411771</v>
      </c>
      <c r="CP75" s="0" t="n">
        <v>0.0134622986822582</v>
      </c>
      <c r="CQ75" s="0" t="n">
        <v>0.00863358390119487</v>
      </c>
      <c r="CR75" s="0" t="n">
        <v>0.875403134088972</v>
      </c>
      <c r="CS75" s="0" t="n">
        <v>0.0690488243593951</v>
      </c>
      <c r="CT75" s="0" t="n">
        <v>0.462247824956658</v>
      </c>
      <c r="CU75" s="0" t="n">
        <v>4.22809904162456</v>
      </c>
      <c r="CV75" s="0" t="n">
        <v>0.0339708320701148</v>
      </c>
      <c r="CW75" s="0" t="n">
        <v>0.031435458939058</v>
      </c>
      <c r="CX75" s="0" t="n">
        <v>0.031850543137118</v>
      </c>
      <c r="CY75" s="0" t="n">
        <v>0.0367067543056412</v>
      </c>
      <c r="CZ75" s="0" t="n">
        <v>0.0969748615714892</v>
      </c>
      <c r="DA75" s="0" t="n">
        <v>6.64816338036288</v>
      </c>
      <c r="DB75" s="0" t="n">
        <v>2.18478703861419</v>
      </c>
      <c r="DC75" s="0" t="n">
        <v>4.41069549119661</v>
      </c>
      <c r="DD75" s="0" t="n">
        <v>0.287643990222532</v>
      </c>
      <c r="DE75" s="0" t="n">
        <v>0.0173437194898342</v>
      </c>
      <c r="DF75" s="0" t="n">
        <v>0.00945388030633035</v>
      </c>
      <c r="DG75" s="0" t="n">
        <v>0.000516082808046226</v>
      </c>
      <c r="DH75" s="7" t="n">
        <v>2.6365834351287E-006</v>
      </c>
      <c r="DI75" s="0" t="n">
        <v>0.00400266017842849</v>
      </c>
      <c r="DJ75" s="0" t="n">
        <v>0.00465677295376197</v>
      </c>
      <c r="DK75" s="0" t="n">
        <v>0.000437302642534663</v>
      </c>
      <c r="DL75" s="0" t="n">
        <v>0.0292646691345272</v>
      </c>
      <c r="DM75" s="0" t="n">
        <v>0.0448438244933617</v>
      </c>
      <c r="DN75" s="0" t="n">
        <v>1.56643475560991</v>
      </c>
      <c r="DO75" s="7" t="n">
        <v>1.56474287672491E-007</v>
      </c>
      <c r="DP75" s="0" t="n">
        <v>0.134716804283319</v>
      </c>
      <c r="DQ75" s="0" t="n">
        <v>0.00173432608222934</v>
      </c>
      <c r="DR75" s="0" t="n">
        <v>0.000571780728722596</v>
      </c>
      <c r="DS75" s="0" t="n">
        <v>0.00767981068670109</v>
      </c>
      <c r="DT75" s="0" t="n">
        <v>0.275974560829524</v>
      </c>
      <c r="DU75" s="0" t="n">
        <v>0.999489752963911</v>
      </c>
      <c r="DV75" s="0" t="n">
        <v>0.783134172564734</v>
      </c>
      <c r="DW75" s="0" t="n">
        <v>0.940050904846886</v>
      </c>
      <c r="DX75" s="7" t="n">
        <v>2.330274957889E-005</v>
      </c>
      <c r="DY75" s="0" t="n">
        <v>0.0073931237614119</v>
      </c>
      <c r="DZ75" s="0" t="n">
        <v>4.87272417911584</v>
      </c>
      <c r="EA75" s="0" t="n">
        <v>0.0621697435116599</v>
      </c>
      <c r="EB75" s="0" t="n">
        <v>3.41913272918512</v>
      </c>
      <c r="EC75" s="0" t="n">
        <v>0.0642832146104516</v>
      </c>
      <c r="ED75" s="0" t="n">
        <v>0.00082017204447645</v>
      </c>
      <c r="EE75" s="0" t="n">
        <v>1.64386198453187</v>
      </c>
      <c r="EF75" s="0" t="n">
        <v>199.760141428328</v>
      </c>
      <c r="EG75" s="0" t="n">
        <v>0.00798961175364501</v>
      </c>
      <c r="EH75" s="0" t="n">
        <v>1.37325536215816</v>
      </c>
      <c r="EI75" s="0" t="n">
        <v>98.1604611892102</v>
      </c>
      <c r="EJ75" s="0" t="n">
        <v>0.108958850073374</v>
      </c>
      <c r="EK75" s="0" t="n">
        <v>22754.6505657833</v>
      </c>
      <c r="EL75" s="0" t="n">
        <v>0.00312155071462351</v>
      </c>
      <c r="EM75" s="0" t="n">
        <v>15.7141188438921</v>
      </c>
      <c r="EN75" s="0" t="n">
        <v>577.918880165123</v>
      </c>
      <c r="EO75" s="0" t="n">
        <v>3.1627065491126</v>
      </c>
      <c r="EP75" s="0" t="n">
        <v>694425.843617025</v>
      </c>
      <c r="EQ75" s="0" t="n">
        <v>1.09006797770798</v>
      </c>
      <c r="ER75" s="0" t="n">
        <v>0.085784289027812</v>
      </c>
      <c r="ES75" s="0" t="n">
        <v>417075.798812605</v>
      </c>
      <c r="ET75" s="0" t="n">
        <v>0.00357404869688999</v>
      </c>
      <c r="EU75" s="0" t="n">
        <v>1.71710741686568</v>
      </c>
      <c r="EV75" s="0" t="n">
        <v>0.00390305364038035</v>
      </c>
      <c r="EW75" s="7" t="n">
        <v>6416999.13697255</v>
      </c>
      <c r="EX75" s="0" t="n">
        <v>10.8935331509762</v>
      </c>
      <c r="EY75" s="0" t="n">
        <v>3792.1236760179</v>
      </c>
      <c r="EZ75" s="7" t="n">
        <v>1020331.97949631</v>
      </c>
      <c r="FA75" s="0" t="n">
        <v>0.00437618962629273</v>
      </c>
      <c r="FB75" s="0" t="n">
        <v>70.0968408467344</v>
      </c>
      <c r="FC75" s="0" t="n">
        <v>43618.7644050645</v>
      </c>
      <c r="FD75" s="0" t="n">
        <v>0.0684701135165792</v>
      </c>
      <c r="FE75" s="0" t="n">
        <v>14.8965662620219</v>
      </c>
      <c r="FF75" s="0" t="n">
        <v>20535.1691003793</v>
      </c>
      <c r="FG75" s="0" t="n">
        <v>238.676384124246</v>
      </c>
      <c r="FH75" s="0" t="n">
        <v>98532.9386674544</v>
      </c>
      <c r="FI75" s="0" t="n">
        <v>0.146621544692322</v>
      </c>
      <c r="FJ75" s="0" t="n">
        <v>364.003283540024</v>
      </c>
      <c r="FK75" s="0" t="n">
        <v>3.53775346031676</v>
      </c>
      <c r="FL75" s="0" t="n">
        <v>8633.41781459782</v>
      </c>
      <c r="FM75" s="0" t="n">
        <v>334.844284632468</v>
      </c>
      <c r="FN75" s="0" t="n">
        <v>0.00420498055621571</v>
      </c>
      <c r="FO75" s="0" t="n">
        <v>0.345219994611913</v>
      </c>
      <c r="FP75" s="7" t="n">
        <v>3.52149204164434E-011</v>
      </c>
      <c r="FQ75" s="7" t="n">
        <v>2.45640175914574E-009</v>
      </c>
      <c r="FR75" s="0" t="n">
        <v>499999.999999648</v>
      </c>
      <c r="FS75" s="7" t="n">
        <v>2.5114129591502E-010</v>
      </c>
      <c r="FT75" s="7" t="n">
        <v>1.82300557190768E-008</v>
      </c>
      <c r="FU75" s="0" t="n">
        <v>597507.310667716</v>
      </c>
      <c r="FV75" s="7" t="n">
        <v>3.11166150676814E-008</v>
      </c>
      <c r="FW75" s="7" t="n">
        <v>3.55221202017542E-007</v>
      </c>
      <c r="FX75" s="7" t="n">
        <v>5797187.15334898</v>
      </c>
      <c r="FY75" s="7" t="n">
        <v>3.01902316349711E-007</v>
      </c>
      <c r="FZ75" s="7" t="n">
        <v>3.01863340715548E-006</v>
      </c>
      <c r="GA75" s="7" t="n">
        <v>4.42783638398626E-006</v>
      </c>
      <c r="GB75" s="0" t="n">
        <v>99999.999557295</v>
      </c>
      <c r="GC75" s="0" t="n">
        <v>0.000442481545859971</v>
      </c>
      <c r="GD75" s="7" t="n">
        <v>2.90636124691673E-008</v>
      </c>
      <c r="GE75" s="0" t="n">
        <v>99999.9999998056</v>
      </c>
      <c r="GF75" s="7" t="n">
        <v>2.93771091707606E-011</v>
      </c>
      <c r="GG75" s="7" t="n">
        <v>1.01820530796731E-013</v>
      </c>
      <c r="GH75" s="7" t="n">
        <v>1.48496718291263E-007</v>
      </c>
      <c r="GI75" s="7" t="n">
        <v>1.94340038436823E-007</v>
      </c>
      <c r="GJ75" s="0" t="n">
        <v>0.00365330502841366</v>
      </c>
      <c r="GK75" s="0" t="n">
        <v>9.49434060074067</v>
      </c>
      <c r="GL75" s="0" t="n">
        <v>1.93769339957058</v>
      </c>
      <c r="GM75" s="0" t="n">
        <v>15.4510718624757</v>
      </c>
      <c r="GN75" s="0" t="s">
        <v>310</v>
      </c>
      <c r="GO75" s="0" t="e">
        <f aca="false">VLOOKUP(GN75,,8,0)</f>
        <v>#NAME?</v>
      </c>
      <c r="GP75" s="0" t="n">
        <v>219</v>
      </c>
      <c r="GQ75" s="0" t="n">
        <v>443559</v>
      </c>
      <c r="GR75" s="0" t="n">
        <v>191</v>
      </c>
      <c r="GS75" s="0" t="n">
        <v>423393</v>
      </c>
      <c r="GT75" s="0" t="n">
        <v>57</v>
      </c>
      <c r="GU75" s="0" t="n">
        <v>20166</v>
      </c>
      <c r="GV75" s="0" t="n">
        <v>20205</v>
      </c>
      <c r="GW75" s="0" t="n">
        <v>0.298429319371728</v>
      </c>
      <c r="GX75" s="0" t="n">
        <v>2</v>
      </c>
      <c r="GY75" s="0" t="s">
        <v>310</v>
      </c>
      <c r="GZ75" s="0" t="n">
        <v>74.1191</v>
      </c>
      <c r="HA75" s="0" t="n">
        <v>1</v>
      </c>
      <c r="HB75" s="0" t="e">
        <f aca="false">VLOOKUP(GN75,,42,0)</f>
        <v>#NAME?</v>
      </c>
      <c r="HC75" s="0" t="e">
        <f aca="false">VLOOKUP(GN75,,43,0)</f>
        <v>#NAME?</v>
      </c>
      <c r="HD75" s="0" t="e">
        <f aca="false">IF(HC75="Progressed",1,0)</f>
        <v>#NAME?</v>
      </c>
      <c r="HE75" s="0" t="n">
        <f aca="false">GU75/GX75</f>
        <v>10083</v>
      </c>
      <c r="HF75" s="0" t="e">
        <f aca="false">VLOOKUP(GN75,,3,0)</f>
        <v>#NAME?</v>
      </c>
      <c r="HG75" s="0" t="n">
        <f aca="false">IF(Q75&gt;20,1,0)</f>
        <v>1</v>
      </c>
      <c r="HH75" s="0" t="n">
        <f aca="false">IF(AF75&gt;4.2,1,0)</f>
        <v>0</v>
      </c>
      <c r="HI75" s="0" t="n">
        <f aca="false">IF(DQ75&gt;0.005,1,0)</f>
        <v>0</v>
      </c>
      <c r="HJ75" s="0" t="n">
        <f aca="false">IF(DR75&gt;0.004,1,0)</f>
        <v>0</v>
      </c>
      <c r="HK75" s="0" t="n">
        <f aca="false">IF(ED75&gt;0.001,1,0)</f>
        <v>0</v>
      </c>
      <c r="HL75" s="0" t="n">
        <f aca="false">IF((GT75/GP75)&gt;0.4,1,0)</f>
        <v>0</v>
      </c>
      <c r="HM75" s="0" t="n">
        <f aca="false">SUM(HG75:HH75)</f>
        <v>1</v>
      </c>
      <c r="HN75" s="0" t="n">
        <f aca="false">SUM(HG75,HH75,HL75)</f>
        <v>1</v>
      </c>
      <c r="HP75" s="1" t="n">
        <f aca="false">IF(B75&gt;AVERAGE($B$3:$B$115),1,0)</f>
        <v>0</v>
      </c>
      <c r="HQ75" s="1" t="n">
        <f aca="false">IF(E75&gt;AVERAGE($E$3:$E$115),1,0)</f>
        <v>0</v>
      </c>
      <c r="HR75" s="2" t="str">
        <f aca="false">IF(AND(HP75,HQ75),"high","low")</f>
        <v>low</v>
      </c>
      <c r="HS75" s="6" t="n">
        <v>74.1191</v>
      </c>
      <c r="HT75" s="6" t="n">
        <v>1</v>
      </c>
      <c r="HU75" s="6" t="str">
        <f aca="false">HR75</f>
        <v>low</v>
      </c>
      <c r="HV75" s="0" t="str">
        <f aca="false">IF(HM75+HL75&lt;2,"low","high")</f>
        <v>low</v>
      </c>
      <c r="HW75" s="0" t="n">
        <v>74.1191</v>
      </c>
      <c r="HX75" s="0" t="n">
        <v>1</v>
      </c>
      <c r="HY75" s="0" t="n">
        <f aca="false">SUM(HG75,HH75,HL75)</f>
        <v>1</v>
      </c>
      <c r="IA75" s="0" t="n">
        <v>74.1191</v>
      </c>
      <c r="IB75" s="0" t="n">
        <v>1</v>
      </c>
      <c r="IC75" s="0" t="str">
        <f aca="false">IF(AND(SUM(HG75:HH75)=2,GW75&gt;0.4),"high relBp52 and cRel + high synergy",IF(SUM(HG75:HH75)=2,"high RelBp52 and cRel + low synergy","low nfkb"))</f>
        <v>low nfkb</v>
      </c>
      <c r="IE75" s="0" t="n">
        <v>74.1191</v>
      </c>
      <c r="IF75" s="0" t="n">
        <v>1</v>
      </c>
      <c r="IG75" s="0" t="str">
        <f aca="false">IF(AND(SUM(HG75:HH75)=2,GW75&gt;0.4),"high relBp52 and cRel + high synergy",IF(AND(SUM(HG75:HH75)=1,GW75&gt;0.4),"high RelBp52 or cRel + high synergy",IF(SUM(HG75:HH75)=1,"high cRel OR RelBnp52n","low nfkb")))</f>
        <v>high cRel OR RelBnp52n</v>
      </c>
      <c r="II75" s="0" t="n">
        <v>74.1191</v>
      </c>
      <c r="IJ75" s="0" t="n">
        <v>1</v>
      </c>
      <c r="IK75" s="0" t="str">
        <f aca="false">IF(Q75&gt;20,"high cRel","low cRel")</f>
        <v>high cRel</v>
      </c>
      <c r="IM75" s="0" t="n">
        <v>74.1191</v>
      </c>
      <c r="IN75" s="0" t="n">
        <v>1</v>
      </c>
      <c r="IO75" s="0" t="str">
        <f aca="false">IF(AND(Q75&gt;20,GW75&gt;0.4),"high cRel + syn","low cRel or syn")</f>
        <v>low cRel or syn</v>
      </c>
      <c r="IQ75" s="0" t="n">
        <v>74.1191</v>
      </c>
      <c r="IR75" s="0" t="n">
        <v>1</v>
      </c>
      <c r="IS75" s="0" t="str">
        <f aca="false">IF(AF75&gt;4.2,"High RelBnp52n","low RelBnp52n")</f>
        <v>low RelBnp52n</v>
      </c>
      <c r="IU75" s="0" t="n">
        <v>74.1191</v>
      </c>
      <c r="IV75" s="0" t="n">
        <v>1</v>
      </c>
      <c r="IW75" s="0" t="str">
        <f aca="false">IF(AND(AF75&gt;4.2,GW75&gt;0.4),"High RelBnp52n and syn","low RelBnp52n or syn")</f>
        <v>low RelBnp52n or syn</v>
      </c>
      <c r="IY75" s="0" t="n">
        <v>74.1191</v>
      </c>
      <c r="IZ75" s="0" t="n">
        <v>1</v>
      </c>
      <c r="JA75" s="0" t="str">
        <f aca="false">IF(AND(AF75&gt;4.2,GW75&gt;0.4),"High RelBnp52n and syn",IF(AND(AF75&gt;4.2,GW75&lt;=0.4),"other",IF(AND(AF75&lt;=4.2,GW75&gt;0.4),"other","low RelBnp52n and syn")))</f>
        <v>low RelBnp52n and syn</v>
      </c>
      <c r="JC75" s="0" t="n">
        <v>74.1191</v>
      </c>
      <c r="JD75" s="0" t="n">
        <v>1</v>
      </c>
      <c r="JE75" s="0" t="str">
        <f aca="false">IF(ED75&gt;0.001,"high pE2F","low pE2F")</f>
        <v>low pE2F</v>
      </c>
      <c r="JG75" s="0" t="n">
        <v>74.1191</v>
      </c>
      <c r="JH75" s="0" t="n">
        <v>1</v>
      </c>
      <c r="JI75" s="0" t="str">
        <f aca="false">IF((Q75/R75)&gt;1.3,"high cRel/relA","low cRel/RelA")</f>
        <v>high cRel/relA</v>
      </c>
      <c r="JK75" s="0" t="n">
        <v>74.1191</v>
      </c>
      <c r="JL75" s="0" t="n">
        <v>1</v>
      </c>
      <c r="JM75" s="0" t="str">
        <f aca="false">IF(AND((Q75/R75)&gt;1.3,GW75&gt;0.4),"high cRel/relA and high syn",IF(OR((Q75/R75)&gt;1.3,GW75&gt;0.4),"high cRel/RelA or high syn","low both"))</f>
        <v>high cRel/RelA or high syn</v>
      </c>
      <c r="JO75" s="0" t="n">
        <v>74.1191</v>
      </c>
      <c r="JP75" s="0" t="n">
        <v>1</v>
      </c>
      <c r="JQ75" s="0" t="str">
        <f aca="false">IF(BB75&gt;7.6,"high IkBd","low IkBd")</f>
        <v>high IkBd</v>
      </c>
      <c r="JS75" s="0" t="n">
        <v>74.1191</v>
      </c>
      <c r="JT75" s="0" t="n">
        <v>1</v>
      </c>
      <c r="JU75" s="0" t="n">
        <v>2</v>
      </c>
      <c r="JW75" s="0" t="n">
        <v>74.1191</v>
      </c>
      <c r="JX75" s="0" t="n">
        <v>1</v>
      </c>
      <c r="JY75" s="0" t="str">
        <f aca="false">IF(OR(JU75=3,JU75=5),IF(GW75&gt;0.4,"3/5 high syn","3/5 low syn"),"other")</f>
        <v>other</v>
      </c>
      <c r="KA75" s="0" t="n">
        <v>74.1191</v>
      </c>
      <c r="KB75" s="0" t="n">
        <v>1</v>
      </c>
      <c r="KC75" s="0" t="str">
        <f aca="false">IF(KD75&gt;$KE$3,"high nfkb","low")</f>
        <v>low</v>
      </c>
      <c r="KD75" s="0" t="n">
        <f aca="false">D75+C75</f>
        <v>34.5703849826038</v>
      </c>
      <c r="KG75" s="0" t="n">
        <v>74.1191</v>
      </c>
      <c r="KH75" s="0" t="n">
        <v>1</v>
      </c>
      <c r="KI75" s="0" t="str">
        <f aca="false">IF(AND(KM75,NOT(KN75),KO75),"high cRel+RelB, low RelA","other")</f>
        <v>other</v>
      </c>
      <c r="KJ75" s="0" t="n">
        <f aca="false">Q75</f>
        <v>22.9979385717637</v>
      </c>
      <c r="KK75" s="0" t="n">
        <f aca="false">R75</f>
        <v>15.6694579681979</v>
      </c>
      <c r="KL75" s="0" t="n">
        <f aca="false">AC75</f>
        <v>15.647302209148</v>
      </c>
      <c r="KM75" s="0" t="n">
        <f aca="false">IF(KJ75&gt;AVERAGE($KJ$3:$KJ$115),1,0)</f>
        <v>1</v>
      </c>
      <c r="KN75" s="0" t="n">
        <f aca="false">IF(KK75&gt;AVERAGE($KK$3:$KK$115),1,0)</f>
        <v>0</v>
      </c>
      <c r="KO75" s="0" t="n">
        <f aca="false">IF(KL75&gt;AVERAGE($KL$3:$KL$115),1,0)</f>
        <v>0</v>
      </c>
      <c r="KP75" s="0" t="n">
        <v>4</v>
      </c>
      <c r="KQ75" s="0" t="n">
        <v>172</v>
      </c>
      <c r="KR75" s="0" t="n">
        <v>400355</v>
      </c>
      <c r="KS75" s="0" t="n">
        <v>172</v>
      </c>
      <c r="KT75" s="0" t="n">
        <v>400355</v>
      </c>
      <c r="KU75" s="0" t="n">
        <v>0</v>
      </c>
      <c r="KV75" s="0" t="n">
        <v>0</v>
      </c>
      <c r="KW75" s="0" t="n">
        <v>0</v>
      </c>
      <c r="KX75" s="0" t="n">
        <v>0</v>
      </c>
      <c r="KY75" s="0" t="n">
        <f aca="false">KV75/KT75</f>
        <v>0</v>
      </c>
    </row>
    <row r="76" customFormat="false" ht="15" hidden="false" customHeight="false" outlineLevel="0" collapsed="false">
      <c r="A76" s="0" t="n">
        <v>361</v>
      </c>
      <c r="B76" s="0" t="n">
        <v>11.1351482638139</v>
      </c>
      <c r="C76" s="0" t="n">
        <v>22.7403725200157</v>
      </c>
      <c r="D76" s="0" t="n">
        <v>11.8283149983095</v>
      </c>
      <c r="E76" s="0" t="n">
        <v>87.0506044344503</v>
      </c>
      <c r="F76" s="0" t="n">
        <v>0.158178575964737</v>
      </c>
      <c r="G76" s="0" t="n">
        <v>0.0456583601828398</v>
      </c>
      <c r="H76" s="0" t="n">
        <v>1.21968683653572</v>
      </c>
      <c r="I76" s="0" t="n">
        <v>0.679573246577615</v>
      </c>
      <c r="J76" s="0" t="n">
        <v>0.0854885046565524</v>
      </c>
      <c r="K76" s="0" t="n">
        <v>8.60482236261031</v>
      </c>
      <c r="L76" s="0" t="n">
        <v>0.566049426258381</v>
      </c>
      <c r="M76" s="0" t="n">
        <v>1</v>
      </c>
      <c r="N76" s="0" t="n">
        <v>1.17108941847266</v>
      </c>
      <c r="O76" s="0" t="n">
        <v>1</v>
      </c>
      <c r="P76" s="0" t="n">
        <v>0.00443082483592242</v>
      </c>
      <c r="Q76" s="0" t="n">
        <v>22.9979381943015</v>
      </c>
      <c r="R76" s="0" t="n">
        <v>15.6694471185511</v>
      </c>
      <c r="S76" s="0" t="n">
        <v>1.29680246494459</v>
      </c>
      <c r="T76" s="0" t="n">
        <v>0</v>
      </c>
      <c r="U76" s="0" t="n">
        <v>1</v>
      </c>
      <c r="V76" s="0" t="n">
        <v>3.81663568087282</v>
      </c>
      <c r="W76" s="0" t="n">
        <v>0.504017681074569</v>
      </c>
      <c r="X76" s="0" t="n">
        <v>1.47368652705166</v>
      </c>
      <c r="Y76" s="0" t="n">
        <v>3.7581095236553</v>
      </c>
      <c r="Z76" s="0" t="n">
        <v>2.07061298009619</v>
      </c>
      <c r="AA76" s="0" t="n">
        <v>0.0268838650763866</v>
      </c>
      <c r="AB76" s="0" t="n">
        <v>0.901514050195817</v>
      </c>
      <c r="AC76" s="0" t="n">
        <v>15.6473029128087</v>
      </c>
      <c r="AD76" s="0" t="n">
        <v>0.00934690008177277</v>
      </c>
      <c r="AE76" s="0" t="n">
        <v>0.408701849101875</v>
      </c>
      <c r="AF76" s="0" t="n">
        <v>4.06950986864914</v>
      </c>
      <c r="AG76" s="0" t="n">
        <v>0.270873329967839</v>
      </c>
      <c r="AH76" s="0" t="n">
        <v>12.7405059169158</v>
      </c>
      <c r="AI76" s="0" t="n">
        <v>0.258284531995069</v>
      </c>
      <c r="AJ76" s="0" t="n">
        <v>0.0605622422844819</v>
      </c>
      <c r="AK76" s="0" t="n">
        <v>0.0310569251613519</v>
      </c>
      <c r="AL76" s="0" t="n">
        <v>0.00561607935899308</v>
      </c>
      <c r="AM76" s="0" t="n">
        <v>0.920241846954785</v>
      </c>
      <c r="AN76" s="0" t="n">
        <v>0.00155967266242349</v>
      </c>
      <c r="AO76" s="0" t="n">
        <v>0.164609950237193</v>
      </c>
      <c r="AP76" s="0" t="n">
        <v>168.742953276992</v>
      </c>
      <c r="AQ76" s="0" t="n">
        <v>22.6640349041419</v>
      </c>
      <c r="AR76" s="0" t="n">
        <v>35.6720863043752</v>
      </c>
      <c r="AS76" s="0" t="n">
        <v>10.3093721928019</v>
      </c>
      <c r="AT76" s="0" t="n">
        <v>22.675412515161</v>
      </c>
      <c r="AU76" s="0" t="n">
        <v>0.0732400250653945</v>
      </c>
      <c r="AV76" s="0" t="n">
        <v>1.25221595952625</v>
      </c>
      <c r="AW76" s="0" t="n">
        <v>0.0184377006228741</v>
      </c>
      <c r="AX76" s="0" t="n">
        <v>2.24753465312556</v>
      </c>
      <c r="AY76" s="0" t="n">
        <v>0.251049037668878</v>
      </c>
      <c r="AZ76" s="0" t="n">
        <v>1.16026942637704</v>
      </c>
      <c r="BA76" s="0" t="n">
        <v>0.160975846610103</v>
      </c>
      <c r="BB76" s="0" t="n">
        <v>7.87148144753562</v>
      </c>
      <c r="BC76" s="0" t="n">
        <v>18.923618999147</v>
      </c>
      <c r="BD76" s="0" t="n">
        <v>6.66681817497719</v>
      </c>
      <c r="BE76" s="0" t="n">
        <v>1.46027691500802</v>
      </c>
      <c r="BF76" s="0" t="n">
        <v>12.6513972475247</v>
      </c>
      <c r="BG76" s="0" t="n">
        <v>5.76085960312144</v>
      </c>
      <c r="BH76" s="0" t="n">
        <v>0</v>
      </c>
      <c r="BI76" s="0" t="n">
        <v>0</v>
      </c>
      <c r="BJ76" s="0" t="n">
        <v>0.140443497818023</v>
      </c>
      <c r="BK76" s="0" t="n">
        <v>0.0901240212554455</v>
      </c>
      <c r="BL76" s="0" t="n">
        <v>1.03304361134306</v>
      </c>
      <c r="BM76" s="0" t="n">
        <v>0.0800086259477681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0.00527939427430751</v>
      </c>
      <c r="BU76" s="0" t="n">
        <v>4.35674474109269</v>
      </c>
      <c r="BV76" s="0" t="n">
        <v>11.028572129796</v>
      </c>
      <c r="BW76" s="0" t="n">
        <v>5.08055684559541</v>
      </c>
      <c r="BX76" s="0" t="n">
        <v>0.0374016984968991</v>
      </c>
      <c r="BY76" s="0" t="n">
        <v>0.00951896478045988</v>
      </c>
      <c r="BZ76" s="0" t="n">
        <v>0.137964187402537</v>
      </c>
      <c r="CA76" s="0" t="n">
        <v>0.0870600427293583</v>
      </c>
      <c r="CB76" s="0" t="n">
        <v>8.01286604013816</v>
      </c>
      <c r="CC76" s="0" t="n">
        <v>0.637635222331536</v>
      </c>
      <c r="CD76" s="0" t="n">
        <v>0.68131639145151</v>
      </c>
      <c r="CE76" s="0" t="n">
        <v>0.306584384649609</v>
      </c>
      <c r="CF76" s="0" t="n">
        <v>0.00251218488149094</v>
      </c>
      <c r="CG76" s="0" t="n">
        <v>0.00197850435952494</v>
      </c>
      <c r="CH76" s="0" t="n">
        <v>0.00805180793271003</v>
      </c>
      <c r="CI76" s="0" t="n">
        <v>0.00501474689262689</v>
      </c>
      <c r="CJ76" s="0" t="n">
        <v>9.32582992814351</v>
      </c>
      <c r="CK76" s="0" t="n">
        <v>0.817674564159635</v>
      </c>
      <c r="CL76" s="0" t="n">
        <v>1.21493256324235</v>
      </c>
      <c r="CM76" s="0" t="n">
        <v>0.552734273395799</v>
      </c>
      <c r="CN76" s="0" t="n">
        <v>0.00358104125411803</v>
      </c>
      <c r="CO76" s="0" t="n">
        <v>0.00299372186651447</v>
      </c>
      <c r="CP76" s="0" t="n">
        <v>0.0134625377284956</v>
      </c>
      <c r="CQ76" s="0" t="n">
        <v>0.0086334576649629</v>
      </c>
      <c r="CR76" s="0" t="n">
        <v>0.875402992886933</v>
      </c>
      <c r="CS76" s="0" t="n">
        <v>0.069048434328588</v>
      </c>
      <c r="CT76" s="0" t="n">
        <v>0.462247825001365</v>
      </c>
      <c r="CU76" s="0" t="n">
        <v>4.22811375001808</v>
      </c>
      <c r="CV76" s="0" t="n">
        <v>0.0339708808498749</v>
      </c>
      <c r="CW76" s="0" t="n">
        <v>0.0314354589425473</v>
      </c>
      <c r="CX76" s="0" t="n">
        <v>0.0318505443291882</v>
      </c>
      <c r="CY76" s="0" t="n">
        <v>0.0367067565643987</v>
      </c>
      <c r="CZ76" s="0" t="n">
        <v>0.096974867324886</v>
      </c>
      <c r="DA76" s="0" t="n">
        <v>6.64816323373528</v>
      </c>
      <c r="DB76" s="0" t="n">
        <v>2.18478192481653</v>
      </c>
      <c r="DC76" s="0" t="n">
        <v>4.41069597027857</v>
      </c>
      <c r="DD76" s="0" t="n">
        <v>0.287644018094552</v>
      </c>
      <c r="DE76" s="0" t="n">
        <v>0.0173437242650196</v>
      </c>
      <c r="DF76" s="0" t="n">
        <v>0.00945388274620004</v>
      </c>
      <c r="DG76" s="0" t="n">
        <v>0.000516083062155501</v>
      </c>
      <c r="DH76" s="7" t="n">
        <v>2.63658305866683E-006</v>
      </c>
      <c r="DI76" s="0" t="n">
        <v>0.00400266133434557</v>
      </c>
      <c r="DJ76" s="0" t="n">
        <v>0.00465677092528111</v>
      </c>
      <c r="DK76" s="0" t="n">
        <v>0.000437302580127455</v>
      </c>
      <c r="DL76" s="0" t="n">
        <v>0.0292646683830951</v>
      </c>
      <c r="DM76" s="0" t="n">
        <v>0.0448437877295854</v>
      </c>
      <c r="DN76" s="0" t="n">
        <v>1.5664340081153</v>
      </c>
      <c r="DO76" s="7" t="n">
        <v>1.56474287736518E-007</v>
      </c>
      <c r="DP76" s="0" t="n">
        <v>0.134716473131198</v>
      </c>
      <c r="DQ76" s="0" t="n">
        <v>0.00173432494145695</v>
      </c>
      <c r="DR76" s="0" t="n">
        <v>0.000571780964669076</v>
      </c>
      <c r="DS76" s="0" t="n">
        <v>0.00767981068686463</v>
      </c>
      <c r="DT76" s="0" t="n">
        <v>0.275975684082232</v>
      </c>
      <c r="DU76" s="0" t="n">
        <v>0.999489752956305</v>
      </c>
      <c r="DV76" s="0" t="n">
        <v>0.783134172530614</v>
      </c>
      <c r="DW76" s="0" t="n">
        <v>0.940050904844643</v>
      </c>
      <c r="DX76" s="7" t="n">
        <v>2.33027495833999E-005</v>
      </c>
      <c r="DY76" s="0" t="n">
        <v>0.0073931237612778</v>
      </c>
      <c r="DZ76" s="0" t="n">
        <v>4.87272312309159</v>
      </c>
      <c r="EA76" s="0" t="n">
        <v>0.0621708037943914</v>
      </c>
      <c r="EB76" s="0" t="n">
        <v>3.41913006765393</v>
      </c>
      <c r="EC76" s="0" t="n">
        <v>0.064283197113311</v>
      </c>
      <c r="ED76" s="0" t="n">
        <v>0.0008201865534757</v>
      </c>
      <c r="EE76" s="0" t="n">
        <v>1.64386577779505</v>
      </c>
      <c r="EF76" s="0" t="n">
        <v>199.760141368715</v>
      </c>
      <c r="EG76" s="0" t="n">
        <v>0.00798961175121367</v>
      </c>
      <c r="EH76" s="0" t="n">
        <v>1.3732553636901</v>
      </c>
      <c r="EI76" s="0" t="n">
        <v>98.1604611896624</v>
      </c>
      <c r="EJ76" s="0" t="n">
        <v>0.10895884943899</v>
      </c>
      <c r="EK76" s="0" t="n">
        <v>22754.6505670657</v>
      </c>
      <c r="EL76" s="0" t="n">
        <v>0.00312155071490687</v>
      </c>
      <c r="EM76" s="0" t="n">
        <v>15.7141191749577</v>
      </c>
      <c r="EN76" s="0" t="n">
        <v>577.918882472987</v>
      </c>
      <c r="EO76" s="0" t="n">
        <v>3.16270512667251</v>
      </c>
      <c r="EP76" s="0" t="n">
        <v>694425.843867904</v>
      </c>
      <c r="EQ76" s="0" t="n">
        <v>1.09006796211962</v>
      </c>
      <c r="ER76" s="0" t="n">
        <v>0.0857842878168882</v>
      </c>
      <c r="ES76" s="0" t="n">
        <v>417075.798813414</v>
      </c>
      <c r="ET76" s="0" t="n">
        <v>0.00357404862934048</v>
      </c>
      <c r="EU76" s="0" t="n">
        <v>1.71710700051606</v>
      </c>
      <c r="EV76" s="0" t="n">
        <v>0.00390305267497378</v>
      </c>
      <c r="EW76" s="7" t="n">
        <v>6416999.13144614</v>
      </c>
      <c r="EX76" s="0" t="n">
        <v>10.8935325204171</v>
      </c>
      <c r="EY76" s="0" t="n">
        <v>3792.12332879291</v>
      </c>
      <c r="EZ76" s="7" t="n">
        <v>1020331.97952404</v>
      </c>
      <c r="FA76" s="0" t="n">
        <v>0.00437618955821652</v>
      </c>
      <c r="FB76" s="0" t="n">
        <v>70.0968265193768</v>
      </c>
      <c r="FC76" s="0" t="n">
        <v>43618.7644243026</v>
      </c>
      <c r="FD76" s="0" t="n">
        <v>0.0684701128885971</v>
      </c>
      <c r="FE76" s="0" t="n">
        <v>14.8965714786469</v>
      </c>
      <c r="FF76" s="0" t="n">
        <v>20535.1691253445</v>
      </c>
      <c r="FG76" s="0" t="n">
        <v>238.676357976757</v>
      </c>
      <c r="FH76" s="0" t="n">
        <v>98532.9386404745</v>
      </c>
      <c r="FI76" s="0" t="n">
        <v>0.146621589459989</v>
      </c>
      <c r="FJ76" s="0" t="n">
        <v>424.489145818119</v>
      </c>
      <c r="FK76" s="0" t="n">
        <v>4.15448648256143</v>
      </c>
      <c r="FL76" s="0" t="n">
        <v>6567.44373754541</v>
      </c>
      <c r="FM76" s="0" t="n">
        <v>300.422153239955</v>
      </c>
      <c r="FN76" s="0" t="n">
        <v>0.00735930792085266</v>
      </c>
      <c r="FO76" s="0" t="n">
        <v>0.453537113063159</v>
      </c>
      <c r="FP76" s="7" t="n">
        <v>1.08180955248389E-010</v>
      </c>
      <c r="FQ76" s="7" t="n">
        <v>5.5434123262922E-009</v>
      </c>
      <c r="FR76" s="0" t="n">
        <v>499999.99999902</v>
      </c>
      <c r="FS76" s="7" t="n">
        <v>7.7145017880479E-010</v>
      </c>
      <c r="FT76" s="7" t="n">
        <v>5.07974122364354E-008</v>
      </c>
      <c r="FU76" s="0" t="n">
        <v>597507.310095717</v>
      </c>
      <c r="FV76" s="7" t="n">
        <v>8.67047240590007E-008</v>
      </c>
      <c r="FW76" s="7" t="n">
        <v>9.78912177749398E-007</v>
      </c>
      <c r="FX76" s="7" t="n">
        <v>5797187.14797213</v>
      </c>
      <c r="FY76" s="7" t="n">
        <v>8.41234079469629E-007</v>
      </c>
      <c r="FZ76" s="7" t="n">
        <v>8.41046630983911E-006</v>
      </c>
      <c r="GA76" s="7" t="n">
        <v>1.12550721848915E-005</v>
      </c>
      <c r="GB76" s="0" t="n">
        <v>99999.9988748108</v>
      </c>
      <c r="GC76" s="0" t="n">
        <v>0.00112466409915992</v>
      </c>
      <c r="GD76" s="7" t="n">
        <v>7.32284526378417E-008</v>
      </c>
      <c r="GE76" s="0" t="n">
        <v>99999.9999995481</v>
      </c>
      <c r="GF76" s="7" t="n">
        <v>7.04966209556888E-011</v>
      </c>
      <c r="GG76" s="7" t="n">
        <v>2.4433164480743E-013</v>
      </c>
      <c r="GH76" s="7" t="n">
        <v>3.96458296281642E-007</v>
      </c>
      <c r="GI76" s="7" t="n">
        <v>4.51755975662386E-007</v>
      </c>
      <c r="GJ76" s="0" t="n">
        <v>0.00940238146422191</v>
      </c>
      <c r="GK76" s="0" t="n">
        <v>9.4946055405063</v>
      </c>
      <c r="GL76" s="0" t="n">
        <v>1.9376936449899</v>
      </c>
      <c r="GM76" s="0" t="n">
        <v>15.4510649119677</v>
      </c>
      <c r="GN76" s="0" t="s">
        <v>311</v>
      </c>
      <c r="GO76" s="0" t="e">
        <f aca="false">VLOOKUP(GN76,,8,0)</f>
        <v>#NAME?</v>
      </c>
      <c r="GP76" s="0" t="n">
        <v>139</v>
      </c>
      <c r="GQ76" s="0" t="n">
        <v>315715</v>
      </c>
      <c r="GR76" s="0" t="n">
        <v>139</v>
      </c>
      <c r="GS76" s="0" t="n">
        <v>315715</v>
      </c>
      <c r="GT76" s="0" t="n">
        <v>0</v>
      </c>
      <c r="GU76" s="0" t="n">
        <v>0</v>
      </c>
      <c r="GV76" s="0" t="n">
        <v>0</v>
      </c>
      <c r="GW76" s="0" t="n">
        <v>0</v>
      </c>
      <c r="GX76" s="0" t="n">
        <v>1</v>
      </c>
      <c r="GY76" s="0" t="s">
        <v>311</v>
      </c>
      <c r="GZ76" s="0" t="n">
        <v>74.4805</v>
      </c>
      <c r="HA76" s="0" t="n">
        <v>0</v>
      </c>
      <c r="HB76" s="0" t="e">
        <f aca="false">VLOOKUP(GN76,,42,0)</f>
        <v>#NAME?</v>
      </c>
      <c r="HC76" s="0" t="e">
        <f aca="false">VLOOKUP(GN76,,43,0)</f>
        <v>#NAME?</v>
      </c>
      <c r="HD76" s="0" t="e">
        <f aca="false">IF(HC76="Progressed",1,0)</f>
        <v>#NAME?</v>
      </c>
      <c r="HE76" s="0" t="n">
        <f aca="false">GU76/GX76</f>
        <v>0</v>
      </c>
      <c r="HF76" s="0" t="e">
        <f aca="false">VLOOKUP(GN76,,3,0)</f>
        <v>#NAME?</v>
      </c>
      <c r="HG76" s="0" t="n">
        <f aca="false">IF(Q76&gt;20,1,0)</f>
        <v>1</v>
      </c>
      <c r="HH76" s="0" t="n">
        <f aca="false">IF(AF76&gt;4.2,1,0)</f>
        <v>0</v>
      </c>
      <c r="HI76" s="0" t="n">
        <f aca="false">IF(DQ76&gt;0.005,1,0)</f>
        <v>0</v>
      </c>
      <c r="HJ76" s="0" t="n">
        <f aca="false">IF(DR76&gt;0.004,1,0)</f>
        <v>0</v>
      </c>
      <c r="HK76" s="0" t="n">
        <f aca="false">IF(ED76&gt;0.001,1,0)</f>
        <v>0</v>
      </c>
      <c r="HL76" s="0" t="n">
        <f aca="false">IF((GT76/GP76)&gt;0.4,1,0)</f>
        <v>0</v>
      </c>
      <c r="HM76" s="0" t="n">
        <f aca="false">SUM(HG76:HH76)</f>
        <v>1</v>
      </c>
      <c r="HN76" s="0" t="n">
        <f aca="false">SUM(HG76,HH76,HL76)</f>
        <v>1</v>
      </c>
      <c r="HP76" s="1" t="n">
        <f aca="false">IF(B76&gt;AVERAGE($B$3:$B$115),1,0)</f>
        <v>0</v>
      </c>
      <c r="HQ76" s="1" t="n">
        <f aca="false">IF(E76&gt;AVERAGE($E$3:$E$115),1,0)</f>
        <v>0</v>
      </c>
      <c r="HR76" s="2" t="str">
        <f aca="false">IF(AND(HP76,HQ76),"high","low")</f>
        <v>low</v>
      </c>
      <c r="HS76" s="6" t="n">
        <v>74.4805</v>
      </c>
      <c r="HT76" s="6" t="n">
        <v>0</v>
      </c>
      <c r="HU76" s="6" t="str">
        <f aca="false">HR76</f>
        <v>low</v>
      </c>
      <c r="HV76" s="0" t="str">
        <f aca="false">IF(HM76+HL76&lt;2,"low","high")</f>
        <v>low</v>
      </c>
      <c r="HW76" s="0" t="n">
        <v>74.4805</v>
      </c>
      <c r="HX76" s="0" t="n">
        <v>0</v>
      </c>
      <c r="HY76" s="0" t="n">
        <f aca="false">SUM(HG76,HH76,HL76)</f>
        <v>1</v>
      </c>
      <c r="IA76" s="0" t="n">
        <v>74.4805</v>
      </c>
      <c r="IB76" s="0" t="n">
        <v>0</v>
      </c>
      <c r="IC76" s="0" t="str">
        <f aca="false">IF(AND(SUM(HG76:HH76)=2,GW76&gt;0.4),"high relBp52 and cRel + high synergy",IF(SUM(HG76:HH76)=2,"high RelBp52 and cRel + low synergy","low nfkb"))</f>
        <v>low nfkb</v>
      </c>
      <c r="IE76" s="0" t="n">
        <v>74.4805</v>
      </c>
      <c r="IF76" s="0" t="n">
        <v>0</v>
      </c>
      <c r="IG76" s="0" t="str">
        <f aca="false">IF(AND(SUM(HG76:HH76)=2,GW76&gt;0.4),"high relBp52 and cRel + high synergy",IF(AND(SUM(HG76:HH76)=1,GW76&gt;0.4),"high RelBp52 or cRel + high synergy",IF(SUM(HG76:HH76)=1,"high cRel OR RelBnp52n","low nfkb")))</f>
        <v>high cRel OR RelBnp52n</v>
      </c>
      <c r="II76" s="0" t="n">
        <v>74.4805</v>
      </c>
      <c r="IJ76" s="0" t="n">
        <v>0</v>
      </c>
      <c r="IK76" s="0" t="str">
        <f aca="false">IF(Q76&gt;20,"high cRel","low cRel")</f>
        <v>high cRel</v>
      </c>
      <c r="IM76" s="0" t="n">
        <v>74.4805</v>
      </c>
      <c r="IN76" s="0" t="n">
        <v>0</v>
      </c>
      <c r="IO76" s="0" t="str">
        <f aca="false">IF(AND(Q76&gt;20,GW76&gt;0.4),"high cRel + syn","low cRel or syn")</f>
        <v>low cRel or syn</v>
      </c>
      <c r="IQ76" s="0" t="n">
        <v>74.4805</v>
      </c>
      <c r="IR76" s="0" t="n">
        <v>0</v>
      </c>
      <c r="IS76" s="0" t="str">
        <f aca="false">IF(AF76&gt;4.2,"High RelBnp52n","low RelBnp52n")</f>
        <v>low RelBnp52n</v>
      </c>
      <c r="IU76" s="0" t="n">
        <v>74.4805</v>
      </c>
      <c r="IV76" s="0" t="n">
        <v>0</v>
      </c>
      <c r="IW76" s="0" t="str">
        <f aca="false">IF(AND(AF76&gt;4.2,GW76&gt;0.4),"High RelBnp52n and syn","low RelBnp52n or syn")</f>
        <v>low RelBnp52n or syn</v>
      </c>
      <c r="IY76" s="0" t="n">
        <v>74.4805</v>
      </c>
      <c r="IZ76" s="0" t="n">
        <v>0</v>
      </c>
      <c r="JA76" s="0" t="str">
        <f aca="false">IF(AND(AF76&gt;4.2,GW76&gt;0.4),"High RelBnp52n and syn",IF(AND(AF76&gt;4.2,GW76&lt;=0.4),"other",IF(AND(AF76&lt;=4.2,GW76&gt;0.4),"other","low RelBnp52n and syn")))</f>
        <v>low RelBnp52n and syn</v>
      </c>
      <c r="JC76" s="0" t="n">
        <v>74.4805</v>
      </c>
      <c r="JD76" s="0" t="n">
        <v>0</v>
      </c>
      <c r="JE76" s="0" t="str">
        <f aca="false">IF(ED76&gt;0.001,"high pE2F","low pE2F")</f>
        <v>low pE2F</v>
      </c>
      <c r="JG76" s="0" t="n">
        <v>74.4805</v>
      </c>
      <c r="JH76" s="0" t="n">
        <v>0</v>
      </c>
      <c r="JI76" s="0" t="str">
        <f aca="false">IF((Q76/R76)&gt;1.3,"high cRel/relA","low cRel/RelA")</f>
        <v>high cRel/relA</v>
      </c>
      <c r="JK76" s="0" t="n">
        <v>74.4805</v>
      </c>
      <c r="JL76" s="0" t="n">
        <v>0</v>
      </c>
      <c r="JM76" s="0" t="str">
        <f aca="false">IF(AND((Q76/R76)&gt;1.3,GW76&gt;0.4),"high cRel/relA and high syn",IF(OR((Q76/R76)&gt;1.3,GW76&gt;0.4),"high cRel/RelA or high syn","low both"))</f>
        <v>high cRel/RelA or high syn</v>
      </c>
      <c r="JO76" s="0" t="n">
        <v>74.4805</v>
      </c>
      <c r="JP76" s="0" t="n">
        <v>0</v>
      </c>
      <c r="JQ76" s="0" t="str">
        <f aca="false">IF(BB76&gt;7.6,"high IkBd","low IkBd")</f>
        <v>high IkBd</v>
      </c>
      <c r="JS76" s="0" t="n">
        <v>74.4805</v>
      </c>
      <c r="JT76" s="0" t="n">
        <v>0</v>
      </c>
      <c r="JU76" s="0" t="n">
        <v>1</v>
      </c>
      <c r="JW76" s="0" t="n">
        <v>74.4805</v>
      </c>
      <c r="JX76" s="0" t="n">
        <v>0</v>
      </c>
      <c r="JY76" s="0" t="str">
        <f aca="false">IF(OR(JU76=3,JU76=5),IF(GW76&gt;0.4,"3/5 high syn","3/5 low syn"),"other")</f>
        <v>other</v>
      </c>
      <c r="KA76" s="0" t="n">
        <v>74.4805</v>
      </c>
      <c r="KB76" s="0" t="n">
        <v>0</v>
      </c>
      <c r="KC76" s="0" t="str">
        <f aca="false">IF(KD76&gt;$KE$3,"high nfkb","low")</f>
        <v>low</v>
      </c>
      <c r="KD76" s="0" t="n">
        <f aca="false">D76+C76</f>
        <v>34.5686875183252</v>
      </c>
      <c r="KG76" s="0" t="n">
        <v>74.4805</v>
      </c>
      <c r="KH76" s="0" t="n">
        <v>0</v>
      </c>
      <c r="KI76" s="0" t="str">
        <f aca="false">IF(AND(KM76,NOT(KN76),KO76),"high cRel+RelB, low RelA","other")</f>
        <v>other</v>
      </c>
      <c r="KJ76" s="0" t="n">
        <f aca="false">Q76</f>
        <v>22.9979381943015</v>
      </c>
      <c r="KK76" s="0" t="n">
        <f aca="false">R76</f>
        <v>15.6694471185511</v>
      </c>
      <c r="KL76" s="0" t="n">
        <f aca="false">AC76</f>
        <v>15.6473029128087</v>
      </c>
      <c r="KM76" s="0" t="n">
        <f aca="false">IF(KJ76&gt;AVERAGE($KJ$3:$KJ$115),1,0)</f>
        <v>1</v>
      </c>
      <c r="KN76" s="0" t="n">
        <f aca="false">IF(KK76&gt;AVERAGE($KK$3:$KK$115),1,0)</f>
        <v>0</v>
      </c>
      <c r="KO76" s="0" t="n">
        <f aca="false">IF(KL76&gt;AVERAGE($KL$3:$KL$115),1,0)</f>
        <v>0</v>
      </c>
      <c r="KP76" s="0" t="n">
        <v>4</v>
      </c>
      <c r="KQ76" s="0" t="n">
        <v>593</v>
      </c>
      <c r="KR76" s="0" t="n">
        <v>1088644</v>
      </c>
      <c r="KS76" s="0" t="n">
        <v>486</v>
      </c>
      <c r="KT76" s="0" t="n">
        <v>857680</v>
      </c>
      <c r="KU76" s="0" t="n">
        <v>296</v>
      </c>
      <c r="KV76" s="0" t="n">
        <v>230964</v>
      </c>
      <c r="KW76" s="0" t="n">
        <v>231348</v>
      </c>
      <c r="KX76" s="0" t="n">
        <v>0.609053497942387</v>
      </c>
      <c r="KY76" s="0" t="n">
        <f aca="false">KV76/KT76</f>
        <v>0.269289245406212</v>
      </c>
    </row>
    <row r="77" customFormat="false" ht="15" hidden="false" customHeight="false" outlineLevel="0" collapsed="false">
      <c r="A77" s="0" t="n">
        <v>361</v>
      </c>
      <c r="B77" s="0" t="n">
        <v>8.42421393247925</v>
      </c>
      <c r="C77" s="0" t="n">
        <v>21.4652944505908</v>
      </c>
      <c r="D77" s="0" t="n">
        <v>8.48849174076007</v>
      </c>
      <c r="E77" s="0" t="n">
        <v>117.184228651316</v>
      </c>
      <c r="F77" s="0" t="n">
        <v>0.157983614707932</v>
      </c>
      <c r="G77" s="0" t="n">
        <v>0.0376901571910036</v>
      </c>
      <c r="H77" s="0" t="n">
        <v>1.7661441307822</v>
      </c>
      <c r="I77" s="0" t="n">
        <v>0.534994772841007</v>
      </c>
      <c r="J77" s="0" t="n">
        <v>0.0569197439891596</v>
      </c>
      <c r="K77" s="0" t="n">
        <v>6.66143556107864</v>
      </c>
      <c r="L77" s="0" t="n">
        <v>0.560685866582422</v>
      </c>
      <c r="M77" s="0" t="n">
        <v>1</v>
      </c>
      <c r="N77" s="0" t="n">
        <v>1.17909974344614</v>
      </c>
      <c r="O77" s="0" t="n">
        <v>1</v>
      </c>
      <c r="P77" s="0" t="n">
        <v>0.00466136272803586</v>
      </c>
      <c r="Q77" s="0" t="n">
        <v>13.8572820643477</v>
      </c>
      <c r="R77" s="0" t="n">
        <v>12.6228105001589</v>
      </c>
      <c r="S77" s="0" t="n">
        <v>1.22011906215612</v>
      </c>
      <c r="T77" s="0" t="n">
        <v>0</v>
      </c>
      <c r="U77" s="0" t="n">
        <v>1</v>
      </c>
      <c r="V77" s="0" t="n">
        <v>3.58434750705104</v>
      </c>
      <c r="W77" s="0" t="n">
        <v>0.335015474725379</v>
      </c>
      <c r="X77" s="0" t="n">
        <v>1.43118858397616</v>
      </c>
      <c r="Y77" s="0" t="n">
        <v>3.44918977602445</v>
      </c>
      <c r="Z77" s="0" t="n">
        <v>2.68745329723324</v>
      </c>
      <c r="AA77" s="0" t="n">
        <v>0.0273282598464143</v>
      </c>
      <c r="AB77" s="0" t="n">
        <v>1.34616476662595</v>
      </c>
      <c r="AC77" s="0" t="n">
        <v>13.3540398473721</v>
      </c>
      <c r="AD77" s="0" t="n">
        <v>0.0101251460558059</v>
      </c>
      <c r="AE77" s="0" t="n">
        <v>0.429281404123752</v>
      </c>
      <c r="AF77" s="0" t="n">
        <v>4.25059587416443</v>
      </c>
      <c r="AG77" s="0" t="n">
        <v>0.199538916890534</v>
      </c>
      <c r="AH77" s="0" t="n">
        <v>13.6023450386248</v>
      </c>
      <c r="AI77" s="0" t="n">
        <v>0.131147267394775</v>
      </c>
      <c r="AJ77" s="0" t="n">
        <v>0.0431783416465548</v>
      </c>
      <c r="AK77" s="0" t="n">
        <v>0.021553225417575</v>
      </c>
      <c r="AL77" s="0" t="n">
        <v>0.00493503513092081</v>
      </c>
      <c r="AM77" s="0" t="n">
        <v>0.790978990830682</v>
      </c>
      <c r="AN77" s="0" t="n">
        <v>0.00263835641629991</v>
      </c>
      <c r="AO77" s="0" t="n">
        <v>0.28992945717251</v>
      </c>
      <c r="AP77" s="0" t="n">
        <v>106.997210919917</v>
      </c>
      <c r="AQ77" s="0" t="n">
        <v>9.24234913043203</v>
      </c>
      <c r="AR77" s="0" t="n">
        <v>23.7340119356455</v>
      </c>
      <c r="AS77" s="0" t="n">
        <v>4.83773489869793</v>
      </c>
      <c r="AT77" s="0" t="n">
        <v>15.3437090698336</v>
      </c>
      <c r="AU77" s="0" t="n">
        <v>0.0287702837433904</v>
      </c>
      <c r="AV77" s="0" t="n">
        <v>0.895186778228836</v>
      </c>
      <c r="AW77" s="0" t="n">
        <v>0.0111373574623489</v>
      </c>
      <c r="AX77" s="0" t="n">
        <v>1.75097282248788</v>
      </c>
      <c r="AY77" s="0" t="n">
        <v>0.132566884965748</v>
      </c>
      <c r="AZ77" s="0" t="n">
        <v>0.95978412594471</v>
      </c>
      <c r="BA77" s="0" t="n">
        <v>0.105263813003852</v>
      </c>
      <c r="BB77" s="0" t="n">
        <v>7.40126047122116</v>
      </c>
      <c r="BC77" s="0" t="n">
        <v>18.2709418387813</v>
      </c>
      <c r="BD77" s="0" t="n">
        <v>6.93521308499082</v>
      </c>
      <c r="BE77" s="0" t="n">
        <v>1.41335315604533</v>
      </c>
      <c r="BF77" s="0" t="n">
        <v>5.83933363895608</v>
      </c>
      <c r="BG77" s="0" t="n">
        <v>3.06031643916114</v>
      </c>
      <c r="BH77" s="0" t="n">
        <v>0</v>
      </c>
      <c r="BI77" s="0" t="n">
        <v>0</v>
      </c>
      <c r="BJ77" s="0" t="n">
        <v>0.0839497132197529</v>
      </c>
      <c r="BK77" s="0" t="n">
        <v>0.0667038186070412</v>
      </c>
      <c r="BL77" s="0" t="n">
        <v>1.13088994330416</v>
      </c>
      <c r="BM77" s="0" t="n">
        <v>0.0877773871369135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0.00537521650609942</v>
      </c>
      <c r="BU77" s="0" t="n">
        <v>4.79052296871353</v>
      </c>
      <c r="BV77" s="0" t="n">
        <v>3.48501944987933</v>
      </c>
      <c r="BW77" s="0" t="n">
        <v>1.84534677095051</v>
      </c>
      <c r="BX77" s="0" t="n">
        <v>0.0112321460714475</v>
      </c>
      <c r="BY77" s="0" t="n">
        <v>0.00438163173685213</v>
      </c>
      <c r="BZ77" s="0" t="n">
        <v>0.0545884013676926</v>
      </c>
      <c r="CA77" s="0" t="n">
        <v>0.0427845699934161</v>
      </c>
      <c r="CB77" s="0" t="n">
        <v>5.75493169103001</v>
      </c>
      <c r="CC77" s="0" t="n">
        <v>0.460963747389045</v>
      </c>
      <c r="CD77" s="0" t="n">
        <v>0.238477770137188</v>
      </c>
      <c r="CE77" s="0" t="n">
        <v>0.122100185312027</v>
      </c>
      <c r="CF77" s="0" t="n">
        <v>0.00088031927485456</v>
      </c>
      <c r="CG77" s="0" t="n">
        <v>0.000779961276436346</v>
      </c>
      <c r="CH77" s="0" t="n">
        <v>0.00351981303122474</v>
      </c>
      <c r="CI77" s="0" t="n">
        <v>0.0027073293111589</v>
      </c>
      <c r="CJ77" s="0" t="n">
        <v>7.52212225283495</v>
      </c>
      <c r="CK77" s="0" t="n">
        <v>0.662050368236448</v>
      </c>
      <c r="CL77" s="0" t="n">
        <v>0.760497145393</v>
      </c>
      <c r="CM77" s="0" t="n">
        <v>0.398096215252766</v>
      </c>
      <c r="CN77" s="0" t="n">
        <v>0.00222630940999904</v>
      </c>
      <c r="CO77" s="0" t="n">
        <v>0.0021671993215025</v>
      </c>
      <c r="CP77" s="0" t="n">
        <v>0.0109117071964935</v>
      </c>
      <c r="CQ77" s="0" t="n">
        <v>0.00866399170818337</v>
      </c>
      <c r="CR77" s="0" t="n">
        <v>1.26217924036997</v>
      </c>
      <c r="CS77" s="0" t="n">
        <v>0.100268222072685</v>
      </c>
      <c r="CT77" s="0" t="n">
        <v>0.381170195651706</v>
      </c>
      <c r="CU77" s="0" t="n">
        <v>3.15235969883345</v>
      </c>
      <c r="CV77" s="0" t="n">
        <v>0.0356238404023691</v>
      </c>
      <c r="CW77" s="0" t="n">
        <v>0.0340008158924319</v>
      </c>
      <c r="CX77" s="0" t="n">
        <v>0.0248685700956386</v>
      </c>
      <c r="CY77" s="0" t="n">
        <v>0.0317668616037893</v>
      </c>
      <c r="CZ77" s="0" t="n">
        <v>0.0967416463219423</v>
      </c>
      <c r="DA77" s="0" t="n">
        <v>6.55549799874265</v>
      </c>
      <c r="DB77" s="0" t="n">
        <v>2.24017423213068</v>
      </c>
      <c r="DC77" s="0" t="n">
        <v>5.04046162390085</v>
      </c>
      <c r="DD77" s="0" t="n">
        <v>0.324552816787103</v>
      </c>
      <c r="DE77" s="0" t="n">
        <v>0.0186372744654427</v>
      </c>
      <c r="DF77" s="0" t="n">
        <v>0.00912844338413793</v>
      </c>
      <c r="DG77" s="0" t="n">
        <v>0.000565003936553082</v>
      </c>
      <c r="DH77" s="7" t="n">
        <v>2.68463010015798E-006</v>
      </c>
      <c r="DI77" s="0" t="n">
        <v>0.00287491565491024</v>
      </c>
      <c r="DJ77" s="0" t="n">
        <v>0.00375636022026696</v>
      </c>
      <c r="DK77" s="0" t="n">
        <v>0.000630548005143158</v>
      </c>
      <c r="DL77" s="0" t="n">
        <v>0.0134235712586212</v>
      </c>
      <c r="DM77" s="0" t="n">
        <v>0.0437084831059979</v>
      </c>
      <c r="DN77" s="0" t="n">
        <v>1.46472310717267</v>
      </c>
      <c r="DO77" s="7" t="n">
        <v>1.06934138392703E-007</v>
      </c>
      <c r="DP77" s="0" t="n">
        <v>0.155500531710843</v>
      </c>
      <c r="DQ77" s="0" t="n">
        <v>0.00218251610361373</v>
      </c>
      <c r="DR77" s="0" t="n">
        <v>0.000608944983254035</v>
      </c>
      <c r="DS77" s="0" t="n">
        <v>0.0050786067121132</v>
      </c>
      <c r="DT77" s="0" t="n">
        <v>0.273361329772961</v>
      </c>
      <c r="DU77" s="0" t="n">
        <v>0.9997180387724</v>
      </c>
      <c r="DV77" s="0" t="n">
        <v>0.917560187179089</v>
      </c>
      <c r="DW77" s="0" t="n">
        <v>0.958837679090564</v>
      </c>
      <c r="DX77" s="7" t="n">
        <v>2.08188890912465E-005</v>
      </c>
      <c r="DY77" s="0" t="n">
        <v>0.0056510621916574</v>
      </c>
      <c r="DZ77" s="0" t="n">
        <v>4.88620194901739</v>
      </c>
      <c r="EA77" s="0" t="n">
        <v>0.0612400291557894</v>
      </c>
      <c r="EB77" s="0" t="n">
        <v>3.38992647611122</v>
      </c>
      <c r="EC77" s="0" t="n">
        <v>0.0519047969467151</v>
      </c>
      <c r="ED77" s="0" t="n">
        <v>0.000650536053536548</v>
      </c>
      <c r="EE77" s="0" t="n">
        <v>1.67196897022267</v>
      </c>
      <c r="EF77" s="0" t="n">
        <v>199.760141394364</v>
      </c>
      <c r="EG77" s="0" t="n">
        <v>0.00798961175225979</v>
      </c>
      <c r="EH77" s="0" t="n">
        <v>1.29891387579687</v>
      </c>
      <c r="EI77" s="0" t="n">
        <v>117.522349081898</v>
      </c>
      <c r="EJ77" s="0" t="n">
        <v>0.121264564802112</v>
      </c>
      <c r="EK77" s="0" t="n">
        <v>21349.5896522461</v>
      </c>
      <c r="EL77" s="0" t="n">
        <v>0.00277025457055354</v>
      </c>
      <c r="EM77" s="0" t="n">
        <v>14.7885137376479</v>
      </c>
      <c r="EN77" s="0" t="n">
        <v>561.286895001306</v>
      </c>
      <c r="EO77" s="0" t="n">
        <v>2.43096056008217</v>
      </c>
      <c r="EP77" s="0" t="n">
        <v>606589.284538299</v>
      </c>
      <c r="EQ77" s="0" t="n">
        <v>0.896101383855754</v>
      </c>
      <c r="ER77" s="0" t="n">
        <v>0.0628822730850694</v>
      </c>
      <c r="ES77" s="0" t="n">
        <v>676512.993759835</v>
      </c>
      <c r="ET77" s="0" t="n">
        <v>0.00424954329791209</v>
      </c>
      <c r="EU77" s="0" t="n">
        <v>1.93382067862231</v>
      </c>
      <c r="EV77" s="0" t="n">
        <v>0.00412422959490077</v>
      </c>
      <c r="EW77" s="7" t="n">
        <v>7196400.18508758</v>
      </c>
      <c r="EX77" s="0" t="n">
        <v>8.95517733123986</v>
      </c>
      <c r="EY77" s="0" t="n">
        <v>3384.98364224901</v>
      </c>
      <c r="EZ77" s="7" t="n">
        <v>1079884.42527903</v>
      </c>
      <c r="FA77" s="0" t="n">
        <v>0.00339509864417608</v>
      </c>
      <c r="FB77" s="0" t="n">
        <v>61.0637502857173</v>
      </c>
      <c r="FC77" s="0" t="n">
        <v>48741.5334214995</v>
      </c>
      <c r="FD77" s="0" t="n">
        <v>0.0720048247707749</v>
      </c>
      <c r="FE77" s="0" t="n">
        <v>17.7074801274388</v>
      </c>
      <c r="FF77" s="0" t="n">
        <v>17470.1590477942</v>
      </c>
      <c r="FG77" s="0" t="n">
        <v>238.811145400355</v>
      </c>
      <c r="FH77" s="0" t="n">
        <v>142758.379337419</v>
      </c>
      <c r="FI77" s="0" t="n">
        <v>0.252516231451049</v>
      </c>
      <c r="FJ77" s="0" t="n">
        <v>523.557294072742</v>
      </c>
      <c r="FK77" s="0" t="n">
        <v>5.04821389337982</v>
      </c>
      <c r="FL77" s="0" t="n">
        <v>11158.4027757404</v>
      </c>
      <c r="FM77" s="0" t="n">
        <v>618.704404128714</v>
      </c>
      <c r="FN77" s="0" t="n">
        <v>0.00693481306210209</v>
      </c>
      <c r="FO77" s="0" t="n">
        <v>0.750393398791461</v>
      </c>
      <c r="FP77" s="7" t="n">
        <v>9.53254332354531E-011</v>
      </c>
      <c r="FQ77" s="7" t="n">
        <v>8.49181225098454E-009</v>
      </c>
      <c r="FR77" s="0" t="n">
        <v>499999.999999087</v>
      </c>
      <c r="FS77" s="7" t="n">
        <v>6.79808085468801E-010</v>
      </c>
      <c r="FT77" s="7" t="n">
        <v>4.92994980852727E-008</v>
      </c>
      <c r="FU77" s="0" t="n">
        <v>518370.170140825</v>
      </c>
      <c r="FV77" s="7" t="n">
        <v>7.30032658981808E-008</v>
      </c>
      <c r="FW77" s="7" t="n">
        <v>8.28683955034774E-007</v>
      </c>
      <c r="FX77" s="7" t="n">
        <v>5602209.58390838</v>
      </c>
      <c r="FY77" s="7" t="n">
        <v>7.88972088731396E-007</v>
      </c>
      <c r="FZ77" s="7" t="n">
        <v>7.88791410024909E-006</v>
      </c>
      <c r="GA77" s="7" t="n">
        <v>9.91972877923688E-006</v>
      </c>
      <c r="GB77" s="0" t="n">
        <v>99999.9990082476</v>
      </c>
      <c r="GC77" s="0" t="n">
        <v>0.000991268143788823</v>
      </c>
      <c r="GD77" s="7" t="n">
        <v>6.48684049379836E-008</v>
      </c>
      <c r="GE77" s="0" t="n">
        <v>99999.9999995806</v>
      </c>
      <c r="GF77" s="7" t="n">
        <v>5.72747815799708E-011</v>
      </c>
      <c r="GG77" s="7" t="n">
        <v>1.73407759319813E-013</v>
      </c>
      <c r="GH77" s="7" t="n">
        <v>3.33511212492606E-007</v>
      </c>
      <c r="GI77" s="7" t="n">
        <v>4.19359103057784E-007</v>
      </c>
      <c r="GJ77" s="0" t="n">
        <v>0.00891627242768135</v>
      </c>
      <c r="GK77" s="0" t="n">
        <v>11.660403907563</v>
      </c>
      <c r="GL77" s="0" t="n">
        <v>2.2542678895986</v>
      </c>
      <c r="GM77" s="0" t="n">
        <v>15.1962356555558</v>
      </c>
      <c r="GN77" s="0" t="s">
        <v>312</v>
      </c>
      <c r="GO77" s="0" t="e">
        <f aca="false">VLOOKUP(GN77,,8,0)</f>
        <v>#NAME?</v>
      </c>
      <c r="GP77" s="0" t="n">
        <v>227</v>
      </c>
      <c r="GQ77" s="0" t="n">
        <v>441640</v>
      </c>
      <c r="GR77" s="0" t="n">
        <v>346</v>
      </c>
      <c r="GS77" s="0" t="n">
        <v>469551</v>
      </c>
      <c r="GT77" s="0" t="n">
        <v>41</v>
      </c>
      <c r="GU77" s="0" t="n">
        <v>-27911</v>
      </c>
      <c r="GV77" s="0" t="n">
        <v>28803</v>
      </c>
      <c r="GW77" s="0" t="n">
        <v>0.11849710982659</v>
      </c>
      <c r="GX77" s="0" t="n">
        <v>3</v>
      </c>
      <c r="GY77" s="0" t="s">
        <v>312</v>
      </c>
      <c r="GZ77" s="0" t="n">
        <v>76.1561</v>
      </c>
      <c r="HA77" s="0" t="n">
        <v>0</v>
      </c>
      <c r="HB77" s="0" t="e">
        <f aca="false">VLOOKUP(GN77,,42,0)</f>
        <v>#NAME?</v>
      </c>
      <c r="HC77" s="0" t="e">
        <f aca="false">VLOOKUP(GN77,,43,0)</f>
        <v>#NAME?</v>
      </c>
      <c r="HD77" s="0" t="e">
        <f aca="false">IF(HC77="Progressed",1,0)</f>
        <v>#NAME?</v>
      </c>
      <c r="HE77" s="0" t="n">
        <f aca="false">GU77/GX77</f>
        <v>-9303.66666666667</v>
      </c>
      <c r="HF77" s="0" t="e">
        <f aca="false">VLOOKUP(GN77,,3,0)</f>
        <v>#NAME?</v>
      </c>
      <c r="HG77" s="0" t="n">
        <f aca="false">IF(Q77&gt;20,1,0)</f>
        <v>0</v>
      </c>
      <c r="HH77" s="0" t="n">
        <f aca="false">IF(AF77&gt;4.2,1,0)</f>
        <v>1</v>
      </c>
      <c r="HI77" s="0" t="n">
        <f aca="false">IF(DQ77&gt;0.005,1,0)</f>
        <v>0</v>
      </c>
      <c r="HJ77" s="0" t="n">
        <f aca="false">IF(DR77&gt;0.004,1,0)</f>
        <v>0</v>
      </c>
      <c r="HK77" s="0" t="n">
        <f aca="false">IF(ED77&gt;0.001,1,0)</f>
        <v>0</v>
      </c>
      <c r="HL77" s="0" t="n">
        <f aca="false">IF((GT77/GP77)&gt;0.4,1,0)</f>
        <v>0</v>
      </c>
      <c r="HM77" s="0" t="n">
        <f aca="false">SUM(HG77:HH77)</f>
        <v>1</v>
      </c>
      <c r="HN77" s="0" t="n">
        <f aca="false">SUM(HG77,HH77,HL77)</f>
        <v>1</v>
      </c>
      <c r="HP77" s="1" t="n">
        <f aca="false">IF(B77&gt;AVERAGE($B$3:$B$115),1,0)</f>
        <v>0</v>
      </c>
      <c r="HQ77" s="1" t="n">
        <f aca="false">IF(E77&gt;AVERAGE($E$3:$E$115),1,0)</f>
        <v>0</v>
      </c>
      <c r="HR77" s="2" t="str">
        <f aca="false">IF(AND(HP77,HQ77),"high","low")</f>
        <v>low</v>
      </c>
      <c r="HS77" s="6" t="n">
        <v>76.1561</v>
      </c>
      <c r="HT77" s="6" t="n">
        <v>0</v>
      </c>
      <c r="HU77" s="6" t="str">
        <f aca="false">HR77</f>
        <v>low</v>
      </c>
      <c r="HV77" s="0" t="str">
        <f aca="false">IF(HM77+HL77&lt;2,"low","high")</f>
        <v>low</v>
      </c>
      <c r="HW77" s="0" t="n">
        <v>76.1561</v>
      </c>
      <c r="HX77" s="0" t="n">
        <v>0</v>
      </c>
      <c r="HY77" s="0" t="n">
        <f aca="false">SUM(HG77,HH77,HL77)</f>
        <v>1</v>
      </c>
      <c r="IA77" s="0" t="n">
        <v>76.1561</v>
      </c>
      <c r="IB77" s="0" t="n">
        <v>0</v>
      </c>
      <c r="IC77" s="0" t="str">
        <f aca="false">IF(AND(SUM(HG77:HH77)=2,GW77&gt;0.4),"high relBp52 and cRel + high synergy",IF(SUM(HG77:HH77)=2,"high RelBp52 and cRel + low synergy","low nfkb"))</f>
        <v>low nfkb</v>
      </c>
      <c r="IE77" s="0" t="n">
        <v>76.1561</v>
      </c>
      <c r="IF77" s="0" t="n">
        <v>0</v>
      </c>
      <c r="IG77" s="0" t="str">
        <f aca="false">IF(AND(SUM(HG77:HH77)=2,GW77&gt;0.4),"high relBp52 and cRel + high synergy",IF(AND(SUM(HG77:HH77)=1,GW77&gt;0.4),"high RelBp52 or cRel + high synergy",IF(SUM(HG77:HH77)=1,"high cRel OR RelBnp52n","low nfkb")))</f>
        <v>high cRel OR RelBnp52n</v>
      </c>
      <c r="II77" s="0" t="n">
        <v>76.1561</v>
      </c>
      <c r="IJ77" s="0" t="n">
        <v>0</v>
      </c>
      <c r="IK77" s="0" t="str">
        <f aca="false">IF(Q77&gt;20,"high cRel","low cRel")</f>
        <v>low cRel</v>
      </c>
      <c r="IM77" s="0" t="n">
        <v>76.1561</v>
      </c>
      <c r="IN77" s="0" t="n">
        <v>0</v>
      </c>
      <c r="IO77" s="0" t="str">
        <f aca="false">IF(AND(Q77&gt;20,GW77&gt;0.4),"high cRel + syn","low cRel or syn")</f>
        <v>low cRel or syn</v>
      </c>
      <c r="IQ77" s="0" t="n">
        <v>76.1561</v>
      </c>
      <c r="IR77" s="0" t="n">
        <v>0</v>
      </c>
      <c r="IS77" s="0" t="str">
        <f aca="false">IF(AF77&gt;4.2,"High RelBnp52n","low RelBnp52n")</f>
        <v>High RelBnp52n</v>
      </c>
      <c r="IU77" s="0" t="n">
        <v>76.1561</v>
      </c>
      <c r="IV77" s="0" t="n">
        <v>0</v>
      </c>
      <c r="IW77" s="0" t="str">
        <f aca="false">IF(AND(AF77&gt;4.2,GW77&gt;0.4),"High RelBnp52n and syn","low RelBnp52n or syn")</f>
        <v>low RelBnp52n or syn</v>
      </c>
      <c r="IY77" s="0" t="n">
        <v>76.1561</v>
      </c>
      <c r="IZ77" s="0" t="n">
        <v>0</v>
      </c>
      <c r="JA77" s="0" t="str">
        <f aca="false">IF(AND(AF77&gt;4.2,GW77&gt;0.4),"High RelBnp52n and syn",IF(AND(AF77&gt;4.2,GW77&lt;=0.4),"other",IF(AND(AF77&lt;=4.2,GW77&gt;0.4),"other","low RelBnp52n and syn")))</f>
        <v>other</v>
      </c>
      <c r="JC77" s="0" t="n">
        <v>76.1561</v>
      </c>
      <c r="JD77" s="0" t="n">
        <v>0</v>
      </c>
      <c r="JE77" s="0" t="str">
        <f aca="false">IF(ED77&gt;0.001,"high pE2F","low pE2F")</f>
        <v>low pE2F</v>
      </c>
      <c r="JG77" s="0" t="n">
        <v>76.1561</v>
      </c>
      <c r="JH77" s="0" t="n">
        <v>0</v>
      </c>
      <c r="JI77" s="0" t="str">
        <f aca="false">IF((Q77/R77)&gt;1.3,"high cRel/relA","low cRel/RelA")</f>
        <v>low cRel/RelA</v>
      </c>
      <c r="JK77" s="0" t="n">
        <v>76.1561</v>
      </c>
      <c r="JL77" s="0" t="n">
        <v>0</v>
      </c>
      <c r="JM77" s="0" t="str">
        <f aca="false">IF(AND((Q77/R77)&gt;1.3,GW77&gt;0.4),"high cRel/relA and high syn",IF(OR((Q77/R77)&gt;1.3,GW77&gt;0.4),"high cRel/RelA or high syn","low both"))</f>
        <v>low both</v>
      </c>
      <c r="JO77" s="0" t="n">
        <v>76.1561</v>
      </c>
      <c r="JP77" s="0" t="n">
        <v>0</v>
      </c>
      <c r="JQ77" s="0" t="str">
        <f aca="false">IF(BB77&gt;7.6,"high IkBd","low IkBd")</f>
        <v>low IkBd</v>
      </c>
      <c r="JS77" s="0" t="n">
        <v>76.1561</v>
      </c>
      <c r="JT77" s="0" t="n">
        <v>0</v>
      </c>
      <c r="JU77" s="0" t="n">
        <v>5</v>
      </c>
      <c r="JW77" s="0" t="n">
        <v>76.1561</v>
      </c>
      <c r="JX77" s="0" t="n">
        <v>0</v>
      </c>
      <c r="JY77" s="0" t="str">
        <f aca="false">IF(OR(JU77=3,JU77=5),IF(GW77&gt;0.4,"3/5 high syn","3/5 low syn"),"other")</f>
        <v>3/5 low syn</v>
      </c>
      <c r="KA77" s="0" t="n">
        <v>76.1561</v>
      </c>
      <c r="KB77" s="0" t="n">
        <v>0</v>
      </c>
      <c r="KC77" s="0" t="str">
        <f aca="false">IF(KD77&gt;$KE$3,"high nfkb","low")</f>
        <v>low</v>
      </c>
      <c r="KD77" s="0" t="n">
        <f aca="false">D77+C77</f>
        <v>29.9537861913509</v>
      </c>
      <c r="KG77" s="0" t="n">
        <v>76.1561</v>
      </c>
      <c r="KH77" s="0" t="n">
        <v>0</v>
      </c>
      <c r="KI77" s="0" t="str">
        <f aca="false">IF(AND(KM77,NOT(KN77),KO77),"high cRel+RelB, low RelA","other")</f>
        <v>other</v>
      </c>
      <c r="KJ77" s="0" t="n">
        <f aca="false">Q77</f>
        <v>13.8572820643477</v>
      </c>
      <c r="KK77" s="0" t="n">
        <f aca="false">R77</f>
        <v>12.6228105001589</v>
      </c>
      <c r="KL77" s="0" t="n">
        <f aca="false">AC77</f>
        <v>13.3540398473721</v>
      </c>
      <c r="KM77" s="0" t="n">
        <f aca="false">IF(KJ77&gt;AVERAGE($KJ$3:$KJ$115),1,0)</f>
        <v>0</v>
      </c>
      <c r="KN77" s="0" t="n">
        <f aca="false">IF(KK77&gt;AVERAGE($KK$3:$KK$115),1,0)</f>
        <v>0</v>
      </c>
      <c r="KO77" s="0" t="n">
        <f aca="false">IF(KL77&gt;AVERAGE($KL$3:$KL$115),1,0)</f>
        <v>0</v>
      </c>
      <c r="KP77" s="0" t="n">
        <v>4</v>
      </c>
      <c r="KQ77" s="0" t="n">
        <v>456</v>
      </c>
      <c r="KR77" s="0" t="n">
        <v>811535</v>
      </c>
      <c r="KS77" s="0" t="n">
        <v>336</v>
      </c>
      <c r="KT77" s="0" t="n">
        <v>596633</v>
      </c>
      <c r="KU77" s="0" t="n">
        <v>214</v>
      </c>
      <c r="KV77" s="0" t="n">
        <v>214902</v>
      </c>
      <c r="KW77" s="0" t="n">
        <v>214953</v>
      </c>
      <c r="KX77" s="0" t="n">
        <v>0.636904761904762</v>
      </c>
      <c r="KY77" s="0" t="n">
        <f aca="false">KV77/KT77</f>
        <v>0.360191273362352</v>
      </c>
    </row>
    <row r="78" customFormat="false" ht="15" hidden="false" customHeight="false" outlineLevel="0" collapsed="false">
      <c r="A78" s="0" t="n">
        <v>361</v>
      </c>
      <c r="B78" s="0" t="n">
        <v>14.3029387304385</v>
      </c>
      <c r="C78" s="0" t="n">
        <v>28.6872633768226</v>
      </c>
      <c r="D78" s="0" t="n">
        <v>16.3788828139883</v>
      </c>
      <c r="E78" s="0" t="n">
        <v>152.231733346346</v>
      </c>
      <c r="F78" s="0" t="n">
        <v>0.197107208613649</v>
      </c>
      <c r="G78" s="0" t="n">
        <v>0.0484174241534215</v>
      </c>
      <c r="H78" s="0" t="n">
        <v>1.38668498987878</v>
      </c>
      <c r="I78" s="0" t="n">
        <v>0.875875879659907</v>
      </c>
      <c r="J78" s="0" t="n">
        <v>0.0724380312328212</v>
      </c>
      <c r="K78" s="0" t="n">
        <v>10.6545367718647</v>
      </c>
      <c r="L78" s="0" t="n">
        <v>0.580693460775939</v>
      </c>
      <c r="M78" s="0" t="n">
        <v>1</v>
      </c>
      <c r="N78" s="0" t="n">
        <v>1.17499383754866</v>
      </c>
      <c r="O78" s="0" t="n">
        <v>1</v>
      </c>
      <c r="P78" s="0" t="n">
        <v>0.00593931212843897</v>
      </c>
      <c r="Q78" s="0" t="n">
        <v>24.3647259432112</v>
      </c>
      <c r="R78" s="0" t="n">
        <v>15.6246636008254</v>
      </c>
      <c r="S78" s="0" t="n">
        <v>1.4164531501516</v>
      </c>
      <c r="T78" s="0" t="n">
        <v>0</v>
      </c>
      <c r="U78" s="0" t="n">
        <v>1</v>
      </c>
      <c r="V78" s="0" t="n">
        <v>3.9201024245099</v>
      </c>
      <c r="W78" s="0" t="n">
        <v>0.567511706507799</v>
      </c>
      <c r="X78" s="0" t="n">
        <v>1.79078165611327</v>
      </c>
      <c r="Y78" s="0" t="n">
        <v>4.25975638323816</v>
      </c>
      <c r="Z78" s="0" t="n">
        <v>2.03639415140103</v>
      </c>
      <c r="AA78" s="0" t="n">
        <v>0.0272336417625306</v>
      </c>
      <c r="AB78" s="0" t="n">
        <v>0.899805836116906</v>
      </c>
      <c r="AC78" s="0" t="n">
        <v>16.0524756423217</v>
      </c>
      <c r="AD78" s="0" t="n">
        <v>0.00971985500601951</v>
      </c>
      <c r="AE78" s="0" t="n">
        <v>0.492137562442076</v>
      </c>
      <c r="AF78" s="0" t="n">
        <v>4.4325966718078</v>
      </c>
      <c r="AG78" s="0" t="n">
        <v>0.326693088401719</v>
      </c>
      <c r="AH78" s="0" t="n">
        <v>17.1992809554585</v>
      </c>
      <c r="AI78" s="0" t="n">
        <v>0.320362175192575</v>
      </c>
      <c r="AJ78" s="0" t="n">
        <v>0.0819979261176049</v>
      </c>
      <c r="AK78" s="0" t="n">
        <v>0.0342614697040521</v>
      </c>
      <c r="AL78" s="0" t="n">
        <v>0.00601643948118595</v>
      </c>
      <c r="AM78" s="0" t="n">
        <v>1.07503119333894</v>
      </c>
      <c r="AN78" s="0" t="n">
        <v>0.00150914241199053</v>
      </c>
      <c r="AO78" s="0" t="n">
        <v>0.159889355608989</v>
      </c>
      <c r="AP78" s="0" t="n">
        <v>174.16796375172</v>
      </c>
      <c r="AQ78" s="0" t="n">
        <v>17.1785567013041</v>
      </c>
      <c r="AR78" s="0" t="n">
        <v>31.6984767880112</v>
      </c>
      <c r="AS78" s="0" t="n">
        <v>8.86230365240131</v>
      </c>
      <c r="AT78" s="0" t="n">
        <v>28.598446108028</v>
      </c>
      <c r="AU78" s="0" t="n">
        <v>0.0791289262144383</v>
      </c>
      <c r="AV78" s="0" t="n">
        <v>1.55781302079027</v>
      </c>
      <c r="AW78" s="0" t="n">
        <v>0.0266779415687046</v>
      </c>
      <c r="AX78" s="0" t="n">
        <v>1.89180732741413</v>
      </c>
      <c r="AY78" s="0" t="n">
        <v>0.148987948463979</v>
      </c>
      <c r="AZ78" s="0" t="n">
        <v>0.794978657138663</v>
      </c>
      <c r="BA78" s="0" t="n">
        <v>0.117182357195588</v>
      </c>
      <c r="BB78" s="0" t="n">
        <v>7.71255885667549</v>
      </c>
      <c r="BC78" s="0" t="n">
        <v>19.747758809108</v>
      </c>
      <c r="BD78" s="0" t="n">
        <v>5.44061678573719</v>
      </c>
      <c r="BE78" s="0" t="n">
        <v>1.52101711536415</v>
      </c>
      <c r="BF78" s="0" t="n">
        <v>10.2606516374195</v>
      </c>
      <c r="BG78" s="0" t="n">
        <v>5.30079621158079</v>
      </c>
      <c r="BH78" s="0" t="n">
        <v>0</v>
      </c>
      <c r="BI78" s="0" t="n">
        <v>0</v>
      </c>
      <c r="BJ78" s="0" t="n">
        <v>0.0891782549120577</v>
      </c>
      <c r="BK78" s="0" t="n">
        <v>0.0702117926528458</v>
      </c>
      <c r="BL78" s="0" t="n">
        <v>1.15275748751617</v>
      </c>
      <c r="BM78" s="0" t="n">
        <v>0.0891189187665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0.00532160427274164</v>
      </c>
      <c r="BU78" s="0" t="n">
        <v>4.05783586336851</v>
      </c>
      <c r="BV78" s="0" t="n">
        <v>9.35420867405042</v>
      </c>
      <c r="BW78" s="0" t="n">
        <v>4.87962227218848</v>
      </c>
      <c r="BX78" s="0" t="n">
        <v>0.044563282291464</v>
      </c>
      <c r="BY78" s="0" t="n">
        <v>0.015148837076978</v>
      </c>
      <c r="BZ78" s="0" t="n">
        <v>0.0885939059249598</v>
      </c>
      <c r="CA78" s="0" t="n">
        <v>0.0687937691038071</v>
      </c>
      <c r="CB78" s="0" t="n">
        <v>9.09689411165231</v>
      </c>
      <c r="CC78" s="0" t="n">
        <v>0.723341716504437</v>
      </c>
      <c r="CD78" s="0" t="n">
        <v>0.539188098171227</v>
      </c>
      <c r="CE78" s="0" t="n">
        <v>0.272880582844043</v>
      </c>
      <c r="CF78" s="0" t="n">
        <v>0.00277508206825698</v>
      </c>
      <c r="CG78" s="0" t="n">
        <v>0.00238940810873245</v>
      </c>
      <c r="CH78" s="0" t="n">
        <v>0.00484939986181588</v>
      </c>
      <c r="CI78" s="0" t="n">
        <v>0.00369461419550368</v>
      </c>
      <c r="CJ78" s="0" t="n">
        <v>9.84497184920063</v>
      </c>
      <c r="CK78" s="0" t="n">
        <v>0.862423858788111</v>
      </c>
      <c r="CL78" s="0" t="n">
        <v>0.830581174127465</v>
      </c>
      <c r="CM78" s="0" t="n">
        <v>0.428511824742058</v>
      </c>
      <c r="CN78" s="0" t="n">
        <v>0.0035799128394175</v>
      </c>
      <c r="CO78" s="0" t="n">
        <v>0.00330063829290298</v>
      </c>
      <c r="CP78" s="0" t="n">
        <v>0.00720628889419091</v>
      </c>
      <c r="CQ78" s="0" t="n">
        <v>0.00566736178945147</v>
      </c>
      <c r="CR78" s="0" t="n">
        <v>0.822467222774005</v>
      </c>
      <c r="CS78" s="0" t="n">
        <v>0.0647474058746386</v>
      </c>
      <c r="CT78" s="0" t="n">
        <v>0.693371763490703</v>
      </c>
      <c r="CU78" s="0" t="n">
        <v>5.21051432123147</v>
      </c>
      <c r="CV78" s="0" t="n">
        <v>0.0390498024299072</v>
      </c>
      <c r="CW78" s="0" t="n">
        <v>0.0314354601514434</v>
      </c>
      <c r="CX78" s="0" t="n">
        <v>0.0332488412249332</v>
      </c>
      <c r="CY78" s="0" t="n">
        <v>0.0376803469639429</v>
      </c>
      <c r="CZ78" s="0" t="n">
        <v>0.0973059333136088</v>
      </c>
      <c r="DA78" s="0" t="n">
        <v>6.64863826994367</v>
      </c>
      <c r="DB78" s="0" t="n">
        <v>1.94077166197871</v>
      </c>
      <c r="DC78" s="0" t="n">
        <v>4.40984000621942</v>
      </c>
      <c r="DD78" s="0" t="n">
        <v>0.287607517291358</v>
      </c>
      <c r="DE78" s="0" t="n">
        <v>0.0169902520717619</v>
      </c>
      <c r="DF78" s="0" t="n">
        <v>0.00986566022769523</v>
      </c>
      <c r="DG78" s="0" t="n">
        <v>0.000575892121534516</v>
      </c>
      <c r="DH78" s="7" t="n">
        <v>2.65763912483353E-006</v>
      </c>
      <c r="DI78" s="0" t="n">
        <v>0.0045441719036466</v>
      </c>
      <c r="DJ78" s="0" t="n">
        <v>0.00491600985905649</v>
      </c>
      <c r="DK78" s="0" t="n">
        <v>0.000410861114207954</v>
      </c>
      <c r="DL78" s="0" t="n">
        <v>0.029175544044549</v>
      </c>
      <c r="DM78" s="0" t="n">
        <v>0.0470027467832637</v>
      </c>
      <c r="DN78" s="0" t="n">
        <v>1.44136223853697</v>
      </c>
      <c r="DO78" s="7" t="n">
        <v>8.5693248208738E-008</v>
      </c>
      <c r="DP78" s="0" t="n">
        <v>0.229733993203461</v>
      </c>
      <c r="DQ78" s="0" t="n">
        <v>0.00319761246829107</v>
      </c>
      <c r="DR78" s="0" t="n">
        <v>0.000646389057449461</v>
      </c>
      <c r="DS78" s="0" t="n">
        <v>0.00507889414611506</v>
      </c>
      <c r="DT78" s="0" t="n">
        <v>0.342742076950369</v>
      </c>
      <c r="DU78" s="0" t="n">
        <v>0.999662977204905</v>
      </c>
      <c r="DV78" s="0" t="n">
        <v>0.783130307524058</v>
      </c>
      <c r="DW78" s="0" t="n">
        <v>0.940050904554319</v>
      </c>
      <c r="DX78" s="7" t="n">
        <v>1.53986710994901E-005</v>
      </c>
      <c r="DY78" s="0" t="n">
        <v>0.0048892970996085</v>
      </c>
      <c r="DZ78" s="0" t="n">
        <v>4.85632504659417</v>
      </c>
      <c r="EA78" s="0" t="n">
        <v>0.0910663539433093</v>
      </c>
      <c r="EB78" s="0" t="n">
        <v>3.9616481412902</v>
      </c>
      <c r="EC78" s="0" t="n">
        <v>0.0516375877708696</v>
      </c>
      <c r="ED78" s="0" t="n">
        <v>0.000968325005404531</v>
      </c>
      <c r="EE78" s="0" t="n">
        <v>1.1303914112405</v>
      </c>
      <c r="EF78" s="0" t="n">
        <v>199.760141376461</v>
      </c>
      <c r="EG78" s="0" t="n">
        <v>0.00798961175152969</v>
      </c>
      <c r="EH78" s="0" t="n">
        <v>1.37325536364989</v>
      </c>
      <c r="EI78" s="0" t="n">
        <v>98.160461175375</v>
      </c>
      <c r="EJ78" s="0" t="n">
        <v>0.10895884976122</v>
      </c>
      <c r="EK78" s="0" t="n">
        <v>22754.6505616334</v>
      </c>
      <c r="EL78" s="0" t="n">
        <v>0.00312155071754922</v>
      </c>
      <c r="EM78" s="0" t="n">
        <v>15.7141221625576</v>
      </c>
      <c r="EN78" s="0" t="n">
        <v>577.91888014823</v>
      </c>
      <c r="EO78" s="0" t="n">
        <v>3.1627061851532</v>
      </c>
      <c r="EP78" s="0" t="n">
        <v>694425.84299977</v>
      </c>
      <c r="EQ78" s="0" t="n">
        <v>1.09006811126709</v>
      </c>
      <c r="ER78" s="0" t="n">
        <v>0.0857843107804181</v>
      </c>
      <c r="ES78" s="0" t="n">
        <v>417075.798808856</v>
      </c>
      <c r="ET78" s="0" t="n">
        <v>0.0035740495893373</v>
      </c>
      <c r="EU78" s="0" t="n">
        <v>1.71710767183663</v>
      </c>
      <c r="EV78" s="0" t="n">
        <v>0.00390305418578875</v>
      </c>
      <c r="EW78" s="7" t="n">
        <v>6416999.13096538</v>
      </c>
      <c r="EX78" s="0" t="n">
        <v>10.8935355336375</v>
      </c>
      <c r="EY78" s="0" t="n">
        <v>3792.12481409042</v>
      </c>
      <c r="EZ78" s="0" t="n">
        <v>510165.989995247</v>
      </c>
      <c r="FA78" s="0" t="n">
        <v>0.00218809536153967</v>
      </c>
      <c r="FB78" s="0" t="n">
        <v>35.0484267884682</v>
      </c>
      <c r="FC78" s="0" t="n">
        <v>43618.764367275</v>
      </c>
      <c r="FD78" s="0" t="n">
        <v>0.0684701230444691</v>
      </c>
      <c r="FE78" s="0" t="n">
        <v>14.8950340531885</v>
      </c>
      <c r="FF78" s="0" t="n">
        <v>20535.1952603736</v>
      </c>
      <c r="FG78" s="0" t="n">
        <v>238.651106365693</v>
      </c>
      <c r="FH78" s="0" t="n">
        <v>147799.491383802</v>
      </c>
      <c r="FI78" s="0" t="n">
        <v>0.219909784078865</v>
      </c>
      <c r="FJ78" s="0" t="n">
        <v>495.544738079304</v>
      </c>
      <c r="FK78" s="0" t="n">
        <v>4.79234787759661</v>
      </c>
      <c r="FL78" s="0" t="n">
        <v>10107.6691035761</v>
      </c>
      <c r="FM78" s="0" t="n">
        <v>530.118468617172</v>
      </c>
      <c r="FN78" s="0" t="n">
        <v>0.00674025047343847</v>
      </c>
      <c r="FO78" s="0" t="n">
        <v>0.653683625709705</v>
      </c>
      <c r="FP78" s="7" t="n">
        <v>9.04028168202535E-011</v>
      </c>
      <c r="FQ78" s="7" t="n">
        <v>7.52681132447929E-009</v>
      </c>
      <c r="FR78" s="0" t="n">
        <v>499999.999999036</v>
      </c>
      <c r="FS78" s="7" t="n">
        <v>6.44752970986651E-010</v>
      </c>
      <c r="FT78" s="7" t="n">
        <v>4.78611613313766E-008</v>
      </c>
      <c r="FU78" s="0" t="n">
        <v>896260.964715119</v>
      </c>
      <c r="FV78" s="7" t="n">
        <v>1.22540781014636E-007</v>
      </c>
      <c r="FW78" s="7" t="n">
        <v>1.4096831004971E-006</v>
      </c>
      <c r="FX78" s="7" t="n">
        <v>5797187.14741443</v>
      </c>
      <c r="FY78" s="7" t="n">
        <v>7.92617182608536E-007</v>
      </c>
      <c r="FZ78" s="7" t="n">
        <v>7.92558897135699E-006</v>
      </c>
      <c r="GA78" s="7" t="n">
        <v>1.85103792890312E-005</v>
      </c>
      <c r="GB78" s="0" t="n">
        <v>99999.9981491665</v>
      </c>
      <c r="GC78" s="0" t="n">
        <v>0.00184984957360717</v>
      </c>
      <c r="GD78" s="7" t="n">
        <v>1.22155028746374E-007</v>
      </c>
      <c r="GE78" s="0" t="n">
        <v>99999.9999991383</v>
      </c>
      <c r="GF78" s="7" t="n">
        <v>1.27632007121834E-010</v>
      </c>
      <c r="GG78" s="7" t="n">
        <v>4.42392416406582E-013</v>
      </c>
      <c r="GH78" s="7" t="n">
        <v>4.01046934385995E-007</v>
      </c>
      <c r="GI78" s="7" t="n">
        <v>8.61579919868714E-007</v>
      </c>
      <c r="GJ78" s="0" t="n">
        <v>0.0100933818675054</v>
      </c>
      <c r="GK78" s="0" t="n">
        <v>8.59925093851655</v>
      </c>
      <c r="GL78" s="0" t="n">
        <v>1.94163515760051</v>
      </c>
      <c r="GM78" s="0" t="n">
        <v>15.5123062827593</v>
      </c>
      <c r="GN78" s="0" t="s">
        <v>313</v>
      </c>
      <c r="GO78" s="0" t="e">
        <f aca="false">VLOOKUP(GN78,,8,0)</f>
        <v>#NAME?</v>
      </c>
      <c r="GP78" s="0" t="n">
        <v>381</v>
      </c>
      <c r="GQ78" s="0" t="n">
        <v>588250</v>
      </c>
      <c r="GR78" s="0" t="n">
        <v>423</v>
      </c>
      <c r="GS78" s="0" t="n">
        <v>541943</v>
      </c>
      <c r="GT78" s="0" t="n">
        <v>162</v>
      </c>
      <c r="GU78" s="0" t="n">
        <v>46307</v>
      </c>
      <c r="GV78" s="0" t="n">
        <v>67814</v>
      </c>
      <c r="GW78" s="0" t="n">
        <v>0.382978723404255</v>
      </c>
      <c r="GX78" s="0" t="n">
        <v>8</v>
      </c>
      <c r="GY78" s="0" t="s">
        <v>313</v>
      </c>
      <c r="GZ78" s="0" t="n">
        <v>76.9446</v>
      </c>
      <c r="HA78" s="0" t="n">
        <v>0</v>
      </c>
      <c r="HB78" s="0" t="e">
        <f aca="false">VLOOKUP(GN78,,42,0)</f>
        <v>#NAME?</v>
      </c>
      <c r="HC78" s="0" t="e">
        <f aca="false">VLOOKUP(GN78,,43,0)</f>
        <v>#NAME?</v>
      </c>
      <c r="HD78" s="0" t="e">
        <f aca="false">IF(HC78="Progressed",1,0)</f>
        <v>#NAME?</v>
      </c>
      <c r="HE78" s="0" t="n">
        <f aca="false">GU78/GX78</f>
        <v>5788.375</v>
      </c>
      <c r="HF78" s="0" t="e">
        <f aca="false">VLOOKUP(GN78,,3,0)</f>
        <v>#NAME?</v>
      </c>
      <c r="HG78" s="0" t="n">
        <f aca="false">IF(Q78&gt;20,1,0)</f>
        <v>1</v>
      </c>
      <c r="HH78" s="0" t="n">
        <f aca="false">IF(AF78&gt;4.2,1,0)</f>
        <v>1</v>
      </c>
      <c r="HI78" s="0" t="n">
        <f aca="false">IF(DQ78&gt;0.005,1,0)</f>
        <v>0</v>
      </c>
      <c r="HJ78" s="0" t="n">
        <f aca="false">IF(DR78&gt;0.004,1,0)</f>
        <v>0</v>
      </c>
      <c r="HK78" s="0" t="n">
        <f aca="false">IF(ED78&gt;0.001,1,0)</f>
        <v>0</v>
      </c>
      <c r="HL78" s="0" t="n">
        <f aca="false">IF((GT78/GP78)&gt;0.4,1,0)</f>
        <v>1</v>
      </c>
      <c r="HM78" s="0" t="n">
        <f aca="false">SUM(HG78:HH78)</f>
        <v>2</v>
      </c>
      <c r="HN78" s="0" t="n">
        <f aca="false">SUM(HG78,HH78,HL78)</f>
        <v>3</v>
      </c>
      <c r="HP78" s="1" t="n">
        <f aca="false">IF(B78&gt;AVERAGE($B$3:$B$115),1,0)</f>
        <v>1</v>
      </c>
      <c r="HQ78" s="1" t="n">
        <f aca="false">IF(E78&gt;AVERAGE($E$3:$E$115),1,0)</f>
        <v>1</v>
      </c>
      <c r="HR78" s="2" t="str">
        <f aca="false">IF(AND(HP78,HQ78),"high","low")</f>
        <v>high</v>
      </c>
      <c r="HS78" s="6" t="n">
        <v>76.9446</v>
      </c>
      <c r="HT78" s="6" t="n">
        <v>0</v>
      </c>
      <c r="HU78" s="6" t="str">
        <f aca="false">HR78</f>
        <v>high</v>
      </c>
      <c r="HV78" s="0" t="str">
        <f aca="false">IF(HM78+HL78&lt;2,"low","high")</f>
        <v>high</v>
      </c>
      <c r="HW78" s="0" t="n">
        <v>76.9446</v>
      </c>
      <c r="HX78" s="0" t="n">
        <v>0</v>
      </c>
      <c r="HY78" s="0" t="n">
        <f aca="false">SUM(HG78,HH78,HL78)</f>
        <v>3</v>
      </c>
      <c r="IA78" s="0" t="n">
        <v>76.9446</v>
      </c>
      <c r="IB78" s="0" t="n">
        <v>0</v>
      </c>
      <c r="IC78" s="0" t="str">
        <f aca="false">IF(AND(SUM(HG78:HH78)=2,GW78&gt;0.4),"high relBp52 and cRel + high synergy",IF(SUM(HG78:HH78)=2,"high RelBp52 and cRel + low synergy","low nfkb"))</f>
        <v>high RelBp52 and cRel + low synergy</v>
      </c>
      <c r="IE78" s="0" t="n">
        <v>76.9446</v>
      </c>
      <c r="IF78" s="0" t="n">
        <v>0</v>
      </c>
      <c r="IG78" s="0" t="str">
        <f aca="false">IF(AND(SUM(HG78:HH78)=2,GW78&gt;0.4),"high relBp52 and cRel + high synergy",IF(AND(SUM(HG78:HH78)=1,GW78&gt;0.4),"high RelBp52 or cRel + high synergy",IF(SUM(HG78:HH78)=1,"high cRel OR RelBnp52n","low nfkb")))</f>
        <v>low nfkb</v>
      </c>
      <c r="II78" s="0" t="n">
        <v>76.9446</v>
      </c>
      <c r="IJ78" s="0" t="n">
        <v>0</v>
      </c>
      <c r="IK78" s="0" t="str">
        <f aca="false">IF(Q78&gt;20,"high cRel","low cRel")</f>
        <v>high cRel</v>
      </c>
      <c r="IM78" s="0" t="n">
        <v>76.9446</v>
      </c>
      <c r="IN78" s="0" t="n">
        <v>0</v>
      </c>
      <c r="IO78" s="0" t="str">
        <f aca="false">IF(AND(Q78&gt;20,GW78&gt;0.4),"high cRel + syn","low cRel or syn")</f>
        <v>low cRel or syn</v>
      </c>
      <c r="IQ78" s="0" t="n">
        <v>76.9446</v>
      </c>
      <c r="IR78" s="0" t="n">
        <v>0</v>
      </c>
      <c r="IS78" s="0" t="str">
        <f aca="false">IF(AF78&gt;4.2,"High RelBnp52n","low RelBnp52n")</f>
        <v>High RelBnp52n</v>
      </c>
      <c r="IU78" s="0" t="n">
        <v>76.9446</v>
      </c>
      <c r="IV78" s="0" t="n">
        <v>0</v>
      </c>
      <c r="IW78" s="0" t="str">
        <f aca="false">IF(AND(AF78&gt;4.2,GW78&gt;0.4),"High RelBnp52n and syn","low RelBnp52n or syn")</f>
        <v>low RelBnp52n or syn</v>
      </c>
      <c r="IY78" s="0" t="n">
        <v>76.9446</v>
      </c>
      <c r="IZ78" s="0" t="n">
        <v>0</v>
      </c>
      <c r="JA78" s="0" t="str">
        <f aca="false">IF(AND(AF78&gt;4.2,GW78&gt;0.4),"High RelBnp52n and syn",IF(AND(AF78&gt;4.2,GW78&lt;=0.4),"other",IF(AND(AF78&lt;=4.2,GW78&gt;0.4),"other","low RelBnp52n and syn")))</f>
        <v>other</v>
      </c>
      <c r="JC78" s="0" t="n">
        <v>76.9446</v>
      </c>
      <c r="JD78" s="0" t="n">
        <v>0</v>
      </c>
      <c r="JE78" s="0" t="str">
        <f aca="false">IF(ED78&gt;0.001,"high pE2F","low pE2F")</f>
        <v>low pE2F</v>
      </c>
      <c r="JG78" s="0" t="n">
        <v>76.9446</v>
      </c>
      <c r="JH78" s="0" t="n">
        <v>0</v>
      </c>
      <c r="JI78" s="0" t="str">
        <f aca="false">IF((Q78/R78)&gt;1.3,"high cRel/relA","low cRel/RelA")</f>
        <v>high cRel/relA</v>
      </c>
      <c r="JK78" s="0" t="n">
        <v>76.9446</v>
      </c>
      <c r="JL78" s="0" t="n">
        <v>0</v>
      </c>
      <c r="JM78" s="0" t="str">
        <f aca="false">IF(AND((Q78/R78)&gt;1.3,GW78&gt;0.4),"high cRel/relA and high syn",IF(OR((Q78/R78)&gt;1.3,GW78&gt;0.4),"high cRel/RelA or high syn","low both"))</f>
        <v>high cRel/RelA or high syn</v>
      </c>
      <c r="JO78" s="0" t="n">
        <v>76.9446</v>
      </c>
      <c r="JP78" s="0" t="n">
        <v>0</v>
      </c>
      <c r="JQ78" s="0" t="str">
        <f aca="false">IF(BB78&gt;7.6,"high IkBd","low IkBd")</f>
        <v>high IkBd</v>
      </c>
      <c r="JS78" s="0" t="n">
        <v>76.9446</v>
      </c>
      <c r="JT78" s="0" t="n">
        <v>0</v>
      </c>
      <c r="JU78" s="0" t="n">
        <v>5</v>
      </c>
      <c r="JW78" s="0" t="n">
        <v>76.9446</v>
      </c>
      <c r="JX78" s="0" t="n">
        <v>0</v>
      </c>
      <c r="JY78" s="0" t="str">
        <f aca="false">IF(OR(JU78=3,JU78=5),IF(GW78&gt;0.4,"3/5 high syn","3/5 low syn"),"other")</f>
        <v>3/5 low syn</v>
      </c>
      <c r="KA78" s="0" t="n">
        <v>76.9446</v>
      </c>
      <c r="KB78" s="0" t="n">
        <v>0</v>
      </c>
      <c r="KC78" s="0" t="str">
        <f aca="false">IF(KD78&gt;$KE$3,"high nfkb","low")</f>
        <v>high nfkb</v>
      </c>
      <c r="KD78" s="0" t="n">
        <f aca="false">D78+C78</f>
        <v>45.0661461908109</v>
      </c>
      <c r="KG78" s="0" t="n">
        <v>76.9446</v>
      </c>
      <c r="KH78" s="0" t="n">
        <v>0</v>
      </c>
      <c r="KI78" s="0" t="str">
        <f aca="false">IF(AND(KM78,NOT(KN78),KO78),"high cRel+RelB, low RelA","other")</f>
        <v>other</v>
      </c>
      <c r="KJ78" s="0" t="n">
        <f aca="false">Q78</f>
        <v>24.3647259432112</v>
      </c>
      <c r="KK78" s="0" t="n">
        <f aca="false">R78</f>
        <v>15.6246636008254</v>
      </c>
      <c r="KL78" s="0" t="n">
        <f aca="false">AC78</f>
        <v>16.0524756423217</v>
      </c>
      <c r="KM78" s="0" t="n">
        <f aca="false">IF(KJ78&gt;AVERAGE($KJ$3:$KJ$115),1,0)</f>
        <v>1</v>
      </c>
      <c r="KN78" s="0" t="n">
        <f aca="false">IF(KK78&gt;AVERAGE($KK$3:$KK$115),1,0)</f>
        <v>0</v>
      </c>
      <c r="KO78" s="0" t="n">
        <f aca="false">IF(KL78&gt;AVERAGE($KL$3:$KL$115),1,0)</f>
        <v>0</v>
      </c>
      <c r="KP78" s="0" t="n">
        <v>4</v>
      </c>
      <c r="KQ78" s="0" t="n">
        <v>301</v>
      </c>
      <c r="KR78" s="0" t="n">
        <v>556344</v>
      </c>
      <c r="KS78" s="0" t="n">
        <v>284</v>
      </c>
      <c r="KT78" s="0" t="n">
        <v>533024</v>
      </c>
      <c r="KU78" s="0" t="n">
        <v>47</v>
      </c>
      <c r="KV78" s="0" t="n">
        <v>23320</v>
      </c>
      <c r="KW78" s="0" t="n">
        <v>29477</v>
      </c>
      <c r="KX78" s="0" t="n">
        <v>0.165492957746479</v>
      </c>
      <c r="KY78" s="0" t="n">
        <f aca="false">KV78/KT78</f>
        <v>0.0437503752176262</v>
      </c>
    </row>
    <row r="79" customFormat="false" ht="15" hidden="false" customHeight="false" outlineLevel="0" collapsed="false">
      <c r="A79" s="0" t="n">
        <v>361</v>
      </c>
      <c r="B79" s="0" t="n">
        <v>17.9727525563644</v>
      </c>
      <c r="C79" s="0" t="n">
        <v>35.3808094598465</v>
      </c>
      <c r="D79" s="0" t="n">
        <v>22.4271991793163</v>
      </c>
      <c r="E79" s="0" t="n">
        <v>131.24037491042</v>
      </c>
      <c r="F79" s="0" t="n">
        <v>0.242733779550153</v>
      </c>
      <c r="G79" s="0" t="n">
        <v>0.0513068119877954</v>
      </c>
      <c r="H79" s="0" t="n">
        <v>1.61012476830458</v>
      </c>
      <c r="I79" s="0" t="n">
        <v>1.12119135849074</v>
      </c>
      <c r="J79" s="0" t="n">
        <v>0.0832964620620491</v>
      </c>
      <c r="K79" s="0" t="n">
        <v>13.0635648174542</v>
      </c>
      <c r="L79" s="0" t="n">
        <v>0.601436575207661</v>
      </c>
      <c r="M79" s="0" t="n">
        <v>1</v>
      </c>
      <c r="N79" s="0" t="n">
        <v>1.18070854930154</v>
      </c>
      <c r="O79" s="0" t="n">
        <v>1</v>
      </c>
      <c r="P79" s="0" t="n">
        <v>0.0328065973061547</v>
      </c>
      <c r="Q79" s="0" t="n">
        <v>25.8412606668242</v>
      </c>
      <c r="R79" s="0" t="n">
        <v>15.5325225287638</v>
      </c>
      <c r="S79" s="0" t="n">
        <v>1.49754615203829</v>
      </c>
      <c r="T79" s="0" t="n">
        <v>0</v>
      </c>
      <c r="U79" s="0" t="n">
        <v>1</v>
      </c>
      <c r="V79" s="0" t="n">
        <v>4.0094556041307</v>
      </c>
      <c r="W79" s="0" t="n">
        <v>0.587520297056673</v>
      </c>
      <c r="X79" s="0" t="n">
        <v>2.13312000652446</v>
      </c>
      <c r="Y79" s="0" t="n">
        <v>4.78764029289702</v>
      </c>
      <c r="Z79" s="0" t="n">
        <v>1.99181182545729</v>
      </c>
      <c r="AA79" s="0" t="n">
        <v>0.0265256487432094</v>
      </c>
      <c r="AB79" s="0" t="n">
        <v>0.89295982396915</v>
      </c>
      <c r="AC79" s="0" t="n">
        <v>16.4464338311108</v>
      </c>
      <c r="AD79" s="0" t="n">
        <v>0.0100181052962653</v>
      </c>
      <c r="AE79" s="0" t="n">
        <v>0.586234060371668</v>
      </c>
      <c r="AF79" s="0" t="n">
        <v>4.75548105550301</v>
      </c>
      <c r="AG79" s="0" t="n">
        <v>0.361016463697644</v>
      </c>
      <c r="AH79" s="0" t="n">
        <v>22.633961209312</v>
      </c>
      <c r="AI79" s="0" t="n">
        <v>0.369215969118436</v>
      </c>
      <c r="AJ79" s="0" t="n">
        <v>0.109931269989951</v>
      </c>
      <c r="AK79" s="0" t="n">
        <v>0.0364892844607298</v>
      </c>
      <c r="AL79" s="0" t="n">
        <v>0.00640547506752651</v>
      </c>
      <c r="AM79" s="0" t="n">
        <v>1.25140378481219</v>
      </c>
      <c r="AN79" s="0" t="n">
        <v>0.00144428719199464</v>
      </c>
      <c r="AO79" s="0" t="n">
        <v>0.153539979871705</v>
      </c>
      <c r="AP79" s="0" t="n">
        <v>168.904754555251</v>
      </c>
      <c r="AQ79" s="0" t="n">
        <v>11.7819602888551</v>
      </c>
      <c r="AR79" s="0" t="n">
        <v>26.291943750149</v>
      </c>
      <c r="AS79" s="0" t="n">
        <v>7.16987320403368</v>
      </c>
      <c r="AT79" s="0" t="n">
        <v>15.3920367518376</v>
      </c>
      <c r="AU79" s="0" t="n">
        <v>0.0345067903821586</v>
      </c>
      <c r="AV79" s="0" t="n">
        <v>0.824838648090694</v>
      </c>
      <c r="AW79" s="0" t="n">
        <v>0.0163399133393491</v>
      </c>
      <c r="AX79" s="0" t="n">
        <v>1.57048468315925</v>
      </c>
      <c r="AY79" s="0" t="n">
        <v>0.0845415086853646</v>
      </c>
      <c r="AZ79" s="0" t="n">
        <v>0.538296836468339</v>
      </c>
      <c r="BA79" s="0" t="n">
        <v>0.0849886426618056</v>
      </c>
      <c r="BB79" s="0" t="n">
        <v>7.59537093823442</v>
      </c>
      <c r="BC79" s="0" t="n">
        <v>20.1838042738653</v>
      </c>
      <c r="BD79" s="0" t="n">
        <v>4.44916558241521</v>
      </c>
      <c r="BE79" s="0" t="n">
        <v>1.55180277463856</v>
      </c>
      <c r="BF79" s="0" t="n">
        <v>7.50899793753641</v>
      </c>
      <c r="BG79" s="0" t="n">
        <v>4.57756525129639</v>
      </c>
      <c r="BH79" s="0" t="n">
        <v>0</v>
      </c>
      <c r="BI79" s="0" t="n">
        <v>0</v>
      </c>
      <c r="BJ79" s="0" t="n">
        <v>0.0539881590765939</v>
      </c>
      <c r="BK79" s="0" t="n">
        <v>0.0543403756758339</v>
      </c>
      <c r="BL79" s="0" t="n">
        <v>1.25746050166367</v>
      </c>
      <c r="BM79" s="0" t="n">
        <v>0.0970312145349341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0.00535029042737674</v>
      </c>
      <c r="BU79" s="0" t="n">
        <v>3.76283352820715</v>
      </c>
      <c r="BV79" s="0" t="n">
        <v>7.21891796109707</v>
      </c>
      <c r="BW79" s="0" t="n">
        <v>4.43441834309694</v>
      </c>
      <c r="BX79" s="0" t="n">
        <v>0.021652117623763</v>
      </c>
      <c r="BY79" s="0" t="n">
        <v>0.0103138358598593</v>
      </c>
      <c r="BZ79" s="0" t="n">
        <v>0.0552703033413802</v>
      </c>
      <c r="CA79" s="0" t="n">
        <v>0.055017071513212</v>
      </c>
      <c r="CB79" s="0" t="n">
        <v>10.2587906540763</v>
      </c>
      <c r="CC79" s="0" t="n">
        <v>0.814796265411757</v>
      </c>
      <c r="CD79" s="0" t="n">
        <v>0.389611009717375</v>
      </c>
      <c r="CE79" s="0" t="n">
        <v>0.230395609955805</v>
      </c>
      <c r="CF79" s="0" t="n">
        <v>0.00125580632209454</v>
      </c>
      <c r="CG79" s="0" t="n">
        <v>0.00122904318630986</v>
      </c>
      <c r="CH79" s="0" t="n">
        <v>0.00284279199640731</v>
      </c>
      <c r="CI79" s="0" t="n">
        <v>0.00276074840912113</v>
      </c>
      <c r="CJ79" s="0" t="n">
        <v>10.3481210155576</v>
      </c>
      <c r="CK79" s="0" t="n">
        <v>0.905609230425263</v>
      </c>
      <c r="CL79" s="0" t="n">
        <v>0.53609875600615</v>
      </c>
      <c r="CM79" s="0" t="n">
        <v>0.326303405430504</v>
      </c>
      <c r="CN79" s="0" t="n">
        <v>0.00149803478572857</v>
      </c>
      <c r="CO79" s="0" t="n">
        <v>0.00158699427757446</v>
      </c>
      <c r="CP79" s="0" t="n">
        <v>0.00384837057887812</v>
      </c>
      <c r="CQ79" s="0" t="n">
        <v>0.0038689354027972</v>
      </c>
      <c r="CR79" s="0" t="n">
        <v>0.77180161198846</v>
      </c>
      <c r="CS79" s="0" t="n">
        <v>0.0608714723062365</v>
      </c>
      <c r="CT79" s="0" t="n">
        <v>0.462247842080622</v>
      </c>
      <c r="CU79" s="0" t="n">
        <v>6.27243194153545</v>
      </c>
      <c r="CV79" s="0" t="n">
        <v>0.0452522231982078</v>
      </c>
      <c r="CW79" s="0" t="n">
        <v>0.031435460128368</v>
      </c>
      <c r="CX79" s="0" t="n">
        <v>0.0346150311498609</v>
      </c>
      <c r="CY79" s="0" t="n">
        <v>0.0385923690688068</v>
      </c>
      <c r="CZ79" s="0" t="n">
        <v>0.0976566225545519</v>
      </c>
      <c r="DA79" s="0" t="n">
        <v>6.65253824428454</v>
      </c>
      <c r="DB79" s="0" t="n">
        <v>1.72323757015687</v>
      </c>
      <c r="DC79" s="0" t="n">
        <v>4.4089173901714</v>
      </c>
      <c r="DD79" s="0" t="n">
        <v>0.287715213126644</v>
      </c>
      <c r="DE79" s="0" t="n">
        <v>0.0167285551699642</v>
      </c>
      <c r="DF79" s="0" t="n">
        <v>0.0100835605059153</v>
      </c>
      <c r="DG79" s="0" t="n">
        <v>0.000628203269626077</v>
      </c>
      <c r="DH79" s="7" t="n">
        <v>2.67194354152696E-006</v>
      </c>
      <c r="DI79" s="0" t="n">
        <v>0.00512459316527973</v>
      </c>
      <c r="DJ79" s="0" t="n">
        <v>0.0051672727287177</v>
      </c>
      <c r="DK79" s="0" t="n">
        <v>0.000385548761496069</v>
      </c>
      <c r="DL79" s="0" t="n">
        <v>0.029232127186462</v>
      </c>
      <c r="DM79" s="0" t="n">
        <v>0.0549811283106424</v>
      </c>
      <c r="DN79" s="0" t="n">
        <v>0.309449953066096</v>
      </c>
      <c r="DO79" s="7" t="n">
        <v>8.56996577478799E-008</v>
      </c>
      <c r="DP79" s="0" t="n">
        <v>0.209937456049013</v>
      </c>
      <c r="DQ79" s="0" t="n">
        <v>0.0146041017852306</v>
      </c>
      <c r="DR79" s="0" t="n">
        <v>0.00369690040001236</v>
      </c>
      <c r="DS79" s="0" t="n">
        <v>0.00507918566960215</v>
      </c>
      <c r="DT79" s="0" t="n">
        <v>0.395998965313068</v>
      </c>
      <c r="DU79" s="0" t="n">
        <v>0.999602331450603</v>
      </c>
      <c r="DV79" s="0" t="n">
        <v>0.78313276133319</v>
      </c>
      <c r="DW79" s="0" t="n">
        <v>0.940050904560615</v>
      </c>
      <c r="DX79" s="7" t="n">
        <v>1.53995493069411E-005</v>
      </c>
      <c r="DY79" s="0" t="n">
        <v>0.00488947130762721</v>
      </c>
      <c r="DZ79" s="0" t="n">
        <v>4.50953901495912</v>
      </c>
      <c r="EA79" s="0" t="n">
        <v>0.430071215903027</v>
      </c>
      <c r="EB79" s="0" t="n">
        <v>5.20893503189731</v>
      </c>
      <c r="EC79" s="0" t="n">
        <v>0.0551296114530544</v>
      </c>
      <c r="ED79" s="0" t="n">
        <v>0.0052574574677917</v>
      </c>
      <c r="EE79" s="0" t="n">
        <v>0.226398584489014</v>
      </c>
      <c r="EF79" s="0" t="n">
        <v>199.760141373306</v>
      </c>
      <c r="EG79" s="0" t="n">
        <v>0.00798961175140102</v>
      </c>
      <c r="EH79" s="0" t="n">
        <v>1.37325536356381</v>
      </c>
      <c r="EI79" s="0" t="n">
        <v>98.1604611753098</v>
      </c>
      <c r="EJ79" s="0" t="n">
        <v>0.108958849616539</v>
      </c>
      <c r="EK79" s="0" t="n">
        <v>22754.650566913</v>
      </c>
      <c r="EL79" s="0" t="n">
        <v>0.0031215507088525</v>
      </c>
      <c r="EM79" s="0" t="n">
        <v>15.714118713232</v>
      </c>
      <c r="EN79" s="0" t="n">
        <v>577.918881804748</v>
      </c>
      <c r="EO79" s="0" t="n">
        <v>3.16270539918543</v>
      </c>
      <c r="EP79" s="0" t="n">
        <v>694425.843856073</v>
      </c>
      <c r="EQ79" s="0" t="n">
        <v>1.09006809878347</v>
      </c>
      <c r="ER79" s="0" t="n">
        <v>0.0857842985323274</v>
      </c>
      <c r="ES79" s="0" t="n">
        <v>417075.798813489</v>
      </c>
      <c r="ET79" s="0" t="n">
        <v>0.0035740490846755</v>
      </c>
      <c r="EU79" s="0" t="n">
        <v>1.71710711107164</v>
      </c>
      <c r="EV79" s="0" t="n">
        <v>0.00390305298016682</v>
      </c>
      <c r="EW79" s="7" t="n">
        <v>6416999.13745146</v>
      </c>
      <c r="EX79" s="0" t="n">
        <v>10.8935340695774</v>
      </c>
      <c r="EY79" s="0" t="n">
        <v>3792.12344188291</v>
      </c>
      <c r="EZ79" s="7" t="n">
        <v>1020331.97951461</v>
      </c>
      <c r="FA79" s="0" t="n">
        <v>0.00437619013054128</v>
      </c>
      <c r="FB79" s="0" t="n">
        <v>70.0968308597204</v>
      </c>
      <c r="FC79" s="0" t="n">
        <v>43618.7644169473</v>
      </c>
      <c r="FD79" s="0" t="n">
        <v>0.0684701194347131</v>
      </c>
      <c r="FE79" s="0" t="n">
        <v>14.8965648886398</v>
      </c>
      <c r="FF79" s="0" t="n">
        <v>20535.1691115175</v>
      </c>
      <c r="FG79" s="0" t="n">
        <v>238.67637187127</v>
      </c>
      <c r="FH79" s="0" t="n">
        <v>98532.9386317466</v>
      </c>
      <c r="FI79" s="0" t="n">
        <v>0.146621569434507</v>
      </c>
      <c r="FJ79" s="0" t="n">
        <v>356.432464573504</v>
      </c>
      <c r="FK79" s="0" t="n">
        <v>3.45965622695631</v>
      </c>
      <c r="FL79" s="0" t="n">
        <v>8981.22877636022</v>
      </c>
      <c r="FM79" s="0" t="n">
        <v>339.958103772731</v>
      </c>
      <c r="FN79" s="0" t="n">
        <v>0.00390437595282165</v>
      </c>
      <c r="FO79" s="0" t="n">
        <v>0.334900721492743</v>
      </c>
      <c r="FP79" s="7" t="n">
        <v>3.02749099792348E-011</v>
      </c>
      <c r="FQ79" s="7" t="n">
        <v>2.22348735750006E-009</v>
      </c>
      <c r="FR79" s="0" t="n">
        <v>499999.999999687</v>
      </c>
      <c r="FS79" s="7" t="n">
        <v>2.15917738563989E-010</v>
      </c>
      <c r="FT79" s="7" t="n">
        <v>1.62158303784338E-008</v>
      </c>
      <c r="FU79" s="0" t="n">
        <v>597507.310700922</v>
      </c>
      <c r="FV79" s="7" t="n">
        <v>2.76786295564396E-008</v>
      </c>
      <c r="FW79" s="7" t="n">
        <v>3.17108529748866E-007</v>
      </c>
      <c r="FX79" s="7" t="n">
        <v>5797187.15365667</v>
      </c>
      <c r="FY79" s="7" t="n">
        <v>2.68545995708709E-007</v>
      </c>
      <c r="FZ79" s="7" t="n">
        <v>2.68519556344544E-006</v>
      </c>
      <c r="GA79" s="7" t="n">
        <v>4.05142457453127E-006</v>
      </c>
      <c r="GB79" s="0" t="n">
        <v>99999.9995949173</v>
      </c>
      <c r="GC79" s="0" t="n">
        <v>0.000404873883055361</v>
      </c>
      <c r="GD79" s="7" t="n">
        <v>2.66604696093096E-008</v>
      </c>
      <c r="GE79" s="0" t="n">
        <v>99999.9999998179</v>
      </c>
      <c r="GF79" s="7" t="n">
        <v>2.72992646415302E-011</v>
      </c>
      <c r="GG79" s="7" t="n">
        <v>9.4625316167587E-014</v>
      </c>
      <c r="GH79" s="7" t="n">
        <v>1.33901714055114E-007</v>
      </c>
      <c r="GI79" s="7" t="n">
        <v>1.82050831517726E-007</v>
      </c>
      <c r="GJ79" s="0" t="n">
        <v>0.00333098833401931</v>
      </c>
      <c r="GK79" s="0" t="n">
        <v>8.07163718639044</v>
      </c>
      <c r="GL79" s="0" t="n">
        <v>1.93836646585413</v>
      </c>
      <c r="GM79" s="0" t="n">
        <v>15.5482393313831</v>
      </c>
      <c r="GN79" s="0" t="s">
        <v>314</v>
      </c>
      <c r="GO79" s="0" t="e">
        <f aca="false">VLOOKUP(GN79,,8,0)</f>
        <v>#NAME?</v>
      </c>
      <c r="GP79" s="0" t="n">
        <v>645</v>
      </c>
      <c r="GQ79" s="0" t="n">
        <v>913967</v>
      </c>
      <c r="GR79" s="0" t="n">
        <v>454</v>
      </c>
      <c r="GS79" s="0" t="n">
        <v>763188</v>
      </c>
      <c r="GT79" s="0" t="n">
        <v>281</v>
      </c>
      <c r="GU79" s="0" t="n">
        <v>150779</v>
      </c>
      <c r="GV79" s="0" t="n">
        <v>154304</v>
      </c>
      <c r="GW79" s="0" t="n">
        <v>0.618942731277533</v>
      </c>
      <c r="GX79" s="0" t="n">
        <v>3</v>
      </c>
      <c r="GY79" s="0" t="s">
        <v>314</v>
      </c>
      <c r="GZ79" s="0" t="n">
        <v>77.4045</v>
      </c>
      <c r="HA79" s="0" t="n">
        <v>0</v>
      </c>
      <c r="HB79" s="0" t="e">
        <f aca="false">VLOOKUP(GN79,,42,0)</f>
        <v>#NAME?</v>
      </c>
      <c r="HC79" s="0" t="e">
        <f aca="false">VLOOKUP(GN79,,43,0)</f>
        <v>#NAME?</v>
      </c>
      <c r="HD79" s="0" t="e">
        <f aca="false">IF(HC79="Progressed",1,0)</f>
        <v>#NAME?</v>
      </c>
      <c r="HE79" s="0" t="n">
        <f aca="false">GU79/GX79</f>
        <v>50259.6666666667</v>
      </c>
      <c r="HF79" s="0" t="e">
        <f aca="false">VLOOKUP(GN79,,3,0)</f>
        <v>#NAME?</v>
      </c>
      <c r="HG79" s="0" t="n">
        <f aca="false">IF(Q79&gt;20,1,0)</f>
        <v>1</v>
      </c>
      <c r="HH79" s="0" t="n">
        <f aca="false">IF(AF79&gt;4.2,1,0)</f>
        <v>1</v>
      </c>
      <c r="HI79" s="0" t="n">
        <f aca="false">IF(DQ79&gt;0.005,1,0)</f>
        <v>1</v>
      </c>
      <c r="HJ79" s="0" t="n">
        <f aca="false">IF(DR79&gt;0.004,1,0)</f>
        <v>0</v>
      </c>
      <c r="HK79" s="0" t="n">
        <f aca="false">IF(ED79&gt;0.001,1,0)</f>
        <v>1</v>
      </c>
      <c r="HL79" s="0" t="n">
        <f aca="false">IF((GT79/GP79)&gt;0.4,1,0)</f>
        <v>1</v>
      </c>
      <c r="HM79" s="0" t="n">
        <f aca="false">SUM(HG79:HH79)</f>
        <v>2</v>
      </c>
      <c r="HN79" s="0" t="n">
        <f aca="false">SUM(HG79,HH79,HL79)</f>
        <v>3</v>
      </c>
      <c r="HP79" s="1" t="n">
        <f aca="false">IF(B79&gt;AVERAGE($B$3:$B$115),1,0)</f>
        <v>1</v>
      </c>
      <c r="HQ79" s="1" t="n">
        <f aca="false">IF(E79&gt;AVERAGE($E$3:$E$115),1,0)</f>
        <v>0</v>
      </c>
      <c r="HR79" s="2" t="str">
        <f aca="false">IF(AND(HP79,HQ79),"high","low")</f>
        <v>low</v>
      </c>
      <c r="HS79" s="6" t="n">
        <v>77.4045</v>
      </c>
      <c r="HT79" s="6" t="n">
        <v>0</v>
      </c>
      <c r="HU79" s="6" t="str">
        <f aca="false">HR79</f>
        <v>low</v>
      </c>
      <c r="HV79" s="0" t="str">
        <f aca="false">IF(HM79+HL79&lt;2,"low","high")</f>
        <v>high</v>
      </c>
      <c r="HW79" s="0" t="n">
        <v>77.4045</v>
      </c>
      <c r="HX79" s="0" t="n">
        <v>0</v>
      </c>
      <c r="HY79" s="0" t="n">
        <f aca="false">SUM(HG79,HH79,HL79)</f>
        <v>3</v>
      </c>
      <c r="IA79" s="0" t="n">
        <v>77.4045</v>
      </c>
      <c r="IB79" s="0" t="n">
        <v>0</v>
      </c>
      <c r="IC79" s="0" t="str">
        <f aca="false">IF(AND(SUM(HG79:HH79)=2,GW79&gt;0.4),"high relBp52 and cRel + high synergy",IF(SUM(HG79:HH79)=2,"high RelBp52 and cRel + low synergy","low nfkb"))</f>
        <v>high relBp52 and cRel + high synergy</v>
      </c>
      <c r="IE79" s="0" t="n">
        <v>77.4045</v>
      </c>
      <c r="IF79" s="0" t="n">
        <v>0</v>
      </c>
      <c r="IG79" s="0" t="str">
        <f aca="false">IF(AND(SUM(HG79:HH79)=2,GW79&gt;0.4),"high relBp52 and cRel + high synergy",IF(AND(SUM(HG79:HH79)=1,GW79&gt;0.4),"high RelBp52 or cRel + high synergy",IF(SUM(HG79:HH79)=1,"high cRel OR RelBnp52n","low nfkb")))</f>
        <v>high relBp52 and cRel + high synergy</v>
      </c>
      <c r="II79" s="0" t="n">
        <v>77.4045</v>
      </c>
      <c r="IJ79" s="0" t="n">
        <v>0</v>
      </c>
      <c r="IK79" s="0" t="str">
        <f aca="false">IF(Q79&gt;20,"high cRel","low cRel")</f>
        <v>high cRel</v>
      </c>
      <c r="IM79" s="0" t="n">
        <v>77.4045</v>
      </c>
      <c r="IN79" s="0" t="n">
        <v>0</v>
      </c>
      <c r="IO79" s="0" t="str">
        <f aca="false">IF(AND(Q79&gt;20,GW79&gt;0.4),"high cRel + syn","low cRel or syn")</f>
        <v>high cRel + syn</v>
      </c>
      <c r="IQ79" s="0" t="n">
        <v>77.4045</v>
      </c>
      <c r="IR79" s="0" t="n">
        <v>0</v>
      </c>
      <c r="IS79" s="0" t="str">
        <f aca="false">IF(AF79&gt;4.2,"High RelBnp52n","low RelBnp52n")</f>
        <v>High RelBnp52n</v>
      </c>
      <c r="IU79" s="0" t="n">
        <v>77.4045</v>
      </c>
      <c r="IV79" s="0" t="n">
        <v>0</v>
      </c>
      <c r="IW79" s="0" t="str">
        <f aca="false">IF(AND(AF79&gt;4.2,GW79&gt;0.4),"High RelBnp52n and syn","low RelBnp52n or syn")</f>
        <v>High RelBnp52n and syn</v>
      </c>
      <c r="IY79" s="0" t="n">
        <v>77.4045</v>
      </c>
      <c r="IZ79" s="0" t="n">
        <v>0</v>
      </c>
      <c r="JA79" s="0" t="str">
        <f aca="false">IF(AND(AF79&gt;4.2,GW79&gt;0.4),"High RelBnp52n and syn",IF(AND(AF79&gt;4.2,GW79&lt;=0.4),"other",IF(AND(AF79&lt;=4.2,GW79&gt;0.4),"other","low RelBnp52n and syn")))</f>
        <v>High RelBnp52n and syn</v>
      </c>
      <c r="JC79" s="0" t="n">
        <v>77.4045</v>
      </c>
      <c r="JD79" s="0" t="n">
        <v>0</v>
      </c>
      <c r="JE79" s="0" t="str">
        <f aca="false">IF(ED79&gt;0.001,"high pE2F","low pE2F")</f>
        <v>high pE2F</v>
      </c>
      <c r="JG79" s="0" t="n">
        <v>77.4045</v>
      </c>
      <c r="JH79" s="0" t="n">
        <v>0</v>
      </c>
      <c r="JI79" s="0" t="str">
        <f aca="false">IF((Q79/R79)&gt;1.3,"high cRel/relA","low cRel/RelA")</f>
        <v>high cRel/relA</v>
      </c>
      <c r="JK79" s="0" t="n">
        <v>77.4045</v>
      </c>
      <c r="JL79" s="0" t="n">
        <v>0</v>
      </c>
      <c r="JM79" s="0" t="str">
        <f aca="false">IF(AND((Q79/R79)&gt;1.3,GW79&gt;0.4),"high cRel/relA and high syn",IF(OR((Q79/R79)&gt;1.3,GW79&gt;0.4),"high cRel/RelA or high syn","low both"))</f>
        <v>high cRel/relA and high syn</v>
      </c>
      <c r="JO79" s="0" t="n">
        <v>77.4045</v>
      </c>
      <c r="JP79" s="0" t="n">
        <v>0</v>
      </c>
      <c r="JQ79" s="0" t="str">
        <f aca="false">IF(BB79&gt;7.6,"high IkBd","low IkBd")</f>
        <v>low IkBd</v>
      </c>
      <c r="JS79" s="0" t="n">
        <v>77.4045</v>
      </c>
      <c r="JT79" s="0" t="n">
        <v>0</v>
      </c>
      <c r="JU79" s="0" t="n">
        <v>5</v>
      </c>
      <c r="JW79" s="0" t="n">
        <v>77.4045</v>
      </c>
      <c r="JX79" s="0" t="n">
        <v>0</v>
      </c>
      <c r="JY79" s="0" t="str">
        <f aca="false">IF(OR(JU79=3,JU79=5),IF(GW79&gt;0.4,"3/5 high syn","3/5 low syn"),"other")</f>
        <v>3/5 high syn</v>
      </c>
      <c r="KA79" s="0" t="n">
        <v>77.4045</v>
      </c>
      <c r="KB79" s="0" t="n">
        <v>0</v>
      </c>
      <c r="KC79" s="0" t="str">
        <f aca="false">IF(KD79&gt;$KE$3,"high nfkb","low")</f>
        <v>high nfkb</v>
      </c>
      <c r="KD79" s="0" t="n">
        <f aca="false">D79+C79</f>
        <v>57.8080086391628</v>
      </c>
      <c r="KG79" s="0" t="n">
        <v>77.4045</v>
      </c>
      <c r="KH79" s="0" t="n">
        <v>0</v>
      </c>
      <c r="KI79" s="0" t="str">
        <f aca="false">IF(AND(KM79,NOT(KN79),KO79),"high cRel+RelB, low RelA","other")</f>
        <v>high cRel+RelB, low RelA</v>
      </c>
      <c r="KJ79" s="0" t="n">
        <f aca="false">Q79</f>
        <v>25.8412606668242</v>
      </c>
      <c r="KK79" s="0" t="n">
        <f aca="false">R79</f>
        <v>15.5325225287638</v>
      </c>
      <c r="KL79" s="0" t="n">
        <f aca="false">AC79</f>
        <v>16.4464338311108</v>
      </c>
      <c r="KM79" s="0" t="n">
        <f aca="false">IF(KJ79&gt;AVERAGE($KJ$3:$KJ$115),1,0)</f>
        <v>1</v>
      </c>
      <c r="KN79" s="0" t="n">
        <f aca="false">IF(KK79&gt;AVERAGE($KK$3:$KK$115),1,0)</f>
        <v>0</v>
      </c>
      <c r="KO79" s="0" t="n">
        <f aca="false">IF(KL79&gt;AVERAGE($KL$3:$KL$115),1,0)</f>
        <v>1</v>
      </c>
      <c r="KP79" s="0" t="n">
        <v>4</v>
      </c>
      <c r="KQ79" s="0" t="n">
        <v>170</v>
      </c>
      <c r="KR79" s="0" t="n">
        <v>360985</v>
      </c>
      <c r="KS79" s="0" t="n">
        <v>172</v>
      </c>
      <c r="KT79" s="0" t="n">
        <v>355821</v>
      </c>
      <c r="KU79" s="0" t="n">
        <v>34</v>
      </c>
      <c r="KV79" s="0" t="n">
        <v>5164</v>
      </c>
      <c r="KW79" s="0" t="n">
        <v>7669</v>
      </c>
      <c r="KX79" s="0" t="n">
        <v>0.197674418604651</v>
      </c>
      <c r="KY79" s="0" t="n">
        <f aca="false">KV79/KT79</f>
        <v>0.0145129152017447</v>
      </c>
    </row>
    <row r="80" customFormat="false" ht="15" hidden="false" customHeight="false" outlineLevel="0" collapsed="false">
      <c r="A80" s="0" t="n">
        <v>361</v>
      </c>
      <c r="B80" s="0" t="n">
        <v>8.42020148992396</v>
      </c>
      <c r="C80" s="0" t="n">
        <v>26.2688480631229</v>
      </c>
      <c r="D80" s="0" t="n">
        <v>8.83289825666961</v>
      </c>
      <c r="E80" s="0" t="n">
        <v>112.002534308663</v>
      </c>
      <c r="F80" s="0" t="n">
        <v>0.178425539128016</v>
      </c>
      <c r="G80" s="0" t="n">
        <v>0.0411976716840802</v>
      </c>
      <c r="H80" s="0" t="n">
        <v>1.50824817463888</v>
      </c>
      <c r="I80" s="0" t="n">
        <v>0.419901708670662</v>
      </c>
      <c r="J80" s="0" t="n">
        <v>0.0561178634126475</v>
      </c>
      <c r="K80" s="0" t="n">
        <v>6.44075604260463</v>
      </c>
      <c r="L80" s="0" t="n">
        <v>0.478696815898701</v>
      </c>
      <c r="M80" s="0" t="n">
        <v>1</v>
      </c>
      <c r="N80" s="0" t="n">
        <v>1.05432633692138</v>
      </c>
      <c r="O80" s="0" t="n">
        <v>1</v>
      </c>
      <c r="P80" s="0" t="n">
        <v>0.014791113615284</v>
      </c>
      <c r="Q80" s="0" t="n">
        <v>15.5615431269836</v>
      </c>
      <c r="R80" s="0" t="n">
        <v>17.2518631270883</v>
      </c>
      <c r="S80" s="0" t="n">
        <v>1.10665490445191</v>
      </c>
      <c r="T80" s="0" t="n">
        <v>0</v>
      </c>
      <c r="U80" s="0" t="n">
        <v>1</v>
      </c>
      <c r="V80" s="0" t="n">
        <v>3.17879629331128</v>
      </c>
      <c r="W80" s="0" t="n">
        <v>0.478638202343056</v>
      </c>
      <c r="X80" s="0" t="n">
        <v>1.74954522791821</v>
      </c>
      <c r="Y80" s="0" t="n">
        <v>3.43553339688068</v>
      </c>
      <c r="Z80" s="0" t="n">
        <v>1.87189701408446</v>
      </c>
      <c r="AA80" s="0" t="n">
        <v>0.0272675688984463</v>
      </c>
      <c r="AB80" s="0" t="n">
        <v>0.809616118347327</v>
      </c>
      <c r="AC80" s="0" t="n">
        <v>17.7918888978961</v>
      </c>
      <c r="AD80" s="0" t="n">
        <v>0.00949091791298402</v>
      </c>
      <c r="AE80" s="0" t="n">
        <v>0.491393143964776</v>
      </c>
      <c r="AF80" s="0" t="n">
        <v>4.05118704999168</v>
      </c>
      <c r="AG80" s="0" t="n">
        <v>0.296698669363593</v>
      </c>
      <c r="AH80" s="0" t="n">
        <v>17.1687998775651</v>
      </c>
      <c r="AI80" s="0" t="n">
        <v>0.159496564818814</v>
      </c>
      <c r="AJ80" s="0" t="n">
        <v>0.0454299699524789</v>
      </c>
      <c r="AK80" s="0" t="n">
        <v>0.0180886661103372</v>
      </c>
      <c r="AL80" s="0" t="n">
        <v>0.0039510189777149</v>
      </c>
      <c r="AM80" s="0" t="n">
        <v>0.701147061808556</v>
      </c>
      <c r="AN80" s="0" t="n">
        <v>0.00127442060475267</v>
      </c>
      <c r="AO80" s="0" t="n">
        <v>0.134238920527864</v>
      </c>
      <c r="AP80" s="0" t="n">
        <v>140.277273327048</v>
      </c>
      <c r="AQ80" s="0" t="n">
        <v>9.88286636966164</v>
      </c>
      <c r="AR80" s="0" t="n">
        <v>28.3379464190313</v>
      </c>
      <c r="AS80" s="0" t="n">
        <v>5.88472278385386</v>
      </c>
      <c r="AT80" s="0" t="n">
        <v>15.8396948801392</v>
      </c>
      <c r="AU80" s="0" t="n">
        <v>0.0262102673857437</v>
      </c>
      <c r="AV80" s="0" t="n">
        <v>1.03391533281275</v>
      </c>
      <c r="AW80" s="0" t="n">
        <v>0.0148352673753867</v>
      </c>
      <c r="AX80" s="0" t="n">
        <v>2.53812793286674</v>
      </c>
      <c r="AY80" s="0" t="n">
        <v>0.191248442456063</v>
      </c>
      <c r="AZ80" s="0" t="n">
        <v>1.2236465569041</v>
      </c>
      <c r="BA80" s="0" t="n">
        <v>0.159222009571004</v>
      </c>
      <c r="BB80" s="0" t="n">
        <v>7.63562018715594</v>
      </c>
      <c r="BC80" s="0" t="n">
        <v>21.3856223327515</v>
      </c>
      <c r="BD80" s="0" t="n">
        <v>7.00670035104034</v>
      </c>
      <c r="BE80" s="0" t="n">
        <v>1.66715547080029</v>
      </c>
      <c r="BF80" s="0" t="n">
        <v>6.43383482095928</v>
      </c>
      <c r="BG80" s="0" t="n">
        <v>3.83805634049978</v>
      </c>
      <c r="BH80" s="0" t="n">
        <v>0</v>
      </c>
      <c r="BI80" s="0" t="n">
        <v>0</v>
      </c>
      <c r="BJ80" s="0" t="n">
        <v>0.124818894914612</v>
      </c>
      <c r="BK80" s="0" t="n">
        <v>0.104021000421341</v>
      </c>
      <c r="BL80" s="0" t="n">
        <v>1.35830135330865</v>
      </c>
      <c r="BM80" s="0" t="n">
        <v>0.106345011131161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0.00518085846128603</v>
      </c>
      <c r="BU80" s="0" t="n">
        <v>4.41934721771494</v>
      </c>
      <c r="BV80" s="0" t="n">
        <v>3.2054729840769</v>
      </c>
      <c r="BW80" s="0" t="n">
        <v>1.92760755559043</v>
      </c>
      <c r="BX80" s="0" t="n">
        <v>0.00873001451025595</v>
      </c>
      <c r="BY80" s="0" t="n">
        <v>0.00496813874784719</v>
      </c>
      <c r="BZ80" s="0" t="n">
        <v>0.066800675336025</v>
      </c>
      <c r="CA80" s="0" t="n">
        <v>0.0549372052103376</v>
      </c>
      <c r="CB80" s="0" t="n">
        <v>5.76860496627574</v>
      </c>
      <c r="CC80" s="0" t="n">
        <v>0.465818509163175</v>
      </c>
      <c r="CD80" s="0" t="n">
        <v>0.167902250073921</v>
      </c>
      <c r="CE80" s="0" t="n">
        <v>0.0964638246531658</v>
      </c>
      <c r="CF80" s="0" t="n">
        <v>0.000516525588422019</v>
      </c>
      <c r="CG80" s="0" t="n">
        <v>0.000531798216835742</v>
      </c>
      <c r="CH80" s="0" t="n">
        <v>0.00328199072511296</v>
      </c>
      <c r="CI80" s="0" t="n">
        <v>0.00263394010179102</v>
      </c>
      <c r="CJ80" s="0" t="n">
        <v>5.97001546559102</v>
      </c>
      <c r="CK80" s="0" t="n">
        <v>0.525304604022498</v>
      </c>
      <c r="CL80" s="0" t="n">
        <v>0.568071679754888</v>
      </c>
      <c r="CM80" s="0" t="n">
        <v>0.33819632994094</v>
      </c>
      <c r="CN80" s="0" t="n">
        <v>0.00144806884140948</v>
      </c>
      <c r="CO80" s="0" t="n">
        <v>0.00166844763776527</v>
      </c>
      <c r="CP80" s="0" t="n">
        <v>0.0110012175429952</v>
      </c>
      <c r="CQ80" s="0" t="n">
        <v>0.00915426529106247</v>
      </c>
      <c r="CR80" s="0" t="n">
        <v>1.04697463651411</v>
      </c>
      <c r="CS80" s="0" t="n">
        <v>0.083708648092269</v>
      </c>
      <c r="CT80" s="0" t="n">
        <v>0.500836813025248</v>
      </c>
      <c r="CU80" s="0" t="n">
        <v>4.97379280315275</v>
      </c>
      <c r="CV80" s="0" t="n">
        <v>0.0559494087164258</v>
      </c>
      <c r="CW80" s="0" t="n">
        <v>0.0455170546895743</v>
      </c>
      <c r="CX80" s="0" t="n">
        <v>0.0252053627003166</v>
      </c>
      <c r="CY80" s="0" t="n">
        <v>0.0404238472120979</v>
      </c>
      <c r="CZ80" s="0" t="n">
        <v>0.0872012236055083</v>
      </c>
      <c r="DA80" s="0" t="n">
        <v>6.36000405758848</v>
      </c>
      <c r="DB80" s="0" t="n">
        <v>2.24958226612593</v>
      </c>
      <c r="DC80" s="0" t="n">
        <v>3.81372520373165</v>
      </c>
      <c r="DD80" s="0" t="n">
        <v>0.23758095448177</v>
      </c>
      <c r="DE80" s="0" t="n">
        <v>0.0145458072355222</v>
      </c>
      <c r="DF80" s="0" t="n">
        <v>0.0106826370568826</v>
      </c>
      <c r="DG80" s="0" t="n">
        <v>0.000678495071672586</v>
      </c>
      <c r="DH80" s="7" t="n">
        <v>2.58715053617543E-006</v>
      </c>
      <c r="DI80" s="0" t="n">
        <v>0.00288121342307127</v>
      </c>
      <c r="DJ80" s="0" t="n">
        <v>0.00298080636853868</v>
      </c>
      <c r="DK80" s="0" t="n">
        <v>0.00052294451606982</v>
      </c>
      <c r="DL80" s="0" t="n">
        <v>0.0105169180739258</v>
      </c>
      <c r="DM80" s="0" t="n">
        <v>0.0550585832657923</v>
      </c>
      <c r="DN80" s="0" t="n">
        <v>0.849421245024918</v>
      </c>
      <c r="DO80" s="7" t="n">
        <v>1.17904117973118E-007</v>
      </c>
      <c r="DP80" s="0" t="n">
        <v>0.258946523144792</v>
      </c>
      <c r="DQ80" s="0" t="n">
        <v>0.00703910129454001</v>
      </c>
      <c r="DR80" s="0" t="n">
        <v>0.00146541729579092</v>
      </c>
      <c r="DS80" s="0" t="n">
        <v>0.00507871284990997</v>
      </c>
      <c r="DT80" s="0" t="n">
        <v>0.474735993712724</v>
      </c>
      <c r="DU80" s="0" t="n">
        <v>0.99969698562483</v>
      </c>
      <c r="DV80" s="0" t="n">
        <v>0.953697354132522</v>
      </c>
      <c r="DW80" s="0" t="n">
        <v>0.929948556166615</v>
      </c>
      <c r="DX80" s="7" t="n">
        <v>1.96270321100996E-005</v>
      </c>
      <c r="DY80" s="0" t="n">
        <v>0.0046116962641261</v>
      </c>
      <c r="DZ80" s="0" t="n">
        <v>4.60824854604456</v>
      </c>
      <c r="EA80" s="0" t="n">
        <v>0.33679589936167</v>
      </c>
      <c r="EB80" s="0" t="n">
        <v>5.04129629570647</v>
      </c>
      <c r="EC80" s="0" t="n">
        <v>0.0512079795473115</v>
      </c>
      <c r="ED80" s="0" t="n">
        <v>0.00374484811439549</v>
      </c>
      <c r="EE80" s="0" t="n">
        <v>0.299249299192639</v>
      </c>
      <c r="EF80" s="0" t="n">
        <v>199.760141392581</v>
      </c>
      <c r="EG80" s="0" t="n">
        <v>0.00798961175218673</v>
      </c>
      <c r="EH80" s="0" t="n">
        <v>1.32868472148331</v>
      </c>
      <c r="EI80" s="0" t="n">
        <v>116.46562938925</v>
      </c>
      <c r="EJ80" s="0" t="n">
        <v>0.125911716119174</v>
      </c>
      <c r="EK80" s="0" t="n">
        <v>19886.7469532108</v>
      </c>
      <c r="EL80" s="0" t="n">
        <v>0.00263958098598538</v>
      </c>
      <c r="EM80" s="0" t="n">
        <v>9.65478435921648</v>
      </c>
      <c r="EN80" s="0" t="n">
        <v>532.580664616262</v>
      </c>
      <c r="EO80" s="0" t="n">
        <v>1.83892294151166</v>
      </c>
      <c r="EP80" s="0" t="n">
        <v>284287.130468155</v>
      </c>
      <c r="EQ80" s="0" t="n">
        <v>0.274184303095886</v>
      </c>
      <c r="ER80" s="0" t="n">
        <v>0.0234107220790489</v>
      </c>
      <c r="ES80" s="0" t="n">
        <v>519466.888212049</v>
      </c>
      <c r="ET80" s="0" t="n">
        <v>0.00121482992075647</v>
      </c>
      <c r="EU80" s="0" t="n">
        <v>0.602897046524237</v>
      </c>
      <c r="EV80" s="0" t="n">
        <v>0.0011977024472172</v>
      </c>
      <c r="EW80" s="7" t="n">
        <v>5914453.93589203</v>
      </c>
      <c r="EX80" s="0" t="n">
        <v>2.74036773113491</v>
      </c>
      <c r="EY80" s="0" t="n">
        <v>1147.4468470102</v>
      </c>
      <c r="EZ80" s="7" t="n">
        <v>1343495.52617448</v>
      </c>
      <c r="FA80" s="0" t="n">
        <v>0.00157252720338924</v>
      </c>
      <c r="FB80" s="0" t="n">
        <v>22.930923528298</v>
      </c>
      <c r="FC80" s="0" t="n">
        <v>47792.1719548929</v>
      </c>
      <c r="FD80" s="0" t="n">
        <v>0.0460937602101002</v>
      </c>
      <c r="FE80" s="0" t="n">
        <v>9.81502175780593</v>
      </c>
      <c r="FF80" s="0" t="n">
        <v>22226.0011219341</v>
      </c>
      <c r="FG80" s="0" t="n">
        <v>172.756173478373</v>
      </c>
      <c r="FH80" s="0" t="n">
        <v>116167.801005777</v>
      </c>
      <c r="FI80" s="0" t="n">
        <v>0.113897038904681</v>
      </c>
      <c r="FJ80" s="0" t="n">
        <v>239.884606358882</v>
      </c>
      <c r="FK80" s="0" t="n">
        <v>2.31252125259187</v>
      </c>
      <c r="FL80" s="0" t="n">
        <v>11530.754068535</v>
      </c>
      <c r="FM80" s="0" t="n">
        <v>295.039978508176</v>
      </c>
      <c r="FN80" s="0" t="n">
        <v>0.00141841033560102</v>
      </c>
      <c r="FO80" s="0" t="n">
        <v>0.159074896444737</v>
      </c>
      <c r="FP80" s="7" t="n">
        <v>3.99596101966595E-012</v>
      </c>
      <c r="FQ80" s="7" t="n">
        <v>3.71764747243885E-010</v>
      </c>
      <c r="FR80" s="0" t="n">
        <v>499999.99999996</v>
      </c>
      <c r="FS80" s="7" t="n">
        <v>2.8497977810598E-011</v>
      </c>
      <c r="FT80" s="7" t="n">
        <v>2.13623227975732E-009</v>
      </c>
      <c r="FU80" s="0" t="n">
        <v>713741.583513385</v>
      </c>
      <c r="FV80" s="7" t="n">
        <v>4.35562768822691E-009</v>
      </c>
      <c r="FW80" s="7" t="n">
        <v>4.97324388641786E-008</v>
      </c>
      <c r="FX80" s="7" t="n">
        <v>5435446.94863658</v>
      </c>
      <c r="FY80" s="7" t="n">
        <v>3.31699648363517E-008</v>
      </c>
      <c r="FZ80" s="7" t="n">
        <v>3.31667507401157E-007</v>
      </c>
      <c r="GA80" s="7" t="n">
        <v>6.20724710734041E-007</v>
      </c>
      <c r="GB80" s="0" t="n">
        <v>99999.9999379379</v>
      </c>
      <c r="GC80" s="7" t="n">
        <v>6.20304324225463E-005</v>
      </c>
      <c r="GD80" s="7" t="n">
        <v>4.07717666011418E-009</v>
      </c>
      <c r="GE80" s="0" t="n">
        <v>99999.9999999724</v>
      </c>
      <c r="GF80" s="7" t="n">
        <v>4.49524598821695E-012</v>
      </c>
      <c r="GG80" s="7" t="n">
        <v>6.37860365139013E-015</v>
      </c>
      <c r="GH80" s="7" t="n">
        <v>1.72706018235533E-008</v>
      </c>
      <c r="GI80" s="7" t="n">
        <v>2.75006905341773E-008</v>
      </c>
      <c r="GJ80" s="0" t="n">
        <v>0.000383542783418719</v>
      </c>
      <c r="GK80" s="0" t="n">
        <v>10.5689375023761</v>
      </c>
      <c r="GL80" s="0" t="n">
        <v>1.79673734007538</v>
      </c>
      <c r="GM80" s="0" t="n">
        <v>12.3263099892038</v>
      </c>
      <c r="GN80" s="0" t="s">
        <v>315</v>
      </c>
      <c r="GO80" s="0" t="e">
        <f aca="false">VLOOKUP(GN80,,8,0)</f>
        <v>#NAME?</v>
      </c>
      <c r="GP80" s="0" t="n">
        <v>1299</v>
      </c>
      <c r="GQ80" s="0" t="n">
        <v>1821105</v>
      </c>
      <c r="GR80" s="0" t="n">
        <v>863</v>
      </c>
      <c r="GS80" s="0" t="n">
        <v>1185081</v>
      </c>
      <c r="GT80" s="0" t="n">
        <v>875</v>
      </c>
      <c r="GU80" s="0" t="n">
        <v>636024</v>
      </c>
      <c r="GV80" s="0" t="n">
        <v>655361</v>
      </c>
      <c r="GW80" s="0" t="n">
        <v>1.01390498261877</v>
      </c>
      <c r="GX80" s="0" t="n">
        <v>7</v>
      </c>
      <c r="GY80" s="0" t="s">
        <v>315</v>
      </c>
      <c r="GZ80" s="0" t="n">
        <v>77.5359</v>
      </c>
      <c r="HA80" s="0" t="n">
        <v>0</v>
      </c>
      <c r="HB80" s="0" t="e">
        <f aca="false">VLOOKUP(GN80,,42,0)</f>
        <v>#NAME?</v>
      </c>
      <c r="HC80" s="0" t="e">
        <f aca="false">VLOOKUP(GN80,,43,0)</f>
        <v>#NAME?</v>
      </c>
      <c r="HD80" s="0" t="e">
        <f aca="false">IF(HC80="Progressed",1,0)</f>
        <v>#NAME?</v>
      </c>
      <c r="HE80" s="0" t="n">
        <f aca="false">GU80/GX80</f>
        <v>90860.5714285714</v>
      </c>
      <c r="HF80" s="0" t="e">
        <f aca="false">VLOOKUP(GN80,,3,0)</f>
        <v>#NAME?</v>
      </c>
      <c r="HG80" s="0" t="n">
        <f aca="false">IF(Q80&gt;20,1,0)</f>
        <v>0</v>
      </c>
      <c r="HH80" s="0" t="n">
        <f aca="false">IF(AF80&gt;4.2,1,0)</f>
        <v>0</v>
      </c>
      <c r="HI80" s="0" t="n">
        <f aca="false">IF(DQ80&gt;0.005,1,0)</f>
        <v>1</v>
      </c>
      <c r="HJ80" s="0" t="n">
        <f aca="false">IF(DR80&gt;0.004,1,0)</f>
        <v>0</v>
      </c>
      <c r="HK80" s="0" t="n">
        <f aca="false">IF(ED80&gt;0.001,1,0)</f>
        <v>1</v>
      </c>
      <c r="HL80" s="0" t="n">
        <f aca="false">IF((GT80/GP80)&gt;0.4,1,0)</f>
        <v>1</v>
      </c>
      <c r="HM80" s="0" t="n">
        <f aca="false">SUM(HG80:HH80)</f>
        <v>0</v>
      </c>
      <c r="HN80" s="0" t="n">
        <f aca="false">SUM(HG80,HH80,HL80)</f>
        <v>1</v>
      </c>
      <c r="HP80" s="1" t="n">
        <f aca="false">IF(B80&gt;AVERAGE($B$3:$B$115),1,0)</f>
        <v>0</v>
      </c>
      <c r="HQ80" s="1" t="n">
        <f aca="false">IF(E80&gt;AVERAGE($E$3:$E$115),1,0)</f>
        <v>0</v>
      </c>
      <c r="HR80" s="2" t="str">
        <f aca="false">IF(AND(HP80,HQ80),"high","low")</f>
        <v>low</v>
      </c>
      <c r="HS80" s="6" t="n">
        <v>76.7803</v>
      </c>
      <c r="HT80" s="6" t="n">
        <v>1</v>
      </c>
      <c r="HU80" s="6" t="str">
        <f aca="false">HR80</f>
        <v>low</v>
      </c>
      <c r="HV80" s="0" t="str">
        <f aca="false">IF(HM80+HL80&lt;2,"low","high")</f>
        <v>low</v>
      </c>
      <c r="HW80" s="0" t="n">
        <v>77.5359</v>
      </c>
      <c r="HX80" s="0" t="n">
        <v>0</v>
      </c>
      <c r="HY80" s="0" t="n">
        <f aca="false">SUM(HG80,HH80,HL80)</f>
        <v>1</v>
      </c>
      <c r="IA80" s="0" t="n">
        <v>77.5359</v>
      </c>
      <c r="IB80" s="0" t="n">
        <v>0</v>
      </c>
      <c r="IC80" s="0" t="str">
        <f aca="false">IF(AND(SUM(HG80:HH80)=2,GW80&gt;0.4),"high relBp52 and cRel + high synergy",IF(SUM(HG80:HH80)=2,"high RelBp52 and cRel + low synergy","low nfkb"))</f>
        <v>low nfkb</v>
      </c>
      <c r="IE80" s="0" t="n">
        <v>77.5359</v>
      </c>
      <c r="IF80" s="0" t="n">
        <v>0</v>
      </c>
      <c r="IG80" s="0" t="str">
        <f aca="false">IF(AND(SUM(HG80:HH80)=2,GW80&gt;0.4),"high relBp52 and cRel + high synergy",IF(AND(SUM(HG80:HH80)=1,GW80&gt;0.4),"high RelBp52 or cRel + high synergy",IF(SUM(HG80:HH80)=1,"high cRel OR RelBnp52n","low nfkb")))</f>
        <v>low nfkb</v>
      </c>
      <c r="II80" s="0" t="n">
        <v>77.5359</v>
      </c>
      <c r="IJ80" s="0" t="n">
        <v>0</v>
      </c>
      <c r="IK80" s="0" t="str">
        <f aca="false">IF(Q80&gt;20,"high cRel","low cRel")</f>
        <v>low cRel</v>
      </c>
      <c r="IM80" s="0" t="n">
        <v>77.5359</v>
      </c>
      <c r="IN80" s="0" t="n">
        <v>0</v>
      </c>
      <c r="IO80" s="0" t="str">
        <f aca="false">IF(AND(Q80&gt;20,GW80&gt;0.4),"high cRel + syn","low cRel or syn")</f>
        <v>low cRel or syn</v>
      </c>
      <c r="IQ80" s="0" t="n">
        <v>77.5359</v>
      </c>
      <c r="IR80" s="0" t="n">
        <v>0</v>
      </c>
      <c r="IS80" s="0" t="str">
        <f aca="false">IF(AF80&gt;4.2,"High RelBnp52n","low RelBnp52n")</f>
        <v>low RelBnp52n</v>
      </c>
      <c r="IU80" s="0" t="n">
        <v>77.5359</v>
      </c>
      <c r="IV80" s="0" t="n">
        <v>0</v>
      </c>
      <c r="IW80" s="0" t="str">
        <f aca="false">IF(AND(AF80&gt;4.2,GW80&gt;0.4),"High RelBnp52n and syn","low RelBnp52n or syn")</f>
        <v>low RelBnp52n or syn</v>
      </c>
      <c r="IY80" s="0" t="n">
        <v>77.5359</v>
      </c>
      <c r="IZ80" s="0" t="n">
        <v>0</v>
      </c>
      <c r="JA80" s="0" t="str">
        <f aca="false">IF(AND(AF80&gt;4.2,GW80&gt;0.4),"High RelBnp52n and syn",IF(AND(AF80&gt;4.2,GW80&lt;=0.4),"other",IF(AND(AF80&lt;=4.2,GW80&gt;0.4),"other","low RelBnp52n and syn")))</f>
        <v>other</v>
      </c>
      <c r="JC80" s="0" t="n">
        <v>77.5359</v>
      </c>
      <c r="JD80" s="0" t="n">
        <v>0</v>
      </c>
      <c r="JE80" s="0" t="str">
        <f aca="false">IF(ED80&gt;0.001,"high pE2F","low pE2F")</f>
        <v>high pE2F</v>
      </c>
      <c r="JG80" s="0" t="n">
        <v>77.5359</v>
      </c>
      <c r="JH80" s="0" t="n">
        <v>0</v>
      </c>
      <c r="JI80" s="0" t="str">
        <f aca="false">IF((Q80/R80)&gt;1.3,"high cRel/relA","low cRel/RelA")</f>
        <v>low cRel/RelA</v>
      </c>
      <c r="JK80" s="0" t="n">
        <v>77.5359</v>
      </c>
      <c r="JL80" s="0" t="n">
        <v>0</v>
      </c>
      <c r="JM80" s="0" t="str">
        <f aca="false">IF(AND((Q80/R80)&gt;1.3,GW80&gt;0.4),"high cRel/relA and high syn",IF(OR((Q80/R80)&gt;1.3,GW80&gt;0.4),"high cRel/RelA or high syn","low both"))</f>
        <v>high cRel/RelA or high syn</v>
      </c>
      <c r="JO80" s="0" t="n">
        <v>77.5359</v>
      </c>
      <c r="JP80" s="0" t="n">
        <v>0</v>
      </c>
      <c r="JQ80" s="0" t="str">
        <f aca="false">IF(BB80&gt;7.6,"high IkBd","low IkBd")</f>
        <v>high IkBd</v>
      </c>
      <c r="JS80" s="0" t="n">
        <v>77.5359</v>
      </c>
      <c r="JT80" s="0" t="n">
        <v>0</v>
      </c>
      <c r="JU80" s="0" t="n">
        <v>5</v>
      </c>
      <c r="JW80" s="0" t="n">
        <v>77.5359</v>
      </c>
      <c r="JX80" s="0" t="n">
        <v>0</v>
      </c>
      <c r="JY80" s="0" t="str">
        <f aca="false">IF(OR(JU80=3,JU80=5),IF(GW80&gt;0.4,"3/5 high syn","3/5 low syn"),"other")</f>
        <v>3/5 high syn</v>
      </c>
      <c r="KA80" s="0" t="n">
        <v>77.5359</v>
      </c>
      <c r="KB80" s="0" t="n">
        <v>0</v>
      </c>
      <c r="KC80" s="0" t="str">
        <f aca="false">IF(KD80&gt;$KE$3,"high nfkb","low")</f>
        <v>high nfkb</v>
      </c>
      <c r="KD80" s="0" t="n">
        <f aca="false">D80+C80</f>
        <v>35.1017463197925</v>
      </c>
      <c r="KG80" s="0" t="n">
        <v>77.5359</v>
      </c>
      <c r="KH80" s="0" t="n">
        <v>0</v>
      </c>
      <c r="KI80" s="0" t="str">
        <f aca="false">IF(AND(KM80,NOT(KN80),KO80),"high cRel+RelB, low RelA","other")</f>
        <v>other</v>
      </c>
      <c r="KJ80" s="0" t="n">
        <f aca="false">Q80</f>
        <v>15.5615431269836</v>
      </c>
      <c r="KK80" s="0" t="n">
        <f aca="false">R80</f>
        <v>17.2518631270883</v>
      </c>
      <c r="KL80" s="0" t="n">
        <f aca="false">AC80</f>
        <v>17.7918888978961</v>
      </c>
      <c r="KM80" s="0" t="n">
        <f aca="false">IF(KJ80&gt;AVERAGE($KJ$3:$KJ$115),1,0)</f>
        <v>0</v>
      </c>
      <c r="KN80" s="0" t="n">
        <f aca="false">IF(KK80&gt;AVERAGE($KK$3:$KK$115),1,0)</f>
        <v>1</v>
      </c>
      <c r="KO80" s="0" t="n">
        <f aca="false">IF(KL80&gt;AVERAGE($KL$3:$KL$115),1,0)</f>
        <v>1</v>
      </c>
      <c r="KP80" s="0" t="n">
        <v>4</v>
      </c>
      <c r="KQ80" s="0" t="n">
        <v>252</v>
      </c>
      <c r="KR80" s="0" t="n">
        <v>465112</v>
      </c>
      <c r="KS80" s="0" t="n">
        <v>344</v>
      </c>
      <c r="KT80" s="0" t="n">
        <v>560420</v>
      </c>
      <c r="KU80" s="0" t="n">
        <v>81</v>
      </c>
      <c r="KV80" s="0" t="n">
        <v>-95308</v>
      </c>
      <c r="KW80" s="0" t="n">
        <v>13126</v>
      </c>
      <c r="KX80" s="0" t="n">
        <v>0.23546511627907</v>
      </c>
      <c r="KY80" s="0" t="n">
        <f aca="false">KV80/KT80</f>
        <v>-0.170065308161736</v>
      </c>
    </row>
    <row r="81" customFormat="false" ht="15" hidden="false" customHeight="false" outlineLevel="0" collapsed="false">
      <c r="A81" s="0" t="n">
        <v>361</v>
      </c>
      <c r="B81" s="0" t="n">
        <v>9.80382113808565</v>
      </c>
      <c r="C81" s="0" t="n">
        <v>22.2282417980953</v>
      </c>
      <c r="D81" s="0" t="n">
        <v>9.8752520187681</v>
      </c>
      <c r="E81" s="0" t="n">
        <v>84.7596226035722</v>
      </c>
      <c r="F81" s="0" t="n">
        <v>0.137259161956341</v>
      </c>
      <c r="G81" s="0" t="n">
        <v>0.0447291785657917</v>
      </c>
      <c r="H81" s="0" t="n">
        <v>2.04374608636281</v>
      </c>
      <c r="I81" s="0" t="n">
        <v>0.740222210092027</v>
      </c>
      <c r="J81" s="0" t="n">
        <v>0.129600661426593</v>
      </c>
      <c r="K81" s="0" t="n">
        <v>7.54099920212996</v>
      </c>
      <c r="L81" s="0" t="n">
        <v>0.532986266643019</v>
      </c>
      <c r="M81" s="0" t="n">
        <v>1</v>
      </c>
      <c r="N81" s="0" t="n">
        <v>1.13107606444087</v>
      </c>
      <c r="O81" s="0" t="n">
        <v>1</v>
      </c>
      <c r="P81" s="0" t="n">
        <v>0.00462054863181503</v>
      </c>
      <c r="Q81" s="0" t="n">
        <v>18.7693538057461</v>
      </c>
      <c r="R81" s="0" t="n">
        <v>15.6967072949933</v>
      </c>
      <c r="S81" s="0" t="n">
        <v>1.21718889971287</v>
      </c>
      <c r="T81" s="0" t="n">
        <v>0</v>
      </c>
      <c r="U81" s="0" t="n">
        <v>1</v>
      </c>
      <c r="V81" s="0" t="n">
        <v>3.14382701425187</v>
      </c>
      <c r="W81" s="0" t="n">
        <v>0.283068888129962</v>
      </c>
      <c r="X81" s="0" t="n">
        <v>1.27834782563062</v>
      </c>
      <c r="Y81" s="0" t="n">
        <v>2.48982377784809</v>
      </c>
      <c r="Z81" s="0" t="n">
        <v>2.31022463737429</v>
      </c>
      <c r="AA81" s="0" t="n">
        <v>0.0259822588304932</v>
      </c>
      <c r="AB81" s="0" t="n">
        <v>0.887719536523233</v>
      </c>
      <c r="AC81" s="0" t="n">
        <v>15.9714306461559</v>
      </c>
      <c r="AD81" s="0" t="n">
        <v>0.0107063814980541</v>
      </c>
      <c r="AE81" s="0" t="n">
        <v>0.372511815959845</v>
      </c>
      <c r="AF81" s="0" t="n">
        <v>4.70437758499049</v>
      </c>
      <c r="AG81" s="0" t="n">
        <v>0.161128521598905</v>
      </c>
      <c r="AH81" s="0" t="n">
        <v>13.5905688485554</v>
      </c>
      <c r="AI81" s="0" t="n">
        <v>0.123745798638254</v>
      </c>
      <c r="AJ81" s="0" t="n">
        <v>0.0420541122627527</v>
      </c>
      <c r="AK81" s="0" t="n">
        <v>0.0243197936958515</v>
      </c>
      <c r="AL81" s="0" t="n">
        <v>0.00371364459198934</v>
      </c>
      <c r="AM81" s="0" t="n">
        <v>0.514331085300537</v>
      </c>
      <c r="AN81" s="0" t="n">
        <v>0.0019341470450048</v>
      </c>
      <c r="AO81" s="0" t="n">
        <v>0.196653318858535</v>
      </c>
      <c r="AP81" s="0" t="n">
        <v>86.7417205002072</v>
      </c>
      <c r="AQ81" s="0" t="n">
        <v>12.9940327515355</v>
      </c>
      <c r="AR81" s="0" t="n">
        <v>18.4861551057189</v>
      </c>
      <c r="AS81" s="0" t="n">
        <v>5.71522041966998</v>
      </c>
      <c r="AT81" s="0" t="n">
        <v>26.3892217035356</v>
      </c>
      <c r="AU81" s="0" t="n">
        <v>0.0710557525535811</v>
      </c>
      <c r="AV81" s="0" t="n">
        <v>1.71134701770476</v>
      </c>
      <c r="AW81" s="0" t="n">
        <v>0.0229362958228944</v>
      </c>
      <c r="AX81" s="0" t="n">
        <v>2.95458070095366</v>
      </c>
      <c r="AY81" s="0" t="n">
        <v>0.38423729387897</v>
      </c>
      <c r="AZ81" s="0" t="n">
        <v>1.56366833671216</v>
      </c>
      <c r="BA81" s="0" t="n">
        <v>0.229278885600567</v>
      </c>
      <c r="BB81" s="0" t="n">
        <v>6.6497971572446</v>
      </c>
      <c r="BC81" s="0" t="n">
        <v>16.9571533278713</v>
      </c>
      <c r="BD81" s="0" t="n">
        <v>5.6347856018279</v>
      </c>
      <c r="BE81" s="0" t="n">
        <v>1.29463082011421</v>
      </c>
      <c r="BF81" s="0" t="n">
        <v>7.9392657941369</v>
      </c>
      <c r="BG81" s="0" t="n">
        <v>3.49347690065471</v>
      </c>
      <c r="BH81" s="0" t="n">
        <v>0</v>
      </c>
      <c r="BI81" s="0" t="n">
        <v>0</v>
      </c>
      <c r="BJ81" s="0" t="n">
        <v>0.23524134917946</v>
      </c>
      <c r="BK81" s="0" t="n">
        <v>0.140354836610489</v>
      </c>
      <c r="BL81" s="0" t="n">
        <v>1.04108645360495</v>
      </c>
      <c r="BM81" s="0" t="n">
        <v>0.0794464672796565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0.00520545290840725</v>
      </c>
      <c r="BU81" s="0" t="n">
        <v>4.77535640571989</v>
      </c>
      <c r="BV81" s="0" t="n">
        <v>5.34307095292076</v>
      </c>
      <c r="BW81" s="0" t="n">
        <v>2.38284968252844</v>
      </c>
      <c r="BX81" s="0" t="n">
        <v>0.0310706849307974</v>
      </c>
      <c r="BY81" s="0" t="n">
        <v>0.0101279948193968</v>
      </c>
      <c r="BZ81" s="0" t="n">
        <v>0.181826060569044</v>
      </c>
      <c r="CA81" s="0" t="n">
        <v>0.10659418830972</v>
      </c>
      <c r="CB81" s="0" t="n">
        <v>5.97185276424224</v>
      </c>
      <c r="CC81" s="0" t="n">
        <v>0.471161153649212</v>
      </c>
      <c r="CD81" s="0" t="n">
        <v>0.422018768084884</v>
      </c>
      <c r="CE81" s="0" t="n">
        <v>0.185027337240677</v>
      </c>
      <c r="CF81" s="0" t="n">
        <v>0.00265397407477893</v>
      </c>
      <c r="CG81" s="0" t="n">
        <v>0.00226444928834542</v>
      </c>
      <c r="CH81" s="0" t="n">
        <v>0.0136155782385309</v>
      </c>
      <c r="CI81" s="0" t="n">
        <v>0.00793392826660069</v>
      </c>
      <c r="CJ81" s="0" t="n">
        <v>8.51602389324181</v>
      </c>
      <c r="CK81" s="0" t="n">
        <v>0.748310129853366</v>
      </c>
      <c r="CL81" s="0" t="n">
        <v>1.19058466050236</v>
      </c>
      <c r="CM81" s="0" t="n">
        <v>0.523985041447586</v>
      </c>
      <c r="CN81" s="0" t="n">
        <v>0.00601888463335935</v>
      </c>
      <c r="CO81" s="0" t="n">
        <v>0.00547891708619751</v>
      </c>
      <c r="CP81" s="0" t="n">
        <v>0.0352191286203508</v>
      </c>
      <c r="CQ81" s="0" t="n">
        <v>0.0210351101179132</v>
      </c>
      <c r="CR81" s="0" t="n">
        <v>1.25849051165524</v>
      </c>
      <c r="CS81" s="0" t="n">
        <v>0.0990496199499829</v>
      </c>
      <c r="CT81" s="0" t="n">
        <v>0.52647463051477</v>
      </c>
      <c r="CU81" s="0" t="n">
        <v>2.0283042623201</v>
      </c>
      <c r="CV81" s="0" t="n">
        <v>0.0388291447800924</v>
      </c>
      <c r="CW81" s="0" t="n">
        <v>0.0373466780274945</v>
      </c>
      <c r="CX81" s="0" t="n">
        <v>0.026791213839087</v>
      </c>
      <c r="CY81" s="0" t="n">
        <v>0.0465987642124739</v>
      </c>
      <c r="CZ81" s="0" t="n">
        <v>0.0963453944316528</v>
      </c>
      <c r="DA81" s="0" t="n">
        <v>6.30844285346921</v>
      </c>
      <c r="DB81" s="0" t="n">
        <v>1.86836113936577</v>
      </c>
      <c r="DC81" s="0" t="n">
        <v>5.6347398055918</v>
      </c>
      <c r="DD81" s="0" t="n">
        <v>0.349411131598725</v>
      </c>
      <c r="DE81" s="0" t="n">
        <v>0.0187201053786332</v>
      </c>
      <c r="DF81" s="0" t="n">
        <v>0.0084727860607454</v>
      </c>
      <c r="DG81" s="0" t="n">
        <v>0.000520188747985067</v>
      </c>
      <c r="DH81" s="7" t="n">
        <v>2.59999424019009E-006</v>
      </c>
      <c r="DI81" s="0" t="n">
        <v>0.00298356304432213</v>
      </c>
      <c r="DJ81" s="0" t="n">
        <v>0.0042529149925845</v>
      </c>
      <c r="DK81" s="0" t="n">
        <v>0.000628752259587262</v>
      </c>
      <c r="DL81" s="0" t="n">
        <v>0.0086399899931551</v>
      </c>
      <c r="DM81" s="0" t="n">
        <v>0.0429785009471625</v>
      </c>
      <c r="DN81" s="0" t="n">
        <v>1.37884798776647</v>
      </c>
      <c r="DO81" s="7" t="n">
        <v>8.26018316758863E-008</v>
      </c>
      <c r="DP81" s="0" t="n">
        <v>0.237719720043265</v>
      </c>
      <c r="DQ81" s="0" t="n">
        <v>0.00356714250714294</v>
      </c>
      <c r="DR81" s="0" t="n">
        <v>0.000640538090644618</v>
      </c>
      <c r="DS81" s="0" t="n">
        <v>0.00507859811374311</v>
      </c>
      <c r="DT81" s="0" t="n">
        <v>0.25014300717236</v>
      </c>
      <c r="DU81" s="0" t="n">
        <v>0.99971968231448</v>
      </c>
      <c r="DV81" s="0" t="n">
        <v>1.01539973941544</v>
      </c>
      <c r="DW81" s="0" t="n">
        <v>1.13394281016394</v>
      </c>
      <c r="DX81" s="7" t="n">
        <v>1.89457567522338E-005</v>
      </c>
      <c r="DY81" s="0" t="n">
        <v>0.00519324214459946</v>
      </c>
      <c r="DZ81" s="0" t="n">
        <v>4.88949916646349</v>
      </c>
      <c r="EA81" s="0" t="n">
        <v>0.0578018717699249</v>
      </c>
      <c r="EB81" s="0" t="n">
        <v>3.2916383683803</v>
      </c>
      <c r="EC81" s="0" t="n">
        <v>0.0520805966622292</v>
      </c>
      <c r="ED81" s="0" t="n">
        <v>0.000615678344738971</v>
      </c>
      <c r="EE81" s="0" t="n">
        <v>1.76678401560479</v>
      </c>
      <c r="EF81" s="0" t="n">
        <v>199.760141416921</v>
      </c>
      <c r="EG81" s="0" t="n">
        <v>0.00798961175317942</v>
      </c>
      <c r="EH81" s="0" t="n">
        <v>1.43614832375027</v>
      </c>
      <c r="EI81" s="0" t="n">
        <v>82.2832162039685</v>
      </c>
      <c r="EJ81" s="0" t="n">
        <v>0.0971041056714603</v>
      </c>
      <c r="EK81" s="0" t="n">
        <v>20532.2185023631</v>
      </c>
      <c r="EL81" s="0" t="n">
        <v>0.00294566527786136</v>
      </c>
      <c r="EM81" s="0" t="n">
        <v>12.1872780390329</v>
      </c>
      <c r="EN81" s="0" t="n">
        <v>640.945177476132</v>
      </c>
      <c r="EO81" s="0" t="n">
        <v>2.42186428238767</v>
      </c>
      <c r="EP81" s="0" t="n">
        <v>408608.998432001</v>
      </c>
      <c r="EQ81" s="0" t="n">
        <v>0.497455511198137</v>
      </c>
      <c r="ER81" s="0" t="n">
        <v>0.0499868608961073</v>
      </c>
      <c r="ES81" s="0" t="n">
        <v>673529.6751492</v>
      </c>
      <c r="ET81" s="0" t="n">
        <v>0.00336319608761617</v>
      </c>
      <c r="EU81" s="0" t="n">
        <v>1.57045015336643</v>
      </c>
      <c r="EV81" s="0" t="n">
        <v>0.00322106047491064</v>
      </c>
      <c r="EW81" s="7" t="n">
        <v>5025556.83292371</v>
      </c>
      <c r="EX81" s="0" t="n">
        <v>4.97150195456473</v>
      </c>
      <c r="EY81" s="0" t="n">
        <v>1918.82632655761</v>
      </c>
      <c r="EZ81" s="7" t="n">
        <v>1018002.18029902</v>
      </c>
      <c r="FA81" s="0" t="n">
        <v>0.0025442017427241</v>
      </c>
      <c r="FB81" s="0" t="n">
        <v>41.3139171019071</v>
      </c>
      <c r="FC81" s="0" t="n">
        <v>45104.3103253383</v>
      </c>
      <c r="FD81" s="0" t="n">
        <v>0.0549116360990936</v>
      </c>
      <c r="FE81" s="0" t="n">
        <v>10.8996634637381</v>
      </c>
      <c r="FF81" s="0" t="n">
        <v>23465.7938018491</v>
      </c>
      <c r="FG81" s="0" t="n">
        <v>201.728812300719</v>
      </c>
      <c r="FH81" s="0" t="n">
        <v>232802.519409983</v>
      </c>
      <c r="FI81" s="0" t="n">
        <v>0.253473783536379</v>
      </c>
      <c r="FJ81" s="0" t="n">
        <v>700.696221940541</v>
      </c>
      <c r="FK81" s="0" t="n">
        <v>6.84437218509878</v>
      </c>
      <c r="FL81" s="0" t="n">
        <v>7034.81723843648</v>
      </c>
      <c r="FM81" s="0" t="n">
        <v>527.418080796624</v>
      </c>
      <c r="FN81" s="0" t="n">
        <v>0.0196326537092441</v>
      </c>
      <c r="FO81" s="0" t="n">
        <v>1.32948965248663</v>
      </c>
      <c r="FP81" s="7" t="n">
        <v>7.66903901059584E-010</v>
      </c>
      <c r="FQ81" s="7" t="n">
        <v>4.22781635470235E-008</v>
      </c>
      <c r="FR81" s="0" t="n">
        <v>499999.999993246</v>
      </c>
      <c r="FS81" s="7" t="n">
        <v>5.46886330865074E-009</v>
      </c>
      <c r="FT81" s="7" t="n">
        <v>4.13186780729455E-007</v>
      </c>
      <c r="FU81" s="0" t="n">
        <v>780491.322741269</v>
      </c>
      <c r="FV81" s="7" t="n">
        <v>9.21239144663314E-007</v>
      </c>
      <c r="FW81" s="7" t="n">
        <v>1.03945175599741E-005</v>
      </c>
      <c r="FX81" s="7" t="n">
        <v>4586594.571416</v>
      </c>
      <c r="FY81" s="7" t="n">
        <v>5.41370587568893E-006</v>
      </c>
      <c r="FZ81" s="7" t="n">
        <v>5.41314879529842E-005</v>
      </c>
      <c r="GA81" s="0" t="n">
        <v>0.000118942027076376</v>
      </c>
      <c r="GB81" s="0" t="n">
        <v>99999.9881091405</v>
      </c>
      <c r="GC81" s="0" t="n">
        <v>0.0118853003217657</v>
      </c>
      <c r="GD81" s="7" t="n">
        <v>7.73989986632209E-007</v>
      </c>
      <c r="GE81" s="0" t="n">
        <v>99999.9999952147</v>
      </c>
      <c r="GF81" s="7" t="n">
        <v>9.52499373527948E-010</v>
      </c>
      <c r="GG81" s="7" t="n">
        <v>1.94258622249846E-012</v>
      </c>
      <c r="GH81" s="7" t="n">
        <v>3.20894372207943E-006</v>
      </c>
      <c r="GI81" s="7" t="n">
        <v>4.784265851054E-006</v>
      </c>
      <c r="GJ81" s="0" t="n">
        <v>0.0587906760230712</v>
      </c>
      <c r="GK81" s="0" t="n">
        <v>8.2901260257356</v>
      </c>
      <c r="GL81" s="0" t="n">
        <v>1.80644248552527</v>
      </c>
      <c r="GM81" s="0" t="n">
        <v>18.85645276092</v>
      </c>
      <c r="GN81" s="0" t="s">
        <v>316</v>
      </c>
      <c r="GO81" s="0" t="e">
        <f aca="false">VLOOKUP(GN81,,8,0)</f>
        <v>#NAME?</v>
      </c>
      <c r="GP81" s="0" t="n">
        <v>252</v>
      </c>
      <c r="GQ81" s="0" t="n">
        <v>465112</v>
      </c>
      <c r="GR81" s="0" t="n">
        <v>344</v>
      </c>
      <c r="GS81" s="0" t="n">
        <v>560420</v>
      </c>
      <c r="GT81" s="0" t="n">
        <v>81</v>
      </c>
      <c r="GU81" s="0" t="n">
        <v>-95308</v>
      </c>
      <c r="GV81" s="0" t="n">
        <v>13126</v>
      </c>
      <c r="GW81" s="0" t="n">
        <v>0.23546511627907</v>
      </c>
      <c r="GX81" s="0" t="n">
        <v>5</v>
      </c>
      <c r="GY81" s="0" t="s">
        <v>316</v>
      </c>
      <c r="GZ81" s="0" t="n">
        <v>80.0329</v>
      </c>
      <c r="HA81" s="0" t="n">
        <v>0</v>
      </c>
      <c r="HB81" s="0" t="e">
        <f aca="false">VLOOKUP(GN81,,42,0)</f>
        <v>#NAME?</v>
      </c>
      <c r="HC81" s="0" t="e">
        <f aca="false">VLOOKUP(GN81,,43,0)</f>
        <v>#NAME?</v>
      </c>
      <c r="HD81" s="0" t="e">
        <f aca="false">IF(HC81="Progressed",1,0)</f>
        <v>#NAME?</v>
      </c>
      <c r="HE81" s="0" t="n">
        <f aca="false">GU81/GX81</f>
        <v>-19061.6</v>
      </c>
      <c r="HF81" s="0" t="e">
        <f aca="false">VLOOKUP(GN81,,3,0)</f>
        <v>#NAME?</v>
      </c>
      <c r="HG81" s="0" t="n">
        <f aca="false">IF(Q81&gt;20,1,0)</f>
        <v>0</v>
      </c>
      <c r="HH81" s="0" t="n">
        <f aca="false">IF(AF81&gt;4.2,1,0)</f>
        <v>1</v>
      </c>
      <c r="HI81" s="0" t="n">
        <f aca="false">IF(DQ81&gt;0.005,1,0)</f>
        <v>0</v>
      </c>
      <c r="HJ81" s="0" t="n">
        <f aca="false">IF(DR81&gt;0.004,1,0)</f>
        <v>0</v>
      </c>
      <c r="HK81" s="0" t="n">
        <f aca="false">IF(ED81&gt;0.001,1,0)</f>
        <v>0</v>
      </c>
      <c r="HL81" s="0" t="n">
        <f aca="false">IF((GT81/GP81)&gt;0.4,1,0)</f>
        <v>0</v>
      </c>
      <c r="HM81" s="0" t="n">
        <f aca="false">SUM(HG81:HH81)</f>
        <v>1</v>
      </c>
      <c r="HN81" s="0" t="n">
        <f aca="false">SUM(HG81,HH81,HL81)</f>
        <v>1</v>
      </c>
      <c r="HP81" s="1" t="n">
        <f aca="false">IF(B81&gt;AVERAGE($B$3:$B$115),1,0)</f>
        <v>0</v>
      </c>
      <c r="HQ81" s="1" t="n">
        <f aca="false">IF(E81&gt;AVERAGE($E$3:$E$115),1,0)</f>
        <v>0</v>
      </c>
      <c r="HR81" s="2" t="str">
        <f aca="false">IF(AND(HP81,HQ81),"high","low")</f>
        <v>low</v>
      </c>
      <c r="HS81" s="6" t="n">
        <v>80.0329</v>
      </c>
      <c r="HT81" s="6" t="n">
        <v>0</v>
      </c>
      <c r="HU81" s="6" t="str">
        <f aca="false">HR81</f>
        <v>low</v>
      </c>
      <c r="HV81" s="0" t="str">
        <f aca="false">IF(HM81+HL81&lt;2,"low","high")</f>
        <v>low</v>
      </c>
      <c r="HW81" s="0" t="n">
        <v>80.0329</v>
      </c>
      <c r="HX81" s="0" t="n">
        <v>0</v>
      </c>
      <c r="HY81" s="0" t="n">
        <f aca="false">SUM(HG81,HH81,HL81)</f>
        <v>1</v>
      </c>
      <c r="IA81" s="0" t="n">
        <v>80.0329</v>
      </c>
      <c r="IB81" s="0" t="n">
        <v>0</v>
      </c>
      <c r="IC81" s="0" t="str">
        <f aca="false">IF(AND(SUM(HG81:HH81)=2,GW81&gt;0.4),"high relBp52 and cRel + high synergy",IF(SUM(HG81:HH81)=2,"high RelBp52 and cRel + low synergy","low nfkb"))</f>
        <v>low nfkb</v>
      </c>
      <c r="IE81" s="0" t="n">
        <v>80.0329</v>
      </c>
      <c r="IF81" s="0" t="n">
        <v>0</v>
      </c>
      <c r="IG81" s="0" t="str">
        <f aca="false">IF(AND(SUM(HG81:HH81)=2,GW81&gt;0.4),"high relBp52 and cRel + high synergy",IF(AND(SUM(HG81:HH81)=1,GW81&gt;0.4),"high RelBp52 or cRel + high synergy",IF(SUM(HG81:HH81)=1,"high cRel OR RelBnp52n","low nfkb")))</f>
        <v>high cRel OR RelBnp52n</v>
      </c>
      <c r="II81" s="0" t="n">
        <v>80.0329</v>
      </c>
      <c r="IJ81" s="0" t="n">
        <v>0</v>
      </c>
      <c r="IK81" s="0" t="str">
        <f aca="false">IF(Q81&gt;20,"high cRel","low cRel")</f>
        <v>low cRel</v>
      </c>
      <c r="IM81" s="0" t="n">
        <v>80.0329</v>
      </c>
      <c r="IN81" s="0" t="n">
        <v>0</v>
      </c>
      <c r="IO81" s="0" t="str">
        <f aca="false">IF(AND(Q81&gt;20,GW81&gt;0.4),"high cRel + syn","low cRel or syn")</f>
        <v>low cRel or syn</v>
      </c>
      <c r="IQ81" s="0" t="n">
        <v>80.0329</v>
      </c>
      <c r="IR81" s="0" t="n">
        <v>0</v>
      </c>
      <c r="IS81" s="0" t="str">
        <f aca="false">IF(AF81&gt;4.2,"High RelBnp52n","low RelBnp52n")</f>
        <v>High RelBnp52n</v>
      </c>
      <c r="IU81" s="0" t="n">
        <v>80.0329</v>
      </c>
      <c r="IV81" s="0" t="n">
        <v>0</v>
      </c>
      <c r="IW81" s="0" t="str">
        <f aca="false">IF(AND(AF81&gt;4.2,GW81&gt;0.4),"High RelBnp52n and syn","low RelBnp52n or syn")</f>
        <v>low RelBnp52n or syn</v>
      </c>
      <c r="IY81" s="0" t="n">
        <v>80.0329</v>
      </c>
      <c r="IZ81" s="0" t="n">
        <v>0</v>
      </c>
      <c r="JA81" s="0" t="str">
        <f aca="false">IF(AND(AF81&gt;4.2,GW81&gt;0.4),"High RelBnp52n and syn",IF(AND(AF81&gt;4.2,GW81&lt;=0.4),"other",IF(AND(AF81&lt;=4.2,GW81&gt;0.4),"other","low RelBnp52n and syn")))</f>
        <v>other</v>
      </c>
      <c r="JC81" s="0" t="n">
        <v>80.0329</v>
      </c>
      <c r="JD81" s="0" t="n">
        <v>0</v>
      </c>
      <c r="JE81" s="0" t="str">
        <f aca="false">IF(ED81&gt;0.001,"high pE2F","low pE2F")</f>
        <v>low pE2F</v>
      </c>
      <c r="JG81" s="0" t="n">
        <v>80.0329</v>
      </c>
      <c r="JH81" s="0" t="n">
        <v>0</v>
      </c>
      <c r="JI81" s="0" t="str">
        <f aca="false">IF((Q81/R81)&gt;1.3,"high cRel/relA","low cRel/RelA")</f>
        <v>low cRel/RelA</v>
      </c>
      <c r="JK81" s="0" t="n">
        <v>80.0329</v>
      </c>
      <c r="JL81" s="0" t="n">
        <v>0</v>
      </c>
      <c r="JM81" s="0" t="str">
        <f aca="false">IF(AND((Q81/R81)&gt;1.3,GW81&gt;0.4),"high cRel/relA and high syn",IF(OR((Q81/R81)&gt;1.3,GW81&gt;0.4),"high cRel/RelA or high syn","low both"))</f>
        <v>low both</v>
      </c>
      <c r="JO81" s="0" t="n">
        <v>80.0329</v>
      </c>
      <c r="JP81" s="0" t="n">
        <v>0</v>
      </c>
      <c r="JQ81" s="0" t="str">
        <f aca="false">IF(BB81&gt;7.6,"high IkBd","low IkBd")</f>
        <v>low IkBd</v>
      </c>
      <c r="JS81" s="0" t="n">
        <v>80.0329</v>
      </c>
      <c r="JT81" s="0" t="n">
        <v>0</v>
      </c>
      <c r="JU81" s="0" t="n">
        <v>4</v>
      </c>
      <c r="JW81" s="0" t="n">
        <v>80.0329</v>
      </c>
      <c r="JX81" s="0" t="n">
        <v>0</v>
      </c>
      <c r="JY81" s="0" t="str">
        <f aca="false">IF(OR(JU81=3,JU81=5),IF(GW81&gt;0.4,"3/5 high syn","3/5 low syn"),"other")</f>
        <v>other</v>
      </c>
      <c r="KA81" s="0" t="n">
        <v>80.0329</v>
      </c>
      <c r="KB81" s="0" t="n">
        <v>0</v>
      </c>
      <c r="KC81" s="0" t="str">
        <f aca="false">IF(KD81&gt;$KE$3,"high nfkb","low")</f>
        <v>low</v>
      </c>
      <c r="KD81" s="0" t="n">
        <f aca="false">D81+C81</f>
        <v>32.1034938168634</v>
      </c>
      <c r="KG81" s="0" t="n">
        <v>80.0329</v>
      </c>
      <c r="KH81" s="0" t="n">
        <v>0</v>
      </c>
      <c r="KI81" s="0" t="str">
        <f aca="false">IF(AND(KM81,NOT(KN81),KO81),"high cRel+RelB, low RelA","other")</f>
        <v>other</v>
      </c>
      <c r="KJ81" s="0" t="n">
        <f aca="false">Q81</f>
        <v>18.7693538057461</v>
      </c>
      <c r="KK81" s="0" t="n">
        <f aca="false">R81</f>
        <v>15.6967072949933</v>
      </c>
      <c r="KL81" s="0" t="n">
        <f aca="false">AC81</f>
        <v>15.9714306461559</v>
      </c>
      <c r="KM81" s="0" t="n">
        <f aca="false">IF(KJ81&gt;AVERAGE($KJ$3:$KJ$115),1,0)</f>
        <v>0</v>
      </c>
      <c r="KN81" s="0" t="n">
        <f aca="false">IF(KK81&gt;AVERAGE($KK$3:$KK$115),1,0)</f>
        <v>0</v>
      </c>
      <c r="KO81" s="0" t="n">
        <f aca="false">IF(KL81&gt;AVERAGE($KL$3:$KL$115),1,0)</f>
        <v>0</v>
      </c>
      <c r="KP81" s="0" t="n">
        <v>4</v>
      </c>
      <c r="KQ81" s="0" t="n">
        <v>236</v>
      </c>
      <c r="KR81" s="0" t="n">
        <v>520352</v>
      </c>
      <c r="KS81" s="0" t="n">
        <v>236</v>
      </c>
      <c r="KT81" s="0" t="n">
        <v>520352</v>
      </c>
      <c r="KU81" s="0" t="n">
        <v>0</v>
      </c>
      <c r="KV81" s="0" t="n">
        <v>0</v>
      </c>
      <c r="KW81" s="0" t="n">
        <v>0</v>
      </c>
      <c r="KX81" s="0" t="n">
        <v>0</v>
      </c>
      <c r="KY81" s="0" t="n">
        <f aca="false">KV81/KT81</f>
        <v>0</v>
      </c>
    </row>
    <row r="82" customFormat="false" ht="15" hidden="false" customHeight="false" outlineLevel="0" collapsed="false">
      <c r="A82" s="0" t="n">
        <v>361</v>
      </c>
      <c r="B82" s="0" t="n">
        <v>10.8954903792177</v>
      </c>
      <c r="C82" s="0" t="n">
        <v>22.4350909506361</v>
      </c>
      <c r="D82" s="0" t="n">
        <v>11.3656719606853</v>
      </c>
      <c r="E82" s="0" t="n">
        <v>248.993289470771</v>
      </c>
      <c r="F82" s="0" t="n">
        <v>0.15492007022114</v>
      </c>
      <c r="G82" s="0" t="n">
        <v>0.0449402319905029</v>
      </c>
      <c r="H82" s="0" t="n">
        <v>1.22158017215878</v>
      </c>
      <c r="I82" s="0" t="n">
        <v>0.660506882823216</v>
      </c>
      <c r="J82" s="0" t="n">
        <v>0.0825890963331467</v>
      </c>
      <c r="K82" s="0" t="n">
        <v>8.42916405926667</v>
      </c>
      <c r="L82" s="0" t="n">
        <v>0.564944891936375</v>
      </c>
      <c r="M82" s="0" t="n">
        <v>1</v>
      </c>
      <c r="N82" s="0" t="n">
        <v>1.17082028752814</v>
      </c>
      <c r="O82" s="0" t="n">
        <v>1</v>
      </c>
      <c r="P82" s="0" t="n">
        <v>0.00469926029037305</v>
      </c>
      <c r="Q82" s="0" t="n">
        <v>22.612171676963</v>
      </c>
      <c r="R82" s="0" t="n">
        <v>15.6854725408484</v>
      </c>
      <c r="S82" s="0" t="n">
        <v>1.27693938409863</v>
      </c>
      <c r="T82" s="0" t="n">
        <v>0</v>
      </c>
      <c r="U82" s="0" t="n">
        <v>1</v>
      </c>
      <c r="V82" s="0" t="n">
        <v>3.80198716193688</v>
      </c>
      <c r="W82" s="0" t="n">
        <v>0.500707177173522</v>
      </c>
      <c r="X82" s="0" t="n">
        <v>1.45833106345614</v>
      </c>
      <c r="Y82" s="0" t="n">
        <v>3.71452703008091</v>
      </c>
      <c r="Z82" s="0" t="n">
        <v>2.0835692990176</v>
      </c>
      <c r="AA82" s="0" t="n">
        <v>0.0271092548570239</v>
      </c>
      <c r="AB82" s="0" t="n">
        <v>0.907451237123552</v>
      </c>
      <c r="AC82" s="0" t="n">
        <v>15.4980453583652</v>
      </c>
      <c r="AD82" s="0" t="n">
        <v>0.00927925005833327</v>
      </c>
      <c r="AE82" s="0" t="n">
        <v>0.399760773612542</v>
      </c>
      <c r="AF82" s="0" t="n">
        <v>4.01483015442807</v>
      </c>
      <c r="AG82" s="0" t="n">
        <v>0.264385765418813</v>
      </c>
      <c r="AH82" s="0" t="n">
        <v>12.3517781432613</v>
      </c>
      <c r="AI82" s="0" t="n">
        <v>0.250015608323848</v>
      </c>
      <c r="AJ82" s="0" t="n">
        <v>0.0582499456861282</v>
      </c>
      <c r="AK82" s="0" t="n">
        <v>0.0305619125216174</v>
      </c>
      <c r="AL82" s="0" t="n">
        <v>0.00556644766326425</v>
      </c>
      <c r="AM82" s="0" t="n">
        <v>0.905702879829236</v>
      </c>
      <c r="AN82" s="0" t="n">
        <v>0.00157931818848756</v>
      </c>
      <c r="AO82" s="0" t="n">
        <v>0.166743625997859</v>
      </c>
      <c r="AP82" s="0" t="n">
        <v>166.680252796743</v>
      </c>
      <c r="AQ82" s="0" t="n">
        <v>22.3392661912138</v>
      </c>
      <c r="AR82" s="0" t="n">
        <v>35.6739132002174</v>
      </c>
      <c r="AS82" s="0" t="n">
        <v>10.164292540012</v>
      </c>
      <c r="AT82" s="0" t="n">
        <v>22.6730276404601</v>
      </c>
      <c r="AU82" s="0" t="n">
        <v>0.0724241838462808</v>
      </c>
      <c r="AV82" s="0" t="n">
        <v>1.2533440305268</v>
      </c>
      <c r="AW82" s="0" t="n">
        <v>0.018212653365876</v>
      </c>
      <c r="AX82" s="0" t="n">
        <v>3.3136018600258</v>
      </c>
      <c r="AY82" s="0" t="n">
        <v>0.371421856493137</v>
      </c>
      <c r="AZ82" s="0" t="n">
        <v>1.74099791414512</v>
      </c>
      <c r="BA82" s="0" t="n">
        <v>0.238239700049683</v>
      </c>
      <c r="BB82" s="0" t="n">
        <v>7.87499101326184</v>
      </c>
      <c r="BC82" s="0" t="n">
        <v>18.9441875132837</v>
      </c>
      <c r="BD82" s="0" t="n">
        <v>6.78356297815993</v>
      </c>
      <c r="BE82" s="0" t="n">
        <v>1.4624259714052</v>
      </c>
      <c r="BF82" s="0" t="n">
        <v>12.2525472173153</v>
      </c>
      <c r="BG82" s="0" t="n">
        <v>5.58083083970163</v>
      </c>
      <c r="BH82" s="0" t="n">
        <v>0</v>
      </c>
      <c r="BI82" s="0" t="n">
        <v>0</v>
      </c>
      <c r="BJ82" s="0" t="n">
        <v>0.204160926234059</v>
      </c>
      <c r="BK82" s="0" t="n">
        <v>0.131059807217634</v>
      </c>
      <c r="BL82" s="0" t="n">
        <v>1.01433508118912</v>
      </c>
      <c r="BM82" s="0" t="n">
        <v>0.0786115767099212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0.00523710710682485</v>
      </c>
      <c r="BU82" s="0" t="n">
        <v>4.34955473483139</v>
      </c>
      <c r="BV82" s="0" t="n">
        <v>10.5861201924412</v>
      </c>
      <c r="BW82" s="0" t="n">
        <v>4.87817556511349</v>
      </c>
      <c r="BX82" s="0" t="n">
        <v>0.0360195681035339</v>
      </c>
      <c r="BY82" s="0" t="n">
        <v>0.00915750558149446</v>
      </c>
      <c r="BZ82" s="0" t="n">
        <v>0.198767322056956</v>
      </c>
      <c r="CA82" s="0" t="n">
        <v>0.125476966759161</v>
      </c>
      <c r="CB82" s="0" t="n">
        <v>7.77290763862194</v>
      </c>
      <c r="CC82" s="0" t="n">
        <v>0.619341188716217</v>
      </c>
      <c r="CD82" s="0" t="n">
        <v>0.661930110001507</v>
      </c>
      <c r="CE82" s="0" t="n">
        <v>0.297898292782119</v>
      </c>
      <c r="CF82" s="0" t="n">
        <v>0.00245613320184257</v>
      </c>
      <c r="CG82" s="0" t="n">
        <v>0.00193234441878789</v>
      </c>
      <c r="CH82" s="0" t="n">
        <v>0.0117357084558285</v>
      </c>
      <c r="CI82" s="0" t="n">
        <v>0.00731181649093662</v>
      </c>
      <c r="CJ82" s="0" t="n">
        <v>9.20231654827272</v>
      </c>
      <c r="CK82" s="0" t="n">
        <v>0.807270731102335</v>
      </c>
      <c r="CL82" s="0" t="n">
        <v>1.21601142515264</v>
      </c>
      <c r="CM82" s="0" t="n">
        <v>0.553344516270724</v>
      </c>
      <c r="CN82" s="0" t="n">
        <v>0.00359579796033782</v>
      </c>
      <c r="CO82" s="0" t="n">
        <v>0.00300491949553212</v>
      </c>
      <c r="CP82" s="0" t="n">
        <v>0.0202249642603448</v>
      </c>
      <c r="CQ82" s="0" t="n">
        <v>0.0129735710664277</v>
      </c>
      <c r="CR82" s="0" t="n">
        <v>0.891015550173893</v>
      </c>
      <c r="CS82" s="0" t="n">
        <v>0.0702938237273391</v>
      </c>
      <c r="CT82" s="0" t="n">
        <v>0.462247824717577</v>
      </c>
      <c r="CU82" s="0" t="n">
        <v>4.17601551516484</v>
      </c>
      <c r="CV82" s="0" t="n">
        <v>0.0500540516325287</v>
      </c>
      <c r="CW82" s="0" t="n">
        <v>0.0314354589250497</v>
      </c>
      <c r="CX82" s="0" t="n">
        <v>0.031567699538609</v>
      </c>
      <c r="CY82" s="0" t="n">
        <v>0.0363912942486472</v>
      </c>
      <c r="CZ82" s="0" t="n">
        <v>0.0968044866244283</v>
      </c>
      <c r="DA82" s="0" t="n">
        <v>6.64271631830354</v>
      </c>
      <c r="DB82" s="0" t="n">
        <v>2.20692459725502</v>
      </c>
      <c r="DC82" s="0" t="n">
        <v>4.41106858163236</v>
      </c>
      <c r="DD82" s="0" t="n">
        <v>0.287432443959229</v>
      </c>
      <c r="DE82" s="0" t="n">
        <v>0.0173528605055921</v>
      </c>
      <c r="DF82" s="0" t="n">
        <v>0.00946414747794379</v>
      </c>
      <c r="DG82" s="0" t="n">
        <v>0.000506735689604534</v>
      </c>
      <c r="DH82" s="7" t="n">
        <v>2.61546176385042E-006</v>
      </c>
      <c r="DI82" s="0" t="n">
        <v>0.00388277839759739</v>
      </c>
      <c r="DJ82" s="0" t="n">
        <v>0.00459508724727499</v>
      </c>
      <c r="DK82" s="0" t="n">
        <v>0.000445101509396123</v>
      </c>
      <c r="DL82" s="0" t="n">
        <v>0.0292654874389499</v>
      </c>
      <c r="DM82" s="0" t="n">
        <v>0.0870095788032732</v>
      </c>
      <c r="DN82" s="0" t="n">
        <v>1.43681076229014</v>
      </c>
      <c r="DO82" s="7" t="n">
        <v>8.56946764812906E-008</v>
      </c>
      <c r="DP82" s="0" t="n">
        <v>0.256964816691297</v>
      </c>
      <c r="DQ82" s="0" t="n">
        <v>0.00358396696310907</v>
      </c>
      <c r="DR82" s="0" t="n">
        <v>0.00120132245215883</v>
      </c>
      <c r="DS82" s="0" t="n">
        <v>0.00507895144030799</v>
      </c>
      <c r="DT82" s="0" t="n">
        <v>0.269946982470434</v>
      </c>
      <c r="DU82" s="0" t="n">
        <v>0.999651963701127</v>
      </c>
      <c r="DV82" s="0" t="n">
        <v>0.783134208021086</v>
      </c>
      <c r="DW82" s="0" t="n">
        <v>0.940050904864381</v>
      </c>
      <c r="DX82" s="7" t="n">
        <v>1.53988449999282E-005</v>
      </c>
      <c r="DY82" s="0" t="n">
        <v>0.00488934911097206</v>
      </c>
      <c r="DZ82" s="0" t="n">
        <v>4.8216637233681</v>
      </c>
      <c r="EA82" s="0" t="n">
        <v>0.123241049137792</v>
      </c>
      <c r="EB82" s="0" t="n">
        <v>3.48502691311831</v>
      </c>
      <c r="EC82" s="0" t="n">
        <v>0.0537194749713775</v>
      </c>
      <c r="ED82" s="0" t="n">
        <v>0.00137306665544484</v>
      </c>
      <c r="EE82" s="0" t="n">
        <v>1.63959207383923</v>
      </c>
      <c r="EF82" s="0" t="n">
        <v>199.760141645965</v>
      </c>
      <c r="EG82" s="0" t="n">
        <v>0.00798961176252118</v>
      </c>
      <c r="EH82" s="0" t="n">
        <v>1.37325424614661</v>
      </c>
      <c r="EI82" s="0" t="n">
        <v>98.1604612745095</v>
      </c>
      <c r="EJ82" s="0" t="n">
        <v>0.108958763396629</v>
      </c>
      <c r="EK82" s="0" t="n">
        <v>22763.9934887204</v>
      </c>
      <c r="EL82" s="0" t="n">
        <v>0.00312282970334695</v>
      </c>
      <c r="EM82" s="0" t="n">
        <v>10.1751777378114</v>
      </c>
      <c r="EN82" s="0" t="n">
        <v>580.855983303721</v>
      </c>
      <c r="EO82" s="0" t="n">
        <v>2.06753696796747</v>
      </c>
      <c r="EP82" s="0" t="n">
        <v>347914.579099158</v>
      </c>
      <c r="EQ82" s="0" t="n">
        <v>0.353637175499736</v>
      </c>
      <c r="ER82" s="0" t="n">
        <v>0.0278299805481936</v>
      </c>
      <c r="ES82" s="0" t="n">
        <v>417082.939778812</v>
      </c>
      <c r="ET82" s="0" t="n">
        <v>0.00115952099590661</v>
      </c>
      <c r="EU82" s="0" t="n">
        <v>0.560624213099747</v>
      </c>
      <c r="EV82" s="0" t="n">
        <v>0.00127486110200972</v>
      </c>
      <c r="EW82" s="7" t="n">
        <v>6417001.65631946</v>
      </c>
      <c r="EX82" s="0" t="n">
        <v>3.5345104728996</v>
      </c>
      <c r="EY82" s="0" t="n">
        <v>1292.86517834091</v>
      </c>
      <c r="EZ82" s="7" t="n">
        <v>1530804.87002418</v>
      </c>
      <c r="FA82" s="0" t="n">
        <v>0.00213000143061695</v>
      </c>
      <c r="FB82" s="0" t="n">
        <v>34.4855386703632</v>
      </c>
      <c r="FC82" s="0" t="n">
        <v>43700.2272905573</v>
      </c>
      <c r="FD82" s="0" t="n">
        <v>0.0444190186091252</v>
      </c>
      <c r="FE82" s="0" t="n">
        <v>10.0414321052474</v>
      </c>
      <c r="FF82" s="0" t="n">
        <v>20612.5918480827</v>
      </c>
      <c r="FG82" s="0" t="n">
        <v>163.257644527048</v>
      </c>
      <c r="FH82" s="0" t="n">
        <v>98669.5732097324</v>
      </c>
      <c r="FI82" s="0" t="n">
        <v>0.0989726484279422</v>
      </c>
      <c r="FJ82" s="0" t="n">
        <v>169.692951244107</v>
      </c>
      <c r="FK82" s="0" t="n">
        <v>1.61245152725417</v>
      </c>
      <c r="FL82" s="0" t="n">
        <v>16208.2763425294</v>
      </c>
      <c r="FM82" s="0" t="n">
        <v>289.079425548238</v>
      </c>
      <c r="FN82" s="0" t="n">
        <v>0.000525081067564204</v>
      </c>
      <c r="FO82" s="0" t="n">
        <v>0.0850501130105438</v>
      </c>
      <c r="FP82" s="7" t="n">
        <v>5.44303387086814E-013</v>
      </c>
      <c r="FQ82" s="7" t="n">
        <v>7.89703400389958E-011</v>
      </c>
      <c r="FR82" s="0" t="n">
        <v>499999.999999992</v>
      </c>
      <c r="FS82" s="7" t="n">
        <v>3.88256374351976E-012</v>
      </c>
      <c r="FT82" s="7" t="n">
        <v>3.70232484208046E-010</v>
      </c>
      <c r="FU82" s="0" t="n">
        <v>896260.966193224</v>
      </c>
      <c r="FV82" s="7" t="n">
        <v>9.47934597865035E-010</v>
      </c>
      <c r="FW82" s="7" t="n">
        <v>1.13114309853511E-008</v>
      </c>
      <c r="FX82" s="7" t="n">
        <v>5797187.15664961</v>
      </c>
      <c r="FY82" s="7" t="n">
        <v>6.13142207835851E-009</v>
      </c>
      <c r="FZ82" s="7" t="n">
        <v>6.13228167371873E-008</v>
      </c>
      <c r="GA82" s="7" t="n">
        <v>1.83708394565456E-007</v>
      </c>
      <c r="GB82" s="0" t="n">
        <v>99999.9999816261</v>
      </c>
      <c r="GC82" s="7" t="n">
        <v>1.83616984286518E-005</v>
      </c>
      <c r="GD82" s="7" t="n">
        <v>1.23629043384172E-009</v>
      </c>
      <c r="GE82" s="0" t="n">
        <v>99999.999999989</v>
      </c>
      <c r="GF82" s="7" t="n">
        <v>1.49669089342213E-012</v>
      </c>
      <c r="GG82" s="7" t="n">
        <v>2.59965410800517E-015</v>
      </c>
      <c r="GH82" s="7" t="n">
        <v>3.50396390107058E-009</v>
      </c>
      <c r="GI82" s="7" t="n">
        <v>1.09257450455553E-008</v>
      </c>
      <c r="GJ82" s="7" t="n">
        <v>9.61092419332943E-005</v>
      </c>
      <c r="GK82" s="0" t="n">
        <v>9.64186028338232</v>
      </c>
      <c r="GL82" s="0" t="n">
        <v>1.93863252699047</v>
      </c>
      <c r="GM82" s="0" t="n">
        <v>15.439994599346</v>
      </c>
      <c r="GN82" s="0" t="s">
        <v>317</v>
      </c>
      <c r="GO82" s="0" t="e">
        <f aca="false">VLOOKUP(GN82,,8,0)</f>
        <v>#NAME?</v>
      </c>
      <c r="GP82" s="0" t="n">
        <v>830</v>
      </c>
      <c r="GQ82" s="0" t="n">
        <v>1852805</v>
      </c>
      <c r="GR82" s="0" t="n">
        <v>669</v>
      </c>
      <c r="GS82" s="0" t="n">
        <v>1245596</v>
      </c>
      <c r="GT82" s="0" t="n">
        <v>636</v>
      </c>
      <c r="GU82" s="0" t="n">
        <v>607209</v>
      </c>
      <c r="GV82" s="0" t="n">
        <v>611978</v>
      </c>
      <c r="GW82" s="0" t="n">
        <v>0.95067264573991</v>
      </c>
      <c r="GX82" s="0" t="n">
        <v>6</v>
      </c>
      <c r="GY82" s="0" t="s">
        <v>317</v>
      </c>
      <c r="GZ82" s="0" t="n">
        <v>83</v>
      </c>
      <c r="HA82" s="0" t="n">
        <v>0</v>
      </c>
      <c r="HB82" s="0" t="e">
        <f aca="false">VLOOKUP(GN82,,42,0)</f>
        <v>#NAME?</v>
      </c>
      <c r="HC82" s="0" t="e">
        <f aca="false">VLOOKUP(GN82,,43,0)</f>
        <v>#NAME?</v>
      </c>
      <c r="HD82" s="0" t="e">
        <f aca="false">IF(HC82="Progressed",1,0)</f>
        <v>#NAME?</v>
      </c>
      <c r="HE82" s="0" t="n">
        <f aca="false">GU82/GX82</f>
        <v>101201.5</v>
      </c>
      <c r="HF82" s="0" t="e">
        <f aca="false">VLOOKUP(GN82,,3,0)</f>
        <v>#NAME?</v>
      </c>
      <c r="HG82" s="0" t="n">
        <f aca="false">IF(Q82&gt;20,1,0)</f>
        <v>1</v>
      </c>
      <c r="HH82" s="0" t="n">
        <f aca="false">IF(AF82&gt;4.2,1,0)</f>
        <v>0</v>
      </c>
      <c r="HI82" s="0" t="n">
        <f aca="false">IF(DQ82&gt;0.005,1,0)</f>
        <v>0</v>
      </c>
      <c r="HJ82" s="0" t="n">
        <f aca="false">IF(DR82&gt;0.004,1,0)</f>
        <v>0</v>
      </c>
      <c r="HK82" s="0" t="n">
        <f aca="false">IF(ED82&gt;0.001,1,0)</f>
        <v>1</v>
      </c>
      <c r="HL82" s="0" t="n">
        <f aca="false">IF((GT82/GP82)&gt;0.4,1,0)</f>
        <v>1</v>
      </c>
      <c r="HM82" s="0" t="n">
        <f aca="false">SUM(HG82:HH82)</f>
        <v>1</v>
      </c>
      <c r="HN82" s="0" t="n">
        <f aca="false">SUM(HG82,HH82,HL82)</f>
        <v>2</v>
      </c>
      <c r="HP82" s="1" t="n">
        <f aca="false">IF(B82&gt;AVERAGE($B$3:$B$115),1,0)</f>
        <v>0</v>
      </c>
      <c r="HQ82" s="1" t="n">
        <f aca="false">IF(E82&gt;AVERAGE($E$3:$E$115),1,0)</f>
        <v>1</v>
      </c>
      <c r="HR82" s="2" t="str">
        <f aca="false">IF(AND(HP82,HQ82),"high","low")</f>
        <v>low</v>
      </c>
      <c r="HS82" s="6" t="n">
        <v>106.4</v>
      </c>
      <c r="HT82" s="6" t="n">
        <v>0</v>
      </c>
      <c r="HU82" s="6" t="str">
        <f aca="false">HR82</f>
        <v>low</v>
      </c>
      <c r="HV82" s="0" t="str">
        <f aca="false">IF(HM82+HL82&lt;2,"low","high")</f>
        <v>high</v>
      </c>
      <c r="HW82" s="0" t="n">
        <v>83</v>
      </c>
      <c r="HX82" s="0" t="n">
        <v>0</v>
      </c>
      <c r="HY82" s="0" t="n">
        <f aca="false">SUM(HG82,HH82,HL82)</f>
        <v>2</v>
      </c>
      <c r="IA82" s="0" t="n">
        <v>83</v>
      </c>
      <c r="IB82" s="0" t="n">
        <v>0</v>
      </c>
      <c r="IC82" s="0" t="str">
        <f aca="false">IF(AND(SUM(HG82:HH82)=2,GW82&gt;0.4),"high relBp52 and cRel + high synergy",IF(SUM(HG82:HH82)=2,"high RelBp52 and cRel + low synergy","low nfkb"))</f>
        <v>low nfkb</v>
      </c>
      <c r="IE82" s="0" t="n">
        <v>83</v>
      </c>
      <c r="IF82" s="0" t="n">
        <v>0</v>
      </c>
      <c r="IG82" s="0" t="str">
        <f aca="false">IF(AND(SUM(HG82:HH82)=2,GW82&gt;0.4),"high relBp52 and cRel + high synergy",IF(AND(SUM(HG82:HH82)=1,GW82&gt;0.4),"high RelBp52 or cRel + high synergy",IF(SUM(HG82:HH82)=1,"high cRel OR RelBnp52n","low nfkb")))</f>
        <v>high RelBp52 or cRel + high synergy</v>
      </c>
      <c r="II82" s="0" t="n">
        <v>83</v>
      </c>
      <c r="IJ82" s="0" t="n">
        <v>0</v>
      </c>
      <c r="IK82" s="0" t="str">
        <f aca="false">IF(Q82&gt;20,"high cRel","low cRel")</f>
        <v>high cRel</v>
      </c>
      <c r="IM82" s="0" t="n">
        <v>83</v>
      </c>
      <c r="IN82" s="0" t="n">
        <v>0</v>
      </c>
      <c r="IO82" s="0" t="str">
        <f aca="false">IF(AND(Q82&gt;20,GW82&gt;0.4),"high cRel + syn","low cRel or syn")</f>
        <v>high cRel + syn</v>
      </c>
      <c r="IQ82" s="0" t="n">
        <v>83</v>
      </c>
      <c r="IR82" s="0" t="n">
        <v>0</v>
      </c>
      <c r="IS82" s="0" t="str">
        <f aca="false">IF(AF82&gt;4.2,"High RelBnp52n","low RelBnp52n")</f>
        <v>low RelBnp52n</v>
      </c>
      <c r="IU82" s="0" t="n">
        <v>83</v>
      </c>
      <c r="IV82" s="0" t="n">
        <v>0</v>
      </c>
      <c r="IW82" s="0" t="str">
        <f aca="false">IF(AND(AF82&gt;4.2,GW82&gt;0.4),"High RelBnp52n and syn","low RelBnp52n or syn")</f>
        <v>low RelBnp52n or syn</v>
      </c>
      <c r="IY82" s="0" t="n">
        <v>83</v>
      </c>
      <c r="IZ82" s="0" t="n">
        <v>0</v>
      </c>
      <c r="JA82" s="0" t="str">
        <f aca="false">IF(AND(AF82&gt;4.2,GW82&gt;0.4),"High RelBnp52n and syn",IF(AND(AF82&gt;4.2,GW82&lt;=0.4),"other",IF(AND(AF82&lt;=4.2,GW82&gt;0.4),"other","low RelBnp52n and syn")))</f>
        <v>other</v>
      </c>
      <c r="JC82" s="0" t="n">
        <v>83</v>
      </c>
      <c r="JD82" s="0" t="n">
        <v>0</v>
      </c>
      <c r="JE82" s="0" t="str">
        <f aca="false">IF(ED82&gt;0.001,"high pE2F","low pE2F")</f>
        <v>high pE2F</v>
      </c>
      <c r="JG82" s="0" t="n">
        <v>83</v>
      </c>
      <c r="JH82" s="0" t="n">
        <v>0</v>
      </c>
      <c r="JI82" s="0" t="str">
        <f aca="false">IF((Q82/R82)&gt;1.3,"high cRel/relA","low cRel/RelA")</f>
        <v>high cRel/relA</v>
      </c>
      <c r="JK82" s="0" t="n">
        <v>83</v>
      </c>
      <c r="JL82" s="0" t="n">
        <v>0</v>
      </c>
      <c r="JM82" s="0" t="str">
        <f aca="false">IF(AND((Q82/R82)&gt;1.3,GW82&gt;0.4),"high cRel/relA and high syn",IF(OR((Q82/R82)&gt;1.3,GW82&gt;0.4),"high cRel/RelA or high syn","low both"))</f>
        <v>high cRel/relA and high syn</v>
      </c>
      <c r="JO82" s="0" t="n">
        <v>83</v>
      </c>
      <c r="JP82" s="0" t="n">
        <v>0</v>
      </c>
      <c r="JQ82" s="0" t="str">
        <f aca="false">IF(BB82&gt;7.6,"high IkBd","low IkBd")</f>
        <v>high IkBd</v>
      </c>
      <c r="JS82" s="0" t="n">
        <v>83</v>
      </c>
      <c r="JT82" s="0" t="n">
        <v>0</v>
      </c>
      <c r="JU82" s="0" t="n">
        <v>3</v>
      </c>
      <c r="JW82" s="0" t="n">
        <v>83</v>
      </c>
      <c r="JX82" s="0" t="n">
        <v>0</v>
      </c>
      <c r="JY82" s="0" t="str">
        <f aca="false">IF(OR(JU82=3,JU82=5),IF(GW82&gt;0.4,"3/5 high syn","3/5 low syn"),"other")</f>
        <v>3/5 high syn</v>
      </c>
      <c r="KA82" s="0" t="n">
        <v>83</v>
      </c>
      <c r="KB82" s="0" t="n">
        <v>0</v>
      </c>
      <c r="KC82" s="0" t="str">
        <f aca="false">IF(KD82&gt;$KE$3,"high nfkb","low")</f>
        <v>low</v>
      </c>
      <c r="KD82" s="0" t="n">
        <f aca="false">D82+C82</f>
        <v>33.8007629113214</v>
      </c>
      <c r="KG82" s="0" t="n">
        <v>83</v>
      </c>
      <c r="KH82" s="0" t="n">
        <v>0</v>
      </c>
      <c r="KI82" s="0" t="str">
        <f aca="false">IF(AND(KM82,NOT(KN82),KO82),"high cRel+RelB, low RelA","other")</f>
        <v>other</v>
      </c>
      <c r="KJ82" s="0" t="n">
        <f aca="false">Q82</f>
        <v>22.612171676963</v>
      </c>
      <c r="KK82" s="0" t="n">
        <f aca="false">R82</f>
        <v>15.6854725408484</v>
      </c>
      <c r="KL82" s="0" t="n">
        <f aca="false">AC82</f>
        <v>15.4980453583652</v>
      </c>
      <c r="KM82" s="0" t="n">
        <f aca="false">IF(KJ82&gt;AVERAGE($KJ$3:$KJ$115),1,0)</f>
        <v>1</v>
      </c>
      <c r="KN82" s="0" t="n">
        <f aca="false">IF(KK82&gt;AVERAGE($KK$3:$KK$115),1,0)</f>
        <v>0</v>
      </c>
      <c r="KO82" s="0" t="n">
        <f aca="false">IF(KL82&gt;AVERAGE($KL$3:$KL$115),1,0)</f>
        <v>0</v>
      </c>
      <c r="KP82" s="0" t="n">
        <v>4</v>
      </c>
      <c r="KQ82" s="0" t="n">
        <v>505</v>
      </c>
      <c r="KR82" s="0" t="n">
        <v>831327</v>
      </c>
      <c r="KS82" s="0" t="n">
        <v>642</v>
      </c>
      <c r="KT82" s="0" t="n">
        <v>889285</v>
      </c>
      <c r="KU82" s="0" t="n">
        <v>44</v>
      </c>
      <c r="KV82" s="0" t="n">
        <v>-57958</v>
      </c>
      <c r="KW82" s="0" t="n">
        <v>26725</v>
      </c>
      <c r="KX82" s="0" t="n">
        <v>0.068535825545171</v>
      </c>
      <c r="KY82" s="0" t="n">
        <f aca="false">KV82/KT82</f>
        <v>-0.0651737069668329</v>
      </c>
    </row>
    <row r="83" customFormat="false" ht="15" hidden="false" customHeight="false" outlineLevel="0" collapsed="false">
      <c r="A83" s="0" t="n">
        <v>361</v>
      </c>
      <c r="B83" s="0" t="n">
        <v>11.427759695883</v>
      </c>
      <c r="C83" s="0" t="n">
        <v>22.8421572372034</v>
      </c>
      <c r="D83" s="0" t="n">
        <v>12.6794227306373</v>
      </c>
      <c r="E83" s="0" t="n">
        <v>180.979979539329</v>
      </c>
      <c r="F83" s="0" t="n">
        <v>0.161907714913319</v>
      </c>
      <c r="G83" s="0" t="n">
        <v>0.0476666272435072</v>
      </c>
      <c r="H83" s="0" t="n">
        <v>1.21200353297769</v>
      </c>
      <c r="I83" s="0" t="n">
        <v>0.724137456001982</v>
      </c>
      <c r="J83" s="0" t="n">
        <v>0.0893943735960678</v>
      </c>
      <c r="K83" s="0" t="n">
        <v>8.80298976604264</v>
      </c>
      <c r="L83" s="0" t="n">
        <v>0.5683674196887</v>
      </c>
      <c r="M83" s="0" t="n">
        <v>1</v>
      </c>
      <c r="N83" s="0" t="n">
        <v>1.17206937904718</v>
      </c>
      <c r="O83" s="0" t="n">
        <v>1</v>
      </c>
      <c r="P83" s="0" t="n">
        <v>0.0241193366163466</v>
      </c>
      <c r="Q83" s="0" t="n">
        <v>24.1073407476349</v>
      </c>
      <c r="R83" s="0" t="n">
        <v>15.7006667484022</v>
      </c>
      <c r="S83" s="0" t="n">
        <v>1.32829795447971</v>
      </c>
      <c r="T83" s="0" t="n">
        <v>0</v>
      </c>
      <c r="U83" s="0" t="n">
        <v>1</v>
      </c>
      <c r="V83" s="0" t="n">
        <v>3.79210323227948</v>
      </c>
      <c r="W83" s="0" t="n">
        <v>0.501882971823074</v>
      </c>
      <c r="X83" s="0" t="n">
        <v>1.48122155129618</v>
      </c>
      <c r="Y83" s="0" t="n">
        <v>3.74679133114119</v>
      </c>
      <c r="Z83" s="0" t="n">
        <v>2.03755114447913</v>
      </c>
      <c r="AA83" s="0" t="n">
        <v>0.0264854234362276</v>
      </c>
      <c r="AB83" s="0" t="n">
        <v>0.883143416701928</v>
      </c>
      <c r="AC83" s="0" t="n">
        <v>15.8239370686687</v>
      </c>
      <c r="AD83" s="0" t="n">
        <v>0.0093478562010483</v>
      </c>
      <c r="AE83" s="0" t="n">
        <v>0.414338979785749</v>
      </c>
      <c r="AF83" s="0" t="n">
        <v>4.10205380460955</v>
      </c>
      <c r="AG83" s="0" t="n">
        <v>0.273214325287036</v>
      </c>
      <c r="AH83" s="0" t="n">
        <v>12.9564825808521</v>
      </c>
      <c r="AI83" s="0" t="n">
        <v>0.274363277254018</v>
      </c>
      <c r="AJ83" s="0" t="n">
        <v>0.0650579237251891</v>
      </c>
      <c r="AK83" s="0" t="n">
        <v>0.0324495773858774</v>
      </c>
      <c r="AL83" s="0" t="n">
        <v>0.00554687274815698</v>
      </c>
      <c r="AM83" s="0" t="n">
        <v>0.911579943504168</v>
      </c>
      <c r="AN83" s="0" t="n">
        <v>0.00151003265121336</v>
      </c>
      <c r="AO83" s="0" t="n">
        <v>0.159134766287795</v>
      </c>
      <c r="AP83" s="0" t="n">
        <v>169.338521932723</v>
      </c>
      <c r="AQ83" s="0" t="n">
        <v>22.5742312445943</v>
      </c>
      <c r="AR83" s="0" t="n">
        <v>35.356993999358</v>
      </c>
      <c r="AS83" s="0" t="n">
        <v>10.2674527766052</v>
      </c>
      <c r="AT83" s="0" t="n">
        <v>22.6746963646811</v>
      </c>
      <c r="AU83" s="0" t="n">
        <v>0.0733147311492575</v>
      </c>
      <c r="AV83" s="0" t="n">
        <v>1.25068551787379</v>
      </c>
      <c r="AW83" s="0" t="n">
        <v>0.0184873500434637</v>
      </c>
      <c r="AX83" s="0" t="n">
        <v>2.30938685185623</v>
      </c>
      <c r="AY83" s="0" t="n">
        <v>0.254538843683603</v>
      </c>
      <c r="AZ83" s="0" t="n">
        <v>1.17107640614991</v>
      </c>
      <c r="BA83" s="0" t="n">
        <v>0.163200211254746</v>
      </c>
      <c r="BB83" s="0" t="n">
        <v>7.84685732402481</v>
      </c>
      <c r="BC83" s="0" t="n">
        <v>18.5713516152091</v>
      </c>
      <c r="BD83" s="0" t="n">
        <v>6.46896339592582</v>
      </c>
      <c r="BE83" s="0" t="n">
        <v>1.4317350444564</v>
      </c>
      <c r="BF83" s="0" t="n">
        <v>12.7590171266454</v>
      </c>
      <c r="BG83" s="0" t="n">
        <v>5.80913436597064</v>
      </c>
      <c r="BH83" s="0" t="n">
        <v>0</v>
      </c>
      <c r="BI83" s="0" t="n">
        <v>0</v>
      </c>
      <c r="BJ83" s="0" t="n">
        <v>0.144173816787233</v>
      </c>
      <c r="BK83" s="0" t="n">
        <v>0.0925083068609826</v>
      </c>
      <c r="BL83" s="0" t="n">
        <v>1.02751307486258</v>
      </c>
      <c r="BM83" s="0" t="n">
        <v>0.0794912200060611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0.00526363612298631</v>
      </c>
      <c r="BU83" s="0" t="n">
        <v>4.3034458665439</v>
      </c>
      <c r="BV83" s="0" t="n">
        <v>11.7280309548419</v>
      </c>
      <c r="BW83" s="0" t="n">
        <v>5.40174655991833</v>
      </c>
      <c r="BX83" s="0" t="n">
        <v>0.0399696906277973</v>
      </c>
      <c r="BY83" s="0" t="n">
        <v>0.0101877789909506</v>
      </c>
      <c r="BZ83" s="0" t="n">
        <v>0.149350240850513</v>
      </c>
      <c r="CA83" s="0" t="n">
        <v>0.0942252226320691</v>
      </c>
      <c r="CB83" s="0" t="n">
        <v>8.4457686464158</v>
      </c>
      <c r="CC83" s="0" t="n">
        <v>0.670636400776862</v>
      </c>
      <c r="CD83" s="0" t="n">
        <v>0.71878930285509</v>
      </c>
      <c r="CE83" s="0" t="n">
        <v>0.323556524263748</v>
      </c>
      <c r="CF83" s="0" t="n">
        <v>0.00265122195221331</v>
      </c>
      <c r="CG83" s="0" t="n">
        <v>0.00209173905432336</v>
      </c>
      <c r="CH83" s="0" t="n">
        <v>0.0086568411748797</v>
      </c>
      <c r="CI83" s="0" t="n">
        <v>0.00539234805537365</v>
      </c>
      <c r="CJ83" s="0" t="n">
        <v>9.69702087355423</v>
      </c>
      <c r="CK83" s="0" t="n">
        <v>0.84906934681141</v>
      </c>
      <c r="CL83" s="0" t="n">
        <v>1.19701202514169</v>
      </c>
      <c r="CM83" s="0" t="n">
        <v>0.544534826552014</v>
      </c>
      <c r="CN83" s="0" t="n">
        <v>0.00354598074427127</v>
      </c>
      <c r="CO83" s="0" t="n">
        <v>0.00296607544601632</v>
      </c>
      <c r="CP83" s="0" t="n">
        <v>0.0135018444163762</v>
      </c>
      <c r="CQ83" s="0" t="n">
        <v>0.00865823357547342</v>
      </c>
      <c r="CR83" s="0" t="n">
        <v>0.848460262598334</v>
      </c>
      <c r="CS83" s="0" t="n">
        <v>0.0668687007234542</v>
      </c>
      <c r="CT83" s="0" t="n">
        <v>0.462247831849962</v>
      </c>
      <c r="CU83" s="0" t="n">
        <v>4.24404261439175</v>
      </c>
      <c r="CV83" s="0" t="n">
        <v>0.0349405065681894</v>
      </c>
      <c r="CW83" s="0" t="n">
        <v>0.0314354594173542</v>
      </c>
      <c r="CX83" s="0" t="n">
        <v>0.0320215302131081</v>
      </c>
      <c r="CY83" s="0" t="n">
        <v>0.0370224865845774</v>
      </c>
      <c r="CZ83" s="0" t="n">
        <v>0.0970540591350566</v>
      </c>
      <c r="DA83" s="0" t="n">
        <v>6.64916985686805</v>
      </c>
      <c r="DB83" s="0" t="n">
        <v>2.14709838323132</v>
      </c>
      <c r="DC83" s="0" t="n">
        <v>4.41050974239773</v>
      </c>
      <c r="DD83" s="0" t="n">
        <v>0.287675453612505</v>
      </c>
      <c r="DE83" s="0" t="n">
        <v>0.017288718252309</v>
      </c>
      <c r="DF83" s="0" t="n">
        <v>0.00927792376015417</v>
      </c>
      <c r="DG83" s="0" t="n">
        <v>0.000513321941118648</v>
      </c>
      <c r="DH83" s="7" t="n">
        <v>2.62871337784208E-006</v>
      </c>
      <c r="DI83" s="0" t="n">
        <v>0.00421893891516188</v>
      </c>
      <c r="DJ83" s="0" t="n">
        <v>0.00484214553204252</v>
      </c>
      <c r="DK83" s="0" t="n">
        <v>0.00042384455580666</v>
      </c>
      <c r="DL83" s="0" t="n">
        <v>0.02922006938435</v>
      </c>
      <c r="DM83" s="0" t="n">
        <v>0.0935641915959911</v>
      </c>
      <c r="DN83" s="0" t="n">
        <v>0.286919730412654</v>
      </c>
      <c r="DO83" s="7" t="n">
        <v>1.5650053236588E-007</v>
      </c>
      <c r="DP83" s="0" t="n">
        <v>0.264939043379865</v>
      </c>
      <c r="DQ83" s="0" t="n">
        <v>0.0201144480985828</v>
      </c>
      <c r="DR83" s="0" t="n">
        <v>0.0069377273009616</v>
      </c>
      <c r="DS83" s="0" t="n">
        <v>0.00768081516305375</v>
      </c>
      <c r="DT83" s="0" t="n">
        <v>0.262846657593644</v>
      </c>
      <c r="DU83" s="0" t="n">
        <v>0.999357862111804</v>
      </c>
      <c r="DV83" s="0" t="n">
        <v>0.783132238428324</v>
      </c>
      <c r="DW83" s="0" t="n">
        <v>0.940050904731521</v>
      </c>
      <c r="DX83" s="7" t="n">
        <v>2.33057895373552E-005</v>
      </c>
      <c r="DY83" s="0" t="n">
        <v>0.00739381307617616</v>
      </c>
      <c r="DZ83" s="0" t="n">
        <v>4.58219480082821</v>
      </c>
      <c r="EA83" s="0" t="n">
        <v>0.333234880909152</v>
      </c>
      <c r="EB83" s="0" t="n">
        <v>4.757533091952</v>
      </c>
      <c r="EC83" s="0" t="n">
        <v>0.0788339012993797</v>
      </c>
      <c r="ED83" s="0" t="n">
        <v>0.00573372340985726</v>
      </c>
      <c r="EE83" s="0" t="n">
        <v>0.581440275116418</v>
      </c>
      <c r="EF83" s="0" t="n">
        <v>199.760141408125</v>
      </c>
      <c r="EG83" s="0" t="n">
        <v>0.00798961175282086</v>
      </c>
      <c r="EH83" s="0" t="n">
        <v>1.37325536332468</v>
      </c>
      <c r="EI83" s="0" t="n">
        <v>98.1604611854803</v>
      </c>
      <c r="EJ83" s="0" t="n">
        <v>0.108958849394386</v>
      </c>
      <c r="EK83" s="0" t="n">
        <v>22754.6505718612</v>
      </c>
      <c r="EL83" s="0" t="n">
        <v>0.00312155070946063</v>
      </c>
      <c r="EM83" s="0" t="n">
        <v>15.7141160090556</v>
      </c>
      <c r="EN83" s="0" t="n">
        <v>577.918883539121</v>
      </c>
      <c r="EO83" s="0" t="n">
        <v>3.16270461115866</v>
      </c>
      <c r="EP83" s="0" t="n">
        <v>694425.844791617</v>
      </c>
      <c r="EQ83" s="0" t="n">
        <v>1.0900679302843</v>
      </c>
      <c r="ER83" s="0" t="n">
        <v>0.0857842740752798</v>
      </c>
      <c r="ES83" s="0" t="n">
        <v>417075.798817247</v>
      </c>
      <c r="ET83" s="0" t="n">
        <v>0.00357404806696227</v>
      </c>
      <c r="EU83" s="0" t="n">
        <v>1.71710652960995</v>
      </c>
      <c r="EV83" s="0" t="n">
        <v>0.00390305166246785</v>
      </c>
      <c r="EW83" s="7" t="n">
        <v>6416999.13957704</v>
      </c>
      <c r="EX83" s="0" t="n">
        <v>10.8935309905204</v>
      </c>
      <c r="EY83" s="0" t="n">
        <v>3792.1220316124</v>
      </c>
      <c r="EZ83" s="7" t="n">
        <v>1530497.96915047</v>
      </c>
      <c r="FA83" s="0" t="n">
        <v>0.00656428332804609</v>
      </c>
      <c r="FB83" s="0" t="n">
        <v>105.145211492657</v>
      </c>
      <c r="FC83" s="0" t="n">
        <v>43618.7644714635</v>
      </c>
      <c r="FD83" s="0" t="n">
        <v>0.0684701086428219</v>
      </c>
      <c r="FE83" s="0" t="n">
        <v>14.8965611351622</v>
      </c>
      <c r="FF83" s="0" t="n">
        <v>20535.169163463</v>
      </c>
      <c r="FG83" s="0" t="n">
        <v>238.676322538942</v>
      </c>
      <c r="FH83" s="0" t="n">
        <v>98532.9387690415</v>
      </c>
      <c r="FI83" s="0" t="n">
        <v>0.146621537260172</v>
      </c>
      <c r="FJ83" s="0" t="n">
        <v>294.013142692892</v>
      </c>
      <c r="FK83" s="0" t="n">
        <v>2.82558388915529</v>
      </c>
      <c r="FL83" s="0" t="n">
        <v>12066.9186588426</v>
      </c>
      <c r="FM83" s="0" t="n">
        <v>373.0702063516</v>
      </c>
      <c r="FN83" s="0" t="n">
        <v>0.00200368054470334</v>
      </c>
      <c r="FO83" s="0" t="n">
        <v>0.233833373087645</v>
      </c>
      <c r="FP83" s="7" t="n">
        <v>7.95456255881753E-012</v>
      </c>
      <c r="FQ83" s="7" t="n">
        <v>8.05987363320134E-010</v>
      </c>
      <c r="FR83" s="0" t="n">
        <v>499999.99999991</v>
      </c>
      <c r="FS83" s="7" t="n">
        <v>5.67340448668219E-011</v>
      </c>
      <c r="FT83" s="7" t="n">
        <v>4.45991319916638E-009</v>
      </c>
      <c r="FU83" s="0" t="n">
        <v>896260.966062897</v>
      </c>
      <c r="FV83" s="7" t="n">
        <v>1.14189307250085E-008</v>
      </c>
      <c r="FW83" s="7" t="n">
        <v>1.3238909443015E-007</v>
      </c>
      <c r="FX83" s="7" t="n">
        <v>5797187.15582962</v>
      </c>
      <c r="FY83" s="7" t="n">
        <v>7.38598254737179E-008</v>
      </c>
      <c r="FZ83" s="7" t="n">
        <v>7.38581890453116E-007</v>
      </c>
      <c r="GA83" s="7" t="n">
        <v>1.82727230437674E-006</v>
      </c>
      <c r="GB83" s="0" t="n">
        <v>99999.999817281</v>
      </c>
      <c r="GC83" s="0" t="n">
        <v>0.000182616626192527</v>
      </c>
      <c r="GD83" s="7" t="n">
        <v>1.21183545171591E-008</v>
      </c>
      <c r="GE83" s="0" t="n">
        <v>99999.9999999097</v>
      </c>
      <c r="GF83" s="7" t="n">
        <v>1.31014565996189E-011</v>
      </c>
      <c r="GG83" s="7" t="n">
        <v>4.54153379024452E-014</v>
      </c>
      <c r="GH83" s="7" t="n">
        <v>3.84136821772601E-008</v>
      </c>
      <c r="GI83" s="7" t="n">
        <v>9.02056610383234E-008</v>
      </c>
      <c r="GJ83" s="0" t="n">
        <v>0.00098733694105948</v>
      </c>
      <c r="GK83" s="0" t="n">
        <v>9.31171417884341</v>
      </c>
      <c r="GL83" s="0" t="n">
        <v>1.93638002094754</v>
      </c>
      <c r="GM83" s="0" t="n">
        <v>15.4710322807385</v>
      </c>
      <c r="GN83" s="0" t="s">
        <v>318</v>
      </c>
      <c r="GO83" s="0" t="e">
        <f aca="false">VLOOKUP(GN83,,8,0)</f>
        <v>#NAME?</v>
      </c>
      <c r="GP83" s="0" t="n">
        <v>532</v>
      </c>
      <c r="GQ83" s="0" t="n">
        <v>974169</v>
      </c>
      <c r="GR83" s="0" t="n">
        <v>341</v>
      </c>
      <c r="GS83" s="0" t="n">
        <v>660412</v>
      </c>
      <c r="GT83" s="0" t="n">
        <v>303</v>
      </c>
      <c r="GU83" s="0" t="n">
        <v>313757</v>
      </c>
      <c r="GV83" s="0" t="n">
        <v>314329</v>
      </c>
      <c r="GW83" s="0" t="n">
        <v>0.888563049853372</v>
      </c>
      <c r="GX83" s="0" t="n">
        <v>7</v>
      </c>
      <c r="GY83" s="0" t="s">
        <v>318</v>
      </c>
      <c r="GZ83" s="0" t="n">
        <v>83.1</v>
      </c>
      <c r="HA83" s="0" t="n">
        <v>0</v>
      </c>
      <c r="HB83" s="0" t="e">
        <f aca="false">VLOOKUP(GN83,,42,0)</f>
        <v>#NAME?</v>
      </c>
      <c r="HC83" s="0" t="e">
        <f aca="false">VLOOKUP(GN83,,43,0)</f>
        <v>#NAME?</v>
      </c>
      <c r="HD83" s="0" t="e">
        <f aca="false">IF(HC83="Progressed",1,0)</f>
        <v>#NAME?</v>
      </c>
      <c r="HE83" s="0" t="n">
        <f aca="false">GU83/GX83</f>
        <v>44822.4285714286</v>
      </c>
      <c r="HF83" s="0" t="e">
        <f aca="false">VLOOKUP(GN83,,3,0)</f>
        <v>#NAME?</v>
      </c>
      <c r="HG83" s="0" t="n">
        <f aca="false">IF(Q83&gt;20,1,0)</f>
        <v>1</v>
      </c>
      <c r="HH83" s="0" t="n">
        <f aca="false">IF(AF83&gt;4.2,1,0)</f>
        <v>0</v>
      </c>
      <c r="HI83" s="0" t="n">
        <f aca="false">IF(DQ83&gt;0.005,1,0)</f>
        <v>1</v>
      </c>
      <c r="HJ83" s="0" t="n">
        <f aca="false">IF(DR83&gt;0.004,1,0)</f>
        <v>1</v>
      </c>
      <c r="HK83" s="0" t="n">
        <f aca="false">IF(ED83&gt;0.001,1,0)</f>
        <v>1</v>
      </c>
      <c r="HL83" s="0" t="n">
        <f aca="false">IF((GT83/GP83)&gt;0.4,1,0)</f>
        <v>1</v>
      </c>
      <c r="HM83" s="0" t="n">
        <f aca="false">SUM(HG83:HH83)</f>
        <v>1</v>
      </c>
      <c r="HN83" s="0" t="n">
        <f aca="false">SUM(HG83,HH83,HL83)</f>
        <v>2</v>
      </c>
      <c r="HP83" s="1" t="n">
        <f aca="false">IF(B83&gt;AVERAGE($B$3:$B$115),1,0)</f>
        <v>0</v>
      </c>
      <c r="HQ83" s="1" t="n">
        <f aca="false">IF(E83&gt;AVERAGE($E$3:$E$115),1,0)</f>
        <v>1</v>
      </c>
      <c r="HR83" s="2" t="str">
        <f aca="false">IF(AND(HP83,HQ83),"high","low")</f>
        <v>low</v>
      </c>
      <c r="HS83" s="6" t="n">
        <v>109.6</v>
      </c>
      <c r="HT83" s="6" t="n">
        <v>0</v>
      </c>
      <c r="HU83" s="6" t="str">
        <f aca="false">HR83</f>
        <v>low</v>
      </c>
      <c r="HV83" s="0" t="str">
        <f aca="false">IF(HM83+HL83&lt;2,"low","high")</f>
        <v>high</v>
      </c>
      <c r="HW83" s="0" t="n">
        <v>83.1</v>
      </c>
      <c r="HX83" s="0" t="n">
        <v>0</v>
      </c>
      <c r="HY83" s="0" t="n">
        <f aca="false">SUM(HG83,HH83,HL83)</f>
        <v>2</v>
      </c>
      <c r="IA83" s="0" t="n">
        <v>83.1</v>
      </c>
      <c r="IB83" s="0" t="n">
        <v>0</v>
      </c>
      <c r="IC83" s="0" t="str">
        <f aca="false">IF(AND(SUM(HG83:HH83)=2,GW83&gt;0.4),"high relBp52 and cRel + high synergy",IF(SUM(HG83:HH83)=2,"high RelBp52 and cRel + low synergy","low nfkb"))</f>
        <v>low nfkb</v>
      </c>
      <c r="IE83" s="0" t="n">
        <v>83.1</v>
      </c>
      <c r="IF83" s="0" t="n">
        <v>0</v>
      </c>
      <c r="IG83" s="0" t="str">
        <f aca="false">IF(AND(SUM(HG83:HH83)=2,GW83&gt;0.4),"high relBp52 and cRel + high synergy",IF(AND(SUM(HG83:HH83)=1,GW83&gt;0.4),"high RelBp52 or cRel + high synergy",IF(SUM(HG83:HH83)=1,"high cRel OR RelBnp52n","low nfkb")))</f>
        <v>high RelBp52 or cRel + high synergy</v>
      </c>
      <c r="II83" s="0" t="n">
        <v>83.1</v>
      </c>
      <c r="IJ83" s="0" t="n">
        <v>0</v>
      </c>
      <c r="IK83" s="0" t="str">
        <f aca="false">IF(Q83&gt;20,"high cRel","low cRel")</f>
        <v>high cRel</v>
      </c>
      <c r="IM83" s="0" t="n">
        <v>83.1</v>
      </c>
      <c r="IN83" s="0" t="n">
        <v>0</v>
      </c>
      <c r="IO83" s="0" t="str">
        <f aca="false">IF(AND(Q83&gt;20,GW83&gt;0.4),"high cRel + syn","low cRel or syn")</f>
        <v>high cRel + syn</v>
      </c>
      <c r="IQ83" s="0" t="n">
        <v>83.1</v>
      </c>
      <c r="IR83" s="0" t="n">
        <v>0</v>
      </c>
      <c r="IS83" s="0" t="str">
        <f aca="false">IF(AF83&gt;4.2,"High RelBnp52n","low RelBnp52n")</f>
        <v>low RelBnp52n</v>
      </c>
      <c r="IU83" s="0" t="n">
        <v>83.1</v>
      </c>
      <c r="IV83" s="0" t="n">
        <v>0</v>
      </c>
      <c r="IW83" s="0" t="str">
        <f aca="false">IF(AND(AF83&gt;4.2,GW83&gt;0.4),"High RelBnp52n and syn","low RelBnp52n or syn")</f>
        <v>low RelBnp52n or syn</v>
      </c>
      <c r="IY83" s="0" t="n">
        <v>83.1</v>
      </c>
      <c r="IZ83" s="0" t="n">
        <v>0</v>
      </c>
      <c r="JA83" s="0" t="str">
        <f aca="false">IF(AND(AF83&gt;4.2,GW83&gt;0.4),"High RelBnp52n and syn",IF(AND(AF83&gt;4.2,GW83&lt;=0.4),"other",IF(AND(AF83&lt;=4.2,GW83&gt;0.4),"other","low RelBnp52n and syn")))</f>
        <v>other</v>
      </c>
      <c r="JC83" s="0" t="n">
        <v>83.1</v>
      </c>
      <c r="JD83" s="0" t="n">
        <v>0</v>
      </c>
      <c r="JE83" s="0" t="str">
        <f aca="false">IF(ED83&gt;0.001,"high pE2F","low pE2F")</f>
        <v>high pE2F</v>
      </c>
      <c r="JG83" s="0" t="n">
        <v>83.1</v>
      </c>
      <c r="JH83" s="0" t="n">
        <v>0</v>
      </c>
      <c r="JI83" s="0" t="str">
        <f aca="false">IF((Q83/R83)&gt;1.3,"high cRel/relA","low cRel/RelA")</f>
        <v>high cRel/relA</v>
      </c>
      <c r="JK83" s="0" t="n">
        <v>83.1</v>
      </c>
      <c r="JL83" s="0" t="n">
        <v>0</v>
      </c>
      <c r="JM83" s="0" t="str">
        <f aca="false">IF(AND((Q83/R83)&gt;1.3,GW83&gt;0.4),"high cRel/relA and high syn",IF(OR((Q83/R83)&gt;1.3,GW83&gt;0.4),"high cRel/RelA or high syn","low both"))</f>
        <v>high cRel/relA and high syn</v>
      </c>
      <c r="JO83" s="0" t="n">
        <v>83.1</v>
      </c>
      <c r="JP83" s="0" t="n">
        <v>0</v>
      </c>
      <c r="JQ83" s="0" t="str">
        <f aca="false">IF(BB83&gt;7.6,"high IkBd","low IkBd")</f>
        <v>high IkBd</v>
      </c>
      <c r="JS83" s="0" t="n">
        <v>83.1</v>
      </c>
      <c r="JT83" s="0" t="n">
        <v>0</v>
      </c>
      <c r="JU83" s="0" t="n">
        <v>3</v>
      </c>
      <c r="JW83" s="0" t="n">
        <v>83.1</v>
      </c>
      <c r="JX83" s="0" t="n">
        <v>0</v>
      </c>
      <c r="JY83" s="0" t="str">
        <f aca="false">IF(OR(JU83=3,JU83=5),IF(GW83&gt;0.4,"3/5 high syn","3/5 low syn"),"other")</f>
        <v>3/5 high syn</v>
      </c>
      <c r="KA83" s="0" t="n">
        <v>83.1</v>
      </c>
      <c r="KB83" s="0" t="n">
        <v>0</v>
      </c>
      <c r="KC83" s="0" t="str">
        <f aca="false">IF(KD83&gt;$KE$3,"high nfkb","low")</f>
        <v>high nfkb</v>
      </c>
      <c r="KD83" s="0" t="n">
        <f aca="false">D83+C83</f>
        <v>35.5215799678407</v>
      </c>
      <c r="KG83" s="0" t="n">
        <v>83.1</v>
      </c>
      <c r="KH83" s="0" t="n">
        <v>0</v>
      </c>
      <c r="KI83" s="0" t="str">
        <f aca="false">IF(AND(KM83,NOT(KN83),KO83),"high cRel+RelB, low RelA","other")</f>
        <v>other</v>
      </c>
      <c r="KJ83" s="0" t="n">
        <f aca="false">Q83</f>
        <v>24.1073407476349</v>
      </c>
      <c r="KK83" s="0" t="n">
        <f aca="false">R83</f>
        <v>15.7006667484022</v>
      </c>
      <c r="KL83" s="0" t="n">
        <f aca="false">AC83</f>
        <v>15.8239370686687</v>
      </c>
      <c r="KM83" s="0" t="n">
        <f aca="false">IF(KJ83&gt;AVERAGE($KJ$3:$KJ$115),1,0)</f>
        <v>1</v>
      </c>
      <c r="KN83" s="0" t="n">
        <f aca="false">IF(KK83&gt;AVERAGE($KK$3:$KK$115),1,0)</f>
        <v>0</v>
      </c>
      <c r="KO83" s="0" t="n">
        <f aca="false">IF(KL83&gt;AVERAGE($KL$3:$KL$115),1,0)</f>
        <v>0</v>
      </c>
      <c r="KP83" s="0" t="n">
        <v>4</v>
      </c>
      <c r="KQ83" s="0" t="n">
        <v>168</v>
      </c>
      <c r="KR83" s="0" t="n">
        <v>392812</v>
      </c>
      <c r="KS83" s="0" t="n">
        <v>174</v>
      </c>
      <c r="KT83" s="0" t="n">
        <v>395010</v>
      </c>
      <c r="KU83" s="0" t="n">
        <v>32</v>
      </c>
      <c r="KV83" s="0" t="n">
        <v>-2198</v>
      </c>
      <c r="KW83" s="0" t="n">
        <v>3948</v>
      </c>
      <c r="KX83" s="0" t="n">
        <v>0.183908045977011</v>
      </c>
      <c r="KY83" s="0" t="n">
        <f aca="false">KV83/KT83</f>
        <v>-0.00556441609073188</v>
      </c>
    </row>
    <row r="84" customFormat="false" ht="15" hidden="false" customHeight="false" outlineLevel="0" collapsed="false">
      <c r="A84" s="0" t="n">
        <v>361</v>
      </c>
      <c r="B84" s="0" t="n">
        <v>11.1351285828002</v>
      </c>
      <c r="C84" s="0" t="n">
        <v>22.7412077647414</v>
      </c>
      <c r="D84" s="0" t="n">
        <v>11.8287626780478</v>
      </c>
      <c r="E84" s="0" t="n">
        <v>175.351114104544</v>
      </c>
      <c r="F84" s="0" t="n">
        <v>0.158179197079975</v>
      </c>
      <c r="G84" s="0" t="n">
        <v>0.0456583965893286</v>
      </c>
      <c r="H84" s="0" t="n">
        <v>1.21972613402943</v>
      </c>
      <c r="I84" s="0" t="n">
        <v>0.679599850029422</v>
      </c>
      <c r="J84" s="0" t="n">
        <v>0.0854895337403362</v>
      </c>
      <c r="K84" s="0" t="n">
        <v>8.60486677334076</v>
      </c>
      <c r="L84" s="0" t="n">
        <v>0.565792596512983</v>
      </c>
      <c r="M84" s="0" t="n">
        <v>1</v>
      </c>
      <c r="N84" s="0" t="n">
        <v>1.17093809631814</v>
      </c>
      <c r="O84" s="0" t="n">
        <v>1</v>
      </c>
      <c r="P84" s="0" t="n">
        <v>0.00423294443220259</v>
      </c>
      <c r="Q84" s="0" t="n">
        <v>22.9979586100959</v>
      </c>
      <c r="R84" s="0" t="n">
        <v>15.6694561504009</v>
      </c>
      <c r="S84" s="0" t="n">
        <v>1.29681111649412</v>
      </c>
      <c r="T84" s="0" t="n">
        <v>0</v>
      </c>
      <c r="U84" s="0" t="n">
        <v>1</v>
      </c>
      <c r="V84" s="0" t="n">
        <v>3.81663940372053</v>
      </c>
      <c r="W84" s="0" t="n">
        <v>0.50404047810545</v>
      </c>
      <c r="X84" s="0" t="n">
        <v>1.47368062960719</v>
      </c>
      <c r="Y84" s="0" t="n">
        <v>3.75810759912485</v>
      </c>
      <c r="Z84" s="0" t="n">
        <v>2.07061840547637</v>
      </c>
      <c r="AA84" s="0" t="n">
        <v>0.0268849072458874</v>
      </c>
      <c r="AB84" s="0" t="n">
        <v>0.901512917271349</v>
      </c>
      <c r="AC84" s="0" t="n">
        <v>15.6473065938312</v>
      </c>
      <c r="AD84" s="0" t="n">
        <v>0.00934691790516026</v>
      </c>
      <c r="AE84" s="0" t="n">
        <v>0.40870104094244</v>
      </c>
      <c r="AF84" s="0" t="n">
        <v>4.06950672022479</v>
      </c>
      <c r="AG84" s="0" t="n">
        <v>0.270886131077484</v>
      </c>
      <c r="AH84" s="0" t="n">
        <v>12.7409822846518</v>
      </c>
      <c r="AI84" s="0" t="n">
        <v>0.258296985000032</v>
      </c>
      <c r="AJ84" s="0" t="n">
        <v>0.0605620128169772</v>
      </c>
      <c r="AK84" s="0" t="n">
        <v>0.0310579452973136</v>
      </c>
      <c r="AL84" s="0" t="n">
        <v>0.0056160897903657</v>
      </c>
      <c r="AM84" s="0" t="n">
        <v>0.920240220663977</v>
      </c>
      <c r="AN84" s="0" t="n">
        <v>0.00155968077644115</v>
      </c>
      <c r="AO84" s="0" t="n">
        <v>0.164609870423273</v>
      </c>
      <c r="AP84" s="0" t="n">
        <v>168.737589089246</v>
      </c>
      <c r="AQ84" s="0" t="n">
        <v>22.6633879725342</v>
      </c>
      <c r="AR84" s="0" t="n">
        <v>35.6708903854993</v>
      </c>
      <c r="AS84" s="0" t="n">
        <v>10.3092017748121</v>
      </c>
      <c r="AT84" s="0" t="n">
        <v>22.674915445191</v>
      </c>
      <c r="AU84" s="0" t="n">
        <v>0.0732386421089669</v>
      </c>
      <c r="AV84" s="0" t="n">
        <v>1.25220406866751</v>
      </c>
      <c r="AW84" s="0" t="n">
        <v>0.0184379375026744</v>
      </c>
      <c r="AX84" s="0" t="n">
        <v>2.247453630315</v>
      </c>
      <c r="AY84" s="0" t="n">
        <v>0.251045634439332</v>
      </c>
      <c r="AZ84" s="0" t="n">
        <v>1.16026358656956</v>
      </c>
      <c r="BA84" s="0" t="n">
        <v>0.160977893099571</v>
      </c>
      <c r="BB84" s="0" t="n">
        <v>7.87148004386524</v>
      </c>
      <c r="BC84" s="0" t="n">
        <v>18.9236030476333</v>
      </c>
      <c r="BD84" s="0" t="n">
        <v>6.66680943940788</v>
      </c>
      <c r="BE84" s="0" t="n">
        <v>1.46027995476379</v>
      </c>
      <c r="BF84" s="0" t="n">
        <v>12.6510346138895</v>
      </c>
      <c r="BG84" s="0" t="n">
        <v>5.76076415268946</v>
      </c>
      <c r="BH84" s="0" t="n">
        <v>0</v>
      </c>
      <c r="BI84" s="0" t="n">
        <v>0</v>
      </c>
      <c r="BJ84" s="0" t="n">
        <v>0.140441549858229</v>
      </c>
      <c r="BK84" s="0" t="n">
        <v>0.0901251382204765</v>
      </c>
      <c r="BL84" s="0" t="n">
        <v>1.03304418782097</v>
      </c>
      <c r="BM84" s="0" t="n">
        <v>0.080008923698165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0.00527939088445336</v>
      </c>
      <c r="BU84" s="0" t="n">
        <v>4.35674684484646</v>
      </c>
      <c r="BV84" s="0" t="n">
        <v>11.028246853712</v>
      </c>
      <c r="BW84" s="0" t="n">
        <v>5.08046863375225</v>
      </c>
      <c r="BX84" s="0" t="n">
        <v>0.0374010206740032</v>
      </c>
      <c r="BY84" s="0" t="n">
        <v>0.00951909796957013</v>
      </c>
      <c r="BZ84" s="0" t="n">
        <v>0.137962508207289</v>
      </c>
      <c r="CA84" s="0" t="n">
        <v>0.0870612602554757</v>
      </c>
      <c r="CB84" s="0" t="n">
        <v>8.0128662760895</v>
      </c>
      <c r="CC84" s="0" t="n">
        <v>0.637637472504448</v>
      </c>
      <c r="CD84" s="0" t="n">
        <v>0.68129628912605</v>
      </c>
      <c r="CE84" s="0" t="n">
        <v>0.306578821912033</v>
      </c>
      <c r="CF84" s="0" t="n">
        <v>0.00251216163772813</v>
      </c>
      <c r="CG84" s="0" t="n">
        <v>0.00197851045178587</v>
      </c>
      <c r="CH84" s="0" t="n">
        <v>0.00805175197554345</v>
      </c>
      <c r="CI84" s="0" t="n">
        <v>0.00501484184650124</v>
      </c>
      <c r="CJ84" s="0" t="n">
        <v>9.32582865824981</v>
      </c>
      <c r="CK84" s="0" t="n">
        <v>0.817677765894553</v>
      </c>
      <c r="CL84" s="0" t="n">
        <v>1.21489788238846</v>
      </c>
      <c r="CM84" s="0" t="n">
        <v>0.552724786444304</v>
      </c>
      <c r="CN84" s="0" t="n">
        <v>0.00358099482143877</v>
      </c>
      <c r="CO84" s="0" t="n">
        <v>0.00299371641644494</v>
      </c>
      <c r="CP84" s="0" t="n">
        <v>0.01346236202529</v>
      </c>
      <c r="CQ84" s="0" t="n">
        <v>0.00863356468138569</v>
      </c>
      <c r="CR84" s="0" t="n">
        <v>0.875402139113101</v>
      </c>
      <c r="CS84" s="0" t="n">
        <v>0.0690485046382699</v>
      </c>
      <c r="CT84" s="0" t="n">
        <v>0.462247876581746</v>
      </c>
      <c r="CU84" s="0" t="n">
        <v>4.2280961095012</v>
      </c>
      <c r="CV84" s="0" t="n">
        <v>0.0339708774980796</v>
      </c>
      <c r="CW84" s="0" t="n">
        <v>0.0314354625194785</v>
      </c>
      <c r="CX84" s="0" t="n">
        <v>0.0318505587945303</v>
      </c>
      <c r="CY84" s="0" t="n">
        <v>0.0367067632331515</v>
      </c>
      <c r="CZ84" s="0" t="n">
        <v>0.0969748553783396</v>
      </c>
      <c r="DA84" s="0" t="n">
        <v>6.64816285842536</v>
      </c>
      <c r="DB84" s="0" t="n">
        <v>2.18478320244438</v>
      </c>
      <c r="DC84" s="0" t="n">
        <v>4.41069604443957</v>
      </c>
      <c r="DD84" s="0" t="n">
        <v>0.287644023950526</v>
      </c>
      <c r="DE84" s="0" t="n">
        <v>0.0173437064723945</v>
      </c>
      <c r="DF84" s="0" t="n">
        <v>0.00945387468362949</v>
      </c>
      <c r="DG84" s="0" t="n">
        <v>0.000516083344524714</v>
      </c>
      <c r="DH84" s="7" t="n">
        <v>2.63658136672652E-006</v>
      </c>
      <c r="DI84" s="0" t="n">
        <v>0.00400266140233861</v>
      </c>
      <c r="DJ84" s="0" t="n">
        <v>0.00465677021375658</v>
      </c>
      <c r="DK84" s="0" t="n">
        <v>0.000437302150489462</v>
      </c>
      <c r="DL84" s="0" t="n">
        <v>0.029305848141927</v>
      </c>
      <c r="DM84" s="0" t="n">
        <v>0.0442413263145424</v>
      </c>
      <c r="DN84" s="0" t="n">
        <v>1.62346026012263</v>
      </c>
      <c r="DO84" s="7" t="n">
        <v>-8.59747659359013E-006</v>
      </c>
      <c r="DP84" s="0" t="n">
        <v>0.134040014321723</v>
      </c>
      <c r="DQ84" s="0" t="n">
        <v>0.00164254230609473</v>
      </c>
      <c r="DR84" s="0" t="n">
        <v>0.000536997537219145</v>
      </c>
      <c r="DS84" s="0" t="n">
        <v>0.00507888317815286</v>
      </c>
      <c r="DT84" s="0" t="n">
        <v>0.276174506903677</v>
      </c>
      <c r="DU84" s="0" t="n">
        <v>0.999665143034068</v>
      </c>
      <c r="DV84" s="0" t="n">
        <v>0.783135958344692</v>
      </c>
      <c r="DW84" s="0" t="n">
        <v>0.940050903982034</v>
      </c>
      <c r="DX84" s="7" t="n">
        <v>1.53986378969374E-005</v>
      </c>
      <c r="DY84" s="0" t="n">
        <v>0.00488928924469744</v>
      </c>
      <c r="DZ84" s="0" t="n">
        <v>4.88717255825655</v>
      </c>
      <c r="EA84" s="0" t="n">
        <v>0.0605710295530901</v>
      </c>
      <c r="EB84" s="0" t="n">
        <v>3.370033125232</v>
      </c>
      <c r="EC84" s="0" t="n">
        <v>0.0516140234675522</v>
      </c>
      <c r="ED84" s="0" t="n">
        <v>0.000639698134326118</v>
      </c>
      <c r="EE84" s="0" t="n">
        <v>1.69118247145549</v>
      </c>
      <c r="EF84" s="0" t="n">
        <v>199.760141365552</v>
      </c>
      <c r="EG84" s="0" t="n">
        <v>0.00798961175108462</v>
      </c>
      <c r="EH84" s="0" t="n">
        <v>1.3732553642452</v>
      </c>
      <c r="EI84" s="0" t="n">
        <v>98.1604611500127</v>
      </c>
      <c r="EJ84" s="0" t="n">
        <v>0.108958849770648</v>
      </c>
      <c r="EK84" s="0" t="n">
        <v>22754.6505672933</v>
      </c>
      <c r="EL84" s="0" t="n">
        <v>0.00312155071256621</v>
      </c>
      <c r="EM84" s="0" t="n">
        <v>15.7141183794067</v>
      </c>
      <c r="EN84" s="0" t="n">
        <v>577.918881383546</v>
      </c>
      <c r="EO84" s="0" t="n">
        <v>3.16270587070067</v>
      </c>
      <c r="EP84" s="0" t="n">
        <v>694425.844033179</v>
      </c>
      <c r="EQ84" s="0" t="n">
        <v>1.09006803559665</v>
      </c>
      <c r="ER84" s="0" t="n">
        <v>0.0857842935531631</v>
      </c>
      <c r="ES84" s="0" t="n">
        <v>417075.798813544</v>
      </c>
      <c r="ET84" s="0" t="n">
        <v>0.00357404887227622</v>
      </c>
      <c r="EU84" s="0" t="n">
        <v>1.71710722570864</v>
      </c>
      <c r="EV84" s="0" t="n">
        <v>0.00390305322960252</v>
      </c>
      <c r="EW84" s="7" t="n">
        <v>6416999.13984654</v>
      </c>
      <c r="EX84" s="0" t="n">
        <v>10.8935333575233</v>
      </c>
      <c r="EY84" s="0" t="n">
        <v>3792.12346081592</v>
      </c>
      <c r="EZ84" s="7" t="n">
        <v>1020331.97951372</v>
      </c>
      <c r="FA84" s="0" t="n">
        <v>0.00437618987042673</v>
      </c>
      <c r="FB84" s="0" t="n">
        <v>70.0968338108923</v>
      </c>
      <c r="FC84" s="0" t="n">
        <v>43618.7644146874</v>
      </c>
      <c r="FD84" s="0" t="n">
        <v>0.0684701159490575</v>
      </c>
      <c r="FE84" s="0" t="n">
        <v>14.896565584033</v>
      </c>
      <c r="FF84" s="0" t="n">
        <v>20535.1691110188</v>
      </c>
      <c r="FG84" s="0" t="n">
        <v>238.676372500374</v>
      </c>
      <c r="FH84" s="0" t="n">
        <v>98532.938624886</v>
      </c>
      <c r="FI84" s="0" t="n">
        <v>0.146621565509739</v>
      </c>
      <c r="FJ84" s="0" t="n">
        <v>299.327401660587</v>
      </c>
      <c r="FK84" s="0" t="n">
        <v>2.87964037475424</v>
      </c>
      <c r="FL84" s="0" t="n">
        <v>11747.6965831906</v>
      </c>
      <c r="FM84" s="0" t="n">
        <v>370.193365928493</v>
      </c>
      <c r="FN84" s="0" t="n">
        <v>0.00212971451738029</v>
      </c>
      <c r="FO84" s="0" t="n">
        <v>0.241607242133816</v>
      </c>
      <c r="FP84" s="7" t="n">
        <v>8.99322985747014E-012</v>
      </c>
      <c r="FQ84" s="7" t="n">
        <v>8.83967241351335E-010</v>
      </c>
      <c r="FR84" s="0" t="n">
        <v>499999.9999999</v>
      </c>
      <c r="FS84" s="7" t="n">
        <v>6.4141880558302E-011</v>
      </c>
      <c r="FT84" s="7" t="n">
        <v>5.17904011172848E-009</v>
      </c>
      <c r="FU84" s="0" t="n">
        <v>597507.310920271</v>
      </c>
      <c r="FV84" s="7" t="n">
        <v>8.84009153481136E-009</v>
      </c>
      <c r="FW84" s="7" t="n">
        <v>1.02348110139459E-007</v>
      </c>
      <c r="FX84" s="7" t="n">
        <v>5797187.15570139</v>
      </c>
      <c r="FY84" s="7" t="n">
        <v>8.57691013385505E-008</v>
      </c>
      <c r="FZ84" s="7" t="n">
        <v>8.57664202464502E-007</v>
      </c>
      <c r="GA84" s="7" t="n">
        <v>1.40042419469872E-006</v>
      </c>
      <c r="GB84" s="0" t="n">
        <v>99999.9998599654</v>
      </c>
      <c r="GC84" s="0" t="n">
        <v>0.000139956776129491</v>
      </c>
      <c r="GD84" s="7" t="n">
        <v>9.27970292047862E-009</v>
      </c>
      <c r="GE84" s="0" t="n">
        <v>99999.9999999315</v>
      </c>
      <c r="GF84" s="7" t="n">
        <v>9.97615524753753E-012</v>
      </c>
      <c r="GG84" s="7" t="n">
        <v>3.45810764487309E-014</v>
      </c>
      <c r="GH84" s="7" t="n">
        <v>4.43908067144403E-008</v>
      </c>
      <c r="GI84" s="7" t="n">
        <v>6.84689163359276E-008</v>
      </c>
      <c r="GJ84" s="0" t="n">
        <v>0.00113680588659619</v>
      </c>
      <c r="GK84" s="0" t="n">
        <v>9.49449828563095</v>
      </c>
      <c r="GL84" s="0" t="n">
        <v>1.93769347464652</v>
      </c>
      <c r="GM84" s="0" t="n">
        <v>15.4510672244584</v>
      </c>
      <c r="GN84" s="0" t="s">
        <v>319</v>
      </c>
      <c r="GO84" s="0" t="e">
        <f aca="false">VLOOKUP(GN84,,8,0)</f>
        <v>#NAME?</v>
      </c>
      <c r="GP84" s="0" t="n">
        <v>236</v>
      </c>
      <c r="GQ84" s="0" t="n">
        <v>520352</v>
      </c>
      <c r="GR84" s="0" t="n">
        <v>236</v>
      </c>
      <c r="GS84" s="0" t="n">
        <v>520352</v>
      </c>
      <c r="GT84" s="0" t="n">
        <v>0</v>
      </c>
      <c r="GU84" s="0" t="n">
        <v>0</v>
      </c>
      <c r="GV84" s="0" t="n">
        <v>0</v>
      </c>
      <c r="GW84" s="0" t="n">
        <v>0</v>
      </c>
      <c r="GX84" s="0" t="n">
        <v>1</v>
      </c>
      <c r="GY84" s="0" t="s">
        <v>319</v>
      </c>
      <c r="GZ84" s="0" t="n">
        <v>83.2</v>
      </c>
      <c r="HA84" s="0" t="n">
        <v>0</v>
      </c>
      <c r="HB84" s="0" t="e">
        <f aca="false">VLOOKUP(GN84,,42,0)</f>
        <v>#NAME?</v>
      </c>
      <c r="HC84" s="0" t="e">
        <f aca="false">VLOOKUP(GN84,,43,0)</f>
        <v>#NAME?</v>
      </c>
      <c r="HD84" s="0" t="e">
        <f aca="false">IF(HC84="Progressed",1,0)</f>
        <v>#NAME?</v>
      </c>
      <c r="HE84" s="0" t="n">
        <f aca="false">GU84/GX84</f>
        <v>0</v>
      </c>
      <c r="HF84" s="0" t="e">
        <f aca="false">VLOOKUP(GN84,,3,0)</f>
        <v>#NAME?</v>
      </c>
      <c r="HG84" s="0" t="n">
        <f aca="false">IF(Q84&gt;20,1,0)</f>
        <v>1</v>
      </c>
      <c r="HH84" s="0" t="n">
        <f aca="false">IF(AF84&gt;4.2,1,0)</f>
        <v>0</v>
      </c>
      <c r="HI84" s="0" t="n">
        <f aca="false">IF(DQ84&gt;0.005,1,0)</f>
        <v>0</v>
      </c>
      <c r="HJ84" s="0" t="n">
        <f aca="false">IF(DR84&gt;0.004,1,0)</f>
        <v>0</v>
      </c>
      <c r="HK84" s="0" t="n">
        <f aca="false">IF(ED84&gt;0.001,1,0)</f>
        <v>0</v>
      </c>
      <c r="HL84" s="0" t="n">
        <f aca="false">IF((GT84/GP84)&gt;0.4,1,0)</f>
        <v>0</v>
      </c>
      <c r="HM84" s="0" t="n">
        <f aca="false">SUM(HG84:HH84)</f>
        <v>1</v>
      </c>
      <c r="HN84" s="0" t="n">
        <f aca="false">SUM(HG84,HH84,HL84)</f>
        <v>1</v>
      </c>
      <c r="HP84" s="1" t="n">
        <f aca="false">IF(B84&gt;AVERAGE($B$3:$B$115),1,0)</f>
        <v>0</v>
      </c>
      <c r="HQ84" s="1" t="n">
        <f aca="false">IF(E84&gt;AVERAGE($E$3:$E$115),1,0)</f>
        <v>1</v>
      </c>
      <c r="HR84" s="2" t="str">
        <f aca="false">IF(AND(HP84,HQ84),"high","low")</f>
        <v>low</v>
      </c>
      <c r="HS84" s="6" t="n">
        <v>106.3</v>
      </c>
      <c r="HT84" s="6" t="n">
        <v>0</v>
      </c>
      <c r="HU84" s="6" t="str">
        <f aca="false">HR84</f>
        <v>low</v>
      </c>
      <c r="HV84" s="0" t="str">
        <f aca="false">IF(HM84+HL84&lt;2,"low","high")</f>
        <v>low</v>
      </c>
      <c r="HW84" s="0" t="n">
        <v>83.2</v>
      </c>
      <c r="HX84" s="0" t="n">
        <v>0</v>
      </c>
      <c r="HY84" s="0" t="n">
        <f aca="false">SUM(HG84,HH84,HL84)</f>
        <v>1</v>
      </c>
      <c r="IA84" s="0" t="n">
        <v>83.2</v>
      </c>
      <c r="IB84" s="0" t="n">
        <v>0</v>
      </c>
      <c r="IC84" s="0" t="str">
        <f aca="false">IF(AND(SUM(HG84:HH84)=2,GW84&gt;0.4),"high relBp52 and cRel + high synergy",IF(SUM(HG84:HH84)=2,"high RelBp52 and cRel + low synergy","low nfkb"))</f>
        <v>low nfkb</v>
      </c>
      <c r="IE84" s="0" t="n">
        <v>83.2</v>
      </c>
      <c r="IF84" s="0" t="n">
        <v>0</v>
      </c>
      <c r="IG84" s="0" t="str">
        <f aca="false">IF(AND(SUM(HG84:HH84)=2,GW84&gt;0.4),"high relBp52 and cRel + high synergy",IF(AND(SUM(HG84:HH84)=1,GW84&gt;0.4),"high RelBp52 or cRel + high synergy",IF(SUM(HG84:HH84)=1,"high cRel OR RelBnp52n","low nfkb")))</f>
        <v>high cRel OR RelBnp52n</v>
      </c>
      <c r="II84" s="0" t="n">
        <v>83.2</v>
      </c>
      <c r="IJ84" s="0" t="n">
        <v>0</v>
      </c>
      <c r="IK84" s="0" t="str">
        <f aca="false">IF(Q84&gt;20,"high cRel","low cRel")</f>
        <v>high cRel</v>
      </c>
      <c r="IM84" s="0" t="n">
        <v>83.2</v>
      </c>
      <c r="IN84" s="0" t="n">
        <v>0</v>
      </c>
      <c r="IO84" s="0" t="str">
        <f aca="false">IF(AND(Q84&gt;20,GW84&gt;0.4),"high cRel + syn","low cRel or syn")</f>
        <v>low cRel or syn</v>
      </c>
      <c r="IQ84" s="0" t="n">
        <v>83.2</v>
      </c>
      <c r="IR84" s="0" t="n">
        <v>0</v>
      </c>
      <c r="IS84" s="0" t="str">
        <f aca="false">IF(AF84&gt;4.2,"High RelBnp52n","low RelBnp52n")</f>
        <v>low RelBnp52n</v>
      </c>
      <c r="IU84" s="0" t="n">
        <v>83.2</v>
      </c>
      <c r="IV84" s="0" t="n">
        <v>0</v>
      </c>
      <c r="IW84" s="0" t="str">
        <f aca="false">IF(AND(AF84&gt;4.2,GW84&gt;0.4),"High RelBnp52n and syn","low RelBnp52n or syn")</f>
        <v>low RelBnp52n or syn</v>
      </c>
      <c r="IY84" s="0" t="n">
        <v>83.2</v>
      </c>
      <c r="IZ84" s="0" t="n">
        <v>0</v>
      </c>
      <c r="JA84" s="0" t="str">
        <f aca="false">IF(AND(AF84&gt;4.2,GW84&gt;0.4),"High RelBnp52n and syn",IF(AND(AF84&gt;4.2,GW84&lt;=0.4),"other",IF(AND(AF84&lt;=4.2,GW84&gt;0.4),"other","low RelBnp52n and syn")))</f>
        <v>low RelBnp52n and syn</v>
      </c>
      <c r="JC84" s="0" t="n">
        <v>83.2</v>
      </c>
      <c r="JD84" s="0" t="n">
        <v>0</v>
      </c>
      <c r="JE84" s="0" t="str">
        <f aca="false">IF(ED84&gt;0.001,"high pE2F","low pE2F")</f>
        <v>low pE2F</v>
      </c>
      <c r="JG84" s="0" t="n">
        <v>83.2</v>
      </c>
      <c r="JH84" s="0" t="n">
        <v>0</v>
      </c>
      <c r="JI84" s="0" t="str">
        <f aca="false">IF((Q84/R84)&gt;1.3,"high cRel/relA","low cRel/RelA")</f>
        <v>high cRel/relA</v>
      </c>
      <c r="JK84" s="0" t="n">
        <v>83.2</v>
      </c>
      <c r="JL84" s="0" t="n">
        <v>0</v>
      </c>
      <c r="JM84" s="0" t="str">
        <f aca="false">IF(AND((Q84/R84)&gt;1.3,GW84&gt;0.4),"high cRel/relA and high syn",IF(OR((Q84/R84)&gt;1.3,GW84&gt;0.4),"high cRel/RelA or high syn","low both"))</f>
        <v>high cRel/RelA or high syn</v>
      </c>
      <c r="JO84" s="0" t="n">
        <v>83.2</v>
      </c>
      <c r="JP84" s="0" t="n">
        <v>0</v>
      </c>
      <c r="JQ84" s="0" t="str">
        <f aca="false">IF(BB84&gt;7.6,"high IkBd","low IkBd")</f>
        <v>high IkBd</v>
      </c>
      <c r="JS84" s="0" t="n">
        <v>83.2</v>
      </c>
      <c r="JT84" s="0" t="n">
        <v>0</v>
      </c>
      <c r="JU84" s="0" t="n">
        <v>4</v>
      </c>
      <c r="JW84" s="0" t="n">
        <v>83.2</v>
      </c>
      <c r="JX84" s="0" t="n">
        <v>0</v>
      </c>
      <c r="JY84" s="0" t="str">
        <f aca="false">IF(OR(JU84=3,JU84=5),IF(GW84&gt;0.4,"3/5 high syn","3/5 low syn"),"other")</f>
        <v>other</v>
      </c>
      <c r="KA84" s="0" t="n">
        <v>83.2</v>
      </c>
      <c r="KB84" s="0" t="n">
        <v>0</v>
      </c>
      <c r="KC84" s="0" t="str">
        <f aca="false">IF(KD84&gt;$KE$3,"high nfkb","low")</f>
        <v>low</v>
      </c>
      <c r="KD84" s="0" t="n">
        <f aca="false">D84+C84</f>
        <v>34.5699704427892</v>
      </c>
      <c r="KG84" s="0" t="n">
        <v>83.2</v>
      </c>
      <c r="KH84" s="0" t="n">
        <v>0</v>
      </c>
      <c r="KI84" s="0" t="str">
        <f aca="false">IF(AND(KM84,NOT(KN84),KO84),"high cRel+RelB, low RelA","other")</f>
        <v>other</v>
      </c>
      <c r="KJ84" s="0" t="n">
        <f aca="false">Q84</f>
        <v>22.9979586100959</v>
      </c>
      <c r="KK84" s="0" t="n">
        <f aca="false">R84</f>
        <v>15.6694561504009</v>
      </c>
      <c r="KL84" s="0" t="n">
        <f aca="false">AC84</f>
        <v>15.6473065938312</v>
      </c>
      <c r="KM84" s="0" t="n">
        <f aca="false">IF(KJ84&gt;AVERAGE($KJ$3:$KJ$115),1,0)</f>
        <v>1</v>
      </c>
      <c r="KN84" s="0" t="n">
        <f aca="false">IF(KK84&gt;AVERAGE($KK$3:$KK$115),1,0)</f>
        <v>0</v>
      </c>
      <c r="KO84" s="0" t="n">
        <f aca="false">IF(KL84&gt;AVERAGE($KL$3:$KL$115),1,0)</f>
        <v>0</v>
      </c>
      <c r="KP84" s="0" t="n">
        <v>4</v>
      </c>
      <c r="KQ84" s="0" t="n">
        <v>139</v>
      </c>
      <c r="KR84" s="0" t="n">
        <v>316741</v>
      </c>
      <c r="KS84" s="0" t="n">
        <v>139</v>
      </c>
      <c r="KT84" s="0" t="n">
        <v>316386</v>
      </c>
      <c r="KU84" s="0" t="n">
        <v>32</v>
      </c>
      <c r="KV84" s="0" t="n">
        <v>355</v>
      </c>
      <c r="KW84" s="0" t="n">
        <v>442</v>
      </c>
      <c r="KX84" s="0" t="n">
        <v>0.230215827338129</v>
      </c>
      <c r="KY84" s="0" t="n">
        <f aca="false">KV84/KT84</f>
        <v>0.00112204711965763</v>
      </c>
    </row>
    <row r="85" customFormat="false" ht="15" hidden="false" customHeight="false" outlineLevel="0" collapsed="false">
      <c r="A85" s="0" t="n">
        <v>361</v>
      </c>
      <c r="B85" s="0" t="n">
        <v>8.19943632785074</v>
      </c>
      <c r="C85" s="0" t="n">
        <v>19.2760436029448</v>
      </c>
      <c r="D85" s="0" t="n">
        <v>7.23191792866336</v>
      </c>
      <c r="E85" s="0" t="n">
        <v>144.309995474629</v>
      </c>
      <c r="F85" s="0" t="n">
        <v>0.11724755732025</v>
      </c>
      <c r="G85" s="0" t="n">
        <v>0.0404403271785778</v>
      </c>
      <c r="H85" s="0" t="n">
        <v>1.64154825604807</v>
      </c>
      <c r="I85" s="0" t="n">
        <v>0.594413498940412</v>
      </c>
      <c r="J85" s="0" t="n">
        <v>0.0788448176154796</v>
      </c>
      <c r="K85" s="0" t="n">
        <v>6.49027787174692</v>
      </c>
      <c r="L85" s="0" t="n">
        <v>0.528176002473158</v>
      </c>
      <c r="M85" s="0" t="n">
        <v>1</v>
      </c>
      <c r="N85" s="0" t="n">
        <v>1.12995205303311</v>
      </c>
      <c r="O85" s="0" t="n">
        <v>1</v>
      </c>
      <c r="P85" s="0" t="n">
        <v>0.00998715143008022</v>
      </c>
      <c r="Q85" s="0" t="n">
        <v>16.869690103979</v>
      </c>
      <c r="R85" s="0" t="n">
        <v>15.9610024429795</v>
      </c>
      <c r="S85" s="0" t="n">
        <v>0.962950035727006</v>
      </c>
      <c r="T85" s="0" t="n">
        <v>0</v>
      </c>
      <c r="U85" s="0" t="n">
        <v>1</v>
      </c>
      <c r="V85" s="0" t="n">
        <v>3.05567743546933</v>
      </c>
      <c r="W85" s="0" t="n">
        <v>0.373125033367653</v>
      </c>
      <c r="X85" s="0" t="n">
        <v>1.11590173919489</v>
      </c>
      <c r="Y85" s="0" t="n">
        <v>2.23639157807383</v>
      </c>
      <c r="Z85" s="0" t="n">
        <v>2.41623955347796</v>
      </c>
      <c r="AA85" s="0" t="n">
        <v>0.0315847523102745</v>
      </c>
      <c r="AB85" s="0" t="n">
        <v>0.913296667698075</v>
      </c>
      <c r="AC85" s="0" t="n">
        <v>15.2019713162509</v>
      </c>
      <c r="AD85" s="0" t="n">
        <v>0.0104123430102333</v>
      </c>
      <c r="AE85" s="0" t="n">
        <v>0.327115152233242</v>
      </c>
      <c r="AF85" s="0" t="n">
        <v>4.40573149989173</v>
      </c>
      <c r="AG85" s="0" t="n">
        <v>0.203103311925277</v>
      </c>
      <c r="AH85" s="0" t="n">
        <v>11.0283937469304</v>
      </c>
      <c r="AI85" s="0" t="n">
        <v>0.138271534582174</v>
      </c>
      <c r="AJ85" s="0" t="n">
        <v>0.0310415367322819</v>
      </c>
      <c r="AK85" s="0" t="n">
        <v>0.0252326937633468</v>
      </c>
      <c r="AL85" s="0" t="n">
        <v>0.00348292347464595</v>
      </c>
      <c r="AM85" s="0" t="n">
        <v>0.457150481700263</v>
      </c>
      <c r="AN85" s="0" t="n">
        <v>0.0021152197053149</v>
      </c>
      <c r="AO85" s="0" t="n">
        <v>0.21450471363469</v>
      </c>
      <c r="AP85" s="0" t="n">
        <v>128.793638014142</v>
      </c>
      <c r="AQ85" s="0" t="n">
        <v>12.6958254291646</v>
      </c>
      <c r="AR85" s="0" t="n">
        <v>30.1867198842214</v>
      </c>
      <c r="AS85" s="0" t="n">
        <v>6.22499686715154</v>
      </c>
      <c r="AT85" s="0" t="n">
        <v>14.2696564273124</v>
      </c>
      <c r="AU85" s="0" t="n">
        <v>0.0256285364467282</v>
      </c>
      <c r="AV85" s="0" t="n">
        <v>0.933263435490135</v>
      </c>
      <c r="AW85" s="0" t="n">
        <v>0.0103440087712989</v>
      </c>
      <c r="AX85" s="0" t="n">
        <v>2.98053145762625</v>
      </c>
      <c r="AY85" s="0" t="n">
        <v>0.26780647542093</v>
      </c>
      <c r="AZ85" s="0" t="n">
        <v>1.81009031100623</v>
      </c>
      <c r="BA85" s="0" t="n">
        <v>0.192225301255093</v>
      </c>
      <c r="BB85" s="0" t="n">
        <v>6.67418038709779</v>
      </c>
      <c r="BC85" s="0" t="n">
        <v>16.606392349935</v>
      </c>
      <c r="BD85" s="0" t="n">
        <v>6.49161821719266</v>
      </c>
      <c r="BE85" s="0" t="n">
        <v>1.27109708109504</v>
      </c>
      <c r="BF85" s="0" t="n">
        <v>7.25260487368614</v>
      </c>
      <c r="BG85" s="0" t="n">
        <v>3.5587902741201</v>
      </c>
      <c r="BH85" s="0" t="n">
        <v>0</v>
      </c>
      <c r="BI85" s="0" t="n">
        <v>0</v>
      </c>
      <c r="BJ85" s="0" t="n">
        <v>0.153323022964543</v>
      </c>
      <c r="BK85" s="0" t="n">
        <v>0.110065813820055</v>
      </c>
      <c r="BL85" s="0" t="n">
        <v>0.946189032177486</v>
      </c>
      <c r="BM85" s="0" t="n">
        <v>0.0724683599302492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0.00510269200735341</v>
      </c>
      <c r="BU85" s="0" t="n">
        <v>4.94661353485937</v>
      </c>
      <c r="BV85" s="0" t="n">
        <v>4.50269888334164</v>
      </c>
      <c r="BW85" s="0" t="n">
        <v>2.23528455480596</v>
      </c>
      <c r="BX85" s="0" t="n">
        <v>0.00948531642584473</v>
      </c>
      <c r="BY85" s="0" t="n">
        <v>0.00385995182553297</v>
      </c>
      <c r="BZ85" s="0" t="n">
        <v>0.105111258377912</v>
      </c>
      <c r="CA85" s="0" t="n">
        <v>0.0743964015337963</v>
      </c>
      <c r="CB85" s="0" t="n">
        <v>4.86154467026262</v>
      </c>
      <c r="CC85" s="0" t="n">
        <v>0.385718632776495</v>
      </c>
      <c r="CD85" s="0" t="n">
        <v>0.394953639847151</v>
      </c>
      <c r="CE85" s="0" t="n">
        <v>0.191229186343335</v>
      </c>
      <c r="CF85" s="0" t="n">
        <v>0.000926075325100432</v>
      </c>
      <c r="CG85" s="0" t="n">
        <v>0.000844157190585437</v>
      </c>
      <c r="CH85" s="0" t="n">
        <v>0.00872628346200039</v>
      </c>
      <c r="CI85" s="0" t="n">
        <v>0.00610484869044722</v>
      </c>
      <c r="CJ85" s="0" t="n">
        <v>7.80188616707137</v>
      </c>
      <c r="CK85" s="0" t="n">
        <v>0.687101199495889</v>
      </c>
      <c r="CL85" s="0" t="n">
        <v>1.083125802081</v>
      </c>
      <c r="CM85" s="0" t="n">
        <v>0.530905083597502</v>
      </c>
      <c r="CN85" s="0" t="n">
        <v>0.00206482092084434</v>
      </c>
      <c r="CO85" s="0" t="n">
        <v>0.00204239319432195</v>
      </c>
      <c r="CP85" s="0" t="n">
        <v>0.0228534655054607</v>
      </c>
      <c r="CQ85" s="0" t="n">
        <v>0.0163941005319814</v>
      </c>
      <c r="CR85" s="0" t="n">
        <v>1.22055644743889</v>
      </c>
      <c r="CS85" s="0" t="n">
        <v>0.0953859752724642</v>
      </c>
      <c r="CT85" s="0" t="n">
        <v>0.350983085720299</v>
      </c>
      <c r="CU85" s="0" t="n">
        <v>3.53115144084652</v>
      </c>
      <c r="CV85" s="0" t="n">
        <v>0.05235268272777</v>
      </c>
      <c r="CW85" s="0" t="n">
        <v>0.0373466778928163</v>
      </c>
      <c r="CX85" s="0" t="n">
        <v>0.0252817398530434</v>
      </c>
      <c r="CY85" s="0" t="n">
        <v>0.0444669212653537</v>
      </c>
      <c r="CZ85" s="0" t="n">
        <v>0.0952634716051372</v>
      </c>
      <c r="DA85" s="0" t="n">
        <v>6.27364152559354</v>
      </c>
      <c r="DB85" s="0" t="n">
        <v>2.03731417356921</v>
      </c>
      <c r="DC85" s="0" t="n">
        <v>5.63756737978803</v>
      </c>
      <c r="DD85" s="0" t="n">
        <v>0.347656694294712</v>
      </c>
      <c r="DE85" s="0" t="n">
        <v>0.0187981668372202</v>
      </c>
      <c r="DF85" s="0" t="n">
        <v>0.00829743789083984</v>
      </c>
      <c r="DG85" s="0" t="n">
        <v>0.000472765675015913</v>
      </c>
      <c r="DH85" s="7" t="n">
        <v>2.5486766057529E-006</v>
      </c>
      <c r="DI85" s="0" t="n">
        <v>0.00242879558677705</v>
      </c>
      <c r="DJ85" s="0" t="n">
        <v>0.00389622122317535</v>
      </c>
      <c r="DK85" s="0" t="n">
        <v>0.00060981300549184</v>
      </c>
      <c r="DL85" s="0" t="n">
        <v>0.00864007722629225</v>
      </c>
      <c r="DM85" s="0" t="n">
        <v>0.0431445944115114</v>
      </c>
      <c r="DN85" s="0" t="n">
        <v>0.538301914051206</v>
      </c>
      <c r="DO85" s="7" t="n">
        <v>1.49930155803602E-007</v>
      </c>
      <c r="DP85" s="0" t="n">
        <v>0.131271438723445</v>
      </c>
      <c r="DQ85" s="0" t="n">
        <v>0.00514532576593242</v>
      </c>
      <c r="DR85" s="0" t="n">
        <v>0.00167758127679698</v>
      </c>
      <c r="DS85" s="0" t="n">
        <v>0.00767926151250472</v>
      </c>
      <c r="DT85" s="0" t="n">
        <v>0.207982014415419</v>
      </c>
      <c r="DU85" s="0" t="n">
        <v>0.999557983556792</v>
      </c>
      <c r="DV85" s="0" t="n">
        <v>1.01539974359047</v>
      </c>
      <c r="DW85" s="0" t="n">
        <v>1.13394281012197</v>
      </c>
      <c r="DX85" s="7" t="n">
        <v>2.86753729791303E-005</v>
      </c>
      <c r="DY85" s="0" t="n">
        <v>0.0078525978757235</v>
      </c>
      <c r="DZ85" s="0" t="n">
        <v>4.87647304754746</v>
      </c>
      <c r="EA85" s="0" t="n">
        <v>0.0537878948126839</v>
      </c>
      <c r="EB85" s="0" t="n">
        <v>3.16978478223606</v>
      </c>
      <c r="EC85" s="0" t="n">
        <v>0.0689755647890247</v>
      </c>
      <c r="ED85" s="0" t="n">
        <v>0.000760808458239662</v>
      </c>
      <c r="EE85" s="0" t="n">
        <v>1.88476872888048</v>
      </c>
      <c r="EF85" s="0" t="n">
        <v>199.76014160858</v>
      </c>
      <c r="EG85" s="0" t="n">
        <v>0.00798961176099552</v>
      </c>
      <c r="EH85" s="0" t="n">
        <v>1.43614728513897</v>
      </c>
      <c r="EI85" s="0" t="n">
        <v>82.2832162668611</v>
      </c>
      <c r="EJ85" s="0" t="n">
        <v>0.0971040390969603</v>
      </c>
      <c r="EK85" s="0" t="n">
        <v>20540.3324915303</v>
      </c>
      <c r="EL85" s="0" t="n">
        <v>0.00294682710298913</v>
      </c>
      <c r="EM85" s="0" t="n">
        <v>8.10692990759655</v>
      </c>
      <c r="EN85" s="0" t="n">
        <v>644.076214657662</v>
      </c>
      <c r="EO85" s="0" t="n">
        <v>1.6236498139299</v>
      </c>
      <c r="EP85" s="0" t="n">
        <v>204570.415276221</v>
      </c>
      <c r="EQ85" s="0" t="n">
        <v>0.165669661704882</v>
      </c>
      <c r="ER85" s="0" t="n">
        <v>0.0166473590184439</v>
      </c>
      <c r="ES85" s="0" t="n">
        <v>673537.907199352</v>
      </c>
      <c r="ET85" s="0" t="n">
        <v>0.00112008540415576</v>
      </c>
      <c r="EU85" s="0" t="n">
        <v>0.525450335186755</v>
      </c>
      <c r="EV85" s="0" t="n">
        <v>0.00107815759278951</v>
      </c>
      <c r="EW85" s="7" t="n">
        <v>5025557.76816714</v>
      </c>
      <c r="EX85" s="0" t="n">
        <v>1.65584015018336</v>
      </c>
      <c r="EY85" s="0" t="n">
        <v>667.14320888683</v>
      </c>
      <c r="EZ85" s="7" t="n">
        <v>1527185.37909555</v>
      </c>
      <c r="FA85" s="0" t="n">
        <v>0.00127111336065662</v>
      </c>
      <c r="FB85" s="0" t="n">
        <v>20.8107997972183</v>
      </c>
      <c r="FC85" s="0" t="n">
        <v>67750.4833945208</v>
      </c>
      <c r="FD85" s="0" t="n">
        <v>0.0548671708589773</v>
      </c>
      <c r="FE85" s="0" t="n">
        <v>11.2789479850975</v>
      </c>
      <c r="FF85" s="0" t="n">
        <v>23458.7525717176</v>
      </c>
      <c r="FG85" s="0" t="n">
        <v>210.496550382692</v>
      </c>
      <c r="FH85" s="0" t="n">
        <v>155150.710602283</v>
      </c>
      <c r="FI85" s="0" t="n">
        <v>0.174807163012151</v>
      </c>
      <c r="FJ85" s="0" t="n">
        <v>383.605051751739</v>
      </c>
      <c r="FK85" s="0" t="n">
        <v>3.69968344626752</v>
      </c>
      <c r="FL85" s="0" t="n">
        <v>11089.1603582186</v>
      </c>
      <c r="FM85" s="0" t="n">
        <v>450.446119699156</v>
      </c>
      <c r="FN85" s="0" t="n">
        <v>0.00401880882329613</v>
      </c>
      <c r="FO85" s="0" t="n">
        <v>0.446036052247139</v>
      </c>
      <c r="FP85" s="7" t="n">
        <v>3.19931547491845E-011</v>
      </c>
      <c r="FQ85" s="7" t="n">
        <v>3.02176547539621E-009</v>
      </c>
      <c r="FR85" s="0" t="n">
        <v>499999.999999647</v>
      </c>
      <c r="FS85" s="7" t="n">
        <v>2.28185732284131E-010</v>
      </c>
      <c r="FT85" s="7" t="n">
        <v>2.15848634570591E-008</v>
      </c>
      <c r="FU85" s="0" t="n">
        <v>780491.33214947</v>
      </c>
      <c r="FV85" s="7" t="n">
        <v>4.81262873400559E-008</v>
      </c>
      <c r="FW85" s="7" t="n">
        <v>5.58600843058041E-007</v>
      </c>
      <c r="FX85" s="7" t="n">
        <v>4586594.62596241</v>
      </c>
      <c r="FY85" s="7" t="n">
        <v>2.82816428304427E-007</v>
      </c>
      <c r="FZ85" s="7" t="n">
        <v>2.82851296761442E-006</v>
      </c>
      <c r="GA85" s="7" t="n">
        <v>7.76403279338812E-006</v>
      </c>
      <c r="GB85" s="0" t="n">
        <v>99999.999223618</v>
      </c>
      <c r="GC85" s="0" t="n">
        <v>0.000775940970279578</v>
      </c>
      <c r="GD85" s="7" t="n">
        <v>5.1561067697157E-008</v>
      </c>
      <c r="GE85" s="0" t="n">
        <v>99999.9999996105</v>
      </c>
      <c r="GF85" s="7" t="n">
        <v>7.18342447012412E-011</v>
      </c>
      <c r="GG85" s="7" t="n">
        <v>7.33569664630444E-014</v>
      </c>
      <c r="GH85" s="7" t="n">
        <v>1.85510134804846E-007</v>
      </c>
      <c r="GI85" s="7" t="n">
        <v>3.89359233626396E-007</v>
      </c>
      <c r="GJ85" s="0" t="n">
        <v>0.00369952803828845</v>
      </c>
      <c r="GK85" s="0" t="n">
        <v>10.4155776916208</v>
      </c>
      <c r="GL85" s="0" t="n">
        <v>1.82527979980784</v>
      </c>
      <c r="GM85" s="0" t="n">
        <v>18.6408232344663</v>
      </c>
      <c r="GN85" s="0" t="s">
        <v>320</v>
      </c>
      <c r="GO85" s="0" t="e">
        <f aca="false">VLOOKUP(GN85,,8,0)</f>
        <v>#NAME?</v>
      </c>
      <c r="GP85" s="0" t="n">
        <v>1399</v>
      </c>
      <c r="GQ85" s="0" t="n">
        <v>2034264</v>
      </c>
      <c r="GR85" s="0" t="n">
        <v>804</v>
      </c>
      <c r="GS85" s="0" t="n">
        <v>1163687</v>
      </c>
      <c r="GT85" s="0" t="n">
        <v>919</v>
      </c>
      <c r="GU85" s="0" t="n">
        <v>870577</v>
      </c>
      <c r="GV85" s="0" t="n">
        <v>881352</v>
      </c>
      <c r="GW85" s="0" t="n">
        <v>1.14303482587065</v>
      </c>
      <c r="GX85" s="0" t="n">
        <v>9</v>
      </c>
      <c r="GY85" s="0" t="s">
        <v>320</v>
      </c>
      <c r="GZ85" s="0" t="n">
        <v>83.3183</v>
      </c>
      <c r="HA85" s="0" t="n">
        <v>0</v>
      </c>
      <c r="HB85" s="0" t="e">
        <f aca="false">VLOOKUP(GN85,,42,0)</f>
        <v>#NAME?</v>
      </c>
      <c r="HC85" s="0" t="e">
        <f aca="false">VLOOKUP(GN85,,43,0)</f>
        <v>#NAME?</v>
      </c>
      <c r="HD85" s="0" t="e">
        <f aca="false">IF(HC85="Progressed",1,0)</f>
        <v>#NAME?</v>
      </c>
      <c r="HE85" s="0" t="n">
        <f aca="false">GU85/GX85</f>
        <v>96730.7777777778</v>
      </c>
      <c r="HF85" s="0" t="e">
        <f aca="false">VLOOKUP(GN85,,3,0)</f>
        <v>#NAME?</v>
      </c>
      <c r="HG85" s="0" t="n">
        <f aca="false">IF(Q85&gt;20,1,0)</f>
        <v>0</v>
      </c>
      <c r="HH85" s="0" t="n">
        <f aca="false">IF(AF85&gt;4.2,1,0)</f>
        <v>1</v>
      </c>
      <c r="HI85" s="0" t="n">
        <f aca="false">IF(DQ85&gt;0.005,1,0)</f>
        <v>1</v>
      </c>
      <c r="HJ85" s="0" t="n">
        <f aca="false">IF(DR85&gt;0.004,1,0)</f>
        <v>0</v>
      </c>
      <c r="HK85" s="0" t="n">
        <f aca="false">IF(ED85&gt;0.001,1,0)</f>
        <v>0</v>
      </c>
      <c r="HL85" s="0" t="n">
        <f aca="false">IF((GT85/GP85)&gt;0.4,1,0)</f>
        <v>1</v>
      </c>
      <c r="HM85" s="0" t="n">
        <f aca="false">SUM(HG85:HH85)</f>
        <v>1</v>
      </c>
      <c r="HN85" s="0" t="n">
        <f aca="false">SUM(HG85,HH85,HL85)</f>
        <v>2</v>
      </c>
      <c r="HP85" s="1" t="n">
        <f aca="false">IF(B85&gt;AVERAGE($B$3:$B$115),1,0)</f>
        <v>0</v>
      </c>
      <c r="HQ85" s="1" t="n">
        <f aca="false">IF(E85&gt;AVERAGE($E$3:$E$115),1,0)</f>
        <v>0</v>
      </c>
      <c r="HR85" s="2" t="str">
        <f aca="false">IF(AND(HP85,HQ85),"high","low")</f>
        <v>low</v>
      </c>
      <c r="HS85" s="6" t="n">
        <v>36.501</v>
      </c>
      <c r="HT85" s="6" t="n">
        <v>1</v>
      </c>
      <c r="HU85" s="6" t="str">
        <f aca="false">HR85</f>
        <v>low</v>
      </c>
      <c r="HV85" s="0" t="str">
        <f aca="false">IF(HM85+HL85&lt;2,"low","high")</f>
        <v>high</v>
      </c>
      <c r="HW85" s="0" t="n">
        <v>83.3183</v>
      </c>
      <c r="HX85" s="0" t="n">
        <v>0</v>
      </c>
      <c r="HY85" s="0" t="n">
        <f aca="false">SUM(HG85,HH85,HL85)</f>
        <v>2</v>
      </c>
      <c r="IA85" s="0" t="n">
        <v>83.3183</v>
      </c>
      <c r="IB85" s="0" t="n">
        <v>0</v>
      </c>
      <c r="IC85" s="0" t="str">
        <f aca="false">IF(AND(SUM(HG85:HH85)=2,GW85&gt;0.4),"high relBp52 and cRel + high synergy",IF(SUM(HG85:HH85)=2,"high RelBp52 and cRel + low synergy","low nfkb"))</f>
        <v>low nfkb</v>
      </c>
      <c r="IE85" s="0" t="n">
        <v>83.3183</v>
      </c>
      <c r="IF85" s="0" t="n">
        <v>0</v>
      </c>
      <c r="IG85" s="0" t="str">
        <f aca="false">IF(AND(SUM(HG85:HH85)=2,GW85&gt;0.4),"high relBp52 and cRel + high synergy",IF(AND(SUM(HG85:HH85)=1,GW85&gt;0.4),"high RelBp52 or cRel + high synergy",IF(SUM(HG85:HH85)=1,"high cRel OR RelBnp52n","low nfkb")))</f>
        <v>high RelBp52 or cRel + high synergy</v>
      </c>
      <c r="II85" s="0" t="n">
        <v>83.3183</v>
      </c>
      <c r="IJ85" s="0" t="n">
        <v>0</v>
      </c>
      <c r="IK85" s="0" t="str">
        <f aca="false">IF(Q85&gt;20,"high cRel","low cRel")</f>
        <v>low cRel</v>
      </c>
      <c r="IM85" s="0" t="n">
        <v>83.3183</v>
      </c>
      <c r="IN85" s="0" t="n">
        <v>0</v>
      </c>
      <c r="IO85" s="0" t="str">
        <f aca="false">IF(AND(Q85&gt;20,GW85&gt;0.4),"high cRel + syn","low cRel or syn")</f>
        <v>low cRel or syn</v>
      </c>
      <c r="IQ85" s="0" t="n">
        <v>83.3183</v>
      </c>
      <c r="IR85" s="0" t="n">
        <v>0</v>
      </c>
      <c r="IS85" s="0" t="str">
        <f aca="false">IF(AF85&gt;4.2,"High RelBnp52n","low RelBnp52n")</f>
        <v>High RelBnp52n</v>
      </c>
      <c r="IU85" s="0" t="n">
        <v>83.3183</v>
      </c>
      <c r="IV85" s="0" t="n">
        <v>0</v>
      </c>
      <c r="IW85" s="0" t="str">
        <f aca="false">IF(AND(AF85&gt;4.2,GW85&gt;0.4),"High RelBnp52n and syn","low RelBnp52n or syn")</f>
        <v>High RelBnp52n and syn</v>
      </c>
      <c r="IY85" s="0" t="n">
        <v>83.3183</v>
      </c>
      <c r="IZ85" s="0" t="n">
        <v>0</v>
      </c>
      <c r="JA85" s="0" t="str">
        <f aca="false">IF(AND(AF85&gt;4.2,GW85&gt;0.4),"High RelBnp52n and syn",IF(AND(AF85&gt;4.2,GW85&lt;=0.4),"other",IF(AND(AF85&lt;=4.2,GW85&gt;0.4),"other","low RelBnp52n and syn")))</f>
        <v>High RelBnp52n and syn</v>
      </c>
      <c r="JC85" s="0" t="n">
        <v>83.3183</v>
      </c>
      <c r="JD85" s="0" t="n">
        <v>0</v>
      </c>
      <c r="JE85" s="0" t="str">
        <f aca="false">IF(ED85&gt;0.001,"high pE2F","low pE2F")</f>
        <v>low pE2F</v>
      </c>
      <c r="JG85" s="0" t="n">
        <v>83.3183</v>
      </c>
      <c r="JH85" s="0" t="n">
        <v>0</v>
      </c>
      <c r="JI85" s="0" t="str">
        <f aca="false">IF((Q85/R85)&gt;1.3,"high cRel/relA","low cRel/RelA")</f>
        <v>low cRel/RelA</v>
      </c>
      <c r="JK85" s="0" t="n">
        <v>83.3183</v>
      </c>
      <c r="JL85" s="0" t="n">
        <v>0</v>
      </c>
      <c r="JM85" s="0" t="str">
        <f aca="false">IF(AND((Q85/R85)&gt;1.3,GW85&gt;0.4),"high cRel/relA and high syn",IF(OR((Q85/R85)&gt;1.3,GW85&gt;0.4),"high cRel/RelA or high syn","low both"))</f>
        <v>high cRel/RelA or high syn</v>
      </c>
      <c r="JO85" s="0" t="n">
        <v>83.3183</v>
      </c>
      <c r="JP85" s="0" t="n">
        <v>0</v>
      </c>
      <c r="JQ85" s="0" t="str">
        <f aca="false">IF(BB85&gt;7.6,"high IkBd","low IkBd")</f>
        <v>low IkBd</v>
      </c>
      <c r="JS85" s="0" t="n">
        <v>83.3183</v>
      </c>
      <c r="JT85" s="0" t="n">
        <v>0</v>
      </c>
      <c r="JU85" s="0" t="n">
        <v>2</v>
      </c>
      <c r="JW85" s="0" t="n">
        <v>83.3183</v>
      </c>
      <c r="JX85" s="0" t="n">
        <v>0</v>
      </c>
      <c r="JY85" s="0" t="str">
        <f aca="false">IF(OR(JU85=3,JU85=5),IF(GW85&gt;0.4,"3/5 high syn","3/5 low syn"),"other")</f>
        <v>other</v>
      </c>
      <c r="KA85" s="0" t="n">
        <v>83.3183</v>
      </c>
      <c r="KB85" s="0" t="n">
        <v>0</v>
      </c>
      <c r="KC85" s="0" t="str">
        <f aca="false">IF(KD85&gt;$KE$3,"high nfkb","low")</f>
        <v>low</v>
      </c>
      <c r="KD85" s="0" t="n">
        <f aca="false">D85+C85</f>
        <v>26.5079615316082</v>
      </c>
      <c r="KG85" s="0" t="n">
        <v>83.3183</v>
      </c>
      <c r="KH85" s="0" t="n">
        <v>0</v>
      </c>
      <c r="KI85" s="0" t="str">
        <f aca="false">IF(AND(KM85,NOT(KN85),KO85),"high cRel+RelB, low RelA","other")</f>
        <v>other</v>
      </c>
      <c r="KJ85" s="0" t="n">
        <f aca="false">Q85</f>
        <v>16.869690103979</v>
      </c>
      <c r="KK85" s="0" t="n">
        <f aca="false">R85</f>
        <v>15.9610024429795</v>
      </c>
      <c r="KL85" s="0" t="n">
        <f aca="false">AC85</f>
        <v>15.2019713162509</v>
      </c>
      <c r="KM85" s="0" t="n">
        <f aca="false">IF(KJ85&gt;AVERAGE($KJ$3:$KJ$115),1,0)</f>
        <v>0</v>
      </c>
      <c r="KN85" s="0" t="n">
        <f aca="false">IF(KK85&gt;AVERAGE($KK$3:$KK$115),1,0)</f>
        <v>0</v>
      </c>
      <c r="KO85" s="0" t="n">
        <f aca="false">IF(KL85&gt;AVERAGE($KL$3:$KL$115),1,0)</f>
        <v>0</v>
      </c>
      <c r="KP85" s="0" t="n">
        <v>4</v>
      </c>
      <c r="KQ85" s="0" t="n">
        <v>497</v>
      </c>
      <c r="KR85" s="0" t="n">
        <v>859510</v>
      </c>
      <c r="KS85" s="0" t="n">
        <v>600</v>
      </c>
      <c r="KT85" s="0" t="n">
        <v>870862</v>
      </c>
      <c r="KU85" s="0" t="n">
        <v>172</v>
      </c>
      <c r="KV85" s="0" t="n">
        <v>-11352</v>
      </c>
      <c r="KW85" s="0" t="n">
        <v>124113</v>
      </c>
      <c r="KX85" s="0" t="n">
        <v>0.286666666666667</v>
      </c>
      <c r="KY85" s="0" t="n">
        <f aca="false">KV85/KT85</f>
        <v>-0.0130353603670846</v>
      </c>
    </row>
    <row r="86" customFormat="false" ht="15" hidden="false" customHeight="false" outlineLevel="0" collapsed="false">
      <c r="A86" s="0" t="n">
        <v>361</v>
      </c>
      <c r="B86" s="0" t="n">
        <v>11.1360668158106</v>
      </c>
      <c r="C86" s="0" t="n">
        <v>22.7405302330657</v>
      </c>
      <c r="D86" s="0" t="n">
        <v>11.8321759402107</v>
      </c>
      <c r="E86" s="0" t="n">
        <v>122.380259882345</v>
      </c>
      <c r="F86" s="0" t="n">
        <v>0.158185876079491</v>
      </c>
      <c r="G86" s="0" t="n">
        <v>0.0457159986596757</v>
      </c>
      <c r="H86" s="0" t="n">
        <v>1.21956417814969</v>
      </c>
      <c r="I86" s="0" t="n">
        <v>0.680030782982131</v>
      </c>
      <c r="J86" s="0" t="n">
        <v>0.0563371499624065</v>
      </c>
      <c r="K86" s="0" t="n">
        <v>8.60515236631546</v>
      </c>
      <c r="L86" s="0" t="n">
        <v>0.566173006584028</v>
      </c>
      <c r="M86" s="0" t="n">
        <v>1</v>
      </c>
      <c r="N86" s="0" t="n">
        <v>1.17116284647193</v>
      </c>
      <c r="O86" s="0" t="n">
        <v>1</v>
      </c>
      <c r="P86" s="0" t="n">
        <v>0.00483102083048169</v>
      </c>
      <c r="Q86" s="0" t="n">
        <v>23.0233627430308</v>
      </c>
      <c r="R86" s="0" t="n">
        <v>15.6703616288309</v>
      </c>
      <c r="S86" s="0" t="n">
        <v>1.28493930777607</v>
      </c>
      <c r="T86" s="0" t="n">
        <v>0</v>
      </c>
      <c r="U86" s="0" t="n">
        <v>1</v>
      </c>
      <c r="V86" s="0" t="n">
        <v>3.81581050250399</v>
      </c>
      <c r="W86" s="0" t="n">
        <v>0.503990709915157</v>
      </c>
      <c r="X86" s="0" t="n">
        <v>1.47373086190236</v>
      </c>
      <c r="Y86" s="0" t="n">
        <v>3.75756812435863</v>
      </c>
      <c r="Z86" s="0" t="n">
        <v>2.07000180970261</v>
      </c>
      <c r="AA86" s="0" t="n">
        <v>0.0268794698704446</v>
      </c>
      <c r="AB86" s="0" t="n">
        <v>0.901238758142326</v>
      </c>
      <c r="AC86" s="0" t="n">
        <v>15.6480277229136</v>
      </c>
      <c r="AD86" s="0" t="n">
        <v>0.00934512609530793</v>
      </c>
      <c r="AE86" s="0" t="n">
        <v>0.408691712155347</v>
      </c>
      <c r="AF86" s="0" t="n">
        <v>4.06912108796696</v>
      </c>
      <c r="AG86" s="0" t="n">
        <v>0.270854655466557</v>
      </c>
      <c r="AH86" s="0" t="n">
        <v>12.7403679714251</v>
      </c>
      <c r="AI86" s="0" t="n">
        <v>0.258356858196273</v>
      </c>
      <c r="AJ86" s="0" t="n">
        <v>0.0605805765696819</v>
      </c>
      <c r="AK86" s="0" t="n">
        <v>0.0310742413635016</v>
      </c>
      <c r="AL86" s="0" t="n">
        <v>0.00561373579255488</v>
      </c>
      <c r="AM86" s="0" t="n">
        <v>0.919939690917962</v>
      </c>
      <c r="AN86" s="0" t="n">
        <v>0.00155876013526375</v>
      </c>
      <c r="AO86" s="0" t="n">
        <v>0.16452133745495</v>
      </c>
      <c r="AP86" s="0" t="n">
        <v>168.742770256911</v>
      </c>
      <c r="AQ86" s="0" t="n">
        <v>22.6632882877261</v>
      </c>
      <c r="AR86" s="0" t="n">
        <v>35.6703649349571</v>
      </c>
      <c r="AS86" s="0" t="n">
        <v>10.3089990813853</v>
      </c>
      <c r="AT86" s="0" t="n">
        <v>22.675434127804</v>
      </c>
      <c r="AU86" s="0" t="n">
        <v>0.0732395090551263</v>
      </c>
      <c r="AV86" s="0" t="n">
        <v>1.2522074925742</v>
      </c>
      <c r="AW86" s="0" t="n">
        <v>0.0184376814931764</v>
      </c>
      <c r="AX86" s="0" t="n">
        <v>2.24767272340493</v>
      </c>
      <c r="AY86" s="0" t="n">
        <v>0.25105275793848</v>
      </c>
      <c r="AZ86" s="0" t="n">
        <v>1.16026509971191</v>
      </c>
      <c r="BA86" s="0" t="n">
        <v>0.160977277102391</v>
      </c>
      <c r="BB86" s="0" t="n">
        <v>7.8712616621656</v>
      </c>
      <c r="BC86" s="0" t="n">
        <v>18.9223840256583</v>
      </c>
      <c r="BD86" s="0" t="n">
        <v>6.66540258703292</v>
      </c>
      <c r="BE86" s="0" t="n">
        <v>1.46015532458968</v>
      </c>
      <c r="BF86" s="0" t="n">
        <v>12.6507809665873</v>
      </c>
      <c r="BG86" s="0" t="n">
        <v>5.76055834146747</v>
      </c>
      <c r="BH86" s="0" t="n">
        <v>0</v>
      </c>
      <c r="BI86" s="0" t="n">
        <v>0</v>
      </c>
      <c r="BJ86" s="0" t="n">
        <v>0.140443305233906</v>
      </c>
      <c r="BK86" s="0" t="n">
        <v>0.0901233383485412</v>
      </c>
      <c r="BL86" s="0" t="n">
        <v>1.03296832774209</v>
      </c>
      <c r="BM86" s="0" t="n">
        <v>0.080001194336359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0.00527870246937466</v>
      </c>
      <c r="BU86" s="0" t="n">
        <v>4.35630709033705</v>
      </c>
      <c r="BV86" s="0" t="n">
        <v>11.0315782360365</v>
      </c>
      <c r="BW86" s="0" t="n">
        <v>5.08193387013775</v>
      </c>
      <c r="BX86" s="0" t="n">
        <v>0.0374130393226344</v>
      </c>
      <c r="BY86" s="0" t="n">
        <v>0.0095219360982458</v>
      </c>
      <c r="BZ86" s="0" t="n">
        <v>0.138008780519874</v>
      </c>
      <c r="CA86" s="0" t="n">
        <v>0.0870878483633321</v>
      </c>
      <c r="CB86" s="0" t="n">
        <v>8.01341085814784</v>
      </c>
      <c r="CC86" s="0" t="n">
        <v>0.637684461675517</v>
      </c>
      <c r="CD86" s="0" t="n">
        <v>0.681730587095826</v>
      </c>
      <c r="CE86" s="0" t="n">
        <v>0.306770747269505</v>
      </c>
      <c r="CF86" s="0" t="n">
        <v>0.00251369819641991</v>
      </c>
      <c r="CG86" s="0" t="n">
        <v>0.00197971034220972</v>
      </c>
      <c r="CH86" s="0" t="n">
        <v>0.00805723252752378</v>
      </c>
      <c r="CI86" s="0" t="n">
        <v>0.00501809241083644</v>
      </c>
      <c r="CJ86" s="0" t="n">
        <v>9.3289067039852</v>
      </c>
      <c r="CK86" s="0" t="n">
        <v>0.817973647502923</v>
      </c>
      <c r="CL86" s="0" t="n">
        <v>1.2147683183063</v>
      </c>
      <c r="CM86" s="0" t="n">
        <v>0.552657159959206</v>
      </c>
      <c r="CN86" s="0" t="n">
        <v>0.00358065476299185</v>
      </c>
      <c r="CO86" s="0" t="n">
        <v>0.00299340180758988</v>
      </c>
      <c r="CP86" s="0" t="n">
        <v>0.0134613615507372</v>
      </c>
      <c r="CQ86" s="0" t="n">
        <v>0.00863263430421857</v>
      </c>
      <c r="CR86" s="0" t="n">
        <v>0.875296636553109</v>
      </c>
      <c r="CS86" s="0" t="n">
        <v>0.0690381236197889</v>
      </c>
      <c r="CT86" s="0" t="n">
        <v>0.462247824939624</v>
      </c>
      <c r="CU86" s="0" t="n">
        <v>4.22810321977013</v>
      </c>
      <c r="CV86" s="0" t="n">
        <v>0.0339730052115002</v>
      </c>
      <c r="CW86" s="0" t="n">
        <v>0.0314354589391961</v>
      </c>
      <c r="CX86" s="0" t="n">
        <v>0.0318507066312362</v>
      </c>
      <c r="CY86" s="0" t="n">
        <v>0.0367070478325578</v>
      </c>
      <c r="CZ86" s="0" t="n">
        <v>0.0969748711112682</v>
      </c>
      <c r="DA86" s="0" t="n">
        <v>6.64814910767371</v>
      </c>
      <c r="DB86" s="0" t="n">
        <v>2.18453454664337</v>
      </c>
      <c r="DC86" s="0" t="n">
        <v>4.41069580481743</v>
      </c>
      <c r="DD86" s="0" t="n">
        <v>0.287643378555305</v>
      </c>
      <c r="DE86" s="0" t="n">
        <v>0.0173432499670721</v>
      </c>
      <c r="DF86" s="0" t="n">
        <v>0.00945326633004058</v>
      </c>
      <c r="DG86" s="0" t="n">
        <v>0.00051604548592213</v>
      </c>
      <c r="DH86" s="7" t="n">
        <v>2.6362377507445E-006</v>
      </c>
      <c r="DI86" s="0" t="n">
        <v>0.00400293335120698</v>
      </c>
      <c r="DJ86" s="0" t="n">
        <v>0.00465830661785781</v>
      </c>
      <c r="DK86" s="0" t="n">
        <v>0.000437249491039635</v>
      </c>
      <c r="DL86" s="0" t="n">
        <v>0.0292652405760424</v>
      </c>
      <c r="DM86" s="0" t="n">
        <v>0.08738619034403</v>
      </c>
      <c r="DN86" s="0" t="n">
        <v>1.42710724746638</v>
      </c>
      <c r="DO86" s="7" t="n">
        <v>8.56947086121708E-008</v>
      </c>
      <c r="DP86" s="0" t="n">
        <v>0.259855370873923</v>
      </c>
      <c r="DQ86" s="0" t="n">
        <v>0.00365071661871446</v>
      </c>
      <c r="DR86" s="0" t="n">
        <v>0.00121512674832968</v>
      </c>
      <c r="DS86" s="0" t="n">
        <v>0.00507895282933328</v>
      </c>
      <c r="DT86" s="0" t="n">
        <v>0.275587504424493</v>
      </c>
      <c r="DU86" s="0" t="n">
        <v>0.999651689673152</v>
      </c>
      <c r="DV86" s="0" t="n">
        <v>0.78313419734838</v>
      </c>
      <c r="DW86" s="0" t="n">
        <v>0.940050904845449</v>
      </c>
      <c r="DX86" s="7" t="n">
        <v>1.53988492019007E-005</v>
      </c>
      <c r="DY86" s="0" t="n">
        <v>0.00488935009031542</v>
      </c>
      <c r="DZ86" s="0" t="n">
        <v>4.81801971563985</v>
      </c>
      <c r="EA86" s="0" t="n">
        <v>0.126841880380178</v>
      </c>
      <c r="EB86" s="0" t="n">
        <v>3.53500023810658</v>
      </c>
      <c r="EC86" s="0" t="n">
        <v>0.0537214067754281</v>
      </c>
      <c r="ED86" s="0" t="n">
        <v>0.00141430865126429</v>
      </c>
      <c r="EE86" s="0" t="n">
        <v>1.59326081493587</v>
      </c>
      <c r="EF86" s="0" t="n">
        <v>199.760141392077</v>
      </c>
      <c r="EG86" s="0" t="n">
        <v>0.00798961175216645</v>
      </c>
      <c r="EH86" s="0" t="n">
        <v>1.37325536304816</v>
      </c>
      <c r="EI86" s="0" t="n">
        <v>98.1604611898257</v>
      </c>
      <c r="EJ86" s="0" t="n">
        <v>0.108958849869831</v>
      </c>
      <c r="EK86" s="0" t="n">
        <v>22754.6505667611</v>
      </c>
      <c r="EL86" s="0" t="n">
        <v>0.00312155072038336</v>
      </c>
      <c r="EM86" s="0" t="n">
        <v>15.7141190253225</v>
      </c>
      <c r="EN86" s="0" t="n">
        <v>577.918881680073</v>
      </c>
      <c r="EO86" s="0" t="n">
        <v>3.16270570132567</v>
      </c>
      <c r="EP86" s="0" t="n">
        <v>694425.843861751</v>
      </c>
      <c r="EQ86" s="0" t="n">
        <v>1.0900678580688</v>
      </c>
      <c r="ER86" s="0" t="n">
        <v>0.0857842795558884</v>
      </c>
      <c r="ES86" s="0" t="n">
        <v>417075.798812973</v>
      </c>
      <c r="ET86" s="0" t="n">
        <v>0.0035740482888438</v>
      </c>
      <c r="EU86" s="0" t="n">
        <v>1.71710712951897</v>
      </c>
      <c r="EV86" s="0" t="n">
        <v>0.00390305294296511</v>
      </c>
      <c r="EW86" s="7" t="n">
        <v>6416999.13704544</v>
      </c>
      <c r="EX86" s="0" t="n">
        <v>10.8935316012608</v>
      </c>
      <c r="EY86" s="0" t="n">
        <v>3792.12339984067</v>
      </c>
      <c r="EZ86" s="7" t="n">
        <v>1020331.97951818</v>
      </c>
      <c r="FA86" s="0" t="n">
        <v>0.00437618912277993</v>
      </c>
      <c r="FB86" s="0" t="n">
        <v>70.096831094556</v>
      </c>
      <c r="FC86" s="0" t="n">
        <v>43618.7644202401</v>
      </c>
      <c r="FD86" s="0" t="n">
        <v>0.0684701075643476</v>
      </c>
      <c r="FE86" s="0" t="n">
        <v>14.8965736144117</v>
      </c>
      <c r="FF86" s="0" t="n">
        <v>20535.1691240988</v>
      </c>
      <c r="FG86" s="0" t="n">
        <v>238.676360008195</v>
      </c>
      <c r="FH86" s="0" t="n">
        <v>98532.9386583502</v>
      </c>
      <c r="FI86" s="0" t="n">
        <v>0.146621583189737</v>
      </c>
      <c r="FJ86" s="0" t="n">
        <v>363.992746324933</v>
      </c>
      <c r="FK86" s="0" t="n">
        <v>3.5376365886023</v>
      </c>
      <c r="FL86" s="0" t="n">
        <v>8633.82916766264</v>
      </c>
      <c r="FM86" s="0" t="n">
        <v>334.852109102223</v>
      </c>
      <c r="FN86" s="0" t="n">
        <v>0.00420458833853912</v>
      </c>
      <c r="FO86" s="0" t="n">
        <v>0.345205105631286</v>
      </c>
      <c r="FP86" s="7" t="n">
        <v>3.5268529410016E-011</v>
      </c>
      <c r="FQ86" s="7" t="n">
        <v>2.45461749615644E-009</v>
      </c>
      <c r="FR86" s="0" t="n">
        <v>499999.999999649</v>
      </c>
      <c r="FS86" s="7" t="n">
        <v>2.51522871199734E-010</v>
      </c>
      <c r="FT86" s="7" t="n">
        <v>1.81969113106785E-008</v>
      </c>
      <c r="FU86" s="0" t="n">
        <v>597507.310668597</v>
      </c>
      <c r="FV86" s="7" t="n">
        <v>3.10600339378283E-008</v>
      </c>
      <c r="FW86" s="7" t="n">
        <v>3.54553919584544E-007</v>
      </c>
      <c r="FX86" s="7" t="n">
        <v>5797187.15335731</v>
      </c>
      <c r="FY86" s="7" t="n">
        <v>3.01353350013572E-007</v>
      </c>
      <c r="FZ86" s="7" t="n">
        <v>3.01313676425046E-006</v>
      </c>
      <c r="GA86" s="7" t="n">
        <v>4.4177228403745E-006</v>
      </c>
      <c r="GB86" s="0" t="n">
        <v>99999.999558306</v>
      </c>
      <c r="GC86" s="0" t="n">
        <v>0.000441470738901243</v>
      </c>
      <c r="GD86" s="7" t="n">
        <v>2.89966940697945E-008</v>
      </c>
      <c r="GE86" s="0" t="n">
        <v>99999.9999998058</v>
      </c>
      <c r="GF86" s="7" t="n">
        <v>2.93304492003323E-011</v>
      </c>
      <c r="GG86" s="7" t="n">
        <v>1.01658531952E-013</v>
      </c>
      <c r="GH86" s="7" t="n">
        <v>1.48177517513244E-007</v>
      </c>
      <c r="GI86" s="7" t="n">
        <v>1.94118380412581E-007</v>
      </c>
      <c r="GJ86" s="0" t="n">
        <v>0.00364446022060554</v>
      </c>
      <c r="GK86" s="0" t="n">
        <v>9.63451121364955</v>
      </c>
      <c r="GL86" s="0" t="n">
        <v>1.94564863020744</v>
      </c>
      <c r="GM86" s="0" t="n">
        <v>15.4506047184554</v>
      </c>
      <c r="GN86" s="0" t="s">
        <v>321</v>
      </c>
      <c r="GO86" s="0" t="e">
        <f aca="false">VLOOKUP(GN86,,8,0)</f>
        <v>#NAME?</v>
      </c>
      <c r="GP86" s="0" t="n">
        <v>263</v>
      </c>
      <c r="GQ86" s="0" t="n">
        <v>506210</v>
      </c>
      <c r="GR86" s="0" t="n">
        <v>236</v>
      </c>
      <c r="GS86" s="0" t="n">
        <v>465538</v>
      </c>
      <c r="GT86" s="0" t="n">
        <v>89</v>
      </c>
      <c r="GU86" s="0" t="n">
        <v>40672</v>
      </c>
      <c r="GV86" s="0" t="n">
        <v>42604</v>
      </c>
      <c r="GW86" s="0" t="n">
        <v>0.377118644067797</v>
      </c>
      <c r="GX86" s="0" t="n">
        <v>3</v>
      </c>
      <c r="GY86" s="0" t="s">
        <v>321</v>
      </c>
      <c r="GZ86" s="0" t="n">
        <v>84</v>
      </c>
      <c r="HA86" s="0" t="n">
        <v>0</v>
      </c>
      <c r="HB86" s="0" t="e">
        <f aca="false">VLOOKUP(GN86,,42,0)</f>
        <v>#NAME?</v>
      </c>
      <c r="HC86" s="0" t="e">
        <f aca="false">VLOOKUP(GN86,,43,0)</f>
        <v>#NAME?</v>
      </c>
      <c r="HD86" s="0" t="e">
        <f aca="false">IF(HC86="Progressed",1,0)</f>
        <v>#NAME?</v>
      </c>
      <c r="HE86" s="0" t="n">
        <f aca="false">GU86/GX86</f>
        <v>13557.3333333333</v>
      </c>
      <c r="HF86" s="0" t="e">
        <f aca="false">VLOOKUP(GN86,,3,0)</f>
        <v>#NAME?</v>
      </c>
      <c r="HG86" s="0" t="n">
        <f aca="false">IF(Q86&gt;20,1,0)</f>
        <v>1</v>
      </c>
      <c r="HH86" s="0" t="n">
        <f aca="false">IF(AF86&gt;4.2,1,0)</f>
        <v>0</v>
      </c>
      <c r="HI86" s="0" t="n">
        <f aca="false">IF(DQ86&gt;0.005,1,0)</f>
        <v>0</v>
      </c>
      <c r="HJ86" s="0" t="n">
        <f aca="false">IF(DR86&gt;0.004,1,0)</f>
        <v>0</v>
      </c>
      <c r="HK86" s="0" t="n">
        <f aca="false">IF(ED86&gt;0.001,1,0)</f>
        <v>1</v>
      </c>
      <c r="HL86" s="0" t="n">
        <f aca="false">IF((GT86/GP86)&gt;0.4,1,0)</f>
        <v>0</v>
      </c>
      <c r="HM86" s="0" t="n">
        <f aca="false">SUM(HG86:HH86)</f>
        <v>1</v>
      </c>
      <c r="HN86" s="0" t="n">
        <f aca="false">SUM(HG86,HH86,HL86)</f>
        <v>1</v>
      </c>
      <c r="HP86" s="1" t="n">
        <f aca="false">IF(B86&gt;AVERAGE($B$3:$B$115),1,0)</f>
        <v>0</v>
      </c>
      <c r="HQ86" s="1" t="n">
        <f aca="false">IF(E86&gt;AVERAGE($E$3:$E$115),1,0)</f>
        <v>0</v>
      </c>
      <c r="HR86" s="2" t="str">
        <f aca="false">IF(AND(HP86,HQ86),"high","low")</f>
        <v>low</v>
      </c>
      <c r="HS86" s="6" t="n">
        <v>54.7</v>
      </c>
      <c r="HT86" s="6" t="n">
        <v>1</v>
      </c>
      <c r="HU86" s="6" t="str">
        <f aca="false">HR86</f>
        <v>low</v>
      </c>
      <c r="HV86" s="0" t="str">
        <f aca="false">IF(HM86+HL86&lt;2,"low","high")</f>
        <v>low</v>
      </c>
      <c r="HW86" s="0" t="n">
        <v>84</v>
      </c>
      <c r="HX86" s="0" t="n">
        <v>0</v>
      </c>
      <c r="HY86" s="0" t="n">
        <f aca="false">SUM(HG86,HH86,HL86)</f>
        <v>1</v>
      </c>
      <c r="IA86" s="0" t="n">
        <v>84</v>
      </c>
      <c r="IB86" s="0" t="n">
        <v>0</v>
      </c>
      <c r="IC86" s="0" t="str">
        <f aca="false">IF(AND(SUM(HG86:HH86)=2,GW86&gt;0.4),"high relBp52 and cRel + high synergy",IF(SUM(HG86:HH86)=2,"high RelBp52 and cRel + low synergy","low nfkb"))</f>
        <v>low nfkb</v>
      </c>
      <c r="IE86" s="0" t="n">
        <v>84</v>
      </c>
      <c r="IF86" s="0" t="n">
        <v>0</v>
      </c>
      <c r="IG86" s="0" t="str">
        <f aca="false">IF(AND(SUM(HG86:HH86)=2,GW86&gt;0.4),"high relBp52 and cRel + high synergy",IF(AND(SUM(HG86:HH86)=1,GW86&gt;0.4),"high RelBp52 or cRel + high synergy",IF(SUM(HG86:HH86)=1,"high cRel OR RelBnp52n","low nfkb")))</f>
        <v>high cRel OR RelBnp52n</v>
      </c>
      <c r="II86" s="0" t="n">
        <v>84</v>
      </c>
      <c r="IJ86" s="0" t="n">
        <v>0</v>
      </c>
      <c r="IK86" s="0" t="str">
        <f aca="false">IF(Q86&gt;20,"high cRel","low cRel")</f>
        <v>high cRel</v>
      </c>
      <c r="IM86" s="0" t="n">
        <v>84</v>
      </c>
      <c r="IN86" s="0" t="n">
        <v>0</v>
      </c>
      <c r="IO86" s="0" t="str">
        <f aca="false">IF(AND(Q86&gt;20,GW86&gt;0.4),"high cRel + syn","low cRel or syn")</f>
        <v>low cRel or syn</v>
      </c>
      <c r="IQ86" s="0" t="n">
        <v>84</v>
      </c>
      <c r="IR86" s="0" t="n">
        <v>0</v>
      </c>
      <c r="IS86" s="0" t="str">
        <f aca="false">IF(AF86&gt;4.2,"High RelBnp52n","low RelBnp52n")</f>
        <v>low RelBnp52n</v>
      </c>
      <c r="IU86" s="0" t="n">
        <v>84</v>
      </c>
      <c r="IV86" s="0" t="n">
        <v>0</v>
      </c>
      <c r="IW86" s="0" t="str">
        <f aca="false">IF(AND(AF86&gt;4.2,GW86&gt;0.4),"High RelBnp52n and syn","low RelBnp52n or syn")</f>
        <v>low RelBnp52n or syn</v>
      </c>
      <c r="IY86" s="0" t="n">
        <v>84</v>
      </c>
      <c r="IZ86" s="0" t="n">
        <v>0</v>
      </c>
      <c r="JA86" s="0" t="str">
        <f aca="false">IF(AND(AF86&gt;4.2,GW86&gt;0.4),"High RelBnp52n and syn",IF(AND(AF86&gt;4.2,GW86&lt;=0.4),"other",IF(AND(AF86&lt;=4.2,GW86&gt;0.4),"other","low RelBnp52n and syn")))</f>
        <v>low RelBnp52n and syn</v>
      </c>
      <c r="JC86" s="0" t="n">
        <v>84</v>
      </c>
      <c r="JD86" s="0" t="n">
        <v>0</v>
      </c>
      <c r="JE86" s="0" t="str">
        <f aca="false">IF(ED86&gt;0.001,"high pE2F","low pE2F")</f>
        <v>high pE2F</v>
      </c>
      <c r="JG86" s="0" t="n">
        <v>84</v>
      </c>
      <c r="JH86" s="0" t="n">
        <v>0</v>
      </c>
      <c r="JI86" s="0" t="str">
        <f aca="false">IF((Q86/R86)&gt;1.3,"high cRel/relA","low cRel/RelA")</f>
        <v>high cRel/relA</v>
      </c>
      <c r="JK86" s="0" t="n">
        <v>84</v>
      </c>
      <c r="JL86" s="0" t="n">
        <v>0</v>
      </c>
      <c r="JM86" s="0" t="str">
        <f aca="false">IF(AND((Q86/R86)&gt;1.3,GW86&gt;0.4),"high cRel/relA and high syn",IF(OR((Q86/R86)&gt;1.3,GW86&gt;0.4),"high cRel/RelA or high syn","low both"))</f>
        <v>high cRel/RelA or high syn</v>
      </c>
      <c r="JO86" s="0" t="n">
        <v>84</v>
      </c>
      <c r="JP86" s="0" t="n">
        <v>0</v>
      </c>
      <c r="JQ86" s="0" t="str">
        <f aca="false">IF(BB86&gt;7.6,"high IkBd","low IkBd")</f>
        <v>high IkBd</v>
      </c>
      <c r="JS86" s="0" t="n">
        <v>84</v>
      </c>
      <c r="JT86" s="0" t="n">
        <v>0</v>
      </c>
      <c r="JU86" s="0" t="n">
        <v>2</v>
      </c>
      <c r="JW86" s="0" t="n">
        <v>84</v>
      </c>
      <c r="JX86" s="0" t="n">
        <v>0</v>
      </c>
      <c r="JY86" s="0" t="str">
        <f aca="false">IF(OR(JU86=3,JU86=5),IF(GW86&gt;0.4,"3/5 high syn","3/5 low syn"),"other")</f>
        <v>other</v>
      </c>
      <c r="KA86" s="0" t="n">
        <v>84</v>
      </c>
      <c r="KB86" s="0" t="n">
        <v>0</v>
      </c>
      <c r="KC86" s="0" t="str">
        <f aca="false">IF(KD86&gt;$KE$3,"high nfkb","low")</f>
        <v>low</v>
      </c>
      <c r="KD86" s="0" t="n">
        <f aca="false">D86+C86</f>
        <v>34.5727061732764</v>
      </c>
      <c r="KG86" s="0" t="n">
        <v>84</v>
      </c>
      <c r="KH86" s="0" t="n">
        <v>0</v>
      </c>
      <c r="KI86" s="0" t="str">
        <f aca="false">IF(AND(KM86,NOT(KN86),KO86),"high cRel+RelB, low RelA","other")</f>
        <v>other</v>
      </c>
      <c r="KJ86" s="0" t="n">
        <f aca="false">Q86</f>
        <v>23.0233627430308</v>
      </c>
      <c r="KK86" s="0" t="n">
        <f aca="false">R86</f>
        <v>15.6703616288309</v>
      </c>
      <c r="KL86" s="0" t="n">
        <f aca="false">AC86</f>
        <v>15.6480277229136</v>
      </c>
      <c r="KM86" s="0" t="n">
        <f aca="false">IF(KJ86&gt;AVERAGE($KJ$3:$KJ$115),1,0)</f>
        <v>1</v>
      </c>
      <c r="KN86" s="0" t="n">
        <f aca="false">IF(KK86&gt;AVERAGE($KK$3:$KK$115),1,0)</f>
        <v>0</v>
      </c>
      <c r="KO86" s="0" t="n">
        <f aca="false">IF(KL86&gt;AVERAGE($KL$3:$KL$115),1,0)</f>
        <v>0</v>
      </c>
      <c r="KP86" s="0" t="n">
        <v>5</v>
      </c>
      <c r="KQ86" s="0" t="n">
        <v>519</v>
      </c>
      <c r="KR86" s="0" t="n">
        <v>878231</v>
      </c>
      <c r="KS86" s="0" t="n">
        <v>432</v>
      </c>
      <c r="KT86" s="0" t="n">
        <v>710091</v>
      </c>
      <c r="KU86" s="0" t="n">
        <v>300</v>
      </c>
      <c r="KV86" s="0" t="n">
        <v>168140</v>
      </c>
      <c r="KW86" s="0" t="n">
        <v>182056</v>
      </c>
      <c r="KX86" s="0" t="n">
        <v>0.694444444444444</v>
      </c>
      <c r="KY86" s="0" t="n">
        <f aca="false">KV86/KT86</f>
        <v>0.236786552709441</v>
      </c>
    </row>
    <row r="87" customFormat="false" ht="15" hidden="false" customHeight="false" outlineLevel="0" collapsed="false">
      <c r="A87" s="0" t="n">
        <v>361</v>
      </c>
      <c r="B87" s="0" t="n">
        <v>12.2105407804851</v>
      </c>
      <c r="C87" s="0" t="n">
        <v>33.5650608168475</v>
      </c>
      <c r="D87" s="0" t="n">
        <v>13.6756991756862</v>
      </c>
      <c r="E87" s="0" t="n">
        <v>125.565700958629</v>
      </c>
      <c r="F87" s="0" t="n">
        <v>0.210407621524241</v>
      </c>
      <c r="G87" s="0" t="n">
        <v>0.0444564547680773</v>
      </c>
      <c r="H87" s="0" t="n">
        <v>1.46017171228273</v>
      </c>
      <c r="I87" s="0" t="n">
        <v>0.494522066418961</v>
      </c>
      <c r="J87" s="0" t="n">
        <v>0.164225521031641</v>
      </c>
      <c r="K87" s="0" t="n">
        <v>9.28493600790997</v>
      </c>
      <c r="L87" s="0" t="n">
        <v>0.553245390922438</v>
      </c>
      <c r="M87" s="0" t="n">
        <v>1</v>
      </c>
      <c r="N87" s="0" t="n">
        <v>1.15204933171285</v>
      </c>
      <c r="O87" s="0" t="n">
        <v>1</v>
      </c>
      <c r="P87" s="0" t="n">
        <v>0.00812802654572465</v>
      </c>
      <c r="Q87" s="0" t="n">
        <v>17.1765364398372</v>
      </c>
      <c r="R87" s="0" t="n">
        <v>16.1167851791323</v>
      </c>
      <c r="S87" s="0" t="n">
        <v>1.49691577609934</v>
      </c>
      <c r="T87" s="0" t="n">
        <v>0</v>
      </c>
      <c r="U87" s="0" t="n">
        <v>1</v>
      </c>
      <c r="V87" s="0" t="n">
        <v>3.92360809325902</v>
      </c>
      <c r="W87" s="0" t="n">
        <v>0.537496284924134</v>
      </c>
      <c r="X87" s="0" t="n">
        <v>2.05857681093874</v>
      </c>
      <c r="Y87" s="0" t="n">
        <v>4.58081717590772</v>
      </c>
      <c r="Z87" s="0" t="n">
        <v>1.73566181795728</v>
      </c>
      <c r="AA87" s="0" t="n">
        <v>0.0232163580590986</v>
      </c>
      <c r="AB87" s="0" t="n">
        <v>0.72243302642747</v>
      </c>
      <c r="AC87" s="0" t="n">
        <v>17.7444786551546</v>
      </c>
      <c r="AD87" s="0" t="n">
        <v>0.00899107625391221</v>
      </c>
      <c r="AE87" s="0" t="n">
        <v>0.558118082994481</v>
      </c>
      <c r="AF87" s="0" t="n">
        <v>3.98831518520597</v>
      </c>
      <c r="AG87" s="0" t="n">
        <v>0.341899173375109</v>
      </c>
      <c r="AH87" s="0" t="n">
        <v>22.5913828300183</v>
      </c>
      <c r="AI87" s="0" t="n">
        <v>0.217021164264302</v>
      </c>
      <c r="AJ87" s="0" t="n">
        <v>0.0672712857207529</v>
      </c>
      <c r="AK87" s="0" t="n">
        <v>0.0186779303334929</v>
      </c>
      <c r="AL87" s="0" t="n">
        <v>0.0061054869390658</v>
      </c>
      <c r="AM87" s="0" t="n">
        <v>1.16596201198161</v>
      </c>
      <c r="AN87" s="0" t="n">
        <v>0.00109456130269241</v>
      </c>
      <c r="AO87" s="0" t="n">
        <v>0.114148819099591</v>
      </c>
      <c r="AP87" s="0" t="n">
        <v>145.442533313274</v>
      </c>
      <c r="AQ87" s="0" t="n">
        <v>11.0629532594916</v>
      </c>
      <c r="AR87" s="0" t="n">
        <v>24.6749143627445</v>
      </c>
      <c r="AS87" s="0" t="n">
        <v>6.57089349432956</v>
      </c>
      <c r="AT87" s="0" t="n">
        <v>32.7301133292005</v>
      </c>
      <c r="AU87" s="0" t="n">
        <v>0.0908968225550444</v>
      </c>
      <c r="AV87" s="0" t="n">
        <v>2.59152245691668</v>
      </c>
      <c r="AW87" s="0" t="n">
        <v>0.0479602765421769</v>
      </c>
      <c r="AX87" s="0" t="n">
        <v>1.90987193950431</v>
      </c>
      <c r="AY87" s="0" t="n">
        <v>0.155612803913968</v>
      </c>
      <c r="AZ87" s="0" t="n">
        <v>0.740578047821914</v>
      </c>
      <c r="BA87" s="0" t="n">
        <v>0.125582462921524</v>
      </c>
      <c r="BB87" s="0" t="n">
        <v>7.89087096501849</v>
      </c>
      <c r="BC87" s="0" t="n">
        <v>23.9947521970705</v>
      </c>
      <c r="BD87" s="0" t="n">
        <v>6.12373107129524</v>
      </c>
      <c r="BE87" s="0" t="n">
        <v>1.86923111742982</v>
      </c>
      <c r="BF87" s="0" t="n">
        <v>7.4089658988369</v>
      </c>
      <c r="BG87" s="0" t="n">
        <v>4.41028317981674</v>
      </c>
      <c r="BH87" s="0" t="n">
        <v>0</v>
      </c>
      <c r="BI87" s="0" t="n">
        <v>0</v>
      </c>
      <c r="BJ87" s="0" t="n">
        <v>0.104479437821596</v>
      </c>
      <c r="BK87" s="0" t="n">
        <v>0.0844355091357781</v>
      </c>
      <c r="BL87" s="0" t="n">
        <v>1.5573149301156</v>
      </c>
      <c r="BM87" s="0" t="n">
        <v>0.12197731842771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0.00503686349151942</v>
      </c>
      <c r="BU87" s="0" t="n">
        <v>3.83937871544927</v>
      </c>
      <c r="BV87" s="0" t="n">
        <v>4.35003591578023</v>
      </c>
      <c r="BW87" s="0" t="n">
        <v>2.60887608191299</v>
      </c>
      <c r="BX87" s="0" t="n">
        <v>0.0366880385629609</v>
      </c>
      <c r="BY87" s="0" t="n">
        <v>0.0194642770998616</v>
      </c>
      <c r="BZ87" s="0" t="n">
        <v>0.0659980859534965</v>
      </c>
      <c r="CA87" s="0" t="n">
        <v>0.0525838342449266</v>
      </c>
      <c r="CB87" s="0" t="n">
        <v>7.93199830059344</v>
      </c>
      <c r="CC87" s="0" t="n">
        <v>0.638721707000478</v>
      </c>
      <c r="CD87" s="0" t="n">
        <v>0.174026350758896</v>
      </c>
      <c r="CE87" s="0" t="n">
        <v>0.0995582031004519</v>
      </c>
      <c r="CF87" s="0" t="n">
        <v>0.00154849828644899</v>
      </c>
      <c r="CG87" s="0" t="n">
        <v>0.00158525804469192</v>
      </c>
      <c r="CH87" s="0" t="n">
        <v>0.00247587311866578</v>
      </c>
      <c r="CI87" s="0" t="n">
        <v>0.0019217301324013</v>
      </c>
      <c r="CJ87" s="0" t="n">
        <v>6.22155511029376</v>
      </c>
      <c r="CK87" s="0" t="n">
        <v>0.545803683177375</v>
      </c>
      <c r="CL87" s="0" t="n">
        <v>0.481379928756406</v>
      </c>
      <c r="CM87" s="0" t="n">
        <v>0.285933592260338</v>
      </c>
      <c r="CN87" s="0" t="n">
        <v>0.00378203705436827</v>
      </c>
      <c r="CO87" s="0" t="n">
        <v>0.00421697073332424</v>
      </c>
      <c r="CP87" s="0" t="n">
        <v>0.00677450001770469</v>
      </c>
      <c r="CQ87" s="0" t="n">
        <v>0.00546637775606339</v>
      </c>
      <c r="CR87" s="0" t="n">
        <v>0.873372283359101</v>
      </c>
      <c r="CS87" s="0" t="n">
        <v>0.0699923222362026</v>
      </c>
      <c r="CT87" s="0" t="n">
        <v>0.86256781105776</v>
      </c>
      <c r="CU87" s="0" t="n">
        <v>5.21557801846939</v>
      </c>
      <c r="CV87" s="0" t="n">
        <v>0.0406835843595529</v>
      </c>
      <c r="CW87" s="0" t="n">
        <v>0.0427176426790391</v>
      </c>
      <c r="CX87" s="0" t="n">
        <v>0.0318926138891474</v>
      </c>
      <c r="CY87" s="0" t="n">
        <v>0.0412645281730039</v>
      </c>
      <c r="CZ87" s="0" t="n">
        <v>0.0887798247239452</v>
      </c>
      <c r="DA87" s="0" t="n">
        <v>6.45327114489363</v>
      </c>
      <c r="DB87" s="0" t="n">
        <v>2.0766942928522</v>
      </c>
      <c r="DC87" s="0" t="n">
        <v>3.55244442328107</v>
      </c>
      <c r="DD87" s="0" t="n">
        <v>0.224421252637048</v>
      </c>
      <c r="DE87" s="0" t="n">
        <v>0.0140018020093795</v>
      </c>
      <c r="DF87" s="0" t="n">
        <v>0.0119856130032352</v>
      </c>
      <c r="DG87" s="0" t="n">
        <v>0.000777880341860741</v>
      </c>
      <c r="DH87" s="7" t="n">
        <v>2.51515154346914E-006</v>
      </c>
      <c r="DI87" s="0" t="n">
        <v>0.00396166532711796</v>
      </c>
      <c r="DJ87" s="0" t="n">
        <v>0.00310633380953807</v>
      </c>
      <c r="DK87" s="0" t="n">
        <v>0.000436216119150775</v>
      </c>
      <c r="DL87" s="0" t="n">
        <v>0.0245277759285144</v>
      </c>
      <c r="DM87" s="0" t="n">
        <v>0.0503425474461027</v>
      </c>
      <c r="DN87" s="0" t="n">
        <v>1.3057591980309</v>
      </c>
      <c r="DO87" s="7" t="n">
        <v>1.33359305551286E-007</v>
      </c>
      <c r="DP87" s="0" t="n">
        <v>0.316785463730725</v>
      </c>
      <c r="DQ87" s="0" t="n">
        <v>0.00486288031589229</v>
      </c>
      <c r="DR87" s="0" t="n">
        <v>0.000761625904178354</v>
      </c>
      <c r="DS87" s="0" t="n">
        <v>0.00507873050940311</v>
      </c>
      <c r="DT87" s="0" t="n">
        <v>0.422735241614052</v>
      </c>
      <c r="DU87" s="0" t="n">
        <v>0.999694166535224</v>
      </c>
      <c r="DV87" s="0" t="n">
        <v>0.801113897889454</v>
      </c>
      <c r="DW87" s="0" t="n">
        <v>1.06019566882585</v>
      </c>
      <c r="DX87" s="7" t="n">
        <v>2.27015327128375E-005</v>
      </c>
      <c r="DY87" s="0" t="n">
        <v>0.00497820360990648</v>
      </c>
      <c r="DZ87" s="0" t="n">
        <v>4.77656062225671</v>
      </c>
      <c r="EA87" s="0" t="n">
        <v>0.170597829126091</v>
      </c>
      <c r="EB87" s="0" t="n">
        <v>4.57013494010972</v>
      </c>
      <c r="EC87" s="0" t="n">
        <v>0.0510166116616819</v>
      </c>
      <c r="ED87" s="0" t="n">
        <v>0.00182224760206278</v>
      </c>
      <c r="EE87" s="0" t="n">
        <v>0.602290001407968</v>
      </c>
      <c r="EF87" s="0" t="n">
        <v>199.76014139462</v>
      </c>
      <c r="EG87" s="0" t="n">
        <v>0.00798961175227007</v>
      </c>
      <c r="EH87" s="0" t="n">
        <v>1.39237423504986</v>
      </c>
      <c r="EI87" s="0" t="n">
        <v>97.0415777870192</v>
      </c>
      <c r="EJ87" s="0" t="n">
        <v>0.110910446921682</v>
      </c>
      <c r="EK87" s="0" t="n">
        <v>19448.8129974189</v>
      </c>
      <c r="EL87" s="0" t="n">
        <v>0.00270518960352285</v>
      </c>
      <c r="EM87" s="0" t="n">
        <v>10.2158615281886</v>
      </c>
      <c r="EN87" s="0" t="n">
        <v>646.36213673627</v>
      </c>
      <c r="EO87" s="0" t="n">
        <v>2.30101236414738</v>
      </c>
      <c r="EP87" s="0" t="n">
        <v>435761.710916876</v>
      </c>
      <c r="EQ87" s="0" t="n">
        <v>0.444698067110651</v>
      </c>
      <c r="ER87" s="0" t="n">
        <v>0.0389296281406896</v>
      </c>
      <c r="ES87" s="0" t="n">
        <v>652750.189433985</v>
      </c>
      <c r="ET87" s="0" t="n">
        <v>0.00253844896312306</v>
      </c>
      <c r="EU87" s="0" t="n">
        <v>1.13747129007131</v>
      </c>
      <c r="EV87" s="0" t="n">
        <v>0.00220990709546855</v>
      </c>
      <c r="EW87" s="7" t="n">
        <v>5768614.21529194</v>
      </c>
      <c r="EX87" s="0" t="n">
        <v>4.44441921948171</v>
      </c>
      <c r="EY87" s="0" t="n">
        <v>1644.10768213399</v>
      </c>
      <c r="EZ87" s="0" t="n">
        <v>976308.592308133</v>
      </c>
      <c r="FA87" s="0" t="n">
        <v>0.00190026608985556</v>
      </c>
      <c r="FB87" s="0" t="n">
        <v>27.3022694653927</v>
      </c>
      <c r="FC87" s="0" t="n">
        <v>40297.6634241561</v>
      </c>
      <c r="FD87" s="0" t="n">
        <v>0.0411240670021624</v>
      </c>
      <c r="FE87" s="0" t="n">
        <v>11.2163644936851</v>
      </c>
      <c r="FF87" s="0" t="n">
        <v>18330.1196544421</v>
      </c>
      <c r="FG87" s="0" t="n">
        <v>165.346678973151</v>
      </c>
      <c r="FH87" s="0" t="n">
        <v>136348.519702378</v>
      </c>
      <c r="FI87" s="0" t="n">
        <v>0.15276899082374</v>
      </c>
      <c r="FJ87" s="0" t="n">
        <v>327.682464452803</v>
      </c>
      <c r="FK87" s="0" t="n">
        <v>3.16141422126564</v>
      </c>
      <c r="FL87" s="0" t="n">
        <v>10188.1258839586</v>
      </c>
      <c r="FM87" s="0" t="n">
        <v>345.382310959038</v>
      </c>
      <c r="FN87" s="0" t="n">
        <v>0.00294583718377844</v>
      </c>
      <c r="FO87" s="0" t="n">
        <v>0.289731870419345</v>
      </c>
      <c r="FP87" s="7" t="n">
        <v>1.72686035638799E-011</v>
      </c>
      <c r="FQ87" s="7" t="n">
        <v>1.46217038626172E-009</v>
      </c>
      <c r="FR87" s="0" t="n">
        <v>499999.999999821</v>
      </c>
      <c r="FS87" s="7" t="n">
        <v>1.23157131430763E-010</v>
      </c>
      <c r="FT87" s="7" t="n">
        <v>1.02591624344436E-008</v>
      </c>
      <c r="FU87" s="0" t="n">
        <v>600895.400973817</v>
      </c>
      <c r="FV87" s="7" t="n">
        <v>1.76105474453109E-008</v>
      </c>
      <c r="FW87" s="7" t="n">
        <v>2.0167125631585E-007</v>
      </c>
      <c r="FX87" s="7" t="n">
        <v>5144993.26994321</v>
      </c>
      <c r="FY87" s="7" t="n">
        <v>1.50785224738133E-007</v>
      </c>
      <c r="FZ87" s="7" t="n">
        <v>1.50776061035819E-006</v>
      </c>
      <c r="GA87" s="7" t="n">
        <v>2.56882518855585E-006</v>
      </c>
      <c r="GB87" s="0" t="n">
        <v>99999.9997431546</v>
      </c>
      <c r="GC87" s="0" t="n">
        <v>0.00025671251316783</v>
      </c>
      <c r="GD87" s="7" t="n">
        <v>1.69075182322008E-008</v>
      </c>
      <c r="GE87" s="0" t="n">
        <v>99999.9999998839</v>
      </c>
      <c r="GF87" s="7" t="n">
        <v>1.93162576929931E-011</v>
      </c>
      <c r="GG87" s="7" t="n">
        <v>4.2013826050687E-014</v>
      </c>
      <c r="GH87" s="7" t="n">
        <v>8.12033566241917E-008</v>
      </c>
      <c r="GI87" s="7" t="n">
        <v>1.16014014432302E-007</v>
      </c>
      <c r="GJ87" s="0" t="n">
        <v>0.00177213321710475</v>
      </c>
      <c r="GK87" s="0" t="n">
        <v>7.56986299566236</v>
      </c>
      <c r="GL87" s="0" t="n">
        <v>1.87424099802996</v>
      </c>
      <c r="GM87" s="0" t="n">
        <v>16.6012266378802</v>
      </c>
      <c r="GN87" s="0" t="s">
        <v>322</v>
      </c>
      <c r="GO87" s="0" t="e">
        <f aca="false">VLOOKUP(GN87,,8,0)</f>
        <v>#NAME?</v>
      </c>
      <c r="GP87" s="0" t="n">
        <v>428</v>
      </c>
      <c r="GQ87" s="0" t="n">
        <v>691962</v>
      </c>
      <c r="GR87" s="0" t="n">
        <v>498</v>
      </c>
      <c r="GS87" s="0" t="n">
        <v>712405</v>
      </c>
      <c r="GT87" s="0" t="n">
        <v>76</v>
      </c>
      <c r="GU87" s="0" t="n">
        <v>-20443</v>
      </c>
      <c r="GV87" s="0" t="n">
        <v>36093</v>
      </c>
      <c r="GW87" s="0" t="n">
        <v>0.152610441767068</v>
      </c>
      <c r="GX87" s="0" t="n">
        <v>5</v>
      </c>
      <c r="GY87" s="0" t="s">
        <v>322</v>
      </c>
      <c r="GZ87" s="0" t="n">
        <v>84.6982</v>
      </c>
      <c r="HA87" s="0" t="n">
        <v>0</v>
      </c>
      <c r="HB87" s="0" t="e">
        <f aca="false">VLOOKUP(GN87,,42,0)</f>
        <v>#NAME?</v>
      </c>
      <c r="HC87" s="0" t="e">
        <f aca="false">VLOOKUP(GN87,,43,0)</f>
        <v>#NAME?</v>
      </c>
      <c r="HD87" s="0" t="e">
        <f aca="false">IF(HC87="Progressed",1,0)</f>
        <v>#NAME?</v>
      </c>
      <c r="HE87" s="0" t="n">
        <f aca="false">GU87/GX87</f>
        <v>-4088.6</v>
      </c>
      <c r="HF87" s="0" t="e">
        <f aca="false">VLOOKUP(GN87,,3,0)</f>
        <v>#NAME?</v>
      </c>
      <c r="HG87" s="0" t="n">
        <f aca="false">IF(Q87&gt;20,1,0)</f>
        <v>0</v>
      </c>
      <c r="HH87" s="0" t="n">
        <f aca="false">IF(AF87&gt;4.2,1,0)</f>
        <v>0</v>
      </c>
      <c r="HI87" s="0" t="n">
        <f aca="false">IF(DQ87&gt;0.005,1,0)</f>
        <v>0</v>
      </c>
      <c r="HJ87" s="0" t="n">
        <f aca="false">IF(DR87&gt;0.004,1,0)</f>
        <v>0</v>
      </c>
      <c r="HK87" s="0" t="n">
        <f aca="false">IF(ED87&gt;0.001,1,0)</f>
        <v>1</v>
      </c>
      <c r="HL87" s="0" t="n">
        <f aca="false">IF((GT87/GP87)&gt;0.4,1,0)</f>
        <v>0</v>
      </c>
      <c r="HM87" s="0" t="n">
        <f aca="false">SUM(HG87:HH87)</f>
        <v>0</v>
      </c>
      <c r="HN87" s="0" t="n">
        <f aca="false">SUM(HG87,HH87,HL87)</f>
        <v>0</v>
      </c>
      <c r="HP87" s="1" t="n">
        <f aca="false">IF(B87&gt;AVERAGE($B$3:$B$115),1,0)</f>
        <v>1</v>
      </c>
      <c r="HQ87" s="1" t="n">
        <f aca="false">IF(E87&gt;AVERAGE($E$3:$E$115),1,0)</f>
        <v>0</v>
      </c>
      <c r="HR87" s="2" t="str">
        <f aca="false">IF(AND(HP87,HQ87),"high","low")</f>
        <v>low</v>
      </c>
      <c r="HS87" s="6" t="n">
        <v>84.6982</v>
      </c>
      <c r="HT87" s="6" t="n">
        <v>0</v>
      </c>
      <c r="HU87" s="6" t="str">
        <f aca="false">HR87</f>
        <v>low</v>
      </c>
      <c r="HV87" s="0" t="str">
        <f aca="false">IF(HM87+HL87&lt;2,"low","high")</f>
        <v>low</v>
      </c>
      <c r="HW87" s="0" t="n">
        <v>84.6982</v>
      </c>
      <c r="HX87" s="0" t="n">
        <v>0</v>
      </c>
      <c r="HY87" s="0" t="n">
        <f aca="false">SUM(HG87,HH87,HL87)</f>
        <v>0</v>
      </c>
      <c r="IA87" s="0" t="n">
        <v>84.6982</v>
      </c>
      <c r="IB87" s="0" t="n">
        <v>0</v>
      </c>
      <c r="IC87" s="0" t="str">
        <f aca="false">IF(AND(SUM(HG87:HH87)=2,GW87&gt;0.4),"high relBp52 and cRel + high synergy",IF(SUM(HG87:HH87)=2,"high RelBp52 and cRel + low synergy","low nfkb"))</f>
        <v>low nfkb</v>
      </c>
      <c r="IE87" s="0" t="n">
        <v>84.6982</v>
      </c>
      <c r="IF87" s="0" t="n">
        <v>0</v>
      </c>
      <c r="IG87" s="0" t="str">
        <f aca="false">IF(AND(SUM(HG87:HH87)=2,GW87&gt;0.4),"high relBp52 and cRel + high synergy",IF(AND(SUM(HG87:HH87)=1,GW87&gt;0.4),"high RelBp52 or cRel + high synergy",IF(SUM(HG87:HH87)=1,"high cRel OR RelBnp52n","low nfkb")))</f>
        <v>low nfkb</v>
      </c>
      <c r="II87" s="0" t="n">
        <v>84.6982</v>
      </c>
      <c r="IJ87" s="0" t="n">
        <v>0</v>
      </c>
      <c r="IK87" s="0" t="str">
        <f aca="false">IF(Q87&gt;20,"high cRel","low cRel")</f>
        <v>low cRel</v>
      </c>
      <c r="IM87" s="0" t="n">
        <v>84.6982</v>
      </c>
      <c r="IN87" s="0" t="n">
        <v>0</v>
      </c>
      <c r="IO87" s="0" t="str">
        <f aca="false">IF(AND(Q87&gt;20,GW87&gt;0.4),"high cRel + syn","low cRel or syn")</f>
        <v>low cRel or syn</v>
      </c>
      <c r="IQ87" s="0" t="n">
        <v>84.6982</v>
      </c>
      <c r="IR87" s="0" t="n">
        <v>0</v>
      </c>
      <c r="IS87" s="0" t="str">
        <f aca="false">IF(AF87&gt;4.2,"High RelBnp52n","low RelBnp52n")</f>
        <v>low RelBnp52n</v>
      </c>
      <c r="IU87" s="0" t="n">
        <v>84.6982</v>
      </c>
      <c r="IV87" s="0" t="n">
        <v>0</v>
      </c>
      <c r="IW87" s="0" t="str">
        <f aca="false">IF(AND(AF87&gt;4.2,GW87&gt;0.4),"High RelBnp52n and syn","low RelBnp52n or syn")</f>
        <v>low RelBnp52n or syn</v>
      </c>
      <c r="IY87" s="0" t="n">
        <v>84.6982</v>
      </c>
      <c r="IZ87" s="0" t="n">
        <v>0</v>
      </c>
      <c r="JA87" s="0" t="str">
        <f aca="false">IF(AND(AF87&gt;4.2,GW87&gt;0.4),"High RelBnp52n and syn",IF(AND(AF87&gt;4.2,GW87&lt;=0.4),"other",IF(AND(AF87&lt;=4.2,GW87&gt;0.4),"other","low RelBnp52n and syn")))</f>
        <v>low RelBnp52n and syn</v>
      </c>
      <c r="JC87" s="0" t="n">
        <v>84.6982</v>
      </c>
      <c r="JD87" s="0" t="n">
        <v>0</v>
      </c>
      <c r="JE87" s="0" t="str">
        <f aca="false">IF(ED87&gt;0.001,"high pE2F","low pE2F")</f>
        <v>high pE2F</v>
      </c>
      <c r="JG87" s="0" t="n">
        <v>84.6982</v>
      </c>
      <c r="JH87" s="0" t="n">
        <v>0</v>
      </c>
      <c r="JI87" s="0" t="str">
        <f aca="false">IF((Q87/R87)&gt;1.3,"high cRel/relA","low cRel/RelA")</f>
        <v>low cRel/RelA</v>
      </c>
      <c r="JK87" s="0" t="n">
        <v>84.6982</v>
      </c>
      <c r="JL87" s="0" t="n">
        <v>0</v>
      </c>
      <c r="JM87" s="0" t="str">
        <f aca="false">IF(AND((Q87/R87)&gt;1.3,GW87&gt;0.4),"high cRel/relA and high syn",IF(OR((Q87/R87)&gt;1.3,GW87&gt;0.4),"high cRel/RelA or high syn","low both"))</f>
        <v>low both</v>
      </c>
      <c r="JO87" s="0" t="n">
        <v>84.6982</v>
      </c>
      <c r="JP87" s="0" t="n">
        <v>0</v>
      </c>
      <c r="JQ87" s="0" t="str">
        <f aca="false">IF(BB87&gt;7.6,"high IkBd","low IkBd")</f>
        <v>high IkBd</v>
      </c>
      <c r="JS87" s="0" t="n">
        <v>84.6982</v>
      </c>
      <c r="JT87" s="0" t="n">
        <v>0</v>
      </c>
      <c r="JU87" s="0" t="n">
        <v>5</v>
      </c>
      <c r="JW87" s="0" t="n">
        <v>84.6982</v>
      </c>
      <c r="JX87" s="0" t="n">
        <v>0</v>
      </c>
      <c r="JY87" s="0" t="str">
        <f aca="false">IF(OR(JU87=3,JU87=5),IF(GW87&gt;0.4,"3/5 high syn","3/5 low syn"),"other")</f>
        <v>3/5 low syn</v>
      </c>
      <c r="KA87" s="0" t="n">
        <v>84.6982</v>
      </c>
      <c r="KB87" s="0" t="n">
        <v>0</v>
      </c>
      <c r="KC87" s="0" t="str">
        <f aca="false">IF(KD87&gt;$KE$3,"high nfkb","low")</f>
        <v>high nfkb</v>
      </c>
      <c r="KD87" s="0" t="n">
        <f aca="false">D87+C87</f>
        <v>47.2407599925337</v>
      </c>
      <c r="KG87" s="0" t="n">
        <v>84.6982</v>
      </c>
      <c r="KH87" s="0" t="n">
        <v>0</v>
      </c>
      <c r="KI87" s="0" t="str">
        <f aca="false">IF(AND(KM87,NOT(KN87),KO87),"high cRel+RelB, low RelA","other")</f>
        <v>other</v>
      </c>
      <c r="KJ87" s="0" t="n">
        <f aca="false">Q87</f>
        <v>17.1765364398372</v>
      </c>
      <c r="KK87" s="0" t="n">
        <f aca="false">R87</f>
        <v>16.1167851791323</v>
      </c>
      <c r="KL87" s="0" t="n">
        <f aca="false">AC87</f>
        <v>17.7444786551546</v>
      </c>
      <c r="KM87" s="0" t="n">
        <f aca="false">IF(KJ87&gt;AVERAGE($KJ$3:$KJ$115),1,0)</f>
        <v>0</v>
      </c>
      <c r="KN87" s="0" t="n">
        <f aca="false">IF(KK87&gt;AVERAGE($KK$3:$KK$115),1,0)</f>
        <v>1</v>
      </c>
      <c r="KO87" s="0" t="n">
        <f aca="false">IF(KL87&gt;AVERAGE($KL$3:$KL$115),1,0)</f>
        <v>1</v>
      </c>
      <c r="KP87" s="0" t="n">
        <v>5</v>
      </c>
      <c r="KQ87" s="0" t="n">
        <v>331</v>
      </c>
      <c r="KR87" s="0" t="n">
        <v>596705</v>
      </c>
      <c r="KS87" s="0" t="n">
        <v>358</v>
      </c>
      <c r="KT87" s="0" t="n">
        <v>568951</v>
      </c>
      <c r="KU87" s="0" t="n">
        <v>145</v>
      </c>
      <c r="KV87" s="0" t="n">
        <v>27754</v>
      </c>
      <c r="KW87" s="0" t="n">
        <v>49847</v>
      </c>
      <c r="KX87" s="0" t="n">
        <v>0.405027932960894</v>
      </c>
      <c r="KY87" s="0" t="n">
        <f aca="false">KV87/KT87</f>
        <v>0.0487810022304206</v>
      </c>
    </row>
    <row r="88" customFormat="false" ht="15" hidden="false" customHeight="false" outlineLevel="0" collapsed="false">
      <c r="A88" s="0" t="n">
        <v>361</v>
      </c>
      <c r="B88" s="0" t="n">
        <v>10.9259234682768</v>
      </c>
      <c r="C88" s="0" t="n">
        <v>27.9790025819102</v>
      </c>
      <c r="D88" s="0" t="n">
        <v>12.1322416359468</v>
      </c>
      <c r="E88" s="0" t="n">
        <v>136.096084562756</v>
      </c>
      <c r="F88" s="0" t="n">
        <v>0.201082438880012</v>
      </c>
      <c r="G88" s="0" t="n">
        <v>0.0388667275926487</v>
      </c>
      <c r="H88" s="0" t="n">
        <v>1.68916068202014</v>
      </c>
      <c r="I88" s="0" t="n">
        <v>0.404747681384595</v>
      </c>
      <c r="J88" s="0" t="n">
        <v>0.059073498423171</v>
      </c>
      <c r="K88" s="0" t="n">
        <v>8.66617236254519</v>
      </c>
      <c r="L88" s="0" t="n">
        <v>0.542184473676595</v>
      </c>
      <c r="M88" s="0" t="n">
        <v>1</v>
      </c>
      <c r="N88" s="0" t="n">
        <v>1.1384444573869</v>
      </c>
      <c r="O88" s="0" t="n">
        <v>1</v>
      </c>
      <c r="P88" s="0" t="n">
        <v>0.00770664499143201</v>
      </c>
      <c r="Q88" s="0" t="n">
        <v>15.2906426550769</v>
      </c>
      <c r="R88" s="0" t="n">
        <v>13.3615507941794</v>
      </c>
      <c r="S88" s="0" t="n">
        <v>1.05583900033152</v>
      </c>
      <c r="T88" s="0" t="n">
        <v>0</v>
      </c>
      <c r="U88" s="0" t="n">
        <v>1</v>
      </c>
      <c r="V88" s="0" t="n">
        <v>3.5686693494399</v>
      </c>
      <c r="W88" s="0" t="n">
        <v>0.304417088790359</v>
      </c>
      <c r="X88" s="0" t="n">
        <v>1.71052270074708</v>
      </c>
      <c r="Y88" s="0" t="n">
        <v>3.72820985653857</v>
      </c>
      <c r="Z88" s="0" t="n">
        <v>1.87106228238366</v>
      </c>
      <c r="AA88" s="0" t="n">
        <v>0.0183168858297061</v>
      </c>
      <c r="AB88" s="0" t="n">
        <v>0.743721169352643</v>
      </c>
      <c r="AC88" s="0" t="n">
        <v>16.4135905137511</v>
      </c>
      <c r="AD88" s="0" t="n">
        <v>0.00872051437894015</v>
      </c>
      <c r="AE88" s="0" t="n">
        <v>0.536761305674248</v>
      </c>
      <c r="AF88" s="0" t="n">
        <v>3.7005280155245</v>
      </c>
      <c r="AG88" s="0" t="n">
        <v>0.23275857794766</v>
      </c>
      <c r="AH88" s="0" t="n">
        <v>23.5071751393623</v>
      </c>
      <c r="AI88" s="0" t="n">
        <v>0.13095775853804</v>
      </c>
      <c r="AJ88" s="0" t="n">
        <v>0.0567362754522225</v>
      </c>
      <c r="AK88" s="0" t="n">
        <v>0.015114357521107</v>
      </c>
      <c r="AL88" s="0" t="n">
        <v>0.00495425553344245</v>
      </c>
      <c r="AM88" s="0" t="n">
        <v>0.854667796764975</v>
      </c>
      <c r="AN88" s="0" t="n">
        <v>0.00127056245240914</v>
      </c>
      <c r="AO88" s="0" t="n">
        <v>0.131024930889609</v>
      </c>
      <c r="AP88" s="0" t="n">
        <v>82.0796405690297</v>
      </c>
      <c r="AQ88" s="0" t="n">
        <v>4.51943174571313</v>
      </c>
      <c r="AR88" s="0" t="n">
        <v>15.3124458317091</v>
      </c>
      <c r="AS88" s="0" t="n">
        <v>3.00437553992992</v>
      </c>
      <c r="AT88" s="0" t="n">
        <v>10.390702654379</v>
      </c>
      <c r="AU88" s="0" t="n">
        <v>0.0142911760243912</v>
      </c>
      <c r="AV88" s="0" t="n">
        <v>0.728820972419004</v>
      </c>
      <c r="AW88" s="0" t="n">
        <v>0.0107996281686685</v>
      </c>
      <c r="AX88" s="0" t="n">
        <v>1.15342106884762</v>
      </c>
      <c r="AY88" s="0" t="n">
        <v>0.0427378536611812</v>
      </c>
      <c r="AZ88" s="0" t="n">
        <v>0.475747663958562</v>
      </c>
      <c r="BA88" s="0" t="n">
        <v>0.0541719979820413</v>
      </c>
      <c r="BB88" s="0" t="n">
        <v>8.69563433943928</v>
      </c>
      <c r="BC88" s="0" t="n">
        <v>23.3602306276412</v>
      </c>
      <c r="BD88" s="0" t="n">
        <v>7.44422849648192</v>
      </c>
      <c r="BE88" s="0" t="n">
        <v>1.83079352158164</v>
      </c>
      <c r="BF88" s="0" t="n">
        <v>3.78029272386523</v>
      </c>
      <c r="BG88" s="0" t="n">
        <v>2.51898016956728</v>
      </c>
      <c r="BH88" s="0" t="n">
        <v>0</v>
      </c>
      <c r="BI88" s="0" t="n">
        <v>0</v>
      </c>
      <c r="BJ88" s="0" t="n">
        <v>0.0358425391226125</v>
      </c>
      <c r="BK88" s="0" t="n">
        <v>0.0455035089656902</v>
      </c>
      <c r="BL88" s="0" t="n">
        <v>1.91916786830969</v>
      </c>
      <c r="BM88" s="0" t="n">
        <v>0.150934614453146</v>
      </c>
      <c r="BN88" s="0" t="n">
        <v>0</v>
      </c>
      <c r="BO88" s="0" t="n">
        <v>0</v>
      </c>
      <c r="BP88" s="0" t="n">
        <v>0</v>
      </c>
      <c r="BQ88" s="0" t="n">
        <v>0</v>
      </c>
      <c r="BR88" s="0" t="n">
        <v>0</v>
      </c>
      <c r="BS88" s="0" t="n">
        <v>0</v>
      </c>
      <c r="BT88" s="0" t="n">
        <v>0.00543182512125754</v>
      </c>
      <c r="BU88" s="0" t="n">
        <v>4.27147342180358</v>
      </c>
      <c r="BV88" s="0" t="n">
        <v>1.90081461872283</v>
      </c>
      <c r="BW88" s="0" t="n">
        <v>1.27517559135181</v>
      </c>
      <c r="BX88" s="0" t="n">
        <v>0.00614940506186016</v>
      </c>
      <c r="BY88" s="0" t="n">
        <v>0.00466618622098281</v>
      </c>
      <c r="BZ88" s="0" t="n">
        <v>0.019014604516816</v>
      </c>
      <c r="CA88" s="0" t="n">
        <v>0.0239065403127028</v>
      </c>
      <c r="CB88" s="0" t="n">
        <v>8.17960204975329</v>
      </c>
      <c r="CC88" s="0" t="n">
        <v>0.663941587460942</v>
      </c>
      <c r="CD88" s="0" t="n">
        <v>0.071351115283551</v>
      </c>
      <c r="CE88" s="0" t="n">
        <v>0.0450268765179824</v>
      </c>
      <c r="CF88" s="0" t="n">
        <v>0.000263771515068932</v>
      </c>
      <c r="CG88" s="0" t="n">
        <v>0.000306996220296745</v>
      </c>
      <c r="CH88" s="0" t="n">
        <v>0.000667682856175458</v>
      </c>
      <c r="CI88" s="0" t="n">
        <v>0.000804859743006844</v>
      </c>
      <c r="CJ88" s="0" t="n">
        <v>6.12429251142774</v>
      </c>
      <c r="CK88" s="0" t="n">
        <v>0.538678654799556</v>
      </c>
      <c r="CL88" s="0" t="n">
        <v>0.272638293712823</v>
      </c>
      <c r="CM88" s="0" t="n">
        <v>0.18129050636282</v>
      </c>
      <c r="CN88" s="0" t="n">
        <v>0.00083520166992487</v>
      </c>
      <c r="CO88" s="0" t="n">
        <v>0.00112252623120979</v>
      </c>
      <c r="CP88" s="0" t="n">
        <v>0.00257844300886922</v>
      </c>
      <c r="CQ88" s="0" t="n">
        <v>0.00326914312508417</v>
      </c>
      <c r="CR88" s="0" t="n">
        <v>1.11285178208268</v>
      </c>
      <c r="CS88" s="0" t="n">
        <v>0.0907578267938292</v>
      </c>
      <c r="CT88" s="0" t="n">
        <v>0.375755061777601</v>
      </c>
      <c r="CU88" s="0" t="n">
        <v>3.21186347109142</v>
      </c>
      <c r="CV88" s="0" t="n">
        <v>0.0433680123842748</v>
      </c>
      <c r="CW88" s="0" t="n">
        <v>0.0346180912676595</v>
      </c>
      <c r="CX88" s="0" t="n">
        <v>0.0270687213214365</v>
      </c>
      <c r="CY88" s="0" t="n">
        <v>0.040642806944302</v>
      </c>
      <c r="CZ88" s="0" t="n">
        <v>0.0987016625972642</v>
      </c>
      <c r="DA88" s="0" t="n">
        <v>6.79267860671356</v>
      </c>
      <c r="DB88" s="0" t="n">
        <v>2.29152668985249</v>
      </c>
      <c r="DC88" s="0" t="n">
        <v>3.65038284960626</v>
      </c>
      <c r="DD88" s="0" t="n">
        <v>0.24263137920453</v>
      </c>
      <c r="DE88" s="0" t="n">
        <v>0.015854663964848</v>
      </c>
      <c r="DF88" s="0" t="n">
        <v>0.0116682239057326</v>
      </c>
      <c r="DG88" s="0" t="n">
        <v>0.00095859642749754</v>
      </c>
      <c r="DH88" s="7" t="n">
        <v>2.7123366414963E-006</v>
      </c>
      <c r="DI88" s="0" t="n">
        <v>0.00408515132793952</v>
      </c>
      <c r="DJ88" s="0" t="n">
        <v>0.00305768963784561</v>
      </c>
      <c r="DK88" s="0" t="n">
        <v>0.000555784160933015</v>
      </c>
      <c r="DL88" s="0" t="n">
        <v>0.883043499319454</v>
      </c>
      <c r="DM88" s="0" t="n">
        <v>0.0490216028680507</v>
      </c>
      <c r="DN88" s="0" t="n">
        <v>1.27890536891673</v>
      </c>
      <c r="DO88" s="7" t="n">
        <v>8.53300279001408E-008</v>
      </c>
      <c r="DP88" s="0" t="n">
        <v>0.178597671540241</v>
      </c>
      <c r="DQ88" s="0" t="n">
        <v>0.00293085881547331</v>
      </c>
      <c r="DR88" s="0" t="n">
        <v>0.000795237990408788</v>
      </c>
      <c r="DS88" s="0" t="n">
        <v>0.00507857621083189</v>
      </c>
      <c r="DT88" s="0" t="n">
        <v>0.377445185515507</v>
      </c>
      <c r="DU88" s="0" t="n">
        <v>0.999723797204573</v>
      </c>
      <c r="DV88" s="0" t="n">
        <v>0.0493878939946538</v>
      </c>
      <c r="DW88" s="0" t="n">
        <v>0.885614603988726</v>
      </c>
      <c r="DX88" s="7" t="n">
        <v>2.37868887787077E-005</v>
      </c>
      <c r="DY88" s="0" t="n">
        <v>0.00511235192408269</v>
      </c>
      <c r="DZ88" s="0" t="n">
        <v>4.83556730130195</v>
      </c>
      <c r="EA88" s="0" t="n">
        <v>0.111247702476983</v>
      </c>
      <c r="EB88" s="0" t="n">
        <v>4.1855178496757</v>
      </c>
      <c r="EC88" s="0" t="n">
        <v>0.0519862859333448</v>
      </c>
      <c r="ED88" s="0" t="n">
        <v>0.00119602921512785</v>
      </c>
      <c r="EE88" s="0" t="n">
        <v>0.926930743811974</v>
      </c>
      <c r="EF88" s="0" t="n">
        <v>199.760141405378</v>
      </c>
      <c r="EG88" s="0" t="n">
        <v>0.00798961175270908</v>
      </c>
      <c r="EH88" s="0" t="n">
        <v>1.470035614889</v>
      </c>
      <c r="EI88" s="0" t="n">
        <v>68.2334469440489</v>
      </c>
      <c r="EJ88" s="0" t="n">
        <v>0.0815106969161415</v>
      </c>
      <c r="EK88" s="0" t="n">
        <v>21387.2225784511</v>
      </c>
      <c r="EL88" s="0" t="n">
        <v>0.00314072734705069</v>
      </c>
      <c r="EM88" s="0" t="n">
        <v>15.4238496100477</v>
      </c>
      <c r="EN88" s="0" t="n">
        <v>857.186569395781</v>
      </c>
      <c r="EO88" s="0" t="n">
        <v>4.46381030247406</v>
      </c>
      <c r="EP88" s="0" t="n">
        <v>681000.270435008</v>
      </c>
      <c r="EQ88" s="0" t="n">
        <v>1.04924215943076</v>
      </c>
      <c r="ER88" s="0" t="n">
        <v>0.113681099144726</v>
      </c>
      <c r="ES88" s="0" t="n">
        <v>646527.501170303</v>
      </c>
      <c r="ET88" s="0" t="n">
        <v>0.00734194087418678</v>
      </c>
      <c r="EU88" s="0" t="n">
        <v>3.17416362239148</v>
      </c>
      <c r="EV88" s="0" t="n">
        <v>0.00678138835076803</v>
      </c>
      <c r="EW88" s="7" t="n">
        <v>4660925.48672652</v>
      </c>
      <c r="EX88" s="0" t="n">
        <v>10.485003991571</v>
      </c>
      <c r="EY88" s="0" t="n">
        <v>3761.64361404144</v>
      </c>
      <c r="EZ88" s="7" t="n">
        <v>1119833.97513602</v>
      </c>
      <c r="FA88" s="0" t="n">
        <v>0.00636485744642779</v>
      </c>
      <c r="FB88" s="0" t="n">
        <v>105.083556310985</v>
      </c>
      <c r="FC88" s="0" t="n">
        <v>55550.8603433894</v>
      </c>
      <c r="FD88" s="0" t="n">
        <v>0.0855892457692503</v>
      </c>
      <c r="FE88" s="0" t="n">
        <v>22.2506491758669</v>
      </c>
      <c r="FF88" s="0" t="n">
        <v>18582.7138207938</v>
      </c>
      <c r="FG88" s="0" t="n">
        <v>329.921787690964</v>
      </c>
      <c r="FH88" s="0" t="n">
        <v>107951.031230224</v>
      </c>
      <c r="FI88" s="0" t="n">
        <v>0.239936733228483</v>
      </c>
      <c r="FJ88" s="0" t="n">
        <v>490.152280385877</v>
      </c>
      <c r="FK88" s="0" t="n">
        <v>4.72499564230503</v>
      </c>
      <c r="FL88" s="0" t="n">
        <v>11173.1300177117</v>
      </c>
      <c r="FM88" s="0" t="n">
        <v>578.886596252221</v>
      </c>
      <c r="FN88" s="0" t="n">
        <v>0.00598305342147979</v>
      </c>
      <c r="FO88" s="0" t="n">
        <v>0.643822027444444</v>
      </c>
      <c r="FP88" s="7" t="n">
        <v>7.09483459512495E-011</v>
      </c>
      <c r="FQ88" s="7" t="n">
        <v>6.20778780698188E-009</v>
      </c>
      <c r="FR88" s="0" t="n">
        <v>499999.999999343</v>
      </c>
      <c r="FS88" s="7" t="n">
        <v>5.05956088112496E-010</v>
      </c>
      <c r="FT88" s="7" t="n">
        <v>3.01370515286361E-008</v>
      </c>
      <c r="FU88" s="0" t="n">
        <v>873256.612345786</v>
      </c>
      <c r="FV88" s="7" t="n">
        <v>7.51799363794265E-008</v>
      </c>
      <c r="FW88" s="7" t="n">
        <v>8.52868374985809E-007</v>
      </c>
      <c r="FX88" s="7" t="n">
        <v>6395458.3880131</v>
      </c>
      <c r="FY88" s="7" t="n">
        <v>5.50594347561793E-007</v>
      </c>
      <c r="FZ88" s="7" t="n">
        <v>5.50586180369777E-006</v>
      </c>
      <c r="GA88" s="7" t="n">
        <v>1.0163975239665E-005</v>
      </c>
      <c r="GB88" s="0" t="n">
        <v>99999.9989838356</v>
      </c>
      <c r="GC88" s="0" t="n">
        <v>0.00101566993035772</v>
      </c>
      <c r="GD88" s="7" t="n">
        <v>6.64265753419681E-008</v>
      </c>
      <c r="GE88" s="0" t="n">
        <v>99999.999999572</v>
      </c>
      <c r="GF88" s="7" t="n">
        <v>9.03581053461436E-011</v>
      </c>
      <c r="GG88" s="7" t="n">
        <v>3.07147631917334E-013</v>
      </c>
      <c r="GH88" s="7" t="n">
        <v>3.56821491395194E-007</v>
      </c>
      <c r="GI88" s="7" t="n">
        <v>4.27935561176511E-007</v>
      </c>
      <c r="GJ88" s="0" t="n">
        <v>0.00613984928157417</v>
      </c>
      <c r="GK88" s="0" t="n">
        <v>12.0175604593825</v>
      </c>
      <c r="GL88" s="0" t="n">
        <v>1.92540399017057</v>
      </c>
      <c r="GM88" s="0" t="n">
        <v>10.7478851791673</v>
      </c>
      <c r="GN88" s="0" t="s">
        <v>323</v>
      </c>
      <c r="GO88" s="0" t="e">
        <f aca="false">VLOOKUP(GN88,,8,0)</f>
        <v>#NAME?</v>
      </c>
      <c r="GP88" s="0" t="n">
        <v>505</v>
      </c>
      <c r="GQ88" s="0" t="n">
        <v>831327</v>
      </c>
      <c r="GR88" s="0" t="n">
        <v>642</v>
      </c>
      <c r="GS88" s="0" t="n">
        <v>889285</v>
      </c>
      <c r="GT88" s="0" t="n">
        <v>44</v>
      </c>
      <c r="GU88" s="0" t="n">
        <v>-57958</v>
      </c>
      <c r="GV88" s="0" t="n">
        <v>26725</v>
      </c>
      <c r="GW88" s="0" t="n">
        <v>0.068535825545171</v>
      </c>
      <c r="GX88" s="0" t="n">
        <v>4</v>
      </c>
      <c r="GY88" s="0" t="s">
        <v>323</v>
      </c>
      <c r="GZ88" s="0" t="n">
        <v>85.2895</v>
      </c>
      <c r="HA88" s="0" t="n">
        <v>0</v>
      </c>
      <c r="HB88" s="0" t="e">
        <f aca="false">VLOOKUP(GN88,,42,0)</f>
        <v>#NAME?</v>
      </c>
      <c r="HC88" s="0" t="e">
        <f aca="false">VLOOKUP(GN88,,43,0)</f>
        <v>#NAME?</v>
      </c>
      <c r="HD88" s="0" t="e">
        <f aca="false">IF(HC88="Progressed",1,0)</f>
        <v>#NAME?</v>
      </c>
      <c r="HE88" s="0" t="n">
        <f aca="false">GU88/GX88</f>
        <v>-14489.5</v>
      </c>
      <c r="HF88" s="0" t="e">
        <f aca="false">VLOOKUP(GN88,,3,0)</f>
        <v>#NAME?</v>
      </c>
      <c r="HG88" s="0" t="n">
        <f aca="false">IF(Q88&gt;20,1,0)</f>
        <v>0</v>
      </c>
      <c r="HH88" s="0" t="n">
        <f aca="false">IF(AF88&gt;4.2,1,0)</f>
        <v>0</v>
      </c>
      <c r="HI88" s="0" t="n">
        <f aca="false">IF(DQ88&gt;0.005,1,0)</f>
        <v>0</v>
      </c>
      <c r="HJ88" s="0" t="n">
        <f aca="false">IF(DR88&gt;0.004,1,0)</f>
        <v>0</v>
      </c>
      <c r="HK88" s="0" t="n">
        <f aca="false">IF(ED88&gt;0.001,1,0)</f>
        <v>1</v>
      </c>
      <c r="HL88" s="0" t="n">
        <f aca="false">IF((GT88/GP88)&gt;0.4,1,0)</f>
        <v>0</v>
      </c>
      <c r="HM88" s="0" t="n">
        <f aca="false">SUM(HG88:HH88)</f>
        <v>0</v>
      </c>
      <c r="HN88" s="0" t="n">
        <f aca="false">SUM(HG88,HH88,HL88)</f>
        <v>0</v>
      </c>
      <c r="HP88" s="1" t="n">
        <f aca="false">IF(B88&gt;AVERAGE($B$3:$B$115),1,0)</f>
        <v>0</v>
      </c>
      <c r="HQ88" s="1" t="n">
        <f aca="false">IF(E88&gt;AVERAGE($E$3:$E$115),1,0)</f>
        <v>0</v>
      </c>
      <c r="HR88" s="2" t="str">
        <f aca="false">IF(AND(HP88,HQ88),"high","low")</f>
        <v>low</v>
      </c>
      <c r="HS88" s="6" t="n">
        <v>85.2895</v>
      </c>
      <c r="HT88" s="6" t="n">
        <v>0</v>
      </c>
      <c r="HU88" s="6" t="str">
        <f aca="false">HR88</f>
        <v>low</v>
      </c>
      <c r="HV88" s="0" t="str">
        <f aca="false">IF(HM88+HL88&lt;2,"low","high")</f>
        <v>low</v>
      </c>
      <c r="HW88" s="0" t="n">
        <v>85.2895</v>
      </c>
      <c r="HX88" s="0" t="n">
        <v>0</v>
      </c>
      <c r="HY88" s="0" t="n">
        <f aca="false">SUM(HG88,HH88,HL88)</f>
        <v>0</v>
      </c>
      <c r="IA88" s="0" t="n">
        <v>85.2895</v>
      </c>
      <c r="IB88" s="0" t="n">
        <v>0</v>
      </c>
      <c r="IC88" s="0" t="str">
        <f aca="false">IF(AND(SUM(HG88:HH88)=2,GW88&gt;0.4),"high relBp52 and cRel + high synergy",IF(SUM(HG88:HH88)=2,"high RelBp52 and cRel + low synergy","low nfkb"))</f>
        <v>low nfkb</v>
      </c>
      <c r="IE88" s="0" t="n">
        <v>85.2895</v>
      </c>
      <c r="IF88" s="0" t="n">
        <v>0</v>
      </c>
      <c r="IG88" s="0" t="str">
        <f aca="false">IF(AND(SUM(HG88:HH88)=2,GW88&gt;0.4),"high relBp52 and cRel + high synergy",IF(AND(SUM(HG88:HH88)=1,GW88&gt;0.4),"high RelBp52 or cRel + high synergy",IF(SUM(HG88:HH88)=1,"high cRel OR RelBnp52n","low nfkb")))</f>
        <v>low nfkb</v>
      </c>
      <c r="II88" s="0" t="n">
        <v>85.2895</v>
      </c>
      <c r="IJ88" s="0" t="n">
        <v>0</v>
      </c>
      <c r="IK88" s="0" t="str">
        <f aca="false">IF(Q88&gt;20,"high cRel","low cRel")</f>
        <v>low cRel</v>
      </c>
      <c r="IM88" s="0" t="n">
        <v>85.2895</v>
      </c>
      <c r="IN88" s="0" t="n">
        <v>0</v>
      </c>
      <c r="IO88" s="0" t="str">
        <f aca="false">IF(AND(Q88&gt;20,GW88&gt;0.4),"high cRel + syn","low cRel or syn")</f>
        <v>low cRel or syn</v>
      </c>
      <c r="IQ88" s="0" t="n">
        <v>85.2895</v>
      </c>
      <c r="IR88" s="0" t="n">
        <v>0</v>
      </c>
      <c r="IS88" s="0" t="str">
        <f aca="false">IF(AF88&gt;4.2,"High RelBnp52n","low RelBnp52n")</f>
        <v>low RelBnp52n</v>
      </c>
      <c r="IU88" s="0" t="n">
        <v>85.2895</v>
      </c>
      <c r="IV88" s="0" t="n">
        <v>0</v>
      </c>
      <c r="IW88" s="0" t="str">
        <f aca="false">IF(AND(AF88&gt;4.2,GW88&gt;0.4),"High RelBnp52n and syn","low RelBnp52n or syn")</f>
        <v>low RelBnp52n or syn</v>
      </c>
      <c r="IY88" s="0" t="n">
        <v>85.2895</v>
      </c>
      <c r="IZ88" s="0" t="n">
        <v>0</v>
      </c>
      <c r="JA88" s="0" t="str">
        <f aca="false">IF(AND(AF88&gt;4.2,GW88&gt;0.4),"High RelBnp52n and syn",IF(AND(AF88&gt;4.2,GW88&lt;=0.4),"other",IF(AND(AF88&lt;=4.2,GW88&gt;0.4),"other","low RelBnp52n and syn")))</f>
        <v>low RelBnp52n and syn</v>
      </c>
      <c r="JC88" s="0" t="n">
        <v>85.2895</v>
      </c>
      <c r="JD88" s="0" t="n">
        <v>0</v>
      </c>
      <c r="JE88" s="0" t="str">
        <f aca="false">IF(ED88&gt;0.001,"high pE2F","low pE2F")</f>
        <v>high pE2F</v>
      </c>
      <c r="JG88" s="0" t="n">
        <v>85.2895</v>
      </c>
      <c r="JH88" s="0" t="n">
        <v>0</v>
      </c>
      <c r="JI88" s="0" t="str">
        <f aca="false">IF((Q88/R88)&gt;1.3,"high cRel/relA","low cRel/RelA")</f>
        <v>low cRel/RelA</v>
      </c>
      <c r="JK88" s="0" t="n">
        <v>85.2895</v>
      </c>
      <c r="JL88" s="0" t="n">
        <v>0</v>
      </c>
      <c r="JM88" s="0" t="str">
        <f aca="false">IF(AND((Q88/R88)&gt;1.3,GW88&gt;0.4),"high cRel/relA and high syn",IF(OR((Q88/R88)&gt;1.3,GW88&gt;0.4),"high cRel/RelA or high syn","low both"))</f>
        <v>low both</v>
      </c>
      <c r="JO88" s="0" t="n">
        <v>85.2895</v>
      </c>
      <c r="JP88" s="0" t="n">
        <v>0</v>
      </c>
      <c r="JQ88" s="0" t="str">
        <f aca="false">IF(BB88&gt;7.6,"high IkBd","low IkBd")</f>
        <v>high IkBd</v>
      </c>
      <c r="JS88" s="0" t="n">
        <v>85.2895</v>
      </c>
      <c r="JT88" s="0" t="n">
        <v>0</v>
      </c>
      <c r="JU88" s="0" t="n">
        <v>4</v>
      </c>
      <c r="JW88" s="0" t="n">
        <v>85.2895</v>
      </c>
      <c r="JX88" s="0" t="n">
        <v>0</v>
      </c>
      <c r="JY88" s="0" t="str">
        <f aca="false">IF(OR(JU88=3,JU88=5),IF(GW88&gt;0.4,"3/5 high syn","3/5 low syn"),"other")</f>
        <v>other</v>
      </c>
      <c r="KA88" s="0" t="n">
        <v>85.2895</v>
      </c>
      <c r="KB88" s="0" t="n">
        <v>0</v>
      </c>
      <c r="KC88" s="0" t="str">
        <f aca="false">IF(KD88&gt;$KE$3,"high nfkb","low")</f>
        <v>high nfkb</v>
      </c>
      <c r="KD88" s="0" t="n">
        <f aca="false">D88+C88</f>
        <v>40.111244217857</v>
      </c>
      <c r="KG88" s="0" t="n">
        <v>85.2895</v>
      </c>
      <c r="KH88" s="0" t="n">
        <v>0</v>
      </c>
      <c r="KI88" s="0" t="str">
        <f aca="false">IF(AND(KM88,NOT(KN88),KO88),"high cRel+RelB, low RelA","other")</f>
        <v>other</v>
      </c>
      <c r="KJ88" s="0" t="n">
        <f aca="false">Q88</f>
        <v>15.2906426550769</v>
      </c>
      <c r="KK88" s="0" t="n">
        <f aca="false">R88</f>
        <v>13.3615507941794</v>
      </c>
      <c r="KL88" s="0" t="n">
        <f aca="false">AC88</f>
        <v>16.4135905137511</v>
      </c>
      <c r="KM88" s="0" t="n">
        <f aca="false">IF(KJ88&gt;AVERAGE($KJ$3:$KJ$115),1,0)</f>
        <v>0</v>
      </c>
      <c r="KN88" s="0" t="n">
        <f aca="false">IF(KK88&gt;AVERAGE($KK$3:$KK$115),1,0)</f>
        <v>0</v>
      </c>
      <c r="KO88" s="0" t="n">
        <f aca="false">IF(KL88&gt;AVERAGE($KL$3:$KL$115),1,0)</f>
        <v>1</v>
      </c>
      <c r="KP88" s="0" t="n">
        <v>5</v>
      </c>
      <c r="KQ88" s="0" t="n">
        <v>279</v>
      </c>
      <c r="KR88" s="0" t="n">
        <v>486489</v>
      </c>
      <c r="KS88" s="0" t="n">
        <v>248</v>
      </c>
      <c r="KT88" s="0" t="n">
        <v>468635</v>
      </c>
      <c r="KU88" s="0" t="n">
        <v>76</v>
      </c>
      <c r="KV88" s="0" t="n">
        <v>17854</v>
      </c>
      <c r="KW88" s="0" t="n">
        <v>29516</v>
      </c>
      <c r="KX88" s="0" t="n">
        <v>0.306451612903226</v>
      </c>
      <c r="KY88" s="0" t="n">
        <f aca="false">KV88/KT88</f>
        <v>0.0380978800132299</v>
      </c>
    </row>
    <row r="89" customFormat="false" ht="15" hidden="false" customHeight="false" outlineLevel="0" collapsed="false">
      <c r="A89" s="0" t="n">
        <v>361</v>
      </c>
      <c r="B89" s="0" t="n">
        <v>15.8739486545997</v>
      </c>
      <c r="C89" s="0" t="n">
        <v>24.5796747064486</v>
      </c>
      <c r="D89" s="0" t="n">
        <v>11.1457382066014</v>
      </c>
      <c r="E89" s="0" t="n">
        <v>137.281616278921</v>
      </c>
      <c r="F89" s="0" t="n">
        <v>0.182270872190976</v>
      </c>
      <c r="G89" s="0" t="n">
        <v>0.0319431947605578</v>
      </c>
      <c r="H89" s="0" t="n">
        <v>1.39618959479614</v>
      </c>
      <c r="I89" s="0" t="n">
        <v>0.518469714040647</v>
      </c>
      <c r="J89" s="0" t="n">
        <v>15.538620363366</v>
      </c>
      <c r="K89" s="0" t="n">
        <v>11.9003056164399</v>
      </c>
      <c r="L89" s="0" t="n">
        <v>0.560680844006465</v>
      </c>
      <c r="M89" s="0" t="n">
        <v>1</v>
      </c>
      <c r="N89" s="0" t="n">
        <v>1.13819853616997</v>
      </c>
      <c r="O89" s="0" t="n">
        <v>1</v>
      </c>
      <c r="P89" s="0" t="n">
        <v>0.253003308703562</v>
      </c>
      <c r="Q89" s="0" t="n">
        <v>16.3556975410878</v>
      </c>
      <c r="R89" s="0" t="n">
        <v>16.9089040421581</v>
      </c>
      <c r="S89" s="0" t="n">
        <v>5.4157904101881</v>
      </c>
      <c r="T89" s="0" t="n">
        <v>0</v>
      </c>
      <c r="U89" s="0" t="n">
        <v>1</v>
      </c>
      <c r="V89" s="0" t="n">
        <v>3.73598425774112</v>
      </c>
      <c r="W89" s="0" t="n">
        <v>0.451323201263651</v>
      </c>
      <c r="X89" s="0" t="n">
        <v>1.43958383497241</v>
      </c>
      <c r="Y89" s="0" t="n">
        <v>3.23740521785164</v>
      </c>
      <c r="Z89" s="0" t="n">
        <v>1.97112176093067</v>
      </c>
      <c r="AA89" s="0" t="n">
        <v>0.0255987020097292</v>
      </c>
      <c r="AB89" s="0" t="n">
        <v>0.701923423187944</v>
      </c>
      <c r="AC89" s="0" t="n">
        <v>16.6372007524694</v>
      </c>
      <c r="AD89" s="0" t="n">
        <v>0.00928471670175637</v>
      </c>
      <c r="AE89" s="0" t="n">
        <v>0.372104851123475</v>
      </c>
      <c r="AF89" s="0" t="n">
        <v>3.92138284589683</v>
      </c>
      <c r="AG89" s="0" t="n">
        <v>0.244303191527708</v>
      </c>
      <c r="AH89" s="0" t="n">
        <v>14.0192352896289</v>
      </c>
      <c r="AI89" s="0" t="n">
        <v>0.200344765890872</v>
      </c>
      <c r="AJ89" s="0" t="n">
        <v>0.0506770388103907</v>
      </c>
      <c r="AK89" s="0" t="n">
        <v>0.0219383124911657</v>
      </c>
      <c r="AL89" s="0" t="n">
        <v>0.00528624745669615</v>
      </c>
      <c r="AM89" s="0" t="n">
        <v>0.77463204080731</v>
      </c>
      <c r="AN89" s="0" t="n">
        <v>0.0014038313379709</v>
      </c>
      <c r="AO89" s="0" t="n">
        <v>0.138640993076288</v>
      </c>
      <c r="AP89" s="0" t="n">
        <v>141.124243454916</v>
      </c>
      <c r="AQ89" s="0" t="n">
        <v>19.4024110147126</v>
      </c>
      <c r="AR89" s="0" t="n">
        <v>28.5987237878257</v>
      </c>
      <c r="AS89" s="0" t="n">
        <v>8.85455447483581</v>
      </c>
      <c r="AT89" s="0" t="n">
        <v>22.2496864357098</v>
      </c>
      <c r="AU89" s="0" t="n">
        <v>0.0752276163313758</v>
      </c>
      <c r="AV89" s="0" t="n">
        <v>1.4611186345812</v>
      </c>
      <c r="AW89" s="0" t="n">
        <v>0.0221738061012566</v>
      </c>
      <c r="AX89" s="0" t="n">
        <v>2.77436163153312</v>
      </c>
      <c r="AY89" s="0" t="n">
        <v>0.403032490012507</v>
      </c>
      <c r="AZ89" s="0" t="n">
        <v>1.38078283468753</v>
      </c>
      <c r="BA89" s="0" t="n">
        <v>0.232850013257642</v>
      </c>
      <c r="BB89" s="0" t="n">
        <v>7.83451328747659</v>
      </c>
      <c r="BC89" s="0" t="n">
        <v>20.010297166036</v>
      </c>
      <c r="BD89" s="0" t="n">
        <v>6.83637940444909</v>
      </c>
      <c r="BE89" s="0" t="n">
        <v>1.55428625290046</v>
      </c>
      <c r="BF89" s="0" t="n">
        <v>11.018427190321</v>
      </c>
      <c r="BG89" s="0" t="n">
        <v>5.03452709274603</v>
      </c>
      <c r="BH89" s="0" t="n">
        <v>0</v>
      </c>
      <c r="BI89" s="0" t="n">
        <v>0</v>
      </c>
      <c r="BJ89" s="0" t="n">
        <v>0.22944802446832</v>
      </c>
      <c r="BK89" s="0" t="n">
        <v>0.13266904294009</v>
      </c>
      <c r="BL89" s="0" t="n">
        <v>1.10910170057814</v>
      </c>
      <c r="BM89" s="0" t="n">
        <v>0.086510098635167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0</v>
      </c>
      <c r="BS89" s="0" t="n">
        <v>0</v>
      </c>
      <c r="BT89" s="0" t="n">
        <v>0.00506007080087567</v>
      </c>
      <c r="BU89" s="0" t="n">
        <v>4.09720781203428</v>
      </c>
      <c r="BV89" s="0" t="n">
        <v>8.28083756983175</v>
      </c>
      <c r="BW89" s="0" t="n">
        <v>3.82354522560388</v>
      </c>
      <c r="BX89" s="0" t="n">
        <v>0.0337066351588156</v>
      </c>
      <c r="BY89" s="0" t="n">
        <v>0.0100133396434563</v>
      </c>
      <c r="BZ89" s="0" t="n">
        <v>0.196954187773128</v>
      </c>
      <c r="CA89" s="0" t="n">
        <v>0.111520878232553</v>
      </c>
      <c r="CB89" s="0" t="n">
        <v>7.68880241807123</v>
      </c>
      <c r="CC89" s="0" t="n">
        <v>0.612605723078622</v>
      </c>
      <c r="CD89" s="0" t="n">
        <v>0.419983979918629</v>
      </c>
      <c r="CE89" s="0" t="n">
        <v>0.188809064536149</v>
      </c>
      <c r="CF89" s="0" t="n">
        <v>0.00184253726825702</v>
      </c>
      <c r="CG89" s="0" t="n">
        <v>0.00151902881184272</v>
      </c>
      <c r="CH89" s="0" t="n">
        <v>0.00935349399669653</v>
      </c>
      <c r="CI89" s="0" t="n">
        <v>0.00522851044441431</v>
      </c>
      <c r="CJ89" s="0" t="n">
        <v>7.6685167032082</v>
      </c>
      <c r="CK89" s="0" t="n">
        <v>0.664756614587176</v>
      </c>
      <c r="CL89" s="0" t="n">
        <v>1.0984578768667</v>
      </c>
      <c r="CM89" s="0" t="n">
        <v>0.501616532061967</v>
      </c>
      <c r="CN89" s="0" t="n">
        <v>0.00392265444858059</v>
      </c>
      <c r="CO89" s="0" t="n">
        <v>0.00345531245808576</v>
      </c>
      <c r="CP89" s="0" t="n">
        <v>0.0228060246065246</v>
      </c>
      <c r="CQ89" s="0" t="n">
        <v>0.0131904985054036</v>
      </c>
      <c r="CR89" s="0" t="n">
        <v>0.949532924266685</v>
      </c>
      <c r="CS89" s="0" t="n">
        <v>0.0758473141497699</v>
      </c>
      <c r="CT89" s="0" t="n">
        <v>0.429272669812035</v>
      </c>
      <c r="CU89" s="0" t="n">
        <v>3.58584695230579</v>
      </c>
      <c r="CV89" s="0" t="n">
        <v>0.0353364728344469</v>
      </c>
      <c r="CW89" s="0" t="n">
        <v>0.0366048753895878</v>
      </c>
      <c r="CX89" s="0" t="n">
        <v>0.0317246967012899</v>
      </c>
      <c r="CY89" s="0" t="n">
        <v>0.0449311176961212</v>
      </c>
      <c r="CZ89" s="0" t="n">
        <v>0.0967489564157908</v>
      </c>
      <c r="DA89" s="0" t="n">
        <v>6.56890784507114</v>
      </c>
      <c r="DB89" s="0" t="n">
        <v>2.13693588864492</v>
      </c>
      <c r="DC89" s="0" t="n">
        <v>4.27306463908569</v>
      </c>
      <c r="DD89" s="0" t="n">
        <v>0.275608282313114</v>
      </c>
      <c r="DE89" s="0" t="n">
        <v>0.0167242973923056</v>
      </c>
      <c r="DF89" s="0" t="n">
        <v>0.00999710720954514</v>
      </c>
      <c r="DG89" s="0" t="n">
        <v>0.000554097702831997</v>
      </c>
      <c r="DH89" s="7" t="n">
        <v>2.5271189906364E-006</v>
      </c>
      <c r="DI89" s="0" t="n">
        <v>0.00384098253429575</v>
      </c>
      <c r="DJ89" s="0" t="n">
        <v>0.00382959853822173</v>
      </c>
      <c r="DK89" s="0" t="n">
        <v>0.000474340003989518</v>
      </c>
      <c r="DL89" s="0" t="n">
        <v>0.770383328359228</v>
      </c>
      <c r="DM89" s="0" t="n">
        <v>0.0317505989914722</v>
      </c>
      <c r="DN89" s="0" t="n">
        <v>0.013320295678224</v>
      </c>
      <c r="DO89" s="7" t="n">
        <v>9.21725959230765E-008</v>
      </c>
      <c r="DP89" s="0" t="n">
        <v>0.14316542144072</v>
      </c>
      <c r="DQ89" s="0" t="n">
        <v>0.561904447593746</v>
      </c>
      <c r="DR89" s="0" t="n">
        <v>0.119188421786282</v>
      </c>
      <c r="DS89" s="0" t="n">
        <v>0.00509099196851817</v>
      </c>
      <c r="DT89" s="0" t="n">
        <v>0.0621275472223656</v>
      </c>
      <c r="DU89" s="0" t="n">
        <v>0.996637423748963</v>
      </c>
      <c r="DV89" s="0" t="n">
        <v>0.0338865705151298</v>
      </c>
      <c r="DW89" s="0" t="n">
        <v>1.0039764880082</v>
      </c>
      <c r="DX89" s="7" t="n">
        <v>2.02013172139431E-005</v>
      </c>
      <c r="DY89" s="0" t="n">
        <v>0.00499507373711605</v>
      </c>
      <c r="DZ89" s="0" t="n">
        <v>0.312568961060449</v>
      </c>
      <c r="EA89" s="0" t="n">
        <v>4.5479136036837</v>
      </c>
      <c r="EB89" s="0" t="n">
        <v>9.67525654621708</v>
      </c>
      <c r="EC89" s="0" t="n">
        <v>0.00897517983757122</v>
      </c>
      <c r="ED89" s="0" t="n">
        <v>0.130539567602522</v>
      </c>
      <c r="EE89" s="0" t="n">
        <v>0.00320149995423398</v>
      </c>
      <c r="EF89" s="0" t="n">
        <v>199.760141314691</v>
      </c>
      <c r="EG89" s="0" t="n">
        <v>0.00798961174901046</v>
      </c>
      <c r="EH89" s="0" t="n">
        <v>1.45453455281181</v>
      </c>
      <c r="EI89" s="0" t="n">
        <v>72.3462577408317</v>
      </c>
      <c r="EJ89" s="0" t="n">
        <v>0.0851754574141769</v>
      </c>
      <c r="EK89" s="0" t="n">
        <v>15389.885010861</v>
      </c>
      <c r="EL89" s="0" t="n">
        <v>0.00223618397529539</v>
      </c>
      <c r="EM89" s="0" t="n">
        <v>6.57771430233778</v>
      </c>
      <c r="EN89" s="0" t="n">
        <v>506.490450423672</v>
      </c>
      <c r="EO89" s="0" t="n">
        <v>1.10141829908886</v>
      </c>
      <c r="EP89" s="0" t="n">
        <v>235659.932128186</v>
      </c>
      <c r="EQ89" s="0" t="n">
        <v>0.154847551765166</v>
      </c>
      <c r="ER89" s="0" t="n">
        <v>0.00862881394941176</v>
      </c>
      <c r="ES89" s="0" t="n">
        <v>569211.009933984</v>
      </c>
      <c r="ET89" s="0" t="n">
        <v>0.00049064568539352</v>
      </c>
      <c r="EU89" s="0" t="n">
        <v>0.223486615838348</v>
      </c>
      <c r="EV89" s="0" t="n">
        <v>0.000343581555834362</v>
      </c>
      <c r="EW89" s="7" t="n">
        <v>9062353.79007261</v>
      </c>
      <c r="EX89" s="0" t="n">
        <v>1.54767335915376</v>
      </c>
      <c r="EY89" s="0" t="n">
        <v>698.080208653307</v>
      </c>
      <c r="EZ89" s="7" t="n">
        <v>1173849.13196507</v>
      </c>
      <c r="FA89" s="0" t="n">
        <v>0.00050641966379745</v>
      </c>
      <c r="FB89" s="0" t="n">
        <v>10.2965055555737</v>
      </c>
      <c r="FC89" s="0" t="n">
        <v>60095.6154549335</v>
      </c>
      <c r="FD89" s="0" t="n">
        <v>0.0394876588880773</v>
      </c>
      <c r="FE89" s="0" t="n">
        <v>8.00087531225816</v>
      </c>
      <c r="FF89" s="0" t="n">
        <v>23418.4329379128</v>
      </c>
      <c r="FG89" s="0" t="n">
        <v>148.426580848313</v>
      </c>
      <c r="FH89" s="0" t="n">
        <v>109989.256176633</v>
      </c>
      <c r="FI89" s="0" t="n">
        <v>0.0879072111888343</v>
      </c>
      <c r="FJ89" s="0" t="n">
        <v>162.803946287894</v>
      </c>
      <c r="FK89" s="0" t="n">
        <v>1.55707276638178</v>
      </c>
      <c r="FL89" s="0" t="n">
        <v>14172.2433268393</v>
      </c>
      <c r="FM89" s="0" t="n">
        <v>244.511056652921</v>
      </c>
      <c r="FN89" s="0" t="n">
        <v>0.000562875605448754</v>
      </c>
      <c r="FO89" s="0" t="n">
        <v>0.0800291129015326</v>
      </c>
      <c r="FP89" s="7" t="n">
        <v>6.26992127356488E-013</v>
      </c>
      <c r="FQ89" s="7" t="n">
        <v>7.57916814491088E-011</v>
      </c>
      <c r="FR89" s="0" t="n">
        <v>499999.999999993</v>
      </c>
      <c r="FS89" s="7" t="n">
        <v>4.47178724875243E-012</v>
      </c>
      <c r="FT89" s="7" t="n">
        <v>3.16020204328457E-010</v>
      </c>
      <c r="FU89" s="0" t="n">
        <v>550505.230124709</v>
      </c>
      <c r="FV89" s="7" t="n">
        <v>4.96981212956317E-010</v>
      </c>
      <c r="FW89" s="7" t="n">
        <v>5.7325753465381E-009</v>
      </c>
      <c r="FX89" s="7" t="n">
        <v>6719648.70630769</v>
      </c>
      <c r="FY89" s="7" t="n">
        <v>6.0663168703121E-009</v>
      </c>
      <c r="FZ89" s="7" t="n">
        <v>6.06501401813394E-008</v>
      </c>
      <c r="GA89" s="7" t="n">
        <v>7.66034268211038E-008</v>
      </c>
      <c r="GB89" s="0" t="n">
        <v>99999.9999923402</v>
      </c>
      <c r="GC89" s="7" t="n">
        <v>7.65556441705459E-006</v>
      </c>
      <c r="GD89" s="7" t="n">
        <v>5.06751305761148E-010</v>
      </c>
      <c r="GE89" s="0" t="n">
        <v>99999.9999999962</v>
      </c>
      <c r="GF89" s="7" t="n">
        <v>3.81820754169001E-013</v>
      </c>
      <c r="GG89" s="7" t="n">
        <v>4.49150707713143E-016</v>
      </c>
      <c r="GH89" s="7" t="n">
        <v>2.10835752418951E-009</v>
      </c>
      <c r="GI89" s="7" t="n">
        <v>3.67892601201561E-009</v>
      </c>
      <c r="GJ89" s="7" t="n">
        <v>7.31193179185902E-005</v>
      </c>
      <c r="GK89" s="0" t="n">
        <v>0.00123065257441469</v>
      </c>
      <c r="GL89" s="0" t="n">
        <v>0.00921095408364352</v>
      </c>
      <c r="GM89" s="0" t="n">
        <v>12.010270351929</v>
      </c>
      <c r="GN89" s="0" t="s">
        <v>324</v>
      </c>
      <c r="GO89" s="0" t="e">
        <f aca="false">VLOOKUP(GN89,,8,0)</f>
        <v>#NAME?</v>
      </c>
      <c r="GP89" s="0" t="n">
        <v>961</v>
      </c>
      <c r="GQ89" s="0" t="n">
        <v>1753931</v>
      </c>
      <c r="GR89" s="0" t="n">
        <v>627</v>
      </c>
      <c r="GS89" s="0" t="n">
        <v>1041795</v>
      </c>
      <c r="GT89" s="0" t="n">
        <v>613</v>
      </c>
      <c r="GU89" s="0" t="n">
        <v>712136</v>
      </c>
      <c r="GV89" s="0" t="n">
        <v>712183</v>
      </c>
      <c r="GW89" s="0" t="n">
        <v>0.977671451355662</v>
      </c>
      <c r="GX89" s="0" t="n">
        <v>7</v>
      </c>
      <c r="GY89" s="0" t="s">
        <v>324</v>
      </c>
      <c r="GZ89" s="0" t="n">
        <v>86.4723</v>
      </c>
      <c r="HA89" s="0" t="n">
        <v>0</v>
      </c>
      <c r="HB89" s="0" t="e">
        <f aca="false">VLOOKUP(GN89,,42,0)</f>
        <v>#NAME?</v>
      </c>
      <c r="HC89" s="0" t="e">
        <f aca="false">VLOOKUP(GN89,,43,0)</f>
        <v>#NAME?</v>
      </c>
      <c r="HD89" s="0" t="e">
        <f aca="false">IF(HC89="Progressed",1,0)</f>
        <v>#NAME?</v>
      </c>
      <c r="HE89" s="0" t="n">
        <f aca="false">GU89/GX89</f>
        <v>101733.714285714</v>
      </c>
      <c r="HF89" s="0" t="e">
        <f aca="false">VLOOKUP(GN89,,3,0)</f>
        <v>#NAME?</v>
      </c>
      <c r="HG89" s="0" t="n">
        <f aca="false">IF(Q89&gt;20,1,0)</f>
        <v>0</v>
      </c>
      <c r="HH89" s="0" t="n">
        <f aca="false">IF(AF89&gt;4.2,1,0)</f>
        <v>0</v>
      </c>
      <c r="HI89" s="0" t="n">
        <f aca="false">IF(DQ89&gt;0.005,1,0)</f>
        <v>1</v>
      </c>
      <c r="HJ89" s="0" t="n">
        <f aca="false">IF(DR89&gt;0.004,1,0)</f>
        <v>1</v>
      </c>
      <c r="HK89" s="0" t="n">
        <f aca="false">IF(ED89&gt;0.001,1,0)</f>
        <v>1</v>
      </c>
      <c r="HL89" s="0" t="n">
        <f aca="false">IF((GT89/GP89)&gt;0.4,1,0)</f>
        <v>1</v>
      </c>
      <c r="HM89" s="0" t="n">
        <f aca="false">SUM(HG89:HH89)</f>
        <v>0</v>
      </c>
      <c r="HN89" s="0" t="n">
        <f aca="false">SUM(HG89,HH89,HL89)</f>
        <v>1</v>
      </c>
      <c r="HP89" s="1" t="n">
        <f aca="false">IF(B89&gt;AVERAGE($B$3:$B$115),1,0)</f>
        <v>1</v>
      </c>
      <c r="HQ89" s="1" t="n">
        <f aca="false">IF(E89&gt;AVERAGE($E$3:$E$115),1,0)</f>
        <v>0</v>
      </c>
      <c r="HR89" s="2" t="str">
        <f aca="false">IF(AND(HP89,HQ89),"high","low")</f>
        <v>low</v>
      </c>
      <c r="HS89" s="6" t="n">
        <v>86.4723</v>
      </c>
      <c r="HT89" s="6" t="n">
        <v>0</v>
      </c>
      <c r="HU89" s="6" t="str">
        <f aca="false">HR89</f>
        <v>low</v>
      </c>
      <c r="HV89" s="0" t="str">
        <f aca="false">IF(HM89+HL89&lt;2,"low","high")</f>
        <v>low</v>
      </c>
      <c r="HW89" s="0" t="n">
        <v>86.4723</v>
      </c>
      <c r="HX89" s="0" t="n">
        <v>0</v>
      </c>
      <c r="HY89" s="0" t="n">
        <f aca="false">SUM(HG89,HH89,HL89)</f>
        <v>1</v>
      </c>
      <c r="IA89" s="0" t="n">
        <v>86.4723</v>
      </c>
      <c r="IB89" s="0" t="n">
        <v>0</v>
      </c>
      <c r="IC89" s="0" t="str">
        <f aca="false">IF(AND(SUM(HG89:HH89)=2,GW89&gt;0.4),"high relBp52 and cRel + high synergy",IF(SUM(HG89:HH89)=2,"high RelBp52 and cRel + low synergy","low nfkb"))</f>
        <v>low nfkb</v>
      </c>
      <c r="IE89" s="0" t="n">
        <v>86.4723</v>
      </c>
      <c r="IF89" s="0" t="n">
        <v>0</v>
      </c>
      <c r="IG89" s="0" t="str">
        <f aca="false">IF(AND(SUM(HG89:HH89)=2,GW89&gt;0.4),"high relBp52 and cRel + high synergy",IF(AND(SUM(HG89:HH89)=1,GW89&gt;0.4),"high RelBp52 or cRel + high synergy",IF(SUM(HG89:HH89)=1,"high cRel OR RelBnp52n","low nfkb")))</f>
        <v>low nfkb</v>
      </c>
      <c r="II89" s="0" t="n">
        <v>86.4723</v>
      </c>
      <c r="IJ89" s="0" t="n">
        <v>0</v>
      </c>
      <c r="IK89" s="0" t="str">
        <f aca="false">IF(Q89&gt;20,"high cRel","low cRel")</f>
        <v>low cRel</v>
      </c>
      <c r="IM89" s="0" t="n">
        <v>86.4723</v>
      </c>
      <c r="IN89" s="0" t="n">
        <v>0</v>
      </c>
      <c r="IO89" s="0" t="str">
        <f aca="false">IF(AND(Q89&gt;20,GW89&gt;0.4),"high cRel + syn","low cRel or syn")</f>
        <v>low cRel or syn</v>
      </c>
      <c r="IQ89" s="0" t="n">
        <v>86.4723</v>
      </c>
      <c r="IR89" s="0" t="n">
        <v>0</v>
      </c>
      <c r="IS89" s="0" t="str">
        <f aca="false">IF(AF89&gt;4.2,"High RelBnp52n","low RelBnp52n")</f>
        <v>low RelBnp52n</v>
      </c>
      <c r="IU89" s="0" t="n">
        <v>86.4723</v>
      </c>
      <c r="IV89" s="0" t="n">
        <v>0</v>
      </c>
      <c r="IW89" s="0" t="str">
        <f aca="false">IF(AND(AF89&gt;4.2,GW89&gt;0.4),"High RelBnp52n and syn","low RelBnp52n or syn")</f>
        <v>low RelBnp52n or syn</v>
      </c>
      <c r="IY89" s="0" t="n">
        <v>86.4723</v>
      </c>
      <c r="IZ89" s="0" t="n">
        <v>0</v>
      </c>
      <c r="JA89" s="0" t="str">
        <f aca="false">IF(AND(AF89&gt;4.2,GW89&gt;0.4),"High RelBnp52n and syn",IF(AND(AF89&gt;4.2,GW89&lt;=0.4),"other",IF(AND(AF89&lt;=4.2,GW89&gt;0.4),"other","low RelBnp52n and syn")))</f>
        <v>other</v>
      </c>
      <c r="JC89" s="0" t="n">
        <v>86.4723</v>
      </c>
      <c r="JD89" s="0" t="n">
        <v>0</v>
      </c>
      <c r="JE89" s="0" t="str">
        <f aca="false">IF(ED89&gt;0.001,"high pE2F","low pE2F")</f>
        <v>high pE2F</v>
      </c>
      <c r="JG89" s="0" t="n">
        <v>86.4723</v>
      </c>
      <c r="JH89" s="0" t="n">
        <v>0</v>
      </c>
      <c r="JI89" s="0" t="str">
        <f aca="false">IF((Q89/R89)&gt;1.3,"high cRel/relA","low cRel/RelA")</f>
        <v>low cRel/RelA</v>
      </c>
      <c r="JK89" s="0" t="n">
        <v>86.4723</v>
      </c>
      <c r="JL89" s="0" t="n">
        <v>0</v>
      </c>
      <c r="JM89" s="0" t="str">
        <f aca="false">IF(AND((Q89/R89)&gt;1.3,GW89&gt;0.4),"high cRel/relA and high syn",IF(OR((Q89/R89)&gt;1.3,GW89&gt;0.4),"high cRel/RelA or high syn","low both"))</f>
        <v>high cRel/RelA or high syn</v>
      </c>
      <c r="JO89" s="0" t="n">
        <v>86.4723</v>
      </c>
      <c r="JP89" s="0" t="n">
        <v>0</v>
      </c>
      <c r="JQ89" s="0" t="str">
        <f aca="false">IF(BB89&gt;7.6,"high IkBd","low IkBd")</f>
        <v>high IkBd</v>
      </c>
      <c r="JS89" s="0" t="n">
        <v>86.4723</v>
      </c>
      <c r="JT89" s="0" t="n">
        <v>0</v>
      </c>
      <c r="JU89" s="0" t="n">
        <v>2</v>
      </c>
      <c r="JW89" s="0" t="n">
        <v>86.4723</v>
      </c>
      <c r="JX89" s="0" t="n">
        <v>0</v>
      </c>
      <c r="JY89" s="0" t="str">
        <f aca="false">IF(OR(JU89=3,JU89=5),IF(GW89&gt;0.4,"3/5 high syn","3/5 low syn"),"other")</f>
        <v>other</v>
      </c>
      <c r="KA89" s="0" t="n">
        <v>86.4723</v>
      </c>
      <c r="KB89" s="0" t="n">
        <v>0</v>
      </c>
      <c r="KC89" s="0" t="str">
        <f aca="false">IF(KD89&gt;$KE$3,"high nfkb","low")</f>
        <v>high nfkb</v>
      </c>
      <c r="KD89" s="0" t="n">
        <f aca="false">D89+C89</f>
        <v>35.72541291305</v>
      </c>
      <c r="KG89" s="0" t="n">
        <v>86.4723</v>
      </c>
      <c r="KH89" s="0" t="n">
        <v>0</v>
      </c>
      <c r="KI89" s="0" t="str">
        <f aca="false">IF(AND(KM89,NOT(KN89),KO89),"high cRel+RelB, low RelA","other")</f>
        <v>other</v>
      </c>
      <c r="KJ89" s="0" t="n">
        <f aca="false">Q89</f>
        <v>16.3556975410878</v>
      </c>
      <c r="KK89" s="0" t="n">
        <f aca="false">R89</f>
        <v>16.9089040421581</v>
      </c>
      <c r="KL89" s="0" t="n">
        <f aca="false">AC89</f>
        <v>16.6372007524694</v>
      </c>
      <c r="KM89" s="0" t="n">
        <f aca="false">IF(KJ89&gt;AVERAGE($KJ$3:$KJ$115),1,0)</f>
        <v>0</v>
      </c>
      <c r="KN89" s="0" t="n">
        <f aca="false">IF(KK89&gt;AVERAGE($KK$3:$KK$115),1,0)</f>
        <v>1</v>
      </c>
      <c r="KO89" s="0" t="n">
        <f aca="false">IF(KL89&gt;AVERAGE($KL$3:$KL$115),1,0)</f>
        <v>1</v>
      </c>
      <c r="KP89" s="0" t="n">
        <v>5</v>
      </c>
      <c r="KQ89" s="0" t="n">
        <v>227</v>
      </c>
      <c r="KR89" s="0" t="n">
        <v>441640</v>
      </c>
      <c r="KS89" s="0" t="n">
        <v>346</v>
      </c>
      <c r="KT89" s="0" t="n">
        <v>469551</v>
      </c>
      <c r="KU89" s="0" t="n">
        <v>41</v>
      </c>
      <c r="KV89" s="0" t="n">
        <v>-27911</v>
      </c>
      <c r="KW89" s="0" t="n">
        <v>28803</v>
      </c>
      <c r="KX89" s="0" t="n">
        <v>0.11849710982659</v>
      </c>
      <c r="KY89" s="0" t="n">
        <f aca="false">KV89/KT89</f>
        <v>-0.0594418923610002</v>
      </c>
    </row>
    <row r="90" customFormat="false" ht="15" hidden="false" customHeight="false" outlineLevel="0" collapsed="false">
      <c r="A90" s="0" t="n">
        <v>361</v>
      </c>
      <c r="B90" s="0" t="n">
        <v>15.0770626565442</v>
      </c>
      <c r="C90" s="0" t="n">
        <v>32.2531689359054</v>
      </c>
      <c r="D90" s="0" t="n">
        <v>16.6874049926869</v>
      </c>
      <c r="E90" s="0" t="n">
        <v>108.766703544181</v>
      </c>
      <c r="F90" s="0" t="n">
        <v>0.214103607268944</v>
      </c>
      <c r="G90" s="0" t="n">
        <v>0.0472579319394166</v>
      </c>
      <c r="H90" s="0" t="n">
        <v>1.57932312975477</v>
      </c>
      <c r="I90" s="0" t="n">
        <v>0.612200110207593</v>
      </c>
      <c r="J90" s="0" t="n">
        <v>0.197879729329336</v>
      </c>
      <c r="K90" s="0" t="n">
        <v>10.8362962350753</v>
      </c>
      <c r="L90" s="0" t="n">
        <v>0.612779994421812</v>
      </c>
      <c r="M90" s="0" t="n">
        <v>1</v>
      </c>
      <c r="N90" s="0" t="n">
        <v>1.21804313711858</v>
      </c>
      <c r="O90" s="0" t="n">
        <v>1</v>
      </c>
      <c r="P90" s="0" t="n">
        <v>0.00524396760957107</v>
      </c>
      <c r="Q90" s="0" t="n">
        <v>19.4447455914888</v>
      </c>
      <c r="R90" s="0" t="n">
        <v>14.5751412116769</v>
      </c>
      <c r="S90" s="0" t="n">
        <v>1.64002750169276</v>
      </c>
      <c r="T90" s="0" t="n">
        <v>0</v>
      </c>
      <c r="U90" s="0" t="n">
        <v>1</v>
      </c>
      <c r="V90" s="0" t="n">
        <v>3.67106790701935</v>
      </c>
      <c r="W90" s="0" t="n">
        <v>0.409827271462768</v>
      </c>
      <c r="X90" s="0" t="n">
        <v>1.92844072911469</v>
      </c>
      <c r="Y90" s="0" t="n">
        <v>4.09085638996274</v>
      </c>
      <c r="Z90" s="0" t="n">
        <v>1.72547550912716</v>
      </c>
      <c r="AA90" s="0" t="n">
        <v>0.0199564181425153</v>
      </c>
      <c r="AB90" s="0" t="n">
        <v>0.687673489156736</v>
      </c>
      <c r="AC90" s="0" t="n">
        <v>17.4702894957601</v>
      </c>
      <c r="AD90" s="0" t="n">
        <v>0.00896137592466239</v>
      </c>
      <c r="AE90" s="0" t="n">
        <v>0.575176745498782</v>
      </c>
      <c r="AF90" s="0" t="n">
        <v>4.08537908664509</v>
      </c>
      <c r="AG90" s="0" t="n">
        <v>0.298473836712704</v>
      </c>
      <c r="AH90" s="0" t="n">
        <v>25.025228847796</v>
      </c>
      <c r="AI90" s="0" t="n">
        <v>0.210329428687564</v>
      </c>
      <c r="AJ90" s="0" t="n">
        <v>0.0781666535436917</v>
      </c>
      <c r="AK90" s="0" t="n">
        <v>0.0201719442990271</v>
      </c>
      <c r="AL90" s="0" t="n">
        <v>0.00530033567814523</v>
      </c>
      <c r="AM90" s="0" t="n">
        <v>0.969994404944684</v>
      </c>
      <c r="AN90" s="0" t="n">
        <v>0.00108068908226803</v>
      </c>
      <c r="AO90" s="0" t="n">
        <v>0.11159485711442</v>
      </c>
      <c r="AP90" s="0" t="n">
        <v>116.678727538166</v>
      </c>
      <c r="AQ90" s="0" t="n">
        <v>6.30672459762284</v>
      </c>
      <c r="AR90" s="0" t="n">
        <v>19.0520920526356</v>
      </c>
      <c r="AS90" s="0" t="n">
        <v>4.25219964610475</v>
      </c>
      <c r="AT90" s="0" t="n">
        <v>8.89062520701791</v>
      </c>
      <c r="AU90" s="0" t="n">
        <v>0.014406177951421</v>
      </c>
      <c r="AV90" s="0" t="n">
        <v>0.593693459900418</v>
      </c>
      <c r="AW90" s="0" t="n">
        <v>0.010203109049526</v>
      </c>
      <c r="AX90" s="0" t="n">
        <v>1.04008528717507</v>
      </c>
      <c r="AY90" s="0" t="n">
        <v>0.040055887653229</v>
      </c>
      <c r="AZ90" s="0" t="n">
        <v>0.387524924133414</v>
      </c>
      <c r="BA90" s="0" t="n">
        <v>0.0508228389114044</v>
      </c>
      <c r="BB90" s="0" t="n">
        <v>7.81275673767602</v>
      </c>
      <c r="BC90" s="0" t="n">
        <v>21.338618901338</v>
      </c>
      <c r="BD90" s="0" t="n">
        <v>5.68059463562549</v>
      </c>
      <c r="BE90" s="0" t="n">
        <v>1.66294033146318</v>
      </c>
      <c r="BF90" s="0" t="n">
        <v>4.87207686534048</v>
      </c>
      <c r="BG90" s="0" t="n">
        <v>3.29236667313983</v>
      </c>
      <c r="BH90" s="0" t="n">
        <v>0</v>
      </c>
      <c r="BI90" s="0" t="n">
        <v>0</v>
      </c>
      <c r="BJ90" s="0" t="n">
        <v>0.0310185654349183</v>
      </c>
      <c r="BK90" s="0" t="n">
        <v>0.0394155188430026</v>
      </c>
      <c r="BL90" s="0" t="n">
        <v>1.61049211245255</v>
      </c>
      <c r="BM90" s="0" t="n">
        <v>0.126027634180011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0</v>
      </c>
      <c r="BT90" s="0" t="n">
        <v>0.00494573805040322</v>
      </c>
      <c r="BU90" s="0" t="n">
        <v>3.71790929132176</v>
      </c>
      <c r="BV90" s="0" t="n">
        <v>3.16841964033011</v>
      </c>
      <c r="BW90" s="0" t="n">
        <v>2.15505950081322</v>
      </c>
      <c r="BX90" s="0" t="n">
        <v>0.00739460750152101</v>
      </c>
      <c r="BY90" s="0" t="n">
        <v>0.00525989901475701</v>
      </c>
      <c r="BZ90" s="0" t="n">
        <v>0.0212597351476814</v>
      </c>
      <c r="CA90" s="0" t="n">
        <v>0.0267603293558706</v>
      </c>
      <c r="CB90" s="0" t="n">
        <v>8.87719773439892</v>
      </c>
      <c r="CC90" s="0" t="n">
        <v>0.716272776954319</v>
      </c>
      <c r="CD90" s="0" t="n">
        <v>0.128558053307146</v>
      </c>
      <c r="CE90" s="0" t="n">
        <v>0.0828792912662239</v>
      </c>
      <c r="CF90" s="0" t="n">
        <v>0.0003284427604774</v>
      </c>
      <c r="CG90" s="0" t="n">
        <v>0.000380286334229317</v>
      </c>
      <c r="CH90" s="0" t="n">
        <v>0.000812744435983232</v>
      </c>
      <c r="CI90" s="0" t="n">
        <v>0.000987777699197071</v>
      </c>
      <c r="CJ90" s="0" t="n">
        <v>7.07566103915633</v>
      </c>
      <c r="CK90" s="0" t="n">
        <v>0.622204609618798</v>
      </c>
      <c r="CL90" s="0" t="n">
        <v>0.308738978024441</v>
      </c>
      <c r="CM90" s="0" t="n">
        <v>0.208196699397348</v>
      </c>
      <c r="CN90" s="0" t="n">
        <v>0.000682286808667509</v>
      </c>
      <c r="CO90" s="0" t="n">
        <v>0.00088422051419912</v>
      </c>
      <c r="CP90" s="0" t="n">
        <v>0.00196129980935691</v>
      </c>
      <c r="CQ90" s="0" t="n">
        <v>0.00248874681631659</v>
      </c>
      <c r="CR90" s="0" t="n">
        <v>0.841961106270803</v>
      </c>
      <c r="CS90" s="0" t="n">
        <v>0.0679444690445426</v>
      </c>
      <c r="CT90" s="0" t="n">
        <v>0.315237056752701</v>
      </c>
      <c r="CU90" s="0" t="n">
        <v>4.85685093110618</v>
      </c>
      <c r="CV90" s="0" t="n">
        <v>0.0393322170072959</v>
      </c>
      <c r="CW90" s="0" t="n">
        <v>0.0362593876461273</v>
      </c>
      <c r="CX90" s="0" t="n">
        <v>0.0299695127367286</v>
      </c>
      <c r="CY90" s="0" t="n">
        <v>0.0428982663609626</v>
      </c>
      <c r="CZ90" s="0" t="n">
        <v>0.0917458662555056</v>
      </c>
      <c r="DA90" s="0" t="n">
        <v>6.49876106118886</v>
      </c>
      <c r="DB90" s="0" t="n">
        <v>1.95649616024309</v>
      </c>
      <c r="DC90" s="0" t="n">
        <v>3.72563672108527</v>
      </c>
      <c r="DD90" s="0" t="n">
        <v>0.236843659747746</v>
      </c>
      <c r="DE90" s="0" t="n">
        <v>0.0145384604267167</v>
      </c>
      <c r="DF90" s="0" t="n">
        <v>0.0106584293056974</v>
      </c>
      <c r="DG90" s="0" t="n">
        <v>0.000804414240820582</v>
      </c>
      <c r="DH90" s="7" t="n">
        <v>2.46953972650079E-006</v>
      </c>
      <c r="DI90" s="0" t="n">
        <v>0.0044335506546839</v>
      </c>
      <c r="DJ90" s="0" t="n">
        <v>0.00353261562965122</v>
      </c>
      <c r="DK90" s="0" t="n">
        <v>0.000420501522862713</v>
      </c>
      <c r="DL90" s="0" t="n">
        <v>0.875729464217748</v>
      </c>
      <c r="DM90" s="0" t="n">
        <v>0.0449737191566673</v>
      </c>
      <c r="DN90" s="0" t="n">
        <v>1.51654626864544</v>
      </c>
      <c r="DO90" s="7" t="n">
        <v>2.04791684773778E-007</v>
      </c>
      <c r="DP90" s="0" t="n">
        <v>0.152943218015942</v>
      </c>
      <c r="DQ90" s="0" t="n">
        <v>0.002037426271562</v>
      </c>
      <c r="DR90" s="0" t="n">
        <v>0.000593795128767581</v>
      </c>
      <c r="DS90" s="0" t="n">
        <v>0.00767978399466172</v>
      </c>
      <c r="DT90" s="0" t="n">
        <v>0.300259479237835</v>
      </c>
      <c r="DU90" s="0" t="n">
        <v>0.999493057337412</v>
      </c>
      <c r="DV90" s="0" t="n">
        <v>0.041050188994423</v>
      </c>
      <c r="DW90" s="0" t="n">
        <v>1.15330323446132</v>
      </c>
      <c r="DX90" s="7" t="n">
        <v>3.0760921936807E-005</v>
      </c>
      <c r="DY90" s="0" t="n">
        <v>0.00788757815490596</v>
      </c>
      <c r="DZ90" s="0" t="n">
        <v>4.86407261736424</v>
      </c>
      <c r="EA90" s="0" t="n">
        <v>0.0707684002077572</v>
      </c>
      <c r="EB90" s="0" t="n">
        <v>3.62435108276949</v>
      </c>
      <c r="EC90" s="0" t="n">
        <v>0.06422191319616</v>
      </c>
      <c r="ED90" s="0" t="n">
        <v>0.000934377924238393</v>
      </c>
      <c r="EE90" s="0" t="n">
        <v>1.44735652571565</v>
      </c>
      <c r="EF90" s="0" t="n">
        <v>199.760141376204</v>
      </c>
      <c r="EG90" s="0" t="n">
        <v>0.00798961175151911</v>
      </c>
      <c r="EH90" s="0" t="n">
        <v>1.29231910578026</v>
      </c>
      <c r="EI90" s="0" t="n">
        <v>121.357797300383</v>
      </c>
      <c r="EJ90" s="0" t="n">
        <v>0.125085601769121</v>
      </c>
      <c r="EK90" s="0" t="n">
        <v>22527.3530886391</v>
      </c>
      <c r="EL90" s="0" t="n">
        <v>0.00290823700311113</v>
      </c>
      <c r="EM90" s="0" t="n">
        <v>25.4782318214126</v>
      </c>
      <c r="EN90" s="0" t="n">
        <v>495.632324203978</v>
      </c>
      <c r="EO90" s="0" t="n">
        <v>4.01893195270346</v>
      </c>
      <c r="EP90" s="0" t="n">
        <v>595940.221691701</v>
      </c>
      <c r="EQ90" s="0" t="n">
        <v>1.51670259186851</v>
      </c>
      <c r="ER90" s="0" t="n">
        <v>0.134415147616719</v>
      </c>
      <c r="ES90" s="0" t="n">
        <v>492731.831361012</v>
      </c>
      <c r="ET90" s="0" t="n">
        <v>0.00661587618229531</v>
      </c>
      <c r="EU90" s="0" t="n">
        <v>3.58082943458027</v>
      </c>
      <c r="EV90" s="0" t="n">
        <v>0.00805789066305829</v>
      </c>
      <c r="EW90" s="7" t="n">
        <v>5698180.25237359</v>
      </c>
      <c r="EX90" s="0" t="n">
        <v>15.1538314663505</v>
      </c>
      <c r="EY90" s="0" t="n">
        <v>5199.87964819923</v>
      </c>
      <c r="EZ90" s="7" t="n">
        <v>1365983.5392416</v>
      </c>
      <c r="FA90" s="0" t="n">
        <v>0.00917994531537919</v>
      </c>
      <c r="FB90" s="0" t="n">
        <v>137.676167356388</v>
      </c>
      <c r="FC90" s="0" t="n">
        <v>43689.8299086402</v>
      </c>
      <c r="FD90" s="0" t="n">
        <v>0.111193174418508</v>
      </c>
      <c r="FE90" s="0" t="n">
        <v>25.8629079662296</v>
      </c>
      <c r="FF90" s="0" t="n">
        <v>19256.5344823904</v>
      </c>
      <c r="FG90" s="0" t="n">
        <v>389.581531571328</v>
      </c>
      <c r="FH90" s="0" t="n">
        <v>94042.0307208099</v>
      </c>
      <c r="FI90" s="0" t="n">
        <v>0.242951683893059</v>
      </c>
      <c r="FJ90" s="0" t="n">
        <v>563.253418539699</v>
      </c>
      <c r="FK90" s="0" t="n">
        <v>5.47143843309657</v>
      </c>
      <c r="FL90" s="0" t="n">
        <v>8715.54103799741</v>
      </c>
      <c r="FM90" s="0" t="n">
        <v>521.78348320287</v>
      </c>
      <c r="FN90" s="0" t="n">
        <v>0.00940559435888013</v>
      </c>
      <c r="FO90" s="0" t="n">
        <v>0.755911135542522</v>
      </c>
      <c r="FP90" s="7" t="n">
        <v>1.75912229586876E-010</v>
      </c>
      <c r="FQ90" s="7" t="n">
        <v>1.18547759809372E-008</v>
      </c>
      <c r="FR90" s="0" t="n">
        <v>499999.999998474</v>
      </c>
      <c r="FS90" s="7" t="n">
        <v>1.25442152112984E-009</v>
      </c>
      <c r="FT90" s="7" t="n">
        <v>7.90005051347696E-008</v>
      </c>
      <c r="FU90" s="0" t="n">
        <v>439896.224987326</v>
      </c>
      <c r="FV90" s="7" t="n">
        <v>9.9274340192949E-008</v>
      </c>
      <c r="FW90" s="7" t="n">
        <v>1.1156578105723E-006</v>
      </c>
      <c r="FX90" s="7" t="n">
        <v>5962493.2246455</v>
      </c>
      <c r="FY90" s="7" t="n">
        <v>1.3455959546065E-006</v>
      </c>
      <c r="FZ90" s="7" t="n">
        <v>1.34531347391637E-005</v>
      </c>
      <c r="GA90" s="7" t="n">
        <v>1.23722932719607E-005</v>
      </c>
      <c r="GB90" s="0" t="n">
        <v>99999.9987631733</v>
      </c>
      <c r="GC90" s="0" t="n">
        <v>0.00123626889556669</v>
      </c>
      <c r="GD90" s="7" t="n">
        <v>8.02064705797352E-008</v>
      </c>
      <c r="GE90" s="0" t="n">
        <v>99999.9999995223</v>
      </c>
      <c r="GF90" s="7" t="n">
        <v>8.51424686767016E-011</v>
      </c>
      <c r="GG90" s="7" t="n">
        <v>2.53232125919652E-013</v>
      </c>
      <c r="GH90" s="7" t="n">
        <v>6.83831903881E-007</v>
      </c>
      <c r="GI90" s="7" t="n">
        <v>4.77498710091736E-007</v>
      </c>
      <c r="GJ90" s="0" t="n">
        <v>0.0138305387081209</v>
      </c>
      <c r="GK90" s="0" t="n">
        <v>7.94950719042352</v>
      </c>
      <c r="GL90" s="0" t="n">
        <v>2.20590968790657</v>
      </c>
      <c r="GM90" s="0" t="n">
        <v>18.4529199435543</v>
      </c>
      <c r="GN90" s="0" t="s">
        <v>325</v>
      </c>
      <c r="GO90" s="0" t="e">
        <f aca="false">VLOOKUP(GN90,,8,0)</f>
        <v>#NAME?</v>
      </c>
      <c r="GP90" s="0" t="n">
        <v>804</v>
      </c>
      <c r="GQ90" s="0" t="n">
        <v>1259631</v>
      </c>
      <c r="GR90" s="0" t="n">
        <v>655</v>
      </c>
      <c r="GS90" s="0" t="n">
        <v>1005036</v>
      </c>
      <c r="GT90" s="0" t="n">
        <v>541</v>
      </c>
      <c r="GU90" s="0" t="n">
        <v>254595</v>
      </c>
      <c r="GV90" s="0" t="n">
        <v>258841</v>
      </c>
      <c r="GW90" s="0" t="n">
        <v>0.825954198473282</v>
      </c>
      <c r="GX90" s="0" t="n">
        <v>4</v>
      </c>
      <c r="GY90" s="0" t="s">
        <v>325</v>
      </c>
      <c r="GZ90" s="0" t="n">
        <v>86.7023</v>
      </c>
      <c r="HA90" s="0" t="n">
        <v>0</v>
      </c>
      <c r="HB90" s="0" t="e">
        <f aca="false">VLOOKUP(GN90,,42,0)</f>
        <v>#NAME?</v>
      </c>
      <c r="HC90" s="0" t="e">
        <f aca="false">VLOOKUP(GN90,,43,0)</f>
        <v>#NAME?</v>
      </c>
      <c r="HD90" s="0" t="e">
        <f aca="false">IF(HC90="Progressed",1,0)</f>
        <v>#NAME?</v>
      </c>
      <c r="HE90" s="0" t="n">
        <f aca="false">GU90/GX90</f>
        <v>63648.75</v>
      </c>
      <c r="HF90" s="0" t="e">
        <f aca="false">VLOOKUP(GN90,,3,0)</f>
        <v>#NAME?</v>
      </c>
      <c r="HG90" s="0" t="n">
        <f aca="false">IF(Q90&gt;20,1,0)</f>
        <v>0</v>
      </c>
      <c r="HH90" s="0" t="n">
        <f aca="false">IF(AF90&gt;4.2,1,0)</f>
        <v>0</v>
      </c>
      <c r="HI90" s="0" t="n">
        <f aca="false">IF(DQ90&gt;0.005,1,0)</f>
        <v>0</v>
      </c>
      <c r="HJ90" s="0" t="n">
        <f aca="false">IF(DR90&gt;0.004,1,0)</f>
        <v>0</v>
      </c>
      <c r="HK90" s="0" t="n">
        <f aca="false">IF(ED90&gt;0.001,1,0)</f>
        <v>0</v>
      </c>
      <c r="HL90" s="0" t="n">
        <f aca="false">IF((GT90/GP90)&gt;0.4,1,0)</f>
        <v>1</v>
      </c>
      <c r="HM90" s="0" t="n">
        <f aca="false">SUM(HG90:HH90)</f>
        <v>0</v>
      </c>
      <c r="HN90" s="0" t="n">
        <f aca="false">SUM(HG90,HH90,HL90)</f>
        <v>1</v>
      </c>
      <c r="HP90" s="1" t="n">
        <f aca="false">IF(B90&gt;AVERAGE($B$3:$B$115),1,0)</f>
        <v>1</v>
      </c>
      <c r="HQ90" s="1" t="n">
        <f aca="false">IF(E90&gt;AVERAGE($E$3:$E$115),1,0)</f>
        <v>0</v>
      </c>
      <c r="HR90" s="2" t="str">
        <f aca="false">IF(AND(HP90,HQ90),"high","low")</f>
        <v>low</v>
      </c>
      <c r="HS90" s="6" t="n">
        <v>86.7023</v>
      </c>
      <c r="HT90" s="6" t="n">
        <v>0</v>
      </c>
      <c r="HU90" s="6" t="str">
        <f aca="false">HR90</f>
        <v>low</v>
      </c>
      <c r="HV90" s="0" t="str">
        <f aca="false">IF(HM90+HL90&lt;2,"low","high")</f>
        <v>low</v>
      </c>
      <c r="HW90" s="0" t="n">
        <v>86.7023</v>
      </c>
      <c r="HX90" s="0" t="n">
        <v>0</v>
      </c>
      <c r="HY90" s="0" t="n">
        <f aca="false">SUM(HG90,HH90,HL90)</f>
        <v>1</v>
      </c>
      <c r="IA90" s="0" t="n">
        <v>86.7023</v>
      </c>
      <c r="IB90" s="0" t="n">
        <v>0</v>
      </c>
      <c r="IC90" s="0" t="str">
        <f aca="false">IF(AND(SUM(HG90:HH90)=2,GW90&gt;0.4),"high relBp52 and cRel + high synergy",IF(SUM(HG90:HH90)=2,"high RelBp52 and cRel + low synergy","low nfkb"))</f>
        <v>low nfkb</v>
      </c>
      <c r="IE90" s="0" t="n">
        <v>86.7023</v>
      </c>
      <c r="IF90" s="0" t="n">
        <v>0</v>
      </c>
      <c r="IG90" s="0" t="str">
        <f aca="false">IF(AND(SUM(HG90:HH90)=2,GW90&gt;0.4),"high relBp52 and cRel + high synergy",IF(AND(SUM(HG90:HH90)=1,GW90&gt;0.4),"high RelBp52 or cRel + high synergy",IF(SUM(HG90:HH90)=1,"high cRel OR RelBnp52n","low nfkb")))</f>
        <v>low nfkb</v>
      </c>
      <c r="II90" s="0" t="n">
        <v>86.7023</v>
      </c>
      <c r="IJ90" s="0" t="n">
        <v>0</v>
      </c>
      <c r="IK90" s="0" t="str">
        <f aca="false">IF(Q90&gt;20,"high cRel","low cRel")</f>
        <v>low cRel</v>
      </c>
      <c r="IM90" s="0" t="n">
        <v>86.7023</v>
      </c>
      <c r="IN90" s="0" t="n">
        <v>0</v>
      </c>
      <c r="IO90" s="0" t="str">
        <f aca="false">IF(AND(Q90&gt;20,GW90&gt;0.4),"high cRel + syn","low cRel or syn")</f>
        <v>low cRel or syn</v>
      </c>
      <c r="IQ90" s="0" t="n">
        <v>86.7023</v>
      </c>
      <c r="IR90" s="0" t="n">
        <v>0</v>
      </c>
      <c r="IS90" s="0" t="str">
        <f aca="false">IF(AF90&gt;4.2,"High RelBnp52n","low RelBnp52n")</f>
        <v>low RelBnp52n</v>
      </c>
      <c r="IU90" s="0" t="n">
        <v>86.7023</v>
      </c>
      <c r="IV90" s="0" t="n">
        <v>0</v>
      </c>
      <c r="IW90" s="0" t="str">
        <f aca="false">IF(AND(AF90&gt;4.2,GW90&gt;0.4),"High RelBnp52n and syn","low RelBnp52n or syn")</f>
        <v>low RelBnp52n or syn</v>
      </c>
      <c r="IY90" s="0" t="n">
        <v>86.7023</v>
      </c>
      <c r="IZ90" s="0" t="n">
        <v>0</v>
      </c>
      <c r="JA90" s="0" t="str">
        <f aca="false">IF(AND(AF90&gt;4.2,GW90&gt;0.4),"High RelBnp52n and syn",IF(AND(AF90&gt;4.2,GW90&lt;=0.4),"other",IF(AND(AF90&lt;=4.2,GW90&gt;0.4),"other","low RelBnp52n and syn")))</f>
        <v>other</v>
      </c>
      <c r="JC90" s="0" t="n">
        <v>86.7023</v>
      </c>
      <c r="JD90" s="0" t="n">
        <v>0</v>
      </c>
      <c r="JE90" s="0" t="str">
        <f aca="false">IF(ED90&gt;0.001,"high pE2F","low pE2F")</f>
        <v>low pE2F</v>
      </c>
      <c r="JG90" s="0" t="n">
        <v>86.7023</v>
      </c>
      <c r="JH90" s="0" t="n">
        <v>0</v>
      </c>
      <c r="JI90" s="0" t="str">
        <f aca="false">IF((Q90/R90)&gt;1.3,"high cRel/relA","low cRel/RelA")</f>
        <v>high cRel/relA</v>
      </c>
      <c r="JK90" s="0" t="n">
        <v>86.7023</v>
      </c>
      <c r="JL90" s="0" t="n">
        <v>0</v>
      </c>
      <c r="JM90" s="0" t="str">
        <f aca="false">IF(AND((Q90/R90)&gt;1.3,GW90&gt;0.4),"high cRel/relA and high syn",IF(OR((Q90/R90)&gt;1.3,GW90&gt;0.4),"high cRel/RelA or high syn","low both"))</f>
        <v>high cRel/relA and high syn</v>
      </c>
      <c r="JO90" s="0" t="n">
        <v>86.7023</v>
      </c>
      <c r="JP90" s="0" t="n">
        <v>0</v>
      </c>
      <c r="JQ90" s="0" t="str">
        <f aca="false">IF(BB90&gt;7.6,"high IkBd","low IkBd")</f>
        <v>high IkBd</v>
      </c>
      <c r="JS90" s="0" t="n">
        <v>86.7023</v>
      </c>
      <c r="JT90" s="0" t="n">
        <v>0</v>
      </c>
      <c r="JU90" s="0" t="n">
        <v>1</v>
      </c>
      <c r="JW90" s="0" t="n">
        <v>86.7023</v>
      </c>
      <c r="JX90" s="0" t="n">
        <v>0</v>
      </c>
      <c r="JY90" s="0" t="str">
        <f aca="false">IF(OR(JU90=3,JU90=5),IF(GW90&gt;0.4,"3/5 high syn","3/5 low syn"),"other")</f>
        <v>other</v>
      </c>
      <c r="KA90" s="0" t="n">
        <v>86.7023</v>
      </c>
      <c r="KB90" s="0" t="n">
        <v>0</v>
      </c>
      <c r="KC90" s="0" t="str">
        <f aca="false">IF(KD90&gt;$KE$3,"high nfkb","low")</f>
        <v>high nfkb</v>
      </c>
      <c r="KD90" s="0" t="n">
        <f aca="false">D90+C90</f>
        <v>48.9405739285923</v>
      </c>
      <c r="KG90" s="0" t="n">
        <v>86.7023</v>
      </c>
      <c r="KH90" s="0" t="n">
        <v>0</v>
      </c>
      <c r="KI90" s="0" t="str">
        <f aca="false">IF(AND(KM90,NOT(KN90),KO90),"high cRel+RelB, low RelA","other")</f>
        <v>other</v>
      </c>
      <c r="KJ90" s="0" t="n">
        <f aca="false">Q90</f>
        <v>19.4447455914888</v>
      </c>
      <c r="KK90" s="0" t="n">
        <f aca="false">R90</f>
        <v>14.5751412116769</v>
      </c>
      <c r="KL90" s="0" t="n">
        <f aca="false">AC90</f>
        <v>17.4702894957601</v>
      </c>
      <c r="KM90" s="0" t="n">
        <f aca="false">IF(KJ90&gt;AVERAGE($KJ$3:$KJ$115),1,0)</f>
        <v>0</v>
      </c>
      <c r="KN90" s="0" t="n">
        <f aca="false">IF(KK90&gt;AVERAGE($KK$3:$KK$115),1,0)</f>
        <v>0</v>
      </c>
      <c r="KO90" s="0" t="n">
        <f aca="false">IF(KL90&gt;AVERAGE($KL$3:$KL$115),1,0)</f>
        <v>1</v>
      </c>
      <c r="KP90" s="0" t="n">
        <v>5</v>
      </c>
      <c r="KQ90" s="0" t="n">
        <v>395</v>
      </c>
      <c r="KR90" s="0" t="n">
        <v>737710</v>
      </c>
      <c r="KS90" s="0" t="n">
        <v>422</v>
      </c>
      <c r="KT90" s="0" t="n">
        <v>682932</v>
      </c>
      <c r="KU90" s="0" t="n">
        <v>214</v>
      </c>
      <c r="KV90" s="0" t="n">
        <v>54778</v>
      </c>
      <c r="KW90" s="0" t="n">
        <v>82951</v>
      </c>
      <c r="KX90" s="0" t="n">
        <v>0.507109004739336</v>
      </c>
      <c r="KY90" s="0" t="n">
        <f aca="false">KV90/KT90</f>
        <v>0.080210035552588</v>
      </c>
    </row>
    <row r="91" customFormat="false" ht="15" hidden="false" customHeight="false" outlineLevel="0" collapsed="false">
      <c r="A91" s="0" t="n">
        <v>361</v>
      </c>
      <c r="B91" s="0" t="n">
        <v>8.41836164064227</v>
      </c>
      <c r="C91" s="0" t="n">
        <v>19.6404748154871</v>
      </c>
      <c r="D91" s="0" t="n">
        <v>7.62511928032495</v>
      </c>
      <c r="E91" s="0" t="n">
        <v>104.090205585523</v>
      </c>
      <c r="F91" s="0" t="n">
        <v>0.120166412802531</v>
      </c>
      <c r="G91" s="0" t="n">
        <v>0.0413074883852136</v>
      </c>
      <c r="H91" s="0" t="n">
        <v>1.63950888827106</v>
      </c>
      <c r="I91" s="0" t="n">
        <v>0.618295921271297</v>
      </c>
      <c r="J91" s="0" t="n">
        <v>0.085237060016838</v>
      </c>
      <c r="K91" s="0" t="n">
        <v>6.64737905967362</v>
      </c>
      <c r="L91" s="0" t="n">
        <v>0.528112553062595</v>
      </c>
      <c r="M91" s="0" t="n">
        <v>1</v>
      </c>
      <c r="N91" s="0" t="n">
        <v>1.12971843185891</v>
      </c>
      <c r="O91" s="0" t="n">
        <v>1</v>
      </c>
      <c r="P91" s="0" t="n">
        <v>0.00369718803258031</v>
      </c>
      <c r="Q91" s="0" t="n">
        <v>17.2509535141105</v>
      </c>
      <c r="R91" s="0" t="n">
        <v>15.9453992437771</v>
      </c>
      <c r="S91" s="0" t="n">
        <v>1.00450791452922</v>
      </c>
      <c r="T91" s="0" t="n">
        <v>0</v>
      </c>
      <c r="U91" s="0" t="n">
        <v>1</v>
      </c>
      <c r="V91" s="0" t="n">
        <v>3.07382018660978</v>
      </c>
      <c r="W91" s="0" t="n">
        <v>0.378083392384258</v>
      </c>
      <c r="X91" s="0" t="n">
        <v>1.13353889840629</v>
      </c>
      <c r="Y91" s="0" t="n">
        <v>2.27565848331525</v>
      </c>
      <c r="Z91" s="0" t="n">
        <v>2.402556902583</v>
      </c>
      <c r="AA91" s="0" t="n">
        <v>0.0313766870459471</v>
      </c>
      <c r="AB91" s="0" t="n">
        <v>0.908604611071069</v>
      </c>
      <c r="AC91" s="0" t="n">
        <v>15.3942055817359</v>
      </c>
      <c r="AD91" s="0" t="n">
        <v>0.0105293693957452</v>
      </c>
      <c r="AE91" s="0" t="n">
        <v>0.335768160356009</v>
      </c>
      <c r="AF91" s="0" t="n">
        <v>4.48702923839111</v>
      </c>
      <c r="AG91" s="0" t="n">
        <v>0.209381405811853</v>
      </c>
      <c r="AH91" s="0" t="n">
        <v>11.4271091948295</v>
      </c>
      <c r="AI91" s="0" t="n">
        <v>0.144898885479502</v>
      </c>
      <c r="AJ91" s="0" t="n">
        <v>0.0327110424498098</v>
      </c>
      <c r="AK91" s="0" t="n">
        <v>0.025875935188404</v>
      </c>
      <c r="AL91" s="0" t="n">
        <v>0.00352804933605141</v>
      </c>
      <c r="AM91" s="0" t="n">
        <v>0.466720204866958</v>
      </c>
      <c r="AN91" s="0" t="n">
        <v>0.00209130697962923</v>
      </c>
      <c r="AO91" s="0" t="n">
        <v>0.212067863346369</v>
      </c>
      <c r="AP91" s="0" t="n">
        <v>130.997387109825</v>
      </c>
      <c r="AQ91" s="0" t="n">
        <v>12.995315325379</v>
      </c>
      <c r="AR91" s="0" t="n">
        <v>30.2893688645409</v>
      </c>
      <c r="AS91" s="0" t="n">
        <v>6.36949781819083</v>
      </c>
      <c r="AT91" s="0" t="n">
        <v>14.2719372939581</v>
      </c>
      <c r="AU91" s="0" t="n">
        <v>0.0260687417249856</v>
      </c>
      <c r="AV91" s="0" t="n">
        <v>0.932283309098886</v>
      </c>
      <c r="AW91" s="0" t="n">
        <v>0.0105277009355922</v>
      </c>
      <c r="AX91" s="0" t="n">
        <v>2.02130044300822</v>
      </c>
      <c r="AY91" s="0" t="n">
        <v>0.181403815688782</v>
      </c>
      <c r="AZ91" s="0" t="n">
        <v>1.20259090217684</v>
      </c>
      <c r="BA91" s="0" t="n">
        <v>0.130156696415702</v>
      </c>
      <c r="BB91" s="0" t="n">
        <v>6.67365207930628</v>
      </c>
      <c r="BC91" s="0" t="n">
        <v>16.6583045489448</v>
      </c>
      <c r="BD91" s="0" t="n">
        <v>6.3532006614411</v>
      </c>
      <c r="BE91" s="0" t="n">
        <v>1.27408063775554</v>
      </c>
      <c r="BF91" s="0" t="n">
        <v>7.54975104679168</v>
      </c>
      <c r="BG91" s="0" t="n">
        <v>3.70319620116759</v>
      </c>
      <c r="BH91" s="0" t="n">
        <v>0</v>
      </c>
      <c r="BI91" s="0" t="n">
        <v>0</v>
      </c>
      <c r="BJ91" s="0" t="n">
        <v>0.10561813344288</v>
      </c>
      <c r="BK91" s="0" t="n">
        <v>0.0757900114842467</v>
      </c>
      <c r="BL91" s="0" t="n">
        <v>0.966955186134966</v>
      </c>
      <c r="BM91" s="0" t="n">
        <v>0.0739833685677492</v>
      </c>
      <c r="BN91" s="0" t="n">
        <v>0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0.00516292260066911</v>
      </c>
      <c r="BU91" s="0" t="n">
        <v>4.9587983443296</v>
      </c>
      <c r="BV91" s="0" t="n">
        <v>4.77029662542776</v>
      </c>
      <c r="BW91" s="0" t="n">
        <v>2.36712621596318</v>
      </c>
      <c r="BX91" s="0" t="n">
        <v>0.00998476758029709</v>
      </c>
      <c r="BY91" s="0" t="n">
        <v>0.00406547509877002</v>
      </c>
      <c r="BZ91" s="0" t="n">
        <v>0.0736964434827338</v>
      </c>
      <c r="CA91" s="0" t="n">
        <v>0.0521367392334527</v>
      </c>
      <c r="CB91" s="0" t="n">
        <v>5.07558773183558</v>
      </c>
      <c r="CC91" s="0" t="n">
        <v>0.401948585031542</v>
      </c>
      <c r="CD91" s="0" t="n">
        <v>0.412442139033112</v>
      </c>
      <c r="CE91" s="0" t="n">
        <v>0.199665992559995</v>
      </c>
      <c r="CF91" s="0" t="n">
        <v>0.000957589479304908</v>
      </c>
      <c r="CG91" s="0" t="n">
        <v>0.000874251667856376</v>
      </c>
      <c r="CH91" s="0" t="n">
        <v>0.00603466254203707</v>
      </c>
      <c r="CI91" s="0" t="n">
        <v>0.00421998459377201</v>
      </c>
      <c r="CJ91" s="0" t="n">
        <v>7.97118095082748</v>
      </c>
      <c r="CK91" s="0" t="n">
        <v>0.701418084481578</v>
      </c>
      <c r="CL91" s="0" t="n">
        <v>1.08650620647921</v>
      </c>
      <c r="CM91" s="0" t="n">
        <v>0.532390925591658</v>
      </c>
      <c r="CN91" s="0" t="n">
        <v>0.0020584191379229</v>
      </c>
      <c r="CO91" s="0" t="n">
        <v>0.00203660682630645</v>
      </c>
      <c r="CP91" s="0" t="n">
        <v>0.0151706382515952</v>
      </c>
      <c r="CQ91" s="0" t="n">
        <v>0.0108793070594548</v>
      </c>
      <c r="CR91" s="0" t="n">
        <v>1.19830892968762</v>
      </c>
      <c r="CS91" s="0" t="n">
        <v>0.0935860407897064</v>
      </c>
      <c r="CT91" s="0" t="n">
        <v>0.350983089310823</v>
      </c>
      <c r="CU91" s="0" t="n">
        <v>3.59180586932979</v>
      </c>
      <c r="CV91" s="0" t="n">
        <v>0.0355285969324734</v>
      </c>
      <c r="CW91" s="0" t="n">
        <v>0.0373466782714387</v>
      </c>
      <c r="CX91" s="0" t="n">
        <v>0.0255699262953094</v>
      </c>
      <c r="CY91" s="0" t="n">
        <v>0.0449969576803014</v>
      </c>
      <c r="CZ91" s="0" t="n">
        <v>0.0955185543974935</v>
      </c>
      <c r="DA91" s="0" t="n">
        <v>6.28221607580876</v>
      </c>
      <c r="DB91" s="0" t="n">
        <v>2.01075524526932</v>
      </c>
      <c r="DC91" s="0" t="n">
        <v>5.6369207753444</v>
      </c>
      <c r="DD91" s="0" t="n">
        <v>0.348092482724389</v>
      </c>
      <c r="DE91" s="0" t="n">
        <v>0.0187946642540214</v>
      </c>
      <c r="DF91" s="0" t="n">
        <v>0.00832339598971213</v>
      </c>
      <c r="DG91" s="0" t="n">
        <v>0.000483143081051323</v>
      </c>
      <c r="DH91" s="7" t="n">
        <v>2.57876169321857E-006</v>
      </c>
      <c r="DI91" s="0" t="n">
        <v>0.00253574575155497</v>
      </c>
      <c r="DJ91" s="0" t="n">
        <v>0.0039807779373566</v>
      </c>
      <c r="DK91" s="0" t="n">
        <v>0.000598698938718954</v>
      </c>
      <c r="DL91" s="0" t="n">
        <v>0.00864004121726547</v>
      </c>
      <c r="DM91" s="0" t="n">
        <v>0.0417121168544533</v>
      </c>
      <c r="DN91" s="0" t="n">
        <v>1.50829968737134</v>
      </c>
      <c r="DO91" s="7" t="n">
        <v>8.26016885690862E-008</v>
      </c>
      <c r="DP91" s="0" t="n">
        <v>0.153869679570309</v>
      </c>
      <c r="DQ91" s="0" t="n">
        <v>0.00209980016579464</v>
      </c>
      <c r="DR91" s="0" t="n">
        <v>0.000565892307577682</v>
      </c>
      <c r="DS91" s="0" t="n">
        <v>0.00507859183576891</v>
      </c>
      <c r="DT91" s="0" t="n">
        <v>0.219669950093455</v>
      </c>
      <c r="DU91" s="0" t="n">
        <v>0.999720906260161</v>
      </c>
      <c r="DV91" s="0" t="n">
        <v>1.01539974186716</v>
      </c>
      <c r="DW91" s="0" t="n">
        <v>1.13394281022494</v>
      </c>
      <c r="DX91" s="7" t="n">
        <v>1.89457332757855E-005</v>
      </c>
      <c r="DY91" s="0" t="n">
        <v>0.00519323693134638</v>
      </c>
      <c r="DZ91" s="0" t="n">
        <v>4.89952588225745</v>
      </c>
      <c r="EA91" s="0" t="n">
        <v>0.0480501206409848</v>
      </c>
      <c r="EB91" s="0" t="n">
        <v>2.93023811637438</v>
      </c>
      <c r="EC91" s="0" t="n">
        <v>0.0519122005312071</v>
      </c>
      <c r="ED91" s="0" t="n">
        <v>0.00050910823203963</v>
      </c>
      <c r="EE91" s="0" t="n">
        <v>2.11832595416229</v>
      </c>
      <c r="EF91" s="0" t="n">
        <v>199.760141386989</v>
      </c>
      <c r="EG91" s="0" t="n">
        <v>0.0079896117519589</v>
      </c>
      <c r="EH91" s="0" t="n">
        <v>1.43614832304416</v>
      </c>
      <c r="EI91" s="0" t="n">
        <v>82.283216204429</v>
      </c>
      <c r="EJ91" s="0" t="n">
        <v>0.0971041067038677</v>
      </c>
      <c r="EK91" s="0" t="n">
        <v>20532.2185043024</v>
      </c>
      <c r="EL91" s="0" t="n">
        <v>0.00294566528496012</v>
      </c>
      <c r="EM91" s="0" t="n">
        <v>12.1872768539346</v>
      </c>
      <c r="EN91" s="0" t="n">
        <v>640.945176528468</v>
      </c>
      <c r="EO91" s="0" t="n">
        <v>2.42186542738627</v>
      </c>
      <c r="EP91" s="0" t="n">
        <v>408608.9985717</v>
      </c>
      <c r="EQ91" s="0" t="n">
        <v>0.497455432045943</v>
      </c>
      <c r="ER91" s="0" t="n">
        <v>0.0499868524570678</v>
      </c>
      <c r="ES91" s="0" t="n">
        <v>673529.675151418</v>
      </c>
      <c r="ET91" s="0" t="n">
        <v>0.0033631955220857</v>
      </c>
      <c r="EU91" s="0" t="n">
        <v>1.57045028373209</v>
      </c>
      <c r="EV91" s="0" t="n">
        <v>0.00322106071146991</v>
      </c>
      <c r="EW91" s="7" t="n">
        <v>5025556.88298117</v>
      </c>
      <c r="EX91" s="0" t="n">
        <v>4.97150121850175</v>
      </c>
      <c r="EY91" s="0" t="n">
        <v>1918.8261825739</v>
      </c>
      <c r="EZ91" s="7" t="n">
        <v>1018002.18031388</v>
      </c>
      <c r="FA91" s="0" t="n">
        <v>0.00254420130557886</v>
      </c>
      <c r="FB91" s="0" t="n">
        <v>41.3139194351343</v>
      </c>
      <c r="FC91" s="0" t="n">
        <v>45104.3103418217</v>
      </c>
      <c r="FD91" s="0" t="n">
        <v>0.0549116264990919</v>
      </c>
      <c r="FE91" s="0" t="n">
        <v>10.9012109875422</v>
      </c>
      <c r="FF91" s="0" t="n">
        <v>23465.7678887587</v>
      </c>
      <c r="FG91" s="0" t="n">
        <v>201.758299433924</v>
      </c>
      <c r="FH91" s="0" t="n">
        <v>155201.572437132</v>
      </c>
      <c r="FI91" s="0" t="n">
        <v>0.169006333744511</v>
      </c>
      <c r="FJ91" s="0" t="n">
        <v>419.61325593421</v>
      </c>
      <c r="FK91" s="0" t="n">
        <v>4.07828662762745</v>
      </c>
      <c r="FL91" s="0" t="n">
        <v>8502.82814134574</v>
      </c>
      <c r="FM91" s="0" t="n">
        <v>378.525785462545</v>
      </c>
      <c r="FN91" s="0" t="n">
        <v>0.00592465661581349</v>
      </c>
      <c r="FO91" s="0" t="n">
        <v>0.489700349177429</v>
      </c>
      <c r="FP91" s="7" t="n">
        <v>6.9954937406835E-011</v>
      </c>
      <c r="FQ91" s="7" t="n">
        <v>4.77210465661761E-009</v>
      </c>
      <c r="FR91" s="0" t="n">
        <v>499999.999999346</v>
      </c>
      <c r="FS91" s="7" t="n">
        <v>4.98882506931009E-010</v>
      </c>
      <c r="FT91" s="7" t="n">
        <v>4.18755408289476E-008</v>
      </c>
      <c r="FU91" s="0" t="n">
        <v>520327.555238213</v>
      </c>
      <c r="FV91" s="7" t="n">
        <v>6.22439842021496E-008</v>
      </c>
      <c r="FW91" s="7" t="n">
        <v>7.07639976792684E-007</v>
      </c>
      <c r="FX91" s="7" t="n">
        <v>4586594.62340604</v>
      </c>
      <c r="FY91" s="7" t="n">
        <v>5.48669622449346E-007</v>
      </c>
      <c r="FZ91" s="7" t="n">
        <v>5.48650895479676E-006</v>
      </c>
      <c r="GA91" s="7" t="n">
        <v>8.56607589891116E-006</v>
      </c>
      <c r="GB91" s="0" t="n">
        <v>99999.9991435697</v>
      </c>
      <c r="GC91" s="0" t="n">
        <v>0.000856007093075942</v>
      </c>
      <c r="GD91" s="7" t="n">
        <v>5.60904879744831E-008</v>
      </c>
      <c r="GE91" s="0" t="n">
        <v>99999.9999996329</v>
      </c>
      <c r="GF91" s="7" t="n">
        <v>7.14316234089404E-011</v>
      </c>
      <c r="GG91" s="7" t="n">
        <v>1.45683477262105E-013</v>
      </c>
      <c r="GH91" s="7" t="n">
        <v>3.34634504779142E-007</v>
      </c>
      <c r="GI91" s="7" t="n">
        <v>3.66980656716652E-007</v>
      </c>
      <c r="GJ91" s="0" t="n">
        <v>0.00628920389644788</v>
      </c>
      <c r="GK91" s="0" t="n">
        <v>10.0531121191222</v>
      </c>
      <c r="GL91" s="0" t="n">
        <v>1.82339499395682</v>
      </c>
      <c r="GM91" s="0" t="n">
        <v>18.6841172121194</v>
      </c>
      <c r="GN91" s="0" t="s">
        <v>326</v>
      </c>
      <c r="GO91" s="0" t="e">
        <f aca="false">VLOOKUP(GN91,,8,0)</f>
        <v>#NAME?</v>
      </c>
      <c r="GP91" s="0" t="n">
        <v>331</v>
      </c>
      <c r="GQ91" s="0" t="n">
        <v>596705</v>
      </c>
      <c r="GR91" s="0" t="n">
        <v>358</v>
      </c>
      <c r="GS91" s="0" t="n">
        <v>568951</v>
      </c>
      <c r="GT91" s="0" t="n">
        <v>145</v>
      </c>
      <c r="GU91" s="0" t="n">
        <v>27754</v>
      </c>
      <c r="GV91" s="0" t="n">
        <v>49847</v>
      </c>
      <c r="GW91" s="0" t="n">
        <v>0.405027932960894</v>
      </c>
      <c r="GX91" s="0" t="n">
        <v>2</v>
      </c>
      <c r="GY91" s="0" t="s">
        <v>326</v>
      </c>
      <c r="GZ91" s="0" t="n">
        <v>88.2793</v>
      </c>
      <c r="HA91" s="0" t="n">
        <v>1</v>
      </c>
      <c r="HB91" s="0" t="e">
        <f aca="false">VLOOKUP(GN91,,42,0)</f>
        <v>#NAME?</v>
      </c>
      <c r="HC91" s="0" t="e">
        <f aca="false">VLOOKUP(GN91,,43,0)</f>
        <v>#NAME?</v>
      </c>
      <c r="HD91" s="0" t="e">
        <f aca="false">IF(HC91="Progressed",1,0)</f>
        <v>#NAME?</v>
      </c>
      <c r="HE91" s="0" t="n">
        <f aca="false">GU91/GX91</f>
        <v>13877</v>
      </c>
      <c r="HF91" s="0" t="e">
        <f aca="false">VLOOKUP(GN91,,3,0)</f>
        <v>#NAME?</v>
      </c>
      <c r="HG91" s="0" t="n">
        <f aca="false">IF(Q91&gt;20,1,0)</f>
        <v>0</v>
      </c>
      <c r="HH91" s="0" t="n">
        <f aca="false">IF(AF91&gt;4.2,1,0)</f>
        <v>1</v>
      </c>
      <c r="HI91" s="0" t="n">
        <f aca="false">IF(DQ91&gt;0.005,1,0)</f>
        <v>0</v>
      </c>
      <c r="HJ91" s="0" t="n">
        <f aca="false">IF(DR91&gt;0.004,1,0)</f>
        <v>0</v>
      </c>
      <c r="HK91" s="0" t="n">
        <f aca="false">IF(ED91&gt;0.001,1,0)</f>
        <v>0</v>
      </c>
      <c r="HL91" s="0" t="n">
        <f aca="false">IF((GT91/GP91)&gt;0.4,1,0)</f>
        <v>1</v>
      </c>
      <c r="HM91" s="0" t="n">
        <f aca="false">SUM(HG91:HH91)</f>
        <v>1</v>
      </c>
      <c r="HN91" s="0" t="n">
        <f aca="false">SUM(HG91,HH91,HL91)</f>
        <v>2</v>
      </c>
      <c r="HP91" s="1" t="n">
        <f aca="false">IF(B91&gt;AVERAGE($B$3:$B$115),1,0)</f>
        <v>0</v>
      </c>
      <c r="HQ91" s="1" t="n">
        <f aca="false">IF(E91&gt;AVERAGE($E$3:$E$115),1,0)</f>
        <v>0</v>
      </c>
      <c r="HR91" s="2" t="str">
        <f aca="false">IF(AND(HP91,HQ91),"high","low")</f>
        <v>low</v>
      </c>
      <c r="HS91" s="6" t="n">
        <v>15.0472</v>
      </c>
      <c r="HT91" s="6" t="n">
        <v>1</v>
      </c>
      <c r="HU91" s="6" t="str">
        <f aca="false">HR91</f>
        <v>low</v>
      </c>
      <c r="HV91" s="0" t="str">
        <f aca="false">IF(HM91+HL91&lt;2,"low","high")</f>
        <v>high</v>
      </c>
      <c r="HW91" s="0" t="n">
        <v>88.2793</v>
      </c>
      <c r="HX91" s="0" t="n">
        <v>1</v>
      </c>
      <c r="HY91" s="0" t="n">
        <f aca="false">SUM(HG91,HH91,HL91)</f>
        <v>2</v>
      </c>
      <c r="IA91" s="0" t="n">
        <v>88.2793</v>
      </c>
      <c r="IB91" s="0" t="n">
        <v>1</v>
      </c>
      <c r="IC91" s="0" t="str">
        <f aca="false">IF(AND(SUM(HG91:HH91)=2,GW91&gt;0.4),"high relBp52 and cRel + high synergy",IF(SUM(HG91:HH91)=2,"high RelBp52 and cRel + low synergy","low nfkb"))</f>
        <v>low nfkb</v>
      </c>
      <c r="IE91" s="0" t="n">
        <v>88.2793</v>
      </c>
      <c r="IF91" s="0" t="n">
        <v>1</v>
      </c>
      <c r="IG91" s="0" t="str">
        <f aca="false">IF(AND(SUM(HG91:HH91)=2,GW91&gt;0.4),"high relBp52 and cRel + high synergy",IF(AND(SUM(HG91:HH91)=1,GW91&gt;0.4),"high RelBp52 or cRel + high synergy",IF(SUM(HG91:HH91)=1,"high cRel OR RelBnp52n","low nfkb")))</f>
        <v>high RelBp52 or cRel + high synergy</v>
      </c>
      <c r="II91" s="0" t="n">
        <v>88.2793</v>
      </c>
      <c r="IJ91" s="0" t="n">
        <v>1</v>
      </c>
      <c r="IK91" s="0" t="str">
        <f aca="false">IF(Q91&gt;20,"high cRel","low cRel")</f>
        <v>low cRel</v>
      </c>
      <c r="IM91" s="0" t="n">
        <v>88.2793</v>
      </c>
      <c r="IN91" s="0" t="n">
        <v>1</v>
      </c>
      <c r="IO91" s="0" t="str">
        <f aca="false">IF(AND(Q91&gt;20,GW91&gt;0.4),"high cRel + syn","low cRel or syn")</f>
        <v>low cRel or syn</v>
      </c>
      <c r="IQ91" s="0" t="n">
        <v>88.2793</v>
      </c>
      <c r="IR91" s="0" t="n">
        <v>1</v>
      </c>
      <c r="IS91" s="0" t="str">
        <f aca="false">IF(AF91&gt;4.2,"High RelBnp52n","low RelBnp52n")</f>
        <v>High RelBnp52n</v>
      </c>
      <c r="IU91" s="0" t="n">
        <v>88.2793</v>
      </c>
      <c r="IV91" s="0" t="n">
        <v>1</v>
      </c>
      <c r="IW91" s="0" t="str">
        <f aca="false">IF(AND(AF91&gt;4.2,GW91&gt;0.4),"High RelBnp52n and syn","low RelBnp52n or syn")</f>
        <v>High RelBnp52n and syn</v>
      </c>
      <c r="IY91" s="0" t="n">
        <v>88.2793</v>
      </c>
      <c r="IZ91" s="0" t="n">
        <v>1</v>
      </c>
      <c r="JA91" s="0" t="str">
        <f aca="false">IF(AND(AF91&gt;4.2,GW91&gt;0.4),"High RelBnp52n and syn",IF(AND(AF91&gt;4.2,GW91&lt;=0.4),"other",IF(AND(AF91&lt;=4.2,GW91&gt;0.4),"other","low RelBnp52n and syn")))</f>
        <v>High RelBnp52n and syn</v>
      </c>
      <c r="JC91" s="0" t="n">
        <v>88.2793</v>
      </c>
      <c r="JD91" s="0" t="n">
        <v>1</v>
      </c>
      <c r="JE91" s="0" t="str">
        <f aca="false">IF(ED91&gt;0.001,"high pE2F","low pE2F")</f>
        <v>low pE2F</v>
      </c>
      <c r="JG91" s="0" t="n">
        <v>88.2793</v>
      </c>
      <c r="JH91" s="0" t="n">
        <v>1</v>
      </c>
      <c r="JI91" s="0" t="str">
        <f aca="false">IF((Q91/R91)&gt;1.3,"high cRel/relA","low cRel/RelA")</f>
        <v>low cRel/RelA</v>
      </c>
      <c r="JK91" s="0" t="n">
        <v>88.2793</v>
      </c>
      <c r="JL91" s="0" t="n">
        <v>1</v>
      </c>
      <c r="JM91" s="0" t="str">
        <f aca="false">IF(AND((Q91/R91)&gt;1.3,GW91&gt;0.4),"high cRel/relA and high syn",IF(OR((Q91/R91)&gt;1.3,GW91&gt;0.4),"high cRel/RelA or high syn","low both"))</f>
        <v>high cRel/RelA or high syn</v>
      </c>
      <c r="JO91" s="0" t="n">
        <v>88.2793</v>
      </c>
      <c r="JP91" s="0" t="n">
        <v>1</v>
      </c>
      <c r="JQ91" s="0" t="str">
        <f aca="false">IF(BB91&gt;7.6,"high IkBd","low IkBd")</f>
        <v>low IkBd</v>
      </c>
      <c r="JS91" s="0" t="n">
        <v>88.2793</v>
      </c>
      <c r="JT91" s="0" t="n">
        <v>1</v>
      </c>
      <c r="JU91" s="0" t="n">
        <v>5</v>
      </c>
      <c r="JW91" s="0" t="n">
        <v>88.2793</v>
      </c>
      <c r="JX91" s="0" t="n">
        <v>1</v>
      </c>
      <c r="JY91" s="0" t="str">
        <f aca="false">IF(OR(JU91=3,JU91=5),IF(GW91&gt;0.4,"3/5 high syn","3/5 low syn"),"other")</f>
        <v>3/5 high syn</v>
      </c>
      <c r="KA91" s="0" t="n">
        <v>88.2793</v>
      </c>
      <c r="KB91" s="0" t="n">
        <v>1</v>
      </c>
      <c r="KC91" s="0" t="str">
        <f aca="false">IF(KD91&gt;$KE$3,"high nfkb","low")</f>
        <v>low</v>
      </c>
      <c r="KD91" s="0" t="n">
        <f aca="false">D91+C91</f>
        <v>27.265594095812</v>
      </c>
      <c r="KG91" s="0" t="n">
        <v>88.2793</v>
      </c>
      <c r="KH91" s="0" t="n">
        <v>1</v>
      </c>
      <c r="KI91" s="0" t="str">
        <f aca="false">IF(AND(KM91,NOT(KN91),KO91),"high cRel+RelB, low RelA","other")</f>
        <v>other</v>
      </c>
      <c r="KJ91" s="0" t="n">
        <f aca="false">Q91</f>
        <v>17.2509535141105</v>
      </c>
      <c r="KK91" s="0" t="n">
        <f aca="false">R91</f>
        <v>15.9453992437771</v>
      </c>
      <c r="KL91" s="0" t="n">
        <f aca="false">AC91</f>
        <v>15.3942055817359</v>
      </c>
      <c r="KM91" s="0" t="n">
        <f aca="false">IF(KJ91&gt;AVERAGE($KJ$3:$KJ$115),1,0)</f>
        <v>0</v>
      </c>
      <c r="KN91" s="0" t="n">
        <f aca="false">IF(KK91&gt;AVERAGE($KK$3:$KK$115),1,0)</f>
        <v>0</v>
      </c>
      <c r="KO91" s="0" t="n">
        <f aca="false">IF(KL91&gt;AVERAGE($KL$3:$KL$115),1,0)</f>
        <v>0</v>
      </c>
      <c r="KP91" s="0" t="n">
        <v>5</v>
      </c>
      <c r="KQ91" s="0" t="n">
        <v>331</v>
      </c>
      <c r="KR91" s="0" t="n">
        <v>596705</v>
      </c>
      <c r="KS91" s="0" t="n">
        <v>358</v>
      </c>
      <c r="KT91" s="0" t="n">
        <v>568951</v>
      </c>
      <c r="KU91" s="0" t="n">
        <v>145</v>
      </c>
      <c r="KV91" s="0" t="n">
        <v>27754</v>
      </c>
      <c r="KW91" s="0" t="n">
        <v>49847</v>
      </c>
      <c r="KX91" s="0" t="n">
        <v>0.405027932960894</v>
      </c>
      <c r="KY91" s="0" t="n">
        <f aca="false">KV91/KT91</f>
        <v>0.0487810022304206</v>
      </c>
    </row>
    <row r="92" customFormat="false" ht="15" hidden="false" customHeight="false" outlineLevel="0" collapsed="false">
      <c r="A92" s="0" t="n">
        <v>361</v>
      </c>
      <c r="B92" s="0" t="n">
        <v>14.3030299047033</v>
      </c>
      <c r="C92" s="0" t="n">
        <v>28.6880834883505</v>
      </c>
      <c r="D92" s="0" t="n">
        <v>16.3794014832037</v>
      </c>
      <c r="E92" s="0" t="n">
        <v>152.231816812802</v>
      </c>
      <c r="F92" s="0" t="n">
        <v>0.197106907859419</v>
      </c>
      <c r="G92" s="0" t="n">
        <v>0.0484174212616481</v>
      </c>
      <c r="H92" s="0" t="n">
        <v>1.38671929123308</v>
      </c>
      <c r="I92" s="0" t="n">
        <v>0.875914696946174</v>
      </c>
      <c r="J92" s="0" t="n">
        <v>0.0724364328064064</v>
      </c>
      <c r="K92" s="0" t="n">
        <v>10.6545012590102</v>
      </c>
      <c r="L92" s="0" t="n">
        <v>0.581131460480826</v>
      </c>
      <c r="M92" s="0" t="n">
        <v>1</v>
      </c>
      <c r="N92" s="0" t="n">
        <v>1.17528137679133</v>
      </c>
      <c r="O92" s="0" t="n">
        <v>1</v>
      </c>
      <c r="P92" s="0" t="n">
        <v>0.02327912775967</v>
      </c>
      <c r="Q92" s="0" t="n">
        <v>24.3647239467374</v>
      </c>
      <c r="R92" s="0" t="n">
        <v>15.6246716778417</v>
      </c>
      <c r="S92" s="0" t="n">
        <v>1.41645070158214</v>
      </c>
      <c r="T92" s="0" t="n">
        <v>0</v>
      </c>
      <c r="U92" s="0" t="n">
        <v>1</v>
      </c>
      <c r="V92" s="0" t="n">
        <v>3.92010313896149</v>
      </c>
      <c r="W92" s="0" t="n">
        <v>0.567544310453714</v>
      </c>
      <c r="X92" s="0" t="n">
        <v>1.79078884872314</v>
      </c>
      <c r="Y92" s="0" t="n">
        <v>4.25976149211571</v>
      </c>
      <c r="Z92" s="0" t="n">
        <v>2.03639766873007</v>
      </c>
      <c r="AA92" s="0" t="n">
        <v>0.0272349379925263</v>
      </c>
      <c r="AB92" s="0" t="n">
        <v>0.899805783724295</v>
      </c>
      <c r="AC92" s="0" t="n">
        <v>16.0524743731633</v>
      </c>
      <c r="AD92" s="0" t="n">
        <v>0.00971987101342642</v>
      </c>
      <c r="AE92" s="0" t="n">
        <v>0.492138384662816</v>
      </c>
      <c r="AF92" s="0" t="n">
        <v>4.43259642748147</v>
      </c>
      <c r="AG92" s="0" t="n">
        <v>0.326712687128913</v>
      </c>
      <c r="AH92" s="0" t="n">
        <v>17.1997767977332</v>
      </c>
      <c r="AI92" s="0" t="n">
        <v>0.320382052402291</v>
      </c>
      <c r="AJ92" s="0" t="n">
        <v>0.0819982438783484</v>
      </c>
      <c r="AK92" s="0" t="n">
        <v>0.0342628622401857</v>
      </c>
      <c r="AL92" s="0" t="n">
        <v>0.00601644622720305</v>
      </c>
      <c r="AM92" s="0" t="n">
        <v>1.07503163775157</v>
      </c>
      <c r="AN92" s="0" t="n">
        <v>0.00150914854713312</v>
      </c>
      <c r="AO92" s="0" t="n">
        <v>0.159889594827901</v>
      </c>
      <c r="AP92" s="0" t="n">
        <v>174.162818599762</v>
      </c>
      <c r="AQ92" s="0" t="n">
        <v>17.1778744793545</v>
      </c>
      <c r="AR92" s="0" t="n">
        <v>31.6977014436336</v>
      </c>
      <c r="AS92" s="0" t="n">
        <v>8.86214750336692</v>
      </c>
      <c r="AT92" s="0" t="n">
        <v>28.597706585383</v>
      </c>
      <c r="AU92" s="0" t="n">
        <v>0.079126509633032</v>
      </c>
      <c r="AV92" s="0" t="n">
        <v>1.55779761212664</v>
      </c>
      <c r="AW92" s="0" t="n">
        <v>0.0266781260888374</v>
      </c>
      <c r="AX92" s="0" t="n">
        <v>1.89172035934836</v>
      </c>
      <c r="AY92" s="0" t="n">
        <v>0.148981195529114</v>
      </c>
      <c r="AZ92" s="0" t="n">
        <v>0.794962156058434</v>
      </c>
      <c r="BA92" s="0" t="n">
        <v>0.117181407746688</v>
      </c>
      <c r="BB92" s="0" t="n">
        <v>7.71255702538661</v>
      </c>
      <c r="BC92" s="0" t="n">
        <v>19.7477583195233</v>
      </c>
      <c r="BD92" s="0" t="n">
        <v>5.44062001202461</v>
      </c>
      <c r="BE92" s="0" t="n">
        <v>1.52101794653547</v>
      </c>
      <c r="BF92" s="0" t="n">
        <v>10.2602387981701</v>
      </c>
      <c r="BG92" s="0" t="n">
        <v>5.30070020878335</v>
      </c>
      <c r="BH92" s="0" t="n">
        <v>0</v>
      </c>
      <c r="BI92" s="0" t="n">
        <v>0</v>
      </c>
      <c r="BJ92" s="0" t="n">
        <v>0.0891741675409623</v>
      </c>
      <c r="BK92" s="0" t="n">
        <v>0.07021116453821</v>
      </c>
      <c r="BL92" s="0" t="n">
        <v>1.15275643866895</v>
      </c>
      <c r="BM92" s="0" t="n">
        <v>0.0891189478458915</v>
      </c>
      <c r="BN92" s="0" t="n">
        <v>0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0.00532160455975336</v>
      </c>
      <c r="BU92" s="0" t="n">
        <v>4.05783571032956</v>
      </c>
      <c r="BV92" s="0" t="n">
        <v>9.35377734255417</v>
      </c>
      <c r="BW92" s="0" t="n">
        <v>4.8795225169077</v>
      </c>
      <c r="BX92" s="0" t="n">
        <v>0.0445616669436965</v>
      </c>
      <c r="BY92" s="0" t="n">
        <v>0.015148955915133</v>
      </c>
      <c r="BZ92" s="0" t="n">
        <v>0.088588913969808</v>
      </c>
      <c r="CA92" s="0" t="n">
        <v>0.0687928749243159</v>
      </c>
      <c r="CB92" s="0" t="n">
        <v>9.09689557288326</v>
      </c>
      <c r="CC92" s="0" t="n">
        <v>0.723341930893301</v>
      </c>
      <c r="CD92" s="0" t="n">
        <v>0.539155728636117</v>
      </c>
      <c r="CE92" s="0" t="n">
        <v>0.272873335726354</v>
      </c>
      <c r="CF92" s="0" t="n">
        <v>0.00277497211268726</v>
      </c>
      <c r="CG92" s="0" t="n">
        <v>0.00238937308976138</v>
      </c>
      <c r="CH92" s="0" t="n">
        <v>0.00484902230761767</v>
      </c>
      <c r="CI92" s="0" t="n">
        <v>0.00369454116735576</v>
      </c>
      <c r="CJ92" s="0" t="n">
        <v>9.84497379483015</v>
      </c>
      <c r="CK92" s="0" t="n">
        <v>0.862422935516432</v>
      </c>
      <c r="CL92" s="0" t="n">
        <v>0.8305486450091</v>
      </c>
      <c r="CM92" s="0" t="n">
        <v>0.428504220427313</v>
      </c>
      <c r="CN92" s="0" t="n">
        <v>0.00357982245162126</v>
      </c>
      <c r="CO92" s="0" t="n">
        <v>0.00330061234792983</v>
      </c>
      <c r="CP92" s="0" t="n">
        <v>0.00720597004959845</v>
      </c>
      <c r="CQ92" s="0" t="n">
        <v>0.0056673196945706</v>
      </c>
      <c r="CR92" s="0" t="n">
        <v>0.822467007369776</v>
      </c>
      <c r="CS92" s="0" t="n">
        <v>0.064747340599114</v>
      </c>
      <c r="CT92" s="0" t="n">
        <v>0.693371763864741</v>
      </c>
      <c r="CU92" s="0" t="n">
        <v>5.21053261680028</v>
      </c>
      <c r="CV92" s="0" t="n">
        <v>0.0390498004441674</v>
      </c>
      <c r="CW92" s="0" t="n">
        <v>0.0314354601660731</v>
      </c>
      <c r="CX92" s="0" t="n">
        <v>0.0332488348299436</v>
      </c>
      <c r="CY92" s="0" t="n">
        <v>0.0376803445537166</v>
      </c>
      <c r="CZ92" s="0" t="n">
        <v>0.0973059342751683</v>
      </c>
      <c r="DA92" s="0" t="n">
        <v>6.64863813413249</v>
      </c>
      <c r="DB92" s="0" t="n">
        <v>1.94076579661771</v>
      </c>
      <c r="DC92" s="0" t="n">
        <v>4.40983991130109</v>
      </c>
      <c r="DD92" s="0" t="n">
        <v>0.287607556178075</v>
      </c>
      <c r="DE92" s="0" t="n">
        <v>0.0169902252138268</v>
      </c>
      <c r="DF92" s="0" t="n">
        <v>0.00986565996177942</v>
      </c>
      <c r="DG92" s="0" t="n">
        <v>0.000575891595133443</v>
      </c>
      <c r="DH92" s="7" t="n">
        <v>2.6576392748836E-006</v>
      </c>
      <c r="DI92" s="0" t="n">
        <v>0.00454417262976946</v>
      </c>
      <c r="DJ92" s="0" t="n">
        <v>0.00491601085106057</v>
      </c>
      <c r="DK92" s="0" t="n">
        <v>0.000410861007481725</v>
      </c>
      <c r="DL92" s="0" t="n">
        <v>0.02926148286968</v>
      </c>
      <c r="DM92" s="0" t="n">
        <v>0.051693064854585</v>
      </c>
      <c r="DN92" s="0" t="n">
        <v>0.357932732541253</v>
      </c>
      <c r="DO92" s="7" t="n">
        <v>8.56985062829321E-008</v>
      </c>
      <c r="DP92" s="0" t="n">
        <v>0.236798955502337</v>
      </c>
      <c r="DQ92" s="0" t="n">
        <v>0.0139333440146549</v>
      </c>
      <c r="DR92" s="0" t="n">
        <v>0.00296889165180129</v>
      </c>
      <c r="DS92" s="0" t="n">
        <v>0.00507912387098559</v>
      </c>
      <c r="DT92" s="0" t="n">
        <v>0.325401322300189</v>
      </c>
      <c r="DU92" s="0" t="n">
        <v>0.999616803373975</v>
      </c>
      <c r="DV92" s="0" t="n">
        <v>0.783134034383433</v>
      </c>
      <c r="DW92" s="0" t="n">
        <v>0.940050904552172</v>
      </c>
      <c r="DX92" s="7" t="n">
        <v>1.53993654503373E-005</v>
      </c>
      <c r="DY92" s="0" t="n">
        <v>0.00488945557141612</v>
      </c>
      <c r="DZ92" s="0" t="n">
        <v>4.74307184005707</v>
      </c>
      <c r="EA92" s="0" t="n">
        <v>0.197145952640625</v>
      </c>
      <c r="EB92" s="0" t="n">
        <v>4.68338201090779</v>
      </c>
      <c r="EC92" s="0" t="n">
        <v>0.0573928757518602</v>
      </c>
      <c r="ED92" s="0" t="n">
        <v>0.00238666029091099</v>
      </c>
      <c r="EE92" s="0" t="n">
        <v>0.516155487989685</v>
      </c>
      <c r="EF92" s="0" t="n">
        <v>199.760141380955</v>
      </c>
      <c r="EG92" s="0" t="n">
        <v>0.00798961175171295</v>
      </c>
      <c r="EH92" s="0" t="n">
        <v>1.37325536183753</v>
      </c>
      <c r="EI92" s="0" t="n">
        <v>98.1604611749193</v>
      </c>
      <c r="EJ92" s="0" t="n">
        <v>0.108958849272065</v>
      </c>
      <c r="EK92" s="0" t="n">
        <v>22754.6647655787</v>
      </c>
      <c r="EL92" s="0" t="n">
        <v>0.00312155265196857</v>
      </c>
      <c r="EM92" s="0" t="n">
        <v>15.7000920308081</v>
      </c>
      <c r="EN92" s="0" t="n">
        <v>577.926825927927</v>
      </c>
      <c r="EO92" s="0" t="n">
        <v>3.15989643973093</v>
      </c>
      <c r="EP92" s="0" t="n">
        <v>694430.30978524</v>
      </c>
      <c r="EQ92" s="0" t="n">
        <v>1.0891020555506</v>
      </c>
      <c r="ER92" s="0" t="n">
        <v>0.0857082747507632</v>
      </c>
      <c r="ES92" s="0" t="n">
        <v>417075.80926228</v>
      </c>
      <c r="ET92" s="0" t="n">
        <v>0.00357088167813627</v>
      </c>
      <c r="EU92" s="0" t="n">
        <v>1.71556360619629</v>
      </c>
      <c r="EV92" s="0" t="n">
        <v>0.00389954685777967</v>
      </c>
      <c r="EW92" s="7" t="n">
        <v>6416999.0878676</v>
      </c>
      <c r="EX92" s="0" t="n">
        <v>10.8838768801391</v>
      </c>
      <c r="EY92" s="0" t="n">
        <v>3788.40904953248</v>
      </c>
      <c r="EZ92" s="7" t="n">
        <v>1020332.28408679</v>
      </c>
      <c r="FA92" s="0" t="n">
        <v>0.00437231316057881</v>
      </c>
      <c r="FB92" s="0" t="n">
        <v>70.0332399765394</v>
      </c>
      <c r="FC92" s="0" t="n">
        <v>65428.5284244522</v>
      </c>
      <c r="FD92" s="0" t="n">
        <v>0.102614098459668</v>
      </c>
      <c r="FE92" s="0" t="n">
        <v>22.4504965854677</v>
      </c>
      <c r="FF92" s="0" t="n">
        <v>20412.7522879519</v>
      </c>
      <c r="FG92" s="0" t="n">
        <v>357.55694273056</v>
      </c>
      <c r="FH92" s="0" t="n">
        <v>147448.511027821</v>
      </c>
      <c r="FI92" s="0" t="n">
        <v>0.3306713082093</v>
      </c>
      <c r="FJ92" s="0" t="n">
        <v>754.340986584262</v>
      </c>
      <c r="FK92" s="0" t="n">
        <v>7.30072226221249</v>
      </c>
      <c r="FL92" s="0" t="n">
        <v>9869.54091401738</v>
      </c>
      <c r="FM92" s="0" t="n">
        <v>789.010234625668</v>
      </c>
      <c r="FN92" s="0" t="n">
        <v>0.0159380879691835</v>
      </c>
      <c r="FO92" s="0" t="n">
        <v>1.50587888229976</v>
      </c>
      <c r="FP92" s="7" t="n">
        <v>5.04143562259259E-010</v>
      </c>
      <c r="FQ92" s="7" t="n">
        <v>4.08417951480047E-008</v>
      </c>
      <c r="FR92" s="0" t="n">
        <v>499999.999994725</v>
      </c>
      <c r="FS92" s="7" t="n">
        <v>3.5955318295634E-009</v>
      </c>
      <c r="FT92" s="7" t="n">
        <v>2.73586253414514E-007</v>
      </c>
      <c r="FU92" s="0" t="n">
        <v>597507.305387317</v>
      </c>
      <c r="FV92" s="7" t="n">
        <v>4.66981900740605E-007</v>
      </c>
      <c r="FW92" s="7" t="n">
        <v>5.3631410280485E-006</v>
      </c>
      <c r="FX92" s="7" t="n">
        <v>5797187.10396453</v>
      </c>
      <c r="FY92" s="7" t="n">
        <v>4.53079222353293E-006</v>
      </c>
      <c r="FZ92" s="7" t="n">
        <v>4.53040625732483E-005</v>
      </c>
      <c r="GA92" s="7" t="n">
        <v>6.96519492553382E-005</v>
      </c>
      <c r="GB92" s="0" t="n">
        <v>99999.9930356713</v>
      </c>
      <c r="GC92" s="0" t="n">
        <v>0.00696066485027944</v>
      </c>
      <c r="GD92" s="7" t="n">
        <v>4.59140262216659E-007</v>
      </c>
      <c r="GE92" s="0" t="n">
        <v>99999.9999967953</v>
      </c>
      <c r="GF92" s="7" t="n">
        <v>4.7654298652166E-010</v>
      </c>
      <c r="GG92" s="7" t="n">
        <v>1.65184101045444E-012</v>
      </c>
      <c r="GH92" s="7" t="n">
        <v>2.27858162823631E-006</v>
      </c>
      <c r="GI92" s="7" t="n">
        <v>3.20413224141275E-006</v>
      </c>
      <c r="GJ92" s="0" t="n">
        <v>0.0570722426738056</v>
      </c>
      <c r="GK92" s="0" t="n">
        <v>8.59928222428045</v>
      </c>
      <c r="GL92" s="0" t="n">
        <v>1.94163560095001</v>
      </c>
      <c r="GM92" s="0" t="n">
        <v>15.512304928469</v>
      </c>
      <c r="GN92" s="0" t="s">
        <v>327</v>
      </c>
      <c r="GO92" s="0" t="e">
        <f aca="false">VLOOKUP(GN92,,8,0)</f>
        <v>#NAME?</v>
      </c>
      <c r="GP92" s="0" t="n">
        <v>223</v>
      </c>
      <c r="GQ92" s="0" t="n">
        <v>398962</v>
      </c>
      <c r="GR92" s="0" t="n">
        <v>385</v>
      </c>
      <c r="GS92" s="0" t="n">
        <v>506632</v>
      </c>
      <c r="GT92" s="0" t="n">
        <v>106</v>
      </c>
      <c r="GU92" s="0" t="n">
        <v>-107670</v>
      </c>
      <c r="GV92" s="0" t="n">
        <v>27045</v>
      </c>
      <c r="GW92" s="0" t="n">
        <v>0.275324675324675</v>
      </c>
      <c r="GX92" s="0" t="n">
        <v>8</v>
      </c>
      <c r="GY92" s="0" t="s">
        <v>327</v>
      </c>
      <c r="GZ92" s="0" t="n">
        <v>89.6591</v>
      </c>
      <c r="HA92" s="0" t="n">
        <v>0</v>
      </c>
      <c r="HB92" s="0" t="e">
        <f aca="false">VLOOKUP(GN92,,42,0)</f>
        <v>#NAME?</v>
      </c>
      <c r="HC92" s="0" t="e">
        <f aca="false">VLOOKUP(GN92,,43,0)</f>
        <v>#NAME?</v>
      </c>
      <c r="HD92" s="0" t="e">
        <f aca="false">IF(HC92="Progressed",1,0)</f>
        <v>#NAME?</v>
      </c>
      <c r="HE92" s="0" t="n">
        <f aca="false">GU92/GX92</f>
        <v>-13458.75</v>
      </c>
      <c r="HF92" s="0" t="e">
        <f aca="false">VLOOKUP(GN92,,3,0)</f>
        <v>#NAME?</v>
      </c>
      <c r="HG92" s="0" t="n">
        <f aca="false">IF(Q92&gt;20,1,0)</f>
        <v>1</v>
      </c>
      <c r="HH92" s="0" t="n">
        <f aca="false">IF(AF92&gt;4.2,1,0)</f>
        <v>1</v>
      </c>
      <c r="HI92" s="0" t="n">
        <f aca="false">IF(DQ92&gt;0.005,1,0)</f>
        <v>1</v>
      </c>
      <c r="HJ92" s="0" t="n">
        <f aca="false">IF(DR92&gt;0.004,1,0)</f>
        <v>0</v>
      </c>
      <c r="HK92" s="0" t="n">
        <f aca="false">IF(ED92&gt;0.001,1,0)</f>
        <v>1</v>
      </c>
      <c r="HL92" s="0" t="n">
        <f aca="false">IF((GT92/GP92)&gt;0.4,1,0)</f>
        <v>1</v>
      </c>
      <c r="HM92" s="0" t="n">
        <f aca="false">SUM(HG92:HH92)</f>
        <v>2</v>
      </c>
      <c r="HN92" s="0" t="n">
        <f aca="false">SUM(HG92,HH92,HL92)</f>
        <v>3</v>
      </c>
      <c r="HP92" s="1" t="n">
        <f aca="false">IF(B92&gt;AVERAGE($B$3:$B$115),1,0)</f>
        <v>1</v>
      </c>
      <c r="HQ92" s="1" t="n">
        <f aca="false">IF(E92&gt;AVERAGE($E$3:$E$115),1,0)</f>
        <v>1</v>
      </c>
      <c r="HR92" s="2" t="str">
        <f aca="false">IF(AND(HP92,HQ92),"high","low")</f>
        <v>high</v>
      </c>
      <c r="HS92" s="6" t="n">
        <v>89.6591</v>
      </c>
      <c r="HT92" s="6" t="n">
        <v>0</v>
      </c>
      <c r="HU92" s="6" t="str">
        <f aca="false">HR92</f>
        <v>high</v>
      </c>
      <c r="HV92" s="0" t="str">
        <f aca="false">IF(HM92+HL92&lt;2,"low","high")</f>
        <v>high</v>
      </c>
      <c r="HW92" s="0" t="n">
        <v>89.6591</v>
      </c>
      <c r="HX92" s="0" t="n">
        <v>0</v>
      </c>
      <c r="HY92" s="0" t="n">
        <f aca="false">SUM(HG92,HH92,HL92)</f>
        <v>3</v>
      </c>
      <c r="IA92" s="0" t="n">
        <v>89.6591</v>
      </c>
      <c r="IB92" s="0" t="n">
        <v>0</v>
      </c>
      <c r="IC92" s="0" t="str">
        <f aca="false">IF(AND(SUM(HG92:HH92)=2,GW92&gt;0.4),"high relBp52 and cRel + high synergy",IF(SUM(HG92:HH92)=2,"high RelBp52 and cRel + low synergy","low nfkb"))</f>
        <v>high RelBp52 and cRel + low synergy</v>
      </c>
      <c r="IE92" s="0" t="n">
        <v>89.6591</v>
      </c>
      <c r="IF92" s="0" t="n">
        <v>0</v>
      </c>
      <c r="IG92" s="0" t="str">
        <f aca="false">IF(AND(SUM(HG92:HH92)=2,GW92&gt;0.4),"high relBp52 and cRel + high synergy",IF(AND(SUM(HG92:HH92)=1,GW92&gt;0.4),"high RelBp52 or cRel + high synergy",IF(SUM(HG92:HH92)=1,"high cRel OR RelBnp52n","low nfkb")))</f>
        <v>low nfkb</v>
      </c>
      <c r="II92" s="0" t="n">
        <v>89.6591</v>
      </c>
      <c r="IJ92" s="0" t="n">
        <v>0</v>
      </c>
      <c r="IK92" s="0" t="str">
        <f aca="false">IF(Q92&gt;20,"high cRel","low cRel")</f>
        <v>high cRel</v>
      </c>
      <c r="IM92" s="0" t="n">
        <v>89.6591</v>
      </c>
      <c r="IN92" s="0" t="n">
        <v>0</v>
      </c>
      <c r="IO92" s="0" t="str">
        <f aca="false">IF(AND(Q92&gt;20,GW92&gt;0.4),"high cRel + syn","low cRel or syn")</f>
        <v>low cRel or syn</v>
      </c>
      <c r="IQ92" s="0" t="n">
        <v>89.6591</v>
      </c>
      <c r="IR92" s="0" t="n">
        <v>0</v>
      </c>
      <c r="IS92" s="0" t="str">
        <f aca="false">IF(AF92&gt;4.2,"High RelBnp52n","low RelBnp52n")</f>
        <v>High RelBnp52n</v>
      </c>
      <c r="IU92" s="0" t="n">
        <v>89.6591</v>
      </c>
      <c r="IV92" s="0" t="n">
        <v>0</v>
      </c>
      <c r="IW92" s="0" t="str">
        <f aca="false">IF(AND(AF92&gt;4.2,GW92&gt;0.4),"High RelBnp52n and syn","low RelBnp52n or syn")</f>
        <v>low RelBnp52n or syn</v>
      </c>
      <c r="IY92" s="0" t="n">
        <v>89.6591</v>
      </c>
      <c r="IZ92" s="0" t="n">
        <v>0</v>
      </c>
      <c r="JA92" s="0" t="str">
        <f aca="false">IF(AND(AF92&gt;4.2,GW92&gt;0.4),"High RelBnp52n and syn",IF(AND(AF92&gt;4.2,GW92&lt;=0.4),"other",IF(AND(AF92&lt;=4.2,GW92&gt;0.4),"other","low RelBnp52n and syn")))</f>
        <v>other</v>
      </c>
      <c r="JC92" s="0" t="n">
        <v>89.6591</v>
      </c>
      <c r="JD92" s="0" t="n">
        <v>0</v>
      </c>
      <c r="JE92" s="0" t="str">
        <f aca="false">IF(ED92&gt;0.001,"high pE2F","low pE2F")</f>
        <v>high pE2F</v>
      </c>
      <c r="JG92" s="0" t="n">
        <v>89.6591</v>
      </c>
      <c r="JH92" s="0" t="n">
        <v>0</v>
      </c>
      <c r="JI92" s="0" t="str">
        <f aca="false">IF((Q92/R92)&gt;1.3,"high cRel/relA","low cRel/RelA")</f>
        <v>high cRel/relA</v>
      </c>
      <c r="JK92" s="0" t="n">
        <v>89.6591</v>
      </c>
      <c r="JL92" s="0" t="n">
        <v>0</v>
      </c>
      <c r="JM92" s="0" t="str">
        <f aca="false">IF(AND((Q92/R92)&gt;1.3,GW92&gt;0.4),"high cRel/relA and high syn",IF(OR((Q92/R92)&gt;1.3,GW92&gt;0.4),"high cRel/RelA or high syn","low both"))</f>
        <v>high cRel/RelA or high syn</v>
      </c>
      <c r="JO92" s="0" t="n">
        <v>89.6591</v>
      </c>
      <c r="JP92" s="0" t="n">
        <v>0</v>
      </c>
      <c r="JQ92" s="0" t="str">
        <f aca="false">IF(BB92&gt;7.6,"high IkBd","low IkBd")</f>
        <v>high IkBd</v>
      </c>
      <c r="JS92" s="0" t="n">
        <v>89.6591</v>
      </c>
      <c r="JT92" s="0" t="n">
        <v>0</v>
      </c>
      <c r="JU92" s="0" t="n">
        <v>5</v>
      </c>
      <c r="JW92" s="0" t="n">
        <v>89.6591</v>
      </c>
      <c r="JX92" s="0" t="n">
        <v>0</v>
      </c>
      <c r="JY92" s="0" t="str">
        <f aca="false">IF(OR(JU92=3,JU92=5),IF(GW92&gt;0.4,"3/5 high syn","3/5 low syn"),"other")</f>
        <v>3/5 low syn</v>
      </c>
      <c r="KA92" s="0" t="n">
        <v>89.6591</v>
      </c>
      <c r="KB92" s="0" t="n">
        <v>0</v>
      </c>
      <c r="KC92" s="0" t="str">
        <f aca="false">IF(KD92&gt;$KE$3,"high nfkb","low")</f>
        <v>high nfkb</v>
      </c>
      <c r="KD92" s="0" t="n">
        <f aca="false">D92+C92</f>
        <v>45.0674849715542</v>
      </c>
      <c r="KG92" s="0" t="n">
        <v>89.6591</v>
      </c>
      <c r="KH92" s="0" t="n">
        <v>0</v>
      </c>
      <c r="KI92" s="0" t="str">
        <f aca="false">IF(AND(KM92,NOT(KN92),KO92),"high cRel+RelB, low RelA","other")</f>
        <v>other</v>
      </c>
      <c r="KJ92" s="0" t="n">
        <f aca="false">Q92</f>
        <v>24.3647239467374</v>
      </c>
      <c r="KK92" s="0" t="n">
        <f aca="false">R92</f>
        <v>15.6246716778417</v>
      </c>
      <c r="KL92" s="0" t="n">
        <f aca="false">AC92</f>
        <v>16.0524743731633</v>
      </c>
      <c r="KM92" s="0" t="n">
        <f aca="false">IF(KJ92&gt;AVERAGE($KJ$3:$KJ$115),1,0)</f>
        <v>1</v>
      </c>
      <c r="KN92" s="0" t="n">
        <f aca="false">IF(KK92&gt;AVERAGE($KK$3:$KK$115),1,0)</f>
        <v>0</v>
      </c>
      <c r="KO92" s="0" t="n">
        <f aca="false">IF(KL92&gt;AVERAGE($KL$3:$KL$115),1,0)</f>
        <v>0</v>
      </c>
      <c r="KP92" s="0" t="n">
        <v>5</v>
      </c>
      <c r="KQ92" s="0" t="n">
        <v>300</v>
      </c>
      <c r="KR92" s="0" t="n">
        <v>524295</v>
      </c>
      <c r="KS92" s="0" t="n">
        <v>502</v>
      </c>
      <c r="KT92" s="0" t="n">
        <v>639362</v>
      </c>
      <c r="KU92" s="0" t="n">
        <v>107</v>
      </c>
      <c r="KV92" s="0" t="n">
        <v>-115067</v>
      </c>
      <c r="KW92" s="0" t="n">
        <v>49372</v>
      </c>
      <c r="KX92" s="0" t="n">
        <v>0.213147410358566</v>
      </c>
      <c r="KY92" s="0" t="n">
        <f aca="false">KV92/KT92</f>
        <v>-0.179971596685446</v>
      </c>
    </row>
    <row r="93" customFormat="false" ht="15" hidden="false" customHeight="false" outlineLevel="0" collapsed="false">
      <c r="A93" s="0" t="n">
        <v>361</v>
      </c>
      <c r="B93" s="0" t="n">
        <v>6.80528665219547</v>
      </c>
      <c r="C93" s="0" t="n">
        <v>15.7511740446144</v>
      </c>
      <c r="D93" s="0" t="n">
        <v>5.5515097715401</v>
      </c>
      <c r="E93" s="0" t="n">
        <v>88.5862783722792</v>
      </c>
      <c r="F93" s="0" t="n">
        <v>0.100763490826869</v>
      </c>
      <c r="G93" s="0" t="n">
        <v>0.0386652665533242</v>
      </c>
      <c r="H93" s="0" t="n">
        <v>1.46898806685233</v>
      </c>
      <c r="I93" s="0" t="n">
        <v>0.488788273671874</v>
      </c>
      <c r="J93" s="0" t="n">
        <v>0.0520047528960686</v>
      </c>
      <c r="K93" s="0" t="n">
        <v>5.64378648042819</v>
      </c>
      <c r="L93" s="0" t="n">
        <v>0.523139209854708</v>
      </c>
      <c r="M93" s="0" t="n">
        <v>1</v>
      </c>
      <c r="N93" s="0" t="n">
        <v>1.12838821297284</v>
      </c>
      <c r="O93" s="0" t="n">
        <v>1</v>
      </c>
      <c r="P93" s="0" t="n">
        <v>0.00302212593065198</v>
      </c>
      <c r="Q93" s="0" t="n">
        <v>16.1665838319462</v>
      </c>
      <c r="R93" s="0" t="n">
        <v>15.9831984158721</v>
      </c>
      <c r="S93" s="0" t="n">
        <v>0.756230265969922</v>
      </c>
      <c r="T93" s="0" t="n">
        <v>0</v>
      </c>
      <c r="U93" s="0" t="n">
        <v>1</v>
      </c>
      <c r="V93" s="0" t="n">
        <v>2.96398978214392</v>
      </c>
      <c r="W93" s="0" t="n">
        <v>0.326949292193319</v>
      </c>
      <c r="X93" s="0" t="n">
        <v>0.935178216346266</v>
      </c>
      <c r="Y93" s="0" t="n">
        <v>1.9679243869227</v>
      </c>
      <c r="Z93" s="0" t="n">
        <v>2.4291320577061</v>
      </c>
      <c r="AA93" s="0" t="n">
        <v>0.0303757879060353</v>
      </c>
      <c r="AB93" s="0" t="n">
        <v>0.903669325646867</v>
      </c>
      <c r="AC93" s="0" t="n">
        <v>14.9022708355026</v>
      </c>
      <c r="AD93" s="0" t="n">
        <v>0.010057149437384</v>
      </c>
      <c r="AE93" s="0" t="n">
        <v>0.283725505583082</v>
      </c>
      <c r="AF93" s="0" t="n">
        <v>4.11112427689077</v>
      </c>
      <c r="AG93" s="0" t="n">
        <v>0.168347535471924</v>
      </c>
      <c r="AH93" s="0" t="n">
        <v>8.54339415916571</v>
      </c>
      <c r="AI93" s="0" t="n">
        <v>0.113357475625356</v>
      </c>
      <c r="AJ93" s="0" t="n">
        <v>0.0242397012625949</v>
      </c>
      <c r="AK93" s="0" t="n">
        <v>0.0231690262817182</v>
      </c>
      <c r="AL93" s="0" t="n">
        <v>0.00325401574111439</v>
      </c>
      <c r="AM93" s="0" t="n">
        <v>0.40395924496673</v>
      </c>
      <c r="AN93" s="0" t="n">
        <v>0.00213713322789596</v>
      </c>
      <c r="AO93" s="0" t="n">
        <v>0.21599273131854</v>
      </c>
      <c r="AP93" s="0" t="n">
        <v>126.039270882899</v>
      </c>
      <c r="AQ93" s="0" t="n">
        <v>16.5463633246748</v>
      </c>
      <c r="AR93" s="0" t="n">
        <v>32.587703375821</v>
      </c>
      <c r="AS93" s="0" t="n">
        <v>7.24220218084504</v>
      </c>
      <c r="AT93" s="0" t="n">
        <v>17.5918669898564</v>
      </c>
      <c r="AU93" s="0" t="n">
        <v>0.0376508546753991</v>
      </c>
      <c r="AV93" s="0" t="n">
        <v>1.16022123245732</v>
      </c>
      <c r="AW93" s="0" t="n">
        <v>0.0112417134255679</v>
      </c>
      <c r="AX93" s="0" t="n">
        <v>2.50694914216119</v>
      </c>
      <c r="AY93" s="0" t="n">
        <v>0.310908397581799</v>
      </c>
      <c r="AZ93" s="0" t="n">
        <v>1.77059022824311</v>
      </c>
      <c r="BA93" s="0" t="n">
        <v>0.184911262795027</v>
      </c>
      <c r="BB93" s="0" t="n">
        <v>6.80560465658334</v>
      </c>
      <c r="BC93" s="0" t="n">
        <v>15.6114829643987</v>
      </c>
      <c r="BD93" s="0" t="n">
        <v>7.52802940710016</v>
      </c>
      <c r="BE93" s="0" t="n">
        <v>1.19621792482089</v>
      </c>
      <c r="BF93" s="0" t="n">
        <v>8.96840326043382</v>
      </c>
      <c r="BG93" s="0" t="n">
        <v>3.92706715842822</v>
      </c>
      <c r="BH93" s="0" t="n">
        <v>0</v>
      </c>
      <c r="BI93" s="0" t="n">
        <v>0</v>
      </c>
      <c r="BJ93" s="0" t="n">
        <v>0.168872561630999</v>
      </c>
      <c r="BK93" s="0" t="n">
        <v>0.10041987344248</v>
      </c>
      <c r="BL93" s="0" t="n">
        <v>0.843463271755411</v>
      </c>
      <c r="BM93" s="0" t="n">
        <v>0.064667385529106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0</v>
      </c>
      <c r="BS93" s="0" t="n">
        <v>0</v>
      </c>
      <c r="BT93" s="0" t="n">
        <v>0.00508664104386805</v>
      </c>
      <c r="BU93" s="0" t="n">
        <v>5.17810047601819</v>
      </c>
      <c r="BV93" s="0" t="n">
        <v>5.38953748985525</v>
      </c>
      <c r="BW93" s="0" t="n">
        <v>2.39185987017751</v>
      </c>
      <c r="BX93" s="0" t="n">
        <v>0.0130350567437897</v>
      </c>
      <c r="BY93" s="0" t="n">
        <v>0.00393463906427039</v>
      </c>
      <c r="BZ93" s="0" t="n">
        <v>0.116560212298797</v>
      </c>
      <c r="CA93" s="0" t="n">
        <v>0.0681423438694916</v>
      </c>
      <c r="CB93" s="0" t="n">
        <v>4.35455975975107</v>
      </c>
      <c r="CC93" s="0" t="n">
        <v>0.345159165281163</v>
      </c>
      <c r="CD93" s="0" t="n">
        <v>0.503438737193547</v>
      </c>
      <c r="CE93" s="0" t="n">
        <v>0.219315173135814</v>
      </c>
      <c r="CF93" s="0" t="n">
        <v>0.00136178516940878</v>
      </c>
      <c r="CG93" s="0" t="n">
        <v>0.00112210558228233</v>
      </c>
      <c r="CH93" s="0" t="n">
        <v>0.0102523656569406</v>
      </c>
      <c r="CI93" s="0" t="n">
        <v>0.00595793961786768</v>
      </c>
      <c r="CJ93" s="0" t="n">
        <v>7.44848169396813</v>
      </c>
      <c r="CK93" s="0" t="n">
        <v>0.655809291762544</v>
      </c>
      <c r="CL93" s="0" t="n">
        <v>1.54288820493122</v>
      </c>
      <c r="CM93" s="0" t="n">
        <v>0.675352181259652</v>
      </c>
      <c r="CN93" s="0" t="n">
        <v>0.00324343462489497</v>
      </c>
      <c r="CO93" s="0" t="n">
        <v>0.00286676613270907</v>
      </c>
      <c r="CP93" s="0" t="n">
        <v>0.0289991258396136</v>
      </c>
      <c r="CQ93" s="0" t="n">
        <v>0.0172474708481703</v>
      </c>
      <c r="CR93" s="0" t="n">
        <v>1.24543637928529</v>
      </c>
      <c r="CS93" s="0" t="n">
        <v>0.0975737063639431</v>
      </c>
      <c r="CT93" s="0" t="n">
        <v>0.35098307025146</v>
      </c>
      <c r="CU93" s="0" t="n">
        <v>2.94319193089673</v>
      </c>
      <c r="CV93" s="0" t="n">
        <v>0.032460692676299</v>
      </c>
      <c r="CW93" s="0" t="n">
        <v>0.0373466762473947</v>
      </c>
      <c r="CX93" s="0" t="n">
        <v>0.0242856883346159</v>
      </c>
      <c r="CY93" s="0" t="n">
        <v>0.0435019921924802</v>
      </c>
      <c r="CZ93" s="0" t="n">
        <v>0.0950746933662218</v>
      </c>
      <c r="DA93" s="0" t="n">
        <v>6.2761428452864</v>
      </c>
      <c r="DB93" s="0" t="n">
        <v>2.22708400441794</v>
      </c>
      <c r="DC93" s="0" t="n">
        <v>5.63799597808783</v>
      </c>
      <c r="DD93" s="0" t="n">
        <v>0.347823881631861</v>
      </c>
      <c r="DE93" s="0" t="n">
        <v>0.0191699019126929</v>
      </c>
      <c r="DF93" s="0" t="n">
        <v>0.00780030492358798</v>
      </c>
      <c r="DG93" s="0" t="n">
        <v>0.000421437283194008</v>
      </c>
      <c r="DH93" s="7" t="n">
        <v>2.54068436146722E-006</v>
      </c>
      <c r="DI93" s="0" t="n">
        <v>0.00217551794476632</v>
      </c>
      <c r="DJ93" s="0" t="n">
        <v>0.00371973944978408</v>
      </c>
      <c r="DK93" s="0" t="n">
        <v>0.000622238638112976</v>
      </c>
      <c r="DL93" s="0" t="n">
        <v>0.00863979898548939</v>
      </c>
      <c r="DM93" s="0" t="n">
        <v>0.0410264425142641</v>
      </c>
      <c r="DN93" s="0" t="n">
        <v>1.55119877261854</v>
      </c>
      <c r="DO93" s="7" t="n">
        <v>8.26016422046213E-008</v>
      </c>
      <c r="DP93" s="0" t="n">
        <v>0.147944035581374</v>
      </c>
      <c r="DQ93" s="0" t="n">
        <v>0.00196049479109052</v>
      </c>
      <c r="DR93" s="0" t="n">
        <v>0.000540770096910262</v>
      </c>
      <c r="DS93" s="0" t="n">
        <v>0.00507858973516239</v>
      </c>
      <c r="DT93" s="0" t="n">
        <v>0.184834785232856</v>
      </c>
      <c r="DU93" s="0" t="n">
        <v>0.999721318056037</v>
      </c>
      <c r="DV93" s="0" t="n">
        <v>1.01539973027369</v>
      </c>
      <c r="DW93" s="0" t="n">
        <v>1.13394280977004</v>
      </c>
      <c r="DX93" s="7" t="n">
        <v>1.89457254827839E-005</v>
      </c>
      <c r="DY93" s="0" t="n">
        <v>0.00519323532259833</v>
      </c>
      <c r="DZ93" s="0" t="n">
        <v>4.90626370797863</v>
      </c>
      <c r="EA93" s="0" t="n">
        <v>0.0413947086250706</v>
      </c>
      <c r="EB93" s="0" t="n">
        <v>2.59353024992568</v>
      </c>
      <c r="EC93" s="0" t="n">
        <v>0.0519009978213041</v>
      </c>
      <c r="ED93" s="0" t="n">
        <v>0.000437894653746601</v>
      </c>
      <c r="EE93" s="0" t="n">
        <v>2.44830721867757</v>
      </c>
      <c r="EF93" s="0" t="n">
        <v>199.7601414595</v>
      </c>
      <c r="EG93" s="0" t="n">
        <v>0.00798961175491619</v>
      </c>
      <c r="EH93" s="0" t="n">
        <v>1.43614728428548</v>
      </c>
      <c r="EI93" s="0" t="n">
        <v>82.2832162690569</v>
      </c>
      <c r="EJ93" s="0" t="n">
        <v>0.0971040414292901</v>
      </c>
      <c r="EK93" s="0" t="n">
        <v>20540.330262481</v>
      </c>
      <c r="EL93" s="0" t="n">
        <v>0.00294682679970209</v>
      </c>
      <c r="EM93" s="0" t="n">
        <v>8.1100797043171</v>
      </c>
      <c r="EN93" s="0" t="n">
        <v>644.073373801552</v>
      </c>
      <c r="EO93" s="0" t="n">
        <v>1.62428542694401</v>
      </c>
      <c r="EP93" s="0" t="n">
        <v>204570.12539196</v>
      </c>
      <c r="EQ93" s="0" t="n">
        <v>0.165733801649678</v>
      </c>
      <c r="ER93" s="0" t="n">
        <v>0.0166538042154836</v>
      </c>
      <c r="ES93" s="0" t="n">
        <v>673537.905027755</v>
      </c>
      <c r="ET93" s="0" t="n">
        <v>0.00112051907859103</v>
      </c>
      <c r="EU93" s="0" t="n">
        <v>0.525659315578684</v>
      </c>
      <c r="EV93" s="0" t="n">
        <v>0.00107858630856214</v>
      </c>
      <c r="EW93" s="7" t="n">
        <v>5025557.76923866</v>
      </c>
      <c r="EX93" s="0" t="n">
        <v>1.65648159820439</v>
      </c>
      <c r="EY93" s="0" t="n">
        <v>667.474620099155</v>
      </c>
      <c r="EZ93" s="7" t="n">
        <v>1527185.33169129</v>
      </c>
      <c r="FA93" s="0" t="n">
        <v>0.00127160544776588</v>
      </c>
      <c r="FB93" s="0" t="n">
        <v>20.8192465883182</v>
      </c>
      <c r="FC93" s="0" t="n">
        <v>45166.9188411105</v>
      </c>
      <c r="FD93" s="0" t="n">
        <v>0.0365922703387652</v>
      </c>
      <c r="FE93" s="0" t="n">
        <v>7.50338920853713</v>
      </c>
      <c r="FF93" s="0" t="n">
        <v>23521.2713395973</v>
      </c>
      <c r="FG93" s="0" t="n">
        <v>140.4101605827</v>
      </c>
      <c r="FH93" s="0" t="n">
        <v>155380.440843739</v>
      </c>
      <c r="FI93" s="0" t="n">
        <v>0.11646371937222</v>
      </c>
      <c r="FJ93" s="0" t="n">
        <v>321.161120602062</v>
      </c>
      <c r="FK93" s="0" t="n">
        <v>3.13262152406902</v>
      </c>
      <c r="FL93" s="0" t="n">
        <v>7685.49137384383</v>
      </c>
      <c r="FM93" s="0" t="n">
        <v>265.584441002327</v>
      </c>
      <c r="FN93" s="0" t="n">
        <v>0.00392081535918517</v>
      </c>
      <c r="FO93" s="0" t="n">
        <v>0.29533038998265</v>
      </c>
      <c r="FP93" s="7" t="n">
        <v>3.05640203822853E-011</v>
      </c>
      <c r="FQ93" s="7" t="n">
        <v>1.90814228567167E-009</v>
      </c>
      <c r="FR93" s="0" t="n">
        <v>499999.999999709</v>
      </c>
      <c r="FS93" s="7" t="n">
        <v>2.17970019379833E-010</v>
      </c>
      <c r="FT93" s="7" t="n">
        <v>1.85983850588839E-008</v>
      </c>
      <c r="FU93" s="0" t="n">
        <v>520327.555631401</v>
      </c>
      <c r="FV93" s="7" t="n">
        <v>2.76447539911567E-008</v>
      </c>
      <c r="FW93" s="7" t="n">
        <v>3.14874948421121E-007</v>
      </c>
      <c r="FX93" s="7" t="n">
        <v>4586594.62676444</v>
      </c>
      <c r="FY93" s="7" t="n">
        <v>2.43683577281902E-007</v>
      </c>
      <c r="FZ93" s="7" t="n">
        <v>2.43679298795254E-006</v>
      </c>
      <c r="GA93" s="7" t="n">
        <v>3.86285484556814E-006</v>
      </c>
      <c r="GB93" s="0" t="n">
        <v>99999.9996137875</v>
      </c>
      <c r="GC93" s="0" t="n">
        <v>0.000386018885563258</v>
      </c>
      <c r="GD93" s="7" t="n">
        <v>2.5330131635461E-008</v>
      </c>
      <c r="GE93" s="0" t="n">
        <v>99999.9999998318</v>
      </c>
      <c r="GF93" s="7" t="n">
        <v>3.25472199686436E-011</v>
      </c>
      <c r="GG93" s="7" t="n">
        <v>3.32335553550314E-014</v>
      </c>
      <c r="GH93" s="7" t="n">
        <v>1.49638050798076E-007</v>
      </c>
      <c r="GI93" s="7" t="n">
        <v>1.68163260552138E-007</v>
      </c>
      <c r="GJ93" s="0" t="n">
        <v>0.00282893552312404</v>
      </c>
      <c r="GK93" s="0" t="n">
        <v>12.6317516901184</v>
      </c>
      <c r="GL93" s="0" t="n">
        <v>1.83161143903703</v>
      </c>
      <c r="GM93" s="0" t="n">
        <v>18.3981968861798</v>
      </c>
      <c r="GN93" s="0" t="s">
        <v>328</v>
      </c>
      <c r="GO93" s="0" t="e">
        <f aca="false">VLOOKUP(GN93,,8,0)</f>
        <v>#NAME?</v>
      </c>
      <c r="GP93" s="0" t="n">
        <v>554</v>
      </c>
      <c r="GQ93" s="0" t="n">
        <v>1047627</v>
      </c>
      <c r="GR93" s="0" t="n">
        <v>534</v>
      </c>
      <c r="GS93" s="0" t="n">
        <v>898831</v>
      </c>
      <c r="GT93" s="0" t="n">
        <v>268</v>
      </c>
      <c r="GU93" s="0" t="n">
        <v>148796</v>
      </c>
      <c r="GV93" s="0" t="n">
        <v>172572</v>
      </c>
      <c r="GW93" s="0" t="n">
        <v>0.50187265917603</v>
      </c>
      <c r="GX93" s="0" t="n">
        <v>3</v>
      </c>
      <c r="GY93" s="0" t="s">
        <v>328</v>
      </c>
      <c r="GZ93" s="0" t="n">
        <v>91.3347</v>
      </c>
      <c r="HA93" s="0" t="n">
        <v>0</v>
      </c>
      <c r="HB93" s="0" t="e">
        <f aca="false">VLOOKUP(GN93,,42,0)</f>
        <v>#NAME?</v>
      </c>
      <c r="HC93" s="0" t="e">
        <f aca="false">VLOOKUP(GN93,,43,0)</f>
        <v>#NAME?</v>
      </c>
      <c r="HD93" s="0" t="e">
        <f aca="false">IF(HC93="Progressed",1,0)</f>
        <v>#NAME?</v>
      </c>
      <c r="HE93" s="0" t="n">
        <f aca="false">GU93/GX93</f>
        <v>49598.6666666667</v>
      </c>
      <c r="HF93" s="0" t="e">
        <f aca="false">VLOOKUP(GN93,,3,0)</f>
        <v>#NAME?</v>
      </c>
      <c r="HG93" s="0" t="n">
        <f aca="false">IF(Q93&gt;20,1,0)</f>
        <v>0</v>
      </c>
      <c r="HH93" s="0" t="n">
        <f aca="false">IF(AF93&gt;4.2,1,0)</f>
        <v>0</v>
      </c>
      <c r="HI93" s="0" t="n">
        <f aca="false">IF(DQ93&gt;0.005,1,0)</f>
        <v>0</v>
      </c>
      <c r="HJ93" s="0" t="n">
        <f aca="false">IF(DR93&gt;0.004,1,0)</f>
        <v>0</v>
      </c>
      <c r="HK93" s="0" t="n">
        <f aca="false">IF(ED93&gt;0.001,1,0)</f>
        <v>0</v>
      </c>
      <c r="HL93" s="0" t="n">
        <f aca="false">IF((GT93/GP93)&gt;0.4,1,0)</f>
        <v>1</v>
      </c>
      <c r="HM93" s="0" t="n">
        <f aca="false">SUM(HG93:HH93)</f>
        <v>0</v>
      </c>
      <c r="HN93" s="0" t="n">
        <f aca="false">SUM(HG93,HH93,HL93)</f>
        <v>1</v>
      </c>
      <c r="HP93" s="1" t="n">
        <f aca="false">IF(B93&gt;AVERAGE($B$3:$B$115),1,0)</f>
        <v>0</v>
      </c>
      <c r="HQ93" s="1" t="n">
        <f aca="false">IF(E93&gt;AVERAGE($E$3:$E$115),1,0)</f>
        <v>0</v>
      </c>
      <c r="HR93" s="2" t="str">
        <f aca="false">IF(AND(HP93,HQ93),"high","low")</f>
        <v>low</v>
      </c>
      <c r="HS93" s="6" t="n">
        <v>91.3347</v>
      </c>
      <c r="HT93" s="6" t="n">
        <v>0</v>
      </c>
      <c r="HU93" s="6" t="str">
        <f aca="false">HR93</f>
        <v>low</v>
      </c>
      <c r="HV93" s="0" t="str">
        <f aca="false">IF(HM93+HL93&lt;2,"low","high")</f>
        <v>low</v>
      </c>
      <c r="HW93" s="0" t="n">
        <v>91.3347</v>
      </c>
      <c r="HX93" s="0" t="n">
        <v>0</v>
      </c>
      <c r="HY93" s="0" t="n">
        <f aca="false">SUM(HG93,HH93,HL93)</f>
        <v>1</v>
      </c>
      <c r="IA93" s="0" t="n">
        <v>91.3347</v>
      </c>
      <c r="IB93" s="0" t="n">
        <v>0</v>
      </c>
      <c r="IC93" s="0" t="str">
        <f aca="false">IF(AND(SUM(HG93:HH93)=2,GW93&gt;0.4),"high relBp52 and cRel + high synergy",IF(SUM(HG93:HH93)=2,"high RelBp52 and cRel + low synergy","low nfkb"))</f>
        <v>low nfkb</v>
      </c>
      <c r="IE93" s="0" t="n">
        <v>91.3347</v>
      </c>
      <c r="IF93" s="0" t="n">
        <v>0</v>
      </c>
      <c r="IG93" s="0" t="str">
        <f aca="false">IF(AND(SUM(HG93:HH93)=2,GW93&gt;0.4),"high relBp52 and cRel + high synergy",IF(AND(SUM(HG93:HH93)=1,GW93&gt;0.4),"high RelBp52 or cRel + high synergy",IF(SUM(HG93:HH93)=1,"high cRel OR RelBnp52n","low nfkb")))</f>
        <v>low nfkb</v>
      </c>
      <c r="II93" s="0" t="n">
        <v>91.3347</v>
      </c>
      <c r="IJ93" s="0" t="n">
        <v>0</v>
      </c>
      <c r="IK93" s="0" t="str">
        <f aca="false">IF(Q93&gt;20,"high cRel","low cRel")</f>
        <v>low cRel</v>
      </c>
      <c r="IM93" s="0" t="n">
        <v>91.3347</v>
      </c>
      <c r="IN93" s="0" t="n">
        <v>0</v>
      </c>
      <c r="IO93" s="0" t="str">
        <f aca="false">IF(AND(Q93&gt;20,GW93&gt;0.4),"high cRel + syn","low cRel or syn")</f>
        <v>low cRel or syn</v>
      </c>
      <c r="IQ93" s="0" t="n">
        <v>91.3347</v>
      </c>
      <c r="IR93" s="0" t="n">
        <v>0</v>
      </c>
      <c r="IS93" s="0" t="str">
        <f aca="false">IF(AF93&gt;4.2,"High RelBnp52n","low RelBnp52n")</f>
        <v>low RelBnp52n</v>
      </c>
      <c r="IU93" s="0" t="n">
        <v>91.3347</v>
      </c>
      <c r="IV93" s="0" t="n">
        <v>0</v>
      </c>
      <c r="IW93" s="0" t="str">
        <f aca="false">IF(AND(AF93&gt;4.2,GW93&gt;0.4),"High RelBnp52n and syn","low RelBnp52n or syn")</f>
        <v>low RelBnp52n or syn</v>
      </c>
      <c r="IY93" s="0" t="n">
        <v>91.3347</v>
      </c>
      <c r="IZ93" s="0" t="n">
        <v>0</v>
      </c>
      <c r="JA93" s="0" t="str">
        <f aca="false">IF(AND(AF93&gt;4.2,GW93&gt;0.4),"High RelBnp52n and syn",IF(AND(AF93&gt;4.2,GW93&lt;=0.4),"other",IF(AND(AF93&lt;=4.2,GW93&gt;0.4),"other","low RelBnp52n and syn")))</f>
        <v>other</v>
      </c>
      <c r="JC93" s="0" t="n">
        <v>91.3347</v>
      </c>
      <c r="JD93" s="0" t="n">
        <v>0</v>
      </c>
      <c r="JE93" s="0" t="str">
        <f aca="false">IF(ED93&gt;0.001,"high pE2F","low pE2F")</f>
        <v>low pE2F</v>
      </c>
      <c r="JG93" s="0" t="n">
        <v>91.3347</v>
      </c>
      <c r="JH93" s="0" t="n">
        <v>0</v>
      </c>
      <c r="JI93" s="0" t="str">
        <f aca="false">IF((Q93/R93)&gt;1.3,"high cRel/relA","low cRel/RelA")</f>
        <v>low cRel/RelA</v>
      </c>
      <c r="JK93" s="0" t="n">
        <v>91.3347</v>
      </c>
      <c r="JL93" s="0" t="n">
        <v>0</v>
      </c>
      <c r="JM93" s="0" t="str">
        <f aca="false">IF(AND((Q93/R93)&gt;1.3,GW93&gt;0.4),"high cRel/relA and high syn",IF(OR((Q93/R93)&gt;1.3,GW93&gt;0.4),"high cRel/RelA or high syn","low both"))</f>
        <v>high cRel/RelA or high syn</v>
      </c>
      <c r="JO93" s="0" t="n">
        <v>91.3347</v>
      </c>
      <c r="JP93" s="0" t="n">
        <v>0</v>
      </c>
      <c r="JQ93" s="0" t="str">
        <f aca="false">IF(BB93&gt;7.6,"high IkBd","low IkBd")</f>
        <v>low IkBd</v>
      </c>
      <c r="JS93" s="0" t="n">
        <v>91.3347</v>
      </c>
      <c r="JT93" s="0" t="n">
        <v>0</v>
      </c>
      <c r="JU93" s="0" t="n">
        <v>2</v>
      </c>
      <c r="JW93" s="0" t="n">
        <v>91.3347</v>
      </c>
      <c r="JX93" s="0" t="n">
        <v>0</v>
      </c>
      <c r="JY93" s="0" t="str">
        <f aca="false">IF(OR(JU93=3,JU93=5),IF(GW93&gt;0.4,"3/5 high syn","3/5 low syn"),"other")</f>
        <v>other</v>
      </c>
      <c r="KA93" s="0" t="n">
        <v>91.3347</v>
      </c>
      <c r="KB93" s="0" t="n">
        <v>0</v>
      </c>
      <c r="KC93" s="0" t="str">
        <f aca="false">IF(KD93&gt;$KE$3,"high nfkb","low")</f>
        <v>low</v>
      </c>
      <c r="KD93" s="0" t="n">
        <f aca="false">D93+C93</f>
        <v>21.3026838161545</v>
      </c>
      <c r="KG93" s="0" t="n">
        <v>91.3347</v>
      </c>
      <c r="KH93" s="0" t="n">
        <v>0</v>
      </c>
      <c r="KI93" s="0" t="str">
        <f aca="false">IF(AND(KM93,NOT(KN93),KO93),"high cRel+RelB, low RelA","other")</f>
        <v>other</v>
      </c>
      <c r="KJ93" s="0" t="n">
        <f aca="false">Q93</f>
        <v>16.1665838319462</v>
      </c>
      <c r="KK93" s="0" t="n">
        <f aca="false">R93</f>
        <v>15.9831984158721</v>
      </c>
      <c r="KL93" s="0" t="n">
        <f aca="false">AC93</f>
        <v>14.9022708355026</v>
      </c>
      <c r="KM93" s="0" t="n">
        <f aca="false">IF(KJ93&gt;AVERAGE($KJ$3:$KJ$115),1,0)</f>
        <v>0</v>
      </c>
      <c r="KN93" s="0" t="n">
        <f aca="false">IF(KK93&gt;AVERAGE($KK$3:$KK$115),1,0)</f>
        <v>0</v>
      </c>
      <c r="KO93" s="0" t="n">
        <f aca="false">IF(KL93&gt;AVERAGE($KL$3:$KL$115),1,0)</f>
        <v>0</v>
      </c>
      <c r="KP93" s="0" t="n">
        <v>5</v>
      </c>
      <c r="KQ93" s="0" t="n">
        <v>500</v>
      </c>
      <c r="KR93" s="0" t="n">
        <v>760164</v>
      </c>
      <c r="KS93" s="0" t="n">
        <v>401</v>
      </c>
      <c r="KT93" s="0" t="n">
        <v>692576</v>
      </c>
      <c r="KU93" s="0" t="n">
        <v>136</v>
      </c>
      <c r="KV93" s="0" t="n">
        <v>67588</v>
      </c>
      <c r="KW93" s="0" t="n">
        <v>70070</v>
      </c>
      <c r="KX93" s="0" t="n">
        <v>0.339152119700748</v>
      </c>
      <c r="KY93" s="0" t="n">
        <f aca="false">KV93/KT93</f>
        <v>0.097589289839671</v>
      </c>
    </row>
    <row r="94" customFormat="false" ht="15" hidden="false" customHeight="false" outlineLevel="0" collapsed="false">
      <c r="A94" s="0" t="n">
        <v>361</v>
      </c>
      <c r="B94" s="0" t="n">
        <v>7.76353814104617</v>
      </c>
      <c r="C94" s="0" t="n">
        <v>21.6617185940106</v>
      </c>
      <c r="D94" s="0" t="n">
        <v>7.55925917745312</v>
      </c>
      <c r="E94" s="0" t="n">
        <v>172.995181604878</v>
      </c>
      <c r="F94" s="0" t="n">
        <v>0.141484255768762</v>
      </c>
      <c r="G94" s="0" t="n">
        <v>0.04083586942343</v>
      </c>
      <c r="H94" s="0" t="n">
        <v>1.12057202757123</v>
      </c>
      <c r="I94" s="0" t="n">
        <v>0.322084849429813</v>
      </c>
      <c r="J94" s="0" t="n">
        <v>0.0423560820230129</v>
      </c>
      <c r="K94" s="0" t="n">
        <v>6.31283526991345</v>
      </c>
      <c r="L94" s="0" t="n">
        <v>0.538440333151527</v>
      </c>
      <c r="M94" s="0" t="n">
        <v>1</v>
      </c>
      <c r="N94" s="0" t="n">
        <v>1.14803503545942</v>
      </c>
      <c r="O94" s="0" t="n">
        <v>1</v>
      </c>
      <c r="P94" s="0" t="n">
        <v>0.00454369323601636</v>
      </c>
      <c r="Q94" s="0" t="n">
        <v>15.8078746646453</v>
      </c>
      <c r="R94" s="0" t="n">
        <v>16.2750458461956</v>
      </c>
      <c r="S94" s="0" t="n">
        <v>1.03649339340111</v>
      </c>
      <c r="T94" s="0" t="n">
        <v>0</v>
      </c>
      <c r="U94" s="0" t="n">
        <v>1</v>
      </c>
      <c r="V94" s="0" t="n">
        <v>3.67746700096607</v>
      </c>
      <c r="W94" s="0" t="n">
        <v>0.449466784501713</v>
      </c>
      <c r="X94" s="0" t="n">
        <v>1.43203111989337</v>
      </c>
      <c r="Y94" s="0" t="n">
        <v>3.54257519359647</v>
      </c>
      <c r="Z94" s="0" t="n">
        <v>1.78354331983913</v>
      </c>
      <c r="AA94" s="0" t="n">
        <v>0.0231409342121039</v>
      </c>
      <c r="AB94" s="0" t="n">
        <v>0.708234345463834</v>
      </c>
      <c r="AC94" s="0" t="n">
        <v>16.5931131451137</v>
      </c>
      <c r="AD94" s="0" t="n">
        <v>0.00816459418096552</v>
      </c>
      <c r="AE94" s="0" t="n">
        <v>0.374750796819961</v>
      </c>
      <c r="AF94" s="0" t="n">
        <v>3.29617272416416</v>
      </c>
      <c r="AG94" s="0" t="n">
        <v>0.245839462406867</v>
      </c>
      <c r="AH94" s="0" t="n">
        <v>12.5476439766878</v>
      </c>
      <c r="AI94" s="0" t="n">
        <v>0.154544905230368</v>
      </c>
      <c r="AJ94" s="0" t="n">
        <v>0.038906832336505</v>
      </c>
      <c r="AK94" s="0" t="n">
        <v>0.0165529490453786</v>
      </c>
      <c r="AL94" s="0" t="n">
        <v>0.00519683684635162</v>
      </c>
      <c r="AM94" s="0" t="n">
        <v>0.834970017157603</v>
      </c>
      <c r="AN94" s="0" t="n">
        <v>0.00115461261690834</v>
      </c>
      <c r="AO94" s="0" t="n">
        <v>0.119188935856509</v>
      </c>
      <c r="AP94" s="0" t="n">
        <v>143.358741730159</v>
      </c>
      <c r="AQ94" s="0" t="n">
        <v>20.4612204798056</v>
      </c>
      <c r="AR94" s="0" t="n">
        <v>32.0866560748822</v>
      </c>
      <c r="AS94" s="0" t="n">
        <v>9.17456029169641</v>
      </c>
      <c r="AT94" s="0" t="n">
        <v>35.2175148569705</v>
      </c>
      <c r="AU94" s="0" t="n">
        <v>0.138856301864505</v>
      </c>
      <c r="AV94" s="0" t="n">
        <v>2.88562722496703</v>
      </c>
      <c r="AW94" s="0" t="n">
        <v>0.0391012207516735</v>
      </c>
      <c r="AX94" s="0" t="n">
        <v>4.11855965125243</v>
      </c>
      <c r="AY94" s="0" t="n">
        <v>0.671666162644823</v>
      </c>
      <c r="AZ94" s="0" t="n">
        <v>2.34883312746826</v>
      </c>
      <c r="BA94" s="0" t="n">
        <v>0.371030447344195</v>
      </c>
      <c r="BB94" s="0" t="n">
        <v>8.23522919169299</v>
      </c>
      <c r="BC94" s="0" t="n">
        <v>21.7247950661102</v>
      </c>
      <c r="BD94" s="0" t="n">
        <v>8.69689332288958</v>
      </c>
      <c r="BE94" s="0" t="n">
        <v>1.69546316064832</v>
      </c>
      <c r="BF94" s="0" t="n">
        <v>11.791637480559</v>
      </c>
      <c r="BG94" s="0" t="n">
        <v>5.29435817894616</v>
      </c>
      <c r="BH94" s="0" t="n">
        <v>0</v>
      </c>
      <c r="BI94" s="0" t="n">
        <v>0</v>
      </c>
      <c r="BJ94" s="0" t="n">
        <v>0.388167631931197</v>
      </c>
      <c r="BK94" s="0" t="n">
        <v>0.214618162061477</v>
      </c>
      <c r="BL94" s="0" t="n">
        <v>1.21302876072174</v>
      </c>
      <c r="BM94" s="0" t="n">
        <v>0.0951935066933883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0.00486355591008383</v>
      </c>
      <c r="BU94" s="0" t="n">
        <v>4.23205632042272</v>
      </c>
      <c r="BV94" s="0" t="n">
        <v>6.65907265823402</v>
      </c>
      <c r="BW94" s="0" t="n">
        <v>3.02458602522598</v>
      </c>
      <c r="BX94" s="0" t="n">
        <v>0.0476636929713417</v>
      </c>
      <c r="BY94" s="0" t="n">
        <v>0.0135571312124315</v>
      </c>
      <c r="BZ94" s="0" t="n">
        <v>0.252397866357183</v>
      </c>
      <c r="CA94" s="0" t="n">
        <v>0.136786020167796</v>
      </c>
      <c r="CB94" s="0" t="n">
        <v>6.20527295586902</v>
      </c>
      <c r="CC94" s="0" t="n">
        <v>0.499982113718295</v>
      </c>
      <c r="CD94" s="0" t="n">
        <v>0.312788550828069</v>
      </c>
      <c r="CE94" s="0" t="n">
        <v>0.13801398187889</v>
      </c>
      <c r="CF94" s="0" t="n">
        <v>0.00237880469117218</v>
      </c>
      <c r="CG94" s="0" t="n">
        <v>0.00193469876157434</v>
      </c>
      <c r="CH94" s="0" t="n">
        <v>0.0109645397026591</v>
      </c>
      <c r="CI94" s="0" t="n">
        <v>0.0058690059820332</v>
      </c>
      <c r="CJ94" s="0" t="n">
        <v>5.73023056609414</v>
      </c>
      <c r="CK94" s="0" t="n">
        <v>0.50321096631999</v>
      </c>
      <c r="CL94" s="0" t="n">
        <v>1.05794793239103</v>
      </c>
      <c r="CM94" s="0" t="n">
        <v>0.474434906225063</v>
      </c>
      <c r="CN94" s="0" t="n">
        <v>0.00657138503708763</v>
      </c>
      <c r="CO94" s="0" t="n">
        <v>0.00570379452103542</v>
      </c>
      <c r="CP94" s="0" t="n">
        <v>0.034728777377103</v>
      </c>
      <c r="CQ94" s="0" t="n">
        <v>0.01918794055704</v>
      </c>
      <c r="CR94" s="0" t="n">
        <v>0.956753571809103</v>
      </c>
      <c r="CS94" s="0" t="n">
        <v>0.0766052939906418</v>
      </c>
      <c r="CT94" s="0" t="n">
        <v>0.575045195667142</v>
      </c>
      <c r="CU94" s="0" t="n">
        <v>3.51994405196432</v>
      </c>
      <c r="CV94" s="0" t="n">
        <v>0.0481196417404381</v>
      </c>
      <c r="CW94" s="0" t="n">
        <v>0.0427176417982404</v>
      </c>
      <c r="CX94" s="0" t="n">
        <v>0.0291160702567123</v>
      </c>
      <c r="CY94" s="0" t="n">
        <v>0.0384891583179864</v>
      </c>
      <c r="CZ94" s="0" t="n">
        <v>0.0880302738661975</v>
      </c>
      <c r="DA94" s="0" t="n">
        <v>6.45107887706983</v>
      </c>
      <c r="DB94" s="0" t="n">
        <v>2.54282675027912</v>
      </c>
      <c r="DC94" s="0" t="n">
        <v>3.55416407105323</v>
      </c>
      <c r="DD94" s="0" t="n">
        <v>0.224454933015138</v>
      </c>
      <c r="DE94" s="0" t="n">
        <v>0.0146199261685286</v>
      </c>
      <c r="DF94" s="0" t="n">
        <v>0.0108516871361865</v>
      </c>
      <c r="DG94" s="0" t="n">
        <v>0.000605905464634821</v>
      </c>
      <c r="DH94" s="7" t="n">
        <v>2.42864859896979E-006</v>
      </c>
      <c r="DI94" s="0" t="n">
        <v>0.00309924171617111</v>
      </c>
      <c r="DJ94" s="0" t="n">
        <v>0.00286101121936608</v>
      </c>
      <c r="DK94" s="0" t="n">
        <v>0.000477863647966066</v>
      </c>
      <c r="DL94" s="0" t="n">
        <v>0.0245173216269475</v>
      </c>
      <c r="DM94" s="0" t="n">
        <v>0.043984532151529</v>
      </c>
      <c r="DN94" s="0" t="n">
        <v>1.58648269439001</v>
      </c>
      <c r="DO94" s="7" t="n">
        <v>2.43149822008337E-007</v>
      </c>
      <c r="DP94" s="0" t="n">
        <v>0.15413421118452</v>
      </c>
      <c r="DQ94" s="0" t="n">
        <v>0.00193456133548989</v>
      </c>
      <c r="DR94" s="0" t="n">
        <v>0.000547400719953312</v>
      </c>
      <c r="DS94" s="0" t="n">
        <v>0.00767939684990022</v>
      </c>
      <c r="DT94" s="0" t="n">
        <v>0.286213891081175</v>
      </c>
      <c r="DU94" s="0" t="n">
        <v>0.999541291989869</v>
      </c>
      <c r="DV94" s="0" t="n">
        <v>0.801113442522116</v>
      </c>
      <c r="DW94" s="0" t="n">
        <v>1.06019566872768</v>
      </c>
      <c r="DX94" s="7" t="n">
        <v>3.43662575268646E-005</v>
      </c>
      <c r="DY94" s="0" t="n">
        <v>0.00752740324592957</v>
      </c>
      <c r="DZ94" s="0" t="n">
        <v>4.86933288582723</v>
      </c>
      <c r="EA94" s="0" t="n">
        <v>0.0656803766743343</v>
      </c>
      <c r="EB94" s="0" t="n">
        <v>3.50904976914382</v>
      </c>
      <c r="EC94" s="0" t="n">
        <v>0.0641191719141525</v>
      </c>
      <c r="ED94" s="0" t="n">
        <v>0.00086487701289287</v>
      </c>
      <c r="EE94" s="0" t="n">
        <v>1.55750030400428</v>
      </c>
      <c r="EF94" s="0" t="n">
        <v>199.760141475632</v>
      </c>
      <c r="EG94" s="0" t="n">
        <v>0.00798961175557406</v>
      </c>
      <c r="EH94" s="0" t="n">
        <v>1.39237423375776</v>
      </c>
      <c r="EI94" s="0" t="n">
        <v>97.0415777990623</v>
      </c>
      <c r="EJ94" s="0" t="n">
        <v>0.110910447101319</v>
      </c>
      <c r="EK94" s="0" t="n">
        <v>19448.8129955788</v>
      </c>
      <c r="EL94" s="0" t="n">
        <v>0.00270518960386737</v>
      </c>
      <c r="EM94" s="0" t="n">
        <v>10.2158620367932</v>
      </c>
      <c r="EN94" s="0" t="n">
        <v>646.362135577419</v>
      </c>
      <c r="EO94" s="0" t="n">
        <v>2.30101272784125</v>
      </c>
      <c r="EP94" s="0" t="n">
        <v>435761.710678474</v>
      </c>
      <c r="EQ94" s="0" t="n">
        <v>0.444698091356777</v>
      </c>
      <c r="ER94" s="0" t="n">
        <v>0.0389296302554345</v>
      </c>
      <c r="ES94" s="0" t="n">
        <v>652750.189430804</v>
      </c>
      <c r="ET94" s="0" t="n">
        <v>0.00253844910262245</v>
      </c>
      <c r="EU94" s="0" t="n">
        <v>1.13747140763</v>
      </c>
      <c r="EV94" s="0" t="n">
        <v>0.00220990732626234</v>
      </c>
      <c r="EW94" s="7" t="n">
        <v>5768614.21698462</v>
      </c>
      <c r="EX94" s="0" t="n">
        <v>4.44441949063799</v>
      </c>
      <c r="EY94" s="0" t="n">
        <v>1644.10791909486</v>
      </c>
      <c r="EZ94" s="0" t="n">
        <v>976308.592288929</v>
      </c>
      <c r="FA94" s="0" t="n">
        <v>0.00190026619336339</v>
      </c>
      <c r="FB94" s="0" t="n">
        <v>27.3022724529866</v>
      </c>
      <c r="FC94" s="0" t="n">
        <v>40297.6634022206</v>
      </c>
      <c r="FD94" s="0" t="n">
        <v>0.0411240692376604</v>
      </c>
      <c r="FE94" s="0" t="n">
        <v>11.2176428055832</v>
      </c>
      <c r="FF94" s="0" t="n">
        <v>18330.1019831799</v>
      </c>
      <c r="FG94" s="0" t="n">
        <v>165.366074360441</v>
      </c>
      <c r="FH94" s="0" t="n">
        <v>90898.9711100993</v>
      </c>
      <c r="FI94" s="0" t="n">
        <v>0.101857553440482</v>
      </c>
      <c r="FJ94" s="0" t="n">
        <v>178.966560873735</v>
      </c>
      <c r="FK94" s="0" t="n">
        <v>1.70632556128444</v>
      </c>
      <c r="FL94" s="0" t="n">
        <v>13641.3391857135</v>
      </c>
      <c r="FM94" s="0" t="n">
        <v>249.451007540739</v>
      </c>
      <c r="FN94" s="0" t="n">
        <v>0.000666279339149019</v>
      </c>
      <c r="FO94" s="0" t="n">
        <v>0.0890769813969103</v>
      </c>
      <c r="FP94" s="7" t="n">
        <v>8.81133370822215E-013</v>
      </c>
      <c r="FQ94" s="7" t="n">
        <v>1.03277990421422E-010</v>
      </c>
      <c r="FR94" s="0" t="n">
        <v>499999.999999989</v>
      </c>
      <c r="FS94" s="7" t="n">
        <v>6.28451568370831E-012</v>
      </c>
      <c r="FT94" s="7" t="n">
        <v>5.56310625340077E-010</v>
      </c>
      <c r="FU94" s="0" t="n">
        <v>901343.075724544</v>
      </c>
      <c r="FV94" s="7" t="n">
        <v>1.43242686255863E-009</v>
      </c>
      <c r="FW94" s="7" t="n">
        <v>1.66360921788512E-008</v>
      </c>
      <c r="FX94" s="7" t="n">
        <v>5144993.2716029</v>
      </c>
      <c r="FY94" s="7" t="n">
        <v>8.17649435265711E-009</v>
      </c>
      <c r="FZ94" s="7" t="n">
        <v>8.1767532121358E-008</v>
      </c>
      <c r="GA94" s="7" t="n">
        <v>2.32082417435813E-007</v>
      </c>
      <c r="GB94" s="0" t="n">
        <v>99999.9999767922</v>
      </c>
      <c r="GC94" s="7" t="n">
        <v>2.31944508595533E-005</v>
      </c>
      <c r="GD94" s="7" t="n">
        <v>1.5414951162431E-009</v>
      </c>
      <c r="GE94" s="0" t="n">
        <v>99999.9999999883</v>
      </c>
      <c r="GF94" s="7" t="n">
        <v>1.87416567739233E-012</v>
      </c>
      <c r="GG94" s="7" t="n">
        <v>4.0766636172805E-015</v>
      </c>
      <c r="GH94" s="7" t="n">
        <v>4.61257953623651E-009</v>
      </c>
      <c r="GI94" s="7" t="n">
        <v>1.16711094755676E-008</v>
      </c>
      <c r="GJ94" s="0" t="n">
        <v>0.000104539373842075</v>
      </c>
      <c r="GK94" s="0" t="n">
        <v>11.7092262557799</v>
      </c>
      <c r="GL94" s="0" t="n">
        <v>1.92107874399819</v>
      </c>
      <c r="GM94" s="0" t="n">
        <v>16.3683160704245</v>
      </c>
      <c r="GN94" s="0" t="s">
        <v>329</v>
      </c>
      <c r="GO94" s="0" t="e">
        <f aca="false">VLOOKUP(GN94,,8,0)</f>
        <v>#NAME?</v>
      </c>
      <c r="GP94" s="0" t="n">
        <v>429</v>
      </c>
      <c r="GQ94" s="0" t="n">
        <v>735802</v>
      </c>
      <c r="GR94" s="0" t="n">
        <v>357</v>
      </c>
      <c r="GS94" s="0" t="n">
        <v>768468</v>
      </c>
      <c r="GT94" s="0" t="n">
        <v>131</v>
      </c>
      <c r="GU94" s="0" t="n">
        <v>-32666</v>
      </c>
      <c r="GV94" s="0" t="n">
        <v>66120</v>
      </c>
      <c r="GW94" s="0" t="n">
        <v>0.366946778711485</v>
      </c>
      <c r="GX94" s="0" t="n">
        <v>6</v>
      </c>
      <c r="GY94" s="0" t="s">
        <v>329</v>
      </c>
      <c r="GZ94" s="0" t="n">
        <v>91.3676</v>
      </c>
      <c r="HA94" s="0" t="n">
        <v>0</v>
      </c>
      <c r="HB94" s="0" t="e">
        <f aca="false">VLOOKUP(GN94,,42,0)</f>
        <v>#NAME?</v>
      </c>
      <c r="HC94" s="0" t="e">
        <f aca="false">VLOOKUP(GN94,,43,0)</f>
        <v>#NAME?</v>
      </c>
      <c r="HD94" s="0" t="e">
        <f aca="false">IF(HC94="Progressed",1,0)</f>
        <v>#NAME?</v>
      </c>
      <c r="HE94" s="0" t="n">
        <f aca="false">GU94/GX94</f>
        <v>-5444.33333333333</v>
      </c>
      <c r="HF94" s="0" t="e">
        <f aca="false">VLOOKUP(GN94,,3,0)</f>
        <v>#NAME?</v>
      </c>
      <c r="HG94" s="0" t="n">
        <f aca="false">IF(Q94&gt;20,1,0)</f>
        <v>0</v>
      </c>
      <c r="HH94" s="0" t="n">
        <f aca="false">IF(AF94&gt;4.2,1,0)</f>
        <v>0</v>
      </c>
      <c r="HI94" s="0" t="n">
        <f aca="false">IF(DQ94&gt;0.005,1,0)</f>
        <v>0</v>
      </c>
      <c r="HJ94" s="0" t="n">
        <f aca="false">IF(DR94&gt;0.004,1,0)</f>
        <v>0</v>
      </c>
      <c r="HK94" s="0" t="n">
        <f aca="false">IF(ED94&gt;0.001,1,0)</f>
        <v>0</v>
      </c>
      <c r="HL94" s="0" t="n">
        <f aca="false">IF((GT94/GP94)&gt;0.4,1,0)</f>
        <v>0</v>
      </c>
      <c r="HM94" s="0" t="n">
        <f aca="false">SUM(HG94:HH94)</f>
        <v>0</v>
      </c>
      <c r="HN94" s="0" t="n">
        <f aca="false">SUM(HG94,HH94,HL94)</f>
        <v>0</v>
      </c>
      <c r="HP94" s="1" t="n">
        <f aca="false">IF(B94&gt;AVERAGE($B$3:$B$115),1,0)</f>
        <v>0</v>
      </c>
      <c r="HQ94" s="1" t="n">
        <f aca="false">IF(E94&gt;AVERAGE($E$3:$E$115),1,0)</f>
        <v>1</v>
      </c>
      <c r="HR94" s="2" t="str">
        <f aca="false">IF(AND(HP94,HQ94),"high","low")</f>
        <v>low</v>
      </c>
      <c r="HS94" s="6" t="n">
        <v>91.3676</v>
      </c>
      <c r="HT94" s="6" t="n">
        <v>0</v>
      </c>
      <c r="HU94" s="6" t="str">
        <f aca="false">HR94</f>
        <v>low</v>
      </c>
      <c r="HV94" s="0" t="str">
        <f aca="false">IF(HM94+HL94&lt;2,"low","high")</f>
        <v>low</v>
      </c>
      <c r="HW94" s="0" t="n">
        <v>91.3676</v>
      </c>
      <c r="HX94" s="0" t="n">
        <v>0</v>
      </c>
      <c r="HY94" s="0" t="n">
        <f aca="false">SUM(HG94,HH94,HL94)</f>
        <v>0</v>
      </c>
      <c r="IA94" s="0" t="n">
        <v>91.3676</v>
      </c>
      <c r="IB94" s="0" t="n">
        <v>0</v>
      </c>
      <c r="IC94" s="0" t="str">
        <f aca="false">IF(AND(SUM(HG94:HH94)=2,GW94&gt;0.4),"high relBp52 and cRel + high synergy",IF(SUM(HG94:HH94)=2,"high RelBp52 and cRel + low synergy","low nfkb"))</f>
        <v>low nfkb</v>
      </c>
      <c r="IE94" s="0" t="n">
        <v>91.3676</v>
      </c>
      <c r="IF94" s="0" t="n">
        <v>0</v>
      </c>
      <c r="IG94" s="0" t="str">
        <f aca="false">IF(AND(SUM(HG94:HH94)=2,GW94&gt;0.4),"high relBp52 and cRel + high synergy",IF(AND(SUM(HG94:HH94)=1,GW94&gt;0.4),"high RelBp52 or cRel + high synergy",IF(SUM(HG94:HH94)=1,"high cRel OR RelBnp52n","low nfkb")))</f>
        <v>low nfkb</v>
      </c>
      <c r="II94" s="0" t="n">
        <v>91.3676</v>
      </c>
      <c r="IJ94" s="0" t="n">
        <v>0</v>
      </c>
      <c r="IK94" s="0" t="str">
        <f aca="false">IF(Q94&gt;20,"high cRel","low cRel")</f>
        <v>low cRel</v>
      </c>
      <c r="IM94" s="0" t="n">
        <v>91.3676</v>
      </c>
      <c r="IN94" s="0" t="n">
        <v>0</v>
      </c>
      <c r="IO94" s="0" t="str">
        <f aca="false">IF(AND(Q94&gt;20,GW94&gt;0.4),"high cRel + syn","low cRel or syn")</f>
        <v>low cRel or syn</v>
      </c>
      <c r="IQ94" s="0" t="n">
        <v>91.3676</v>
      </c>
      <c r="IR94" s="0" t="n">
        <v>0</v>
      </c>
      <c r="IS94" s="0" t="str">
        <f aca="false">IF(AF94&gt;4.2,"High RelBnp52n","low RelBnp52n")</f>
        <v>low RelBnp52n</v>
      </c>
      <c r="IU94" s="0" t="n">
        <v>91.3676</v>
      </c>
      <c r="IV94" s="0" t="n">
        <v>0</v>
      </c>
      <c r="IW94" s="0" t="str">
        <f aca="false">IF(AND(AF94&gt;4.2,GW94&gt;0.4),"High RelBnp52n and syn","low RelBnp52n or syn")</f>
        <v>low RelBnp52n or syn</v>
      </c>
      <c r="IY94" s="0" t="n">
        <v>91.3676</v>
      </c>
      <c r="IZ94" s="0" t="n">
        <v>0</v>
      </c>
      <c r="JA94" s="0" t="str">
        <f aca="false">IF(AND(AF94&gt;4.2,GW94&gt;0.4),"High RelBnp52n and syn",IF(AND(AF94&gt;4.2,GW94&lt;=0.4),"other",IF(AND(AF94&lt;=4.2,GW94&gt;0.4),"other","low RelBnp52n and syn")))</f>
        <v>low RelBnp52n and syn</v>
      </c>
      <c r="JC94" s="0" t="n">
        <v>91.3676</v>
      </c>
      <c r="JD94" s="0" t="n">
        <v>0</v>
      </c>
      <c r="JE94" s="0" t="str">
        <f aca="false">IF(ED94&gt;0.001,"high pE2F","low pE2F")</f>
        <v>low pE2F</v>
      </c>
      <c r="JG94" s="0" t="n">
        <v>91.3676</v>
      </c>
      <c r="JH94" s="0" t="n">
        <v>0</v>
      </c>
      <c r="JI94" s="0" t="str">
        <f aca="false">IF((Q94/R94)&gt;1.3,"high cRel/relA","low cRel/RelA")</f>
        <v>low cRel/RelA</v>
      </c>
      <c r="JK94" s="0" t="n">
        <v>91.3676</v>
      </c>
      <c r="JL94" s="0" t="n">
        <v>0</v>
      </c>
      <c r="JM94" s="0" t="str">
        <f aca="false">IF(AND((Q94/R94)&gt;1.3,GW94&gt;0.4),"high cRel/relA and high syn",IF(OR((Q94/R94)&gt;1.3,GW94&gt;0.4),"high cRel/RelA or high syn","low both"))</f>
        <v>low both</v>
      </c>
      <c r="JO94" s="0" t="n">
        <v>91.3676</v>
      </c>
      <c r="JP94" s="0" t="n">
        <v>0</v>
      </c>
      <c r="JQ94" s="0" t="str">
        <f aca="false">IF(BB94&gt;7.6,"high IkBd","low IkBd")</f>
        <v>high IkBd</v>
      </c>
      <c r="JS94" s="0" t="n">
        <v>91.3676</v>
      </c>
      <c r="JT94" s="0" t="n">
        <v>0</v>
      </c>
      <c r="JU94" s="0" t="n">
        <v>2</v>
      </c>
      <c r="JW94" s="0" t="n">
        <v>91.3676</v>
      </c>
      <c r="JX94" s="0" t="n">
        <v>0</v>
      </c>
      <c r="JY94" s="0" t="str">
        <f aca="false">IF(OR(JU94=3,JU94=5),IF(GW94&gt;0.4,"3/5 high syn","3/5 low syn"),"other")</f>
        <v>other</v>
      </c>
      <c r="KA94" s="0" t="n">
        <v>91.3676</v>
      </c>
      <c r="KB94" s="0" t="n">
        <v>0</v>
      </c>
      <c r="KC94" s="0" t="str">
        <f aca="false">IF(KD94&gt;$KE$3,"high nfkb","low")</f>
        <v>low</v>
      </c>
      <c r="KD94" s="0" t="n">
        <f aca="false">D94+C94</f>
        <v>29.2209777714637</v>
      </c>
      <c r="KG94" s="0" t="n">
        <v>91.3676</v>
      </c>
      <c r="KH94" s="0" t="n">
        <v>0</v>
      </c>
      <c r="KI94" s="0" t="str">
        <f aca="false">IF(AND(KM94,NOT(KN94),KO94),"high cRel+RelB, low RelA","other")</f>
        <v>other</v>
      </c>
      <c r="KJ94" s="0" t="n">
        <f aca="false">Q94</f>
        <v>15.8078746646453</v>
      </c>
      <c r="KK94" s="0" t="n">
        <f aca="false">R94</f>
        <v>16.2750458461956</v>
      </c>
      <c r="KL94" s="0" t="n">
        <f aca="false">AC94</f>
        <v>16.5931131451137</v>
      </c>
      <c r="KM94" s="0" t="n">
        <f aca="false">IF(KJ94&gt;AVERAGE($KJ$3:$KJ$115),1,0)</f>
        <v>0</v>
      </c>
      <c r="KN94" s="0" t="n">
        <f aca="false">IF(KK94&gt;AVERAGE($KK$3:$KK$115),1,0)</f>
        <v>1</v>
      </c>
      <c r="KO94" s="0" t="n">
        <f aca="false">IF(KL94&gt;AVERAGE($KL$3:$KL$115),1,0)</f>
        <v>1</v>
      </c>
      <c r="KP94" s="0" t="n">
        <v>5</v>
      </c>
      <c r="KQ94" s="0" t="n">
        <v>605</v>
      </c>
      <c r="KR94" s="0" t="n">
        <v>943509</v>
      </c>
      <c r="KS94" s="0" t="n">
        <v>592</v>
      </c>
      <c r="KT94" s="0" t="n">
        <v>879403</v>
      </c>
      <c r="KU94" s="0" t="n">
        <v>414</v>
      </c>
      <c r="KV94" s="0" t="n">
        <v>64106</v>
      </c>
      <c r="KW94" s="0" t="n">
        <v>105489</v>
      </c>
      <c r="KX94" s="0" t="n">
        <v>0.699324324324324</v>
      </c>
      <c r="KY94" s="0" t="n">
        <f aca="false">KV94/KT94</f>
        <v>0.0728971813832793</v>
      </c>
    </row>
    <row r="95" customFormat="false" ht="15" hidden="false" customHeight="false" outlineLevel="0" collapsed="false">
      <c r="A95" s="0" t="n">
        <v>361</v>
      </c>
      <c r="B95" s="0" t="n">
        <v>11.5811969453149</v>
      </c>
      <c r="C95" s="0" t="n">
        <v>28.8006566259185</v>
      </c>
      <c r="D95" s="0" t="n">
        <v>12.4045435225649</v>
      </c>
      <c r="E95" s="0" t="n">
        <v>229.693769043387</v>
      </c>
      <c r="F95" s="0" t="n">
        <v>0.208994972318318</v>
      </c>
      <c r="G95" s="0" t="n">
        <v>0.0469997724615495</v>
      </c>
      <c r="H95" s="0" t="n">
        <v>1.55538554060282</v>
      </c>
      <c r="I95" s="0" t="n">
        <v>0.55074401299089</v>
      </c>
      <c r="J95" s="0" t="n">
        <v>0.238467943042051</v>
      </c>
      <c r="K95" s="0" t="n">
        <v>8.93731739039822</v>
      </c>
      <c r="L95" s="0" t="n">
        <v>0.567491579795564</v>
      </c>
      <c r="M95" s="0" t="n">
        <v>1</v>
      </c>
      <c r="N95" s="0" t="n">
        <v>1.1767567402698</v>
      </c>
      <c r="O95" s="0" t="n">
        <v>1</v>
      </c>
      <c r="P95" s="0" t="n">
        <v>0.0179542347414761</v>
      </c>
      <c r="Q95" s="0" t="n">
        <v>21.7530617457747</v>
      </c>
      <c r="R95" s="0" t="n">
        <v>19.5997467616032</v>
      </c>
      <c r="S95" s="0" t="n">
        <v>1.74116287184655</v>
      </c>
      <c r="T95" s="0" t="n">
        <v>0</v>
      </c>
      <c r="U95" s="0" t="n">
        <v>1</v>
      </c>
      <c r="V95" s="0" t="n">
        <v>3.34243464355308</v>
      </c>
      <c r="W95" s="0" t="n">
        <v>0.566938536153121</v>
      </c>
      <c r="X95" s="0" t="n">
        <v>1.85932472954741</v>
      </c>
      <c r="Y95" s="0" t="n">
        <v>3.57384831755337</v>
      </c>
      <c r="Z95" s="0" t="n">
        <v>1.81595575764836</v>
      </c>
      <c r="AA95" s="0" t="n">
        <v>0.030371900828451</v>
      </c>
      <c r="AB95" s="0" t="n">
        <v>0.714330928080716</v>
      </c>
      <c r="AC95" s="0" t="n">
        <v>13.9217787056621</v>
      </c>
      <c r="AD95" s="0" t="n">
        <v>0.00715401704675301</v>
      </c>
      <c r="AE95" s="0" t="n">
        <v>0.364946694082624</v>
      </c>
      <c r="AF95" s="0" t="n">
        <v>3.01854691133674</v>
      </c>
      <c r="AG95" s="0" t="n">
        <v>0.247514582190564</v>
      </c>
      <c r="AH95" s="0" t="n">
        <v>13.230245689807</v>
      </c>
      <c r="AI95" s="0" t="n">
        <v>0.241914406015591</v>
      </c>
      <c r="AJ95" s="0" t="n">
        <v>0.0620894344839925</v>
      </c>
      <c r="AK95" s="0" t="n">
        <v>0.024933571473775</v>
      </c>
      <c r="AL95" s="0" t="n">
        <v>0.0043567828370432</v>
      </c>
      <c r="AM95" s="0" t="n">
        <v>0.762346191598507</v>
      </c>
      <c r="AN95" s="0" t="n">
        <v>0.00119624638791841</v>
      </c>
      <c r="AO95" s="0" t="n">
        <v>0.122793044331554</v>
      </c>
      <c r="AP95" s="0" t="n">
        <v>149.328268620033</v>
      </c>
      <c r="AQ95" s="0" t="n">
        <v>10.8709042067478</v>
      </c>
      <c r="AR95" s="0" t="n">
        <v>31.0504969911391</v>
      </c>
      <c r="AS95" s="0" t="n">
        <v>6.7395305021741</v>
      </c>
      <c r="AT95" s="0" t="n">
        <v>18.023378546028</v>
      </c>
      <c r="AU95" s="0" t="n">
        <v>0.0388988638519093</v>
      </c>
      <c r="AV95" s="0" t="n">
        <v>1.16208314156334</v>
      </c>
      <c r="AW95" s="0" t="n">
        <v>0.0186854938762413</v>
      </c>
      <c r="AX95" s="0" t="n">
        <v>1.74829324267108</v>
      </c>
      <c r="AY95" s="0" t="n">
        <v>0.114703404897871</v>
      </c>
      <c r="AZ95" s="0" t="n">
        <v>0.803091555890174</v>
      </c>
      <c r="BA95" s="0" t="n">
        <v>0.107104941975471</v>
      </c>
      <c r="BB95" s="0" t="n">
        <v>8.67008297653233</v>
      </c>
      <c r="BC95" s="0" t="n">
        <v>23.8724914752476</v>
      </c>
      <c r="BD95" s="0" t="n">
        <v>7.21952515623252</v>
      </c>
      <c r="BE95" s="0" t="n">
        <v>1.86423787845589</v>
      </c>
      <c r="BF95" s="0" t="n">
        <v>4.97589488768055</v>
      </c>
      <c r="BG95" s="0" t="n">
        <v>3.09053480043065</v>
      </c>
      <c r="BH95" s="0" t="n">
        <v>0</v>
      </c>
      <c r="BI95" s="0" t="n">
        <v>0</v>
      </c>
      <c r="BJ95" s="0" t="n">
        <v>0.0526294595851521</v>
      </c>
      <c r="BK95" s="0" t="n">
        <v>0.04919518323547</v>
      </c>
      <c r="BL95" s="0" t="n">
        <v>1.08023452957417</v>
      </c>
      <c r="BM95" s="0" t="n">
        <v>0.0845522236530027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0.00435469162801639</v>
      </c>
      <c r="BU95" s="0" t="n">
        <v>3.33999993389718</v>
      </c>
      <c r="BV95" s="0" t="n">
        <v>4.52904485147875</v>
      </c>
      <c r="BW95" s="0" t="n">
        <v>2.83425594341328</v>
      </c>
      <c r="BX95" s="0" t="n">
        <v>0.0165827750021338</v>
      </c>
      <c r="BY95" s="0" t="n">
        <v>0.00801389664610392</v>
      </c>
      <c r="BZ95" s="0" t="n">
        <v>0.0510864073757966</v>
      </c>
      <c r="CA95" s="0" t="n">
        <v>0.0471891571507069</v>
      </c>
      <c r="CB95" s="0" t="n">
        <v>8.32430434234801</v>
      </c>
      <c r="CC95" s="0" t="n">
        <v>0.672499456059246</v>
      </c>
      <c r="CD95" s="0" t="n">
        <v>0.221598589286635</v>
      </c>
      <c r="CE95" s="0" t="n">
        <v>0.132197684766219</v>
      </c>
      <c r="CF95" s="0" t="n">
        <v>0.00091268003028399</v>
      </c>
      <c r="CG95" s="0" t="n">
        <v>0.000877951977944797</v>
      </c>
      <c r="CH95" s="0" t="n">
        <v>0.00235676123712893</v>
      </c>
      <c r="CI95" s="0" t="n">
        <v>0.00211376093326147</v>
      </c>
      <c r="CJ95" s="0" t="n">
        <v>8.07369417415284</v>
      </c>
      <c r="CK95" s="0" t="n">
        <v>0.71018745914358</v>
      </c>
      <c r="CL95" s="0" t="n">
        <v>0.588250330094533</v>
      </c>
      <c r="CM95" s="0" t="n">
        <v>0.36454496320868</v>
      </c>
      <c r="CN95" s="0" t="n">
        <v>0.00200944886856017</v>
      </c>
      <c r="CO95" s="0" t="n">
        <v>0.00214163759021891</v>
      </c>
      <c r="CP95" s="0" t="n">
        <v>0.00621199951484466</v>
      </c>
      <c r="CQ95" s="0" t="n">
        <v>0.00579584796814403</v>
      </c>
      <c r="CR95" s="0" t="n">
        <v>1.1277874601094</v>
      </c>
      <c r="CS95" s="0" t="n">
        <v>0.0899647197370044</v>
      </c>
      <c r="CT95" s="0" t="n">
        <v>0.507716704701874</v>
      </c>
      <c r="CU95" s="0" t="n">
        <v>5.39939703571601</v>
      </c>
      <c r="CV95" s="0" t="n">
        <v>0.0454435276652557</v>
      </c>
      <c r="CW95" s="0" t="n">
        <v>0.0425641557669834</v>
      </c>
      <c r="CX95" s="0" t="n">
        <v>0.0286229836708774</v>
      </c>
      <c r="CY95" s="0" t="n">
        <v>0.0322423561287202</v>
      </c>
      <c r="CZ95" s="0" t="n">
        <v>0.0967995714956907</v>
      </c>
      <c r="DA95" s="0" t="n">
        <v>6.75963887944754</v>
      </c>
      <c r="DB95" s="0" t="n">
        <v>2.28231242351847</v>
      </c>
      <c r="DC95" s="0" t="n">
        <v>3.63473955269368</v>
      </c>
      <c r="DD95" s="0" t="n">
        <v>0.240787925715809</v>
      </c>
      <c r="DE95" s="0" t="n">
        <v>0.0157418668491712</v>
      </c>
      <c r="DF95" s="0" t="n">
        <v>0.0119251785466024</v>
      </c>
      <c r="DG95" s="0" t="n">
        <v>0.000539612611665408</v>
      </c>
      <c r="DH95" s="7" t="n">
        <v>2.17462636006525E-006</v>
      </c>
      <c r="DI95" s="0" t="n">
        <v>0.00415781125671348</v>
      </c>
      <c r="DJ95" s="0" t="n">
        <v>0.00403127010277961</v>
      </c>
      <c r="DK95" s="0" t="n">
        <v>0.000563330223251392</v>
      </c>
      <c r="DL95" s="0" t="n">
        <v>0.0154342064552108</v>
      </c>
      <c r="DM95" s="0" t="n">
        <v>0.0616701515383207</v>
      </c>
      <c r="DN95" s="0" t="n">
        <v>0.723427930413265</v>
      </c>
      <c r="DO95" s="7" t="n">
        <v>1.16466185345318E-007</v>
      </c>
      <c r="DP95" s="0" t="n">
        <v>0.28863939568546</v>
      </c>
      <c r="DQ95" s="0" t="n">
        <v>0.00955326839556566</v>
      </c>
      <c r="DR95" s="0" t="n">
        <v>0.00199833678476815</v>
      </c>
      <c r="DS95" s="0" t="n">
        <v>0.00507876677772115</v>
      </c>
      <c r="DT95" s="0" t="n">
        <v>0.472274009129225</v>
      </c>
      <c r="DU95" s="0" t="n">
        <v>0.999685964203011</v>
      </c>
      <c r="DV95" s="0" t="n">
        <v>0.927469947595441</v>
      </c>
      <c r="DW95" s="0" t="n">
        <v>0.834053709376882</v>
      </c>
      <c r="DX95" s="7" t="n">
        <v>3.33772474108406E-005</v>
      </c>
      <c r="DY95" s="0" t="n">
        <v>0.00527649873905569</v>
      </c>
      <c r="DZ95" s="0" t="n">
        <v>4.51315082353119</v>
      </c>
      <c r="EA95" s="0" t="n">
        <v>0.430520952717349</v>
      </c>
      <c r="EB95" s="0" t="n">
        <v>5.20539131945058</v>
      </c>
      <c r="EC95" s="0" t="n">
        <v>0.0514159912603801</v>
      </c>
      <c r="ED95" s="0" t="n">
        <v>0.00490957201353982</v>
      </c>
      <c r="EE95" s="0" t="n">
        <v>0.230043971773188</v>
      </c>
      <c r="EF95" s="0" t="n">
        <v>199.76014137624</v>
      </c>
      <c r="EG95" s="0" t="n">
        <v>0.00798961175152066</v>
      </c>
      <c r="EH95" s="0" t="n">
        <v>1.35000978444437</v>
      </c>
      <c r="EI95" s="0" t="n">
        <v>101.919577284427</v>
      </c>
      <c r="EJ95" s="0" t="n">
        <v>0.109843714913432</v>
      </c>
      <c r="EK95" s="0" t="n">
        <v>19768.9049078876</v>
      </c>
      <c r="EL95" s="0" t="n">
        <v>0.00266605279421242</v>
      </c>
      <c r="EM95" s="0" t="n">
        <v>8.87704988658243</v>
      </c>
      <c r="EN95" s="0" t="n">
        <v>562.554475970765</v>
      </c>
      <c r="EO95" s="0" t="n">
        <v>1.81639256980219</v>
      </c>
      <c r="EP95" s="0" t="n">
        <v>180514.845085012</v>
      </c>
      <c r="EQ95" s="0" t="n">
        <v>0.160075593141166</v>
      </c>
      <c r="ER95" s="0" t="n">
        <v>0.0139295242490225</v>
      </c>
      <c r="ES95" s="0" t="n">
        <v>712645.821546217</v>
      </c>
      <c r="ET95" s="0" t="n">
        <v>0.000991638906745768</v>
      </c>
      <c r="EU95" s="0" t="n">
        <v>0.497122143570382</v>
      </c>
      <c r="EV95" s="0" t="n">
        <v>0.000981721961912706</v>
      </c>
      <c r="EW95" s="7" t="n">
        <v>5803310.60717992</v>
      </c>
      <c r="EX95" s="0" t="n">
        <v>1.59992168509737</v>
      </c>
      <c r="EY95" s="0" t="n">
        <v>691.737054797808</v>
      </c>
      <c r="EZ95" s="0" t="n">
        <v>921383.284707736</v>
      </c>
      <c r="FA95" s="0" t="n">
        <v>0.00064168780033425</v>
      </c>
      <c r="FB95" s="0" t="n">
        <v>9.96697209257377</v>
      </c>
      <c r="FC95" s="0" t="n">
        <v>40850.1497823513</v>
      </c>
      <c r="FD95" s="0" t="n">
        <v>0.0362247880504184</v>
      </c>
      <c r="FE95" s="0" t="n">
        <v>8.07415516907094</v>
      </c>
      <c r="FF95" s="0" t="n">
        <v>21057.1377644015</v>
      </c>
      <c r="FG95" s="0" t="n">
        <v>134.350065518517</v>
      </c>
      <c r="FH95" s="0" t="n">
        <v>105830.228592836</v>
      </c>
      <c r="FI95" s="0" t="n">
        <v>0.0853578094916657</v>
      </c>
      <c r="FJ95" s="0" t="n">
        <v>93.6787235877193</v>
      </c>
      <c r="FK95" s="0" t="n">
        <v>0.859253001898045</v>
      </c>
      <c r="FL95" s="0" t="n">
        <v>27301.5324999817</v>
      </c>
      <c r="FM95" s="0" t="n">
        <v>257.688863251884</v>
      </c>
      <c r="FN95" s="7" t="n">
        <v>9.21790162330877E-005</v>
      </c>
      <c r="FO95" s="0" t="n">
        <v>0.0255150218895954</v>
      </c>
      <c r="FP95" s="7" t="n">
        <v>1.66771511579897E-014</v>
      </c>
      <c r="FQ95" s="7" t="n">
        <v>4.10425191235073E-012</v>
      </c>
      <c r="FR95" s="0" t="n">
        <v>499999.999999999</v>
      </c>
      <c r="FS95" s="7" t="n">
        <v>1.18958201748701E-013</v>
      </c>
      <c r="FT95" s="7" t="n">
        <v>1.02948415976602E-011</v>
      </c>
      <c r="FU95" s="0" t="n">
        <v>499202.818274402</v>
      </c>
      <c r="FV95" s="7" t="n">
        <v>1.46813289249659E-011</v>
      </c>
      <c r="FW95" s="7" t="n">
        <v>1.73745112135416E-010</v>
      </c>
      <c r="FX95" s="7" t="n">
        <v>6333651.65428021</v>
      </c>
      <c r="FY95" s="7" t="n">
        <v>1.86269828271687E-010</v>
      </c>
      <c r="FZ95" s="7" t="n">
        <v>1.86297221731489E-009</v>
      </c>
      <c r="GA95" s="7" t="n">
        <v>2.70114636312083E-009</v>
      </c>
      <c r="GB95" s="0" t="n">
        <v>99999.9999997298</v>
      </c>
      <c r="GC95" s="7" t="n">
        <v>2.69974512207459E-007</v>
      </c>
      <c r="GD95" s="7" t="n">
        <v>1.81243141518311E-011</v>
      </c>
      <c r="GE95" s="0" t="n">
        <v>99999.9999999998</v>
      </c>
      <c r="GF95" s="7" t="n">
        <v>2.35268230454764E-014</v>
      </c>
      <c r="GG95" s="7" t="n">
        <v>2.12013500341284E-017</v>
      </c>
      <c r="GH95" s="7" t="n">
        <v>1.10729812904788E-010</v>
      </c>
      <c r="GI95" s="7" t="n">
        <v>1.53019732011231E-010</v>
      </c>
      <c r="GJ95" s="7" t="n">
        <v>2.6364104245984E-006</v>
      </c>
      <c r="GK95" s="0" t="n">
        <v>5.91131988587403</v>
      </c>
      <c r="GL95" s="0" t="n">
        <v>1.8767385952142</v>
      </c>
      <c r="GM95" s="0" t="n">
        <v>15.5752581061269</v>
      </c>
      <c r="GN95" s="0" t="s">
        <v>330</v>
      </c>
      <c r="GO95" s="0" t="e">
        <f aca="false">VLOOKUP(GN95,,8,0)</f>
        <v>#NAME?</v>
      </c>
      <c r="GP95" s="0" t="n">
        <v>1695</v>
      </c>
      <c r="GQ95" s="0" t="n">
        <v>3790718</v>
      </c>
      <c r="GR95" s="0" t="n">
        <v>942</v>
      </c>
      <c r="GS95" s="0" t="n">
        <v>1409037</v>
      </c>
      <c r="GT95" s="0" t="n">
        <v>1463</v>
      </c>
      <c r="GU95" s="0" t="n">
        <v>2381681</v>
      </c>
      <c r="GV95" s="0" t="n">
        <v>2387631</v>
      </c>
      <c r="GW95" s="0" t="n">
        <v>1.55307855626327</v>
      </c>
      <c r="GX95" s="0" t="n">
        <v>4</v>
      </c>
      <c r="GY95" s="0" t="s">
        <v>330</v>
      </c>
      <c r="GZ95" s="0" t="n">
        <v>93</v>
      </c>
      <c r="HA95" s="0" t="n">
        <v>0</v>
      </c>
      <c r="HB95" s="0" t="e">
        <f aca="false">VLOOKUP(GN95,,42,0)</f>
        <v>#NAME?</v>
      </c>
      <c r="HC95" s="0" t="e">
        <f aca="false">VLOOKUP(GN95,,43,0)</f>
        <v>#NAME?</v>
      </c>
      <c r="HD95" s="0" t="e">
        <f aca="false">IF(HC95="Progressed",1,0)</f>
        <v>#NAME?</v>
      </c>
      <c r="HE95" s="0" t="n">
        <f aca="false">GU95/GX95</f>
        <v>595420.25</v>
      </c>
      <c r="HF95" s="0" t="e">
        <f aca="false">VLOOKUP(GN95,,3,0)</f>
        <v>#NAME?</v>
      </c>
      <c r="HG95" s="0" t="n">
        <f aca="false">IF(Q95&gt;20,1,0)</f>
        <v>1</v>
      </c>
      <c r="HH95" s="0" t="n">
        <f aca="false">IF(AF95&gt;4.2,1,0)</f>
        <v>0</v>
      </c>
      <c r="HI95" s="0" t="n">
        <f aca="false">IF(DQ95&gt;0.005,1,0)</f>
        <v>1</v>
      </c>
      <c r="HJ95" s="0" t="n">
        <f aca="false">IF(DR95&gt;0.004,1,0)</f>
        <v>0</v>
      </c>
      <c r="HK95" s="0" t="n">
        <f aca="false">IF(ED95&gt;0.001,1,0)</f>
        <v>1</v>
      </c>
      <c r="HL95" s="0" t="n">
        <f aca="false">IF((GT95/GP95)&gt;0.4,1,0)</f>
        <v>1</v>
      </c>
      <c r="HM95" s="0" t="n">
        <f aca="false">SUM(HG95:HH95)</f>
        <v>1</v>
      </c>
      <c r="HN95" s="0" t="n">
        <f aca="false">SUM(HG95,HH95,HL95)</f>
        <v>2</v>
      </c>
      <c r="HP95" s="1" t="n">
        <f aca="false">IF(B95&gt;AVERAGE($B$3:$B$115),1,0)</f>
        <v>0</v>
      </c>
      <c r="HQ95" s="1" t="n">
        <f aca="false">IF(E95&gt;AVERAGE($E$3:$E$115),1,0)</f>
        <v>1</v>
      </c>
      <c r="HR95" s="2" t="str">
        <f aca="false">IF(AND(HP95,HQ95),"high","low")</f>
        <v>low</v>
      </c>
      <c r="HS95" s="6" t="n">
        <v>91.9</v>
      </c>
      <c r="HT95" s="6" t="n">
        <v>0</v>
      </c>
      <c r="HU95" s="6" t="str">
        <f aca="false">HR95</f>
        <v>low</v>
      </c>
      <c r="HV95" s="0" t="str">
        <f aca="false">IF(HM95+HL95&lt;2,"low","high")</f>
        <v>high</v>
      </c>
      <c r="HW95" s="0" t="n">
        <v>93</v>
      </c>
      <c r="HX95" s="0" t="n">
        <v>0</v>
      </c>
      <c r="HY95" s="0" t="n">
        <f aca="false">SUM(HG95,HH95,HL95)</f>
        <v>2</v>
      </c>
      <c r="IA95" s="0" t="n">
        <v>93</v>
      </c>
      <c r="IB95" s="0" t="n">
        <v>0</v>
      </c>
      <c r="IC95" s="0" t="str">
        <f aca="false">IF(AND(SUM(HG95:HH95)=2,GW95&gt;0.4),"high relBp52 and cRel + high synergy",IF(SUM(HG95:HH95)=2,"high RelBp52 and cRel + low synergy","low nfkb"))</f>
        <v>low nfkb</v>
      </c>
      <c r="IE95" s="0" t="n">
        <v>93</v>
      </c>
      <c r="IF95" s="0" t="n">
        <v>0</v>
      </c>
      <c r="IG95" s="0" t="str">
        <f aca="false">IF(AND(SUM(HG95:HH95)=2,GW95&gt;0.4),"high relBp52 and cRel + high synergy",IF(AND(SUM(HG95:HH95)=1,GW95&gt;0.4),"high RelBp52 or cRel + high synergy",IF(SUM(HG95:HH95)=1,"high cRel OR RelBnp52n","low nfkb")))</f>
        <v>high RelBp52 or cRel + high synergy</v>
      </c>
      <c r="II95" s="0" t="n">
        <v>93</v>
      </c>
      <c r="IJ95" s="0" t="n">
        <v>0</v>
      </c>
      <c r="IK95" s="0" t="str">
        <f aca="false">IF(Q95&gt;20,"high cRel","low cRel")</f>
        <v>high cRel</v>
      </c>
      <c r="IM95" s="0" t="n">
        <v>93</v>
      </c>
      <c r="IN95" s="0" t="n">
        <v>0</v>
      </c>
      <c r="IO95" s="0" t="str">
        <f aca="false">IF(AND(Q95&gt;20,GW95&gt;0.4),"high cRel + syn","low cRel or syn")</f>
        <v>high cRel + syn</v>
      </c>
      <c r="IQ95" s="0" t="n">
        <v>93</v>
      </c>
      <c r="IR95" s="0" t="n">
        <v>0</v>
      </c>
      <c r="IS95" s="0" t="str">
        <f aca="false">IF(AF95&gt;4.2,"High RelBnp52n","low RelBnp52n")</f>
        <v>low RelBnp52n</v>
      </c>
      <c r="IU95" s="0" t="n">
        <v>93</v>
      </c>
      <c r="IV95" s="0" t="n">
        <v>0</v>
      </c>
      <c r="IW95" s="0" t="str">
        <f aca="false">IF(AND(AF95&gt;4.2,GW95&gt;0.4),"High RelBnp52n and syn","low RelBnp52n or syn")</f>
        <v>low RelBnp52n or syn</v>
      </c>
      <c r="IY95" s="0" t="n">
        <v>93</v>
      </c>
      <c r="IZ95" s="0" t="n">
        <v>0</v>
      </c>
      <c r="JA95" s="0" t="str">
        <f aca="false">IF(AND(AF95&gt;4.2,GW95&gt;0.4),"High RelBnp52n and syn",IF(AND(AF95&gt;4.2,GW95&lt;=0.4),"other",IF(AND(AF95&lt;=4.2,GW95&gt;0.4),"other","low RelBnp52n and syn")))</f>
        <v>other</v>
      </c>
      <c r="JC95" s="0" t="n">
        <v>93</v>
      </c>
      <c r="JD95" s="0" t="n">
        <v>0</v>
      </c>
      <c r="JE95" s="0" t="str">
        <f aca="false">IF(ED95&gt;0.001,"high pE2F","low pE2F")</f>
        <v>high pE2F</v>
      </c>
      <c r="JG95" s="0" t="n">
        <v>93</v>
      </c>
      <c r="JH95" s="0" t="n">
        <v>0</v>
      </c>
      <c r="JI95" s="0" t="str">
        <f aca="false">IF((Q95/R95)&gt;1.3,"high cRel/relA","low cRel/RelA")</f>
        <v>low cRel/RelA</v>
      </c>
      <c r="JK95" s="0" t="n">
        <v>93</v>
      </c>
      <c r="JL95" s="0" t="n">
        <v>0</v>
      </c>
      <c r="JM95" s="0" t="str">
        <f aca="false">IF(AND((Q95/R95)&gt;1.3,GW95&gt;0.4),"high cRel/relA and high syn",IF(OR((Q95/R95)&gt;1.3,GW95&gt;0.4),"high cRel/RelA or high syn","low both"))</f>
        <v>high cRel/RelA or high syn</v>
      </c>
      <c r="JO95" s="0" t="n">
        <v>93</v>
      </c>
      <c r="JP95" s="0" t="n">
        <v>0</v>
      </c>
      <c r="JQ95" s="0" t="str">
        <f aca="false">IF(BB95&gt;7.6,"high IkBd","low IkBd")</f>
        <v>high IkBd</v>
      </c>
      <c r="JS95" s="0" t="n">
        <v>93</v>
      </c>
      <c r="JT95" s="0" t="n">
        <v>0</v>
      </c>
      <c r="JU95" s="0" t="n">
        <v>5</v>
      </c>
      <c r="JW95" s="0" t="n">
        <v>93</v>
      </c>
      <c r="JX95" s="0" t="n">
        <v>0</v>
      </c>
      <c r="JY95" s="0" t="str">
        <f aca="false">IF(OR(JU95=3,JU95=5),IF(GW95&gt;0.4,"3/5 high syn","3/5 low syn"),"other")</f>
        <v>3/5 high syn</v>
      </c>
      <c r="KA95" s="0" t="n">
        <v>93</v>
      </c>
      <c r="KB95" s="0" t="n">
        <v>0</v>
      </c>
      <c r="KC95" s="0" t="str">
        <f aca="false">IF(KD95&gt;$KE$3,"high nfkb","low")</f>
        <v>high nfkb</v>
      </c>
      <c r="KD95" s="0" t="n">
        <f aca="false">D95+C95</f>
        <v>41.2052001484834</v>
      </c>
      <c r="KG95" s="0" t="n">
        <v>93</v>
      </c>
      <c r="KH95" s="0" t="n">
        <v>0</v>
      </c>
      <c r="KI95" s="0" t="str">
        <f aca="false">IF(AND(KM95,NOT(KN95),KO95),"high cRel+RelB, low RelA","other")</f>
        <v>other</v>
      </c>
      <c r="KJ95" s="0" t="n">
        <f aca="false">Q95</f>
        <v>21.7530617457747</v>
      </c>
      <c r="KK95" s="0" t="n">
        <f aca="false">R95</f>
        <v>19.5997467616032</v>
      </c>
      <c r="KL95" s="0" t="n">
        <f aca="false">AC95</f>
        <v>13.9217787056621</v>
      </c>
      <c r="KM95" s="0" t="n">
        <f aca="false">IF(KJ95&gt;AVERAGE($KJ$3:$KJ$115),1,0)</f>
        <v>1</v>
      </c>
      <c r="KN95" s="0" t="n">
        <f aca="false">IF(KK95&gt;AVERAGE($KK$3:$KK$115),1,0)</f>
        <v>1</v>
      </c>
      <c r="KO95" s="0" t="n">
        <f aca="false">IF(KL95&gt;AVERAGE($KL$3:$KL$115),1,0)</f>
        <v>0</v>
      </c>
      <c r="KP95" s="0" t="n">
        <v>5</v>
      </c>
      <c r="KQ95" s="0" t="n">
        <v>197</v>
      </c>
      <c r="KR95" s="0" t="n">
        <v>387987</v>
      </c>
      <c r="KS95" s="0" t="n">
        <v>266</v>
      </c>
      <c r="KT95" s="0" t="n">
        <v>426603</v>
      </c>
      <c r="KU95" s="0" t="n">
        <v>104</v>
      </c>
      <c r="KV95" s="0" t="n">
        <v>-38616</v>
      </c>
      <c r="KW95" s="0" t="n">
        <v>21846</v>
      </c>
      <c r="KX95" s="0" t="n">
        <v>0.390977443609023</v>
      </c>
      <c r="KY95" s="0" t="n">
        <f aca="false">KV95/KT95</f>
        <v>-0.0905197572450264</v>
      </c>
    </row>
    <row r="96" customFormat="false" ht="15" hidden="false" customHeight="false" outlineLevel="0" collapsed="false">
      <c r="A96" s="0" t="n">
        <v>361</v>
      </c>
      <c r="B96" s="0" t="n">
        <v>8.87839978443385</v>
      </c>
      <c r="C96" s="0" t="n">
        <v>19.2513136259997</v>
      </c>
      <c r="D96" s="0" t="n">
        <v>5.40604389258129</v>
      </c>
      <c r="E96" s="0" t="n">
        <v>57.1493648280079</v>
      </c>
      <c r="F96" s="0" t="n">
        <v>0.140381886842331</v>
      </c>
      <c r="G96" s="0" t="n">
        <v>0.0354749605778414</v>
      </c>
      <c r="H96" s="0" t="n">
        <v>1.10881602565944</v>
      </c>
      <c r="I96" s="0" t="n">
        <v>0.283130762496633</v>
      </c>
      <c r="J96" s="0" t="n">
        <v>0.017083556160563</v>
      </c>
      <c r="K96" s="0" t="n">
        <v>8.06692515952481</v>
      </c>
      <c r="L96" s="0" t="n">
        <v>0.55671620489879</v>
      </c>
      <c r="M96" s="0" t="n">
        <v>1</v>
      </c>
      <c r="N96" s="0" t="n">
        <v>1.1653827616726</v>
      </c>
      <c r="O96" s="0" t="n">
        <v>1</v>
      </c>
      <c r="P96" s="0" t="n">
        <v>0.00643548788795838</v>
      </c>
      <c r="Q96" s="0" t="n">
        <v>15.1343444620937</v>
      </c>
      <c r="R96" s="0" t="n">
        <v>18.6305852256791</v>
      </c>
      <c r="S96" s="0" t="n">
        <v>0.826282357895128</v>
      </c>
      <c r="T96" s="0" t="n">
        <v>0</v>
      </c>
      <c r="U96" s="0" t="n">
        <v>1</v>
      </c>
      <c r="V96" s="0" t="n">
        <v>2.98353185619592</v>
      </c>
      <c r="W96" s="0" t="n">
        <v>0.428552210530808</v>
      </c>
      <c r="X96" s="0" t="n">
        <v>1.17764115704655</v>
      </c>
      <c r="Y96" s="0" t="n">
        <v>2.33673993313441</v>
      </c>
      <c r="Z96" s="0" t="n">
        <v>1.67960850810258</v>
      </c>
      <c r="AA96" s="0" t="n">
        <v>0.0246413454418639</v>
      </c>
      <c r="AB96" s="0" t="n">
        <v>0.532775564700204</v>
      </c>
      <c r="AC96" s="0" t="n">
        <v>15.5927665408443</v>
      </c>
      <c r="AD96" s="0" t="n">
        <v>0.00720855497099999</v>
      </c>
      <c r="AE96" s="0" t="n">
        <v>0.262061076889982</v>
      </c>
      <c r="AF96" s="0" t="n">
        <v>2.89818386218514</v>
      </c>
      <c r="AG96" s="0" t="n">
        <v>0.193585707954576</v>
      </c>
      <c r="AH96" s="0" t="n">
        <v>9.15309010400456</v>
      </c>
      <c r="AI96" s="0" t="n">
        <v>0.118487967561062</v>
      </c>
      <c r="AJ96" s="0" t="n">
        <v>0.024702165944115</v>
      </c>
      <c r="AK96" s="0" t="n">
        <v>0.0149602117781198</v>
      </c>
      <c r="AL96" s="0" t="n">
        <v>0.0033421230680264</v>
      </c>
      <c r="AM96" s="0" t="n">
        <v>0.460379766534428</v>
      </c>
      <c r="AN96" s="0" t="n">
        <v>0.00101898480085802</v>
      </c>
      <c r="AO96" s="0" t="n">
        <v>0.100101320982355</v>
      </c>
      <c r="AP96" s="0" t="n">
        <v>130.876508930876</v>
      </c>
      <c r="AQ96" s="0" t="n">
        <v>20.5490406644298</v>
      </c>
      <c r="AR96" s="0" t="n">
        <v>34.9640582353714</v>
      </c>
      <c r="AS96" s="0" t="n">
        <v>9.12664903701947</v>
      </c>
      <c r="AT96" s="0" t="n">
        <v>20.9816948607046</v>
      </c>
      <c r="AU96" s="0" t="n">
        <v>0.0744648321999932</v>
      </c>
      <c r="AV96" s="0" t="n">
        <v>1.39877497315084</v>
      </c>
      <c r="AW96" s="0" t="n">
        <v>0.0177696789190689</v>
      </c>
      <c r="AX96" s="0" t="n">
        <v>3.36274518348537</v>
      </c>
      <c r="AY96" s="0" t="n">
        <v>0.528204368869063</v>
      </c>
      <c r="AZ96" s="0" t="n">
        <v>2.19407101914902</v>
      </c>
      <c r="BA96" s="0" t="n">
        <v>0.298678523312851</v>
      </c>
      <c r="BB96" s="0" t="n">
        <v>7.7225043964563</v>
      </c>
      <c r="BC96" s="0" t="n">
        <v>18.7764023054373</v>
      </c>
      <c r="BD96" s="0" t="n">
        <v>8.68441566047194</v>
      </c>
      <c r="BE96" s="0" t="n">
        <v>1.47119962739286</v>
      </c>
      <c r="BF96" s="0" t="n">
        <v>9.71860762269878</v>
      </c>
      <c r="BG96" s="0" t="n">
        <v>4.32187685653721</v>
      </c>
      <c r="BH96" s="0" t="n">
        <v>0</v>
      </c>
      <c r="BI96" s="0" t="n">
        <v>0</v>
      </c>
      <c r="BJ96" s="0" t="n">
        <v>0.25034122298222</v>
      </c>
      <c r="BK96" s="0" t="n">
        <v>0.141716106456386</v>
      </c>
      <c r="BL96" s="0" t="n">
        <v>0.849681190883324</v>
      </c>
      <c r="BM96" s="0" t="n">
        <v>0.0670856292826302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0</v>
      </c>
      <c r="BS96" s="0" t="n">
        <v>0</v>
      </c>
      <c r="BT96" s="0" t="n">
        <v>0.00395426271471504</v>
      </c>
      <c r="BU96" s="0" t="n">
        <v>3.63556949686176</v>
      </c>
      <c r="BV96" s="0" t="n">
        <v>5.35582704692262</v>
      </c>
      <c r="BW96" s="0" t="n">
        <v>2.411135908788</v>
      </c>
      <c r="BX96" s="0" t="n">
        <v>0.0204751713203567</v>
      </c>
      <c r="BY96" s="0" t="n">
        <v>0.00494690222455552</v>
      </c>
      <c r="BZ96" s="0" t="n">
        <v>0.15881260317843</v>
      </c>
      <c r="CA96" s="0" t="n">
        <v>0.08819266875335</v>
      </c>
      <c r="CB96" s="0" t="n">
        <v>4.26706925247105</v>
      </c>
      <c r="CC96" s="0" t="n">
        <v>0.34611259928335</v>
      </c>
      <c r="CD96" s="0" t="n">
        <v>0.303054605535209</v>
      </c>
      <c r="CE96" s="0" t="n">
        <v>0.13329769446663</v>
      </c>
      <c r="CF96" s="0" t="n">
        <v>0.00127832576029428</v>
      </c>
      <c r="CG96" s="0" t="n">
        <v>0.00098949992249667</v>
      </c>
      <c r="CH96" s="0" t="n">
        <v>0.00842806897953883</v>
      </c>
      <c r="CI96" s="0" t="n">
        <v>0.00463207071368093</v>
      </c>
      <c r="CJ96" s="0" t="n">
        <v>4.89696551390764</v>
      </c>
      <c r="CK96" s="0" t="n">
        <v>0.432830383945291</v>
      </c>
      <c r="CL96" s="0" t="n">
        <v>1.18072955389238</v>
      </c>
      <c r="CM96" s="0" t="n">
        <v>0.52464177569921</v>
      </c>
      <c r="CN96" s="0" t="n">
        <v>0.0038629104549121</v>
      </c>
      <c r="CO96" s="0" t="n">
        <v>0.00318245424197518</v>
      </c>
      <c r="CP96" s="0" t="n">
        <v>0.0303444704840584</v>
      </c>
      <c r="CQ96" s="0" t="n">
        <v>0.0171714150138387</v>
      </c>
      <c r="CR96" s="0" t="n">
        <v>0.923034022883872</v>
      </c>
      <c r="CS96" s="0" t="n">
        <v>0.0742051468954909</v>
      </c>
      <c r="CT96" s="0" t="n">
        <v>0.359652669997847</v>
      </c>
      <c r="CU96" s="0" t="n">
        <v>2.93859697503036</v>
      </c>
      <c r="CV96" s="0" t="n">
        <v>0.0406212099926245</v>
      </c>
      <c r="CW96" s="0" t="n">
        <v>0.0434781851235679</v>
      </c>
      <c r="CX96" s="0" t="n">
        <v>0.024875733546163</v>
      </c>
      <c r="CY96" s="0" t="n">
        <v>0.0417415550363629</v>
      </c>
      <c r="CZ96" s="0" t="n">
        <v>0.0872918789942906</v>
      </c>
      <c r="DA96" s="0" t="n">
        <v>6.29033615241575</v>
      </c>
      <c r="DB96" s="0" t="n">
        <v>2.45307947576176</v>
      </c>
      <c r="DC96" s="0" t="n">
        <v>3.63095817466495</v>
      </c>
      <c r="DD96" s="0" t="n">
        <v>0.224306814025095</v>
      </c>
      <c r="DE96" s="0" t="n">
        <v>0.0140080347031973</v>
      </c>
      <c r="DF96" s="0" t="n">
        <v>0.0093804803480431</v>
      </c>
      <c r="DG96" s="0" t="n">
        <v>0.000424480521792914</v>
      </c>
      <c r="DH96" s="7" t="n">
        <v>1.9749068393688E-006</v>
      </c>
      <c r="DI96" s="0" t="n">
        <v>0.0021315283920967</v>
      </c>
      <c r="DJ96" s="0" t="n">
        <v>0.00244535091935583</v>
      </c>
      <c r="DK96" s="0" t="n">
        <v>0.000461097160197499</v>
      </c>
      <c r="DL96" s="0" t="n">
        <v>0.0107653127590191</v>
      </c>
      <c r="DM96" s="0" t="n">
        <v>0.0889834004562276</v>
      </c>
      <c r="DN96" s="0" t="n">
        <v>1.16007577176034</v>
      </c>
      <c r="DO96" s="7" t="n">
        <v>1.55537254438273E-007</v>
      </c>
      <c r="DP96" s="0" t="n">
        <v>0.29333515073374</v>
      </c>
      <c r="DQ96" s="0" t="n">
        <v>0.00537400136723541</v>
      </c>
      <c r="DR96" s="0" t="n">
        <v>0.0016153031635982</v>
      </c>
      <c r="DS96" s="0" t="n">
        <v>0.00507863201050133</v>
      </c>
      <c r="DT96" s="0" t="n">
        <v>0.282093915084662</v>
      </c>
      <c r="DU96" s="0" t="n">
        <v>0.999713024657994</v>
      </c>
      <c r="DV96" s="0" t="n">
        <v>0.99441937772323</v>
      </c>
      <c r="DW96" s="0" t="n">
        <v>1.00667036649493</v>
      </c>
      <c r="DX96" s="7" t="n">
        <v>2.2043503971724E-005</v>
      </c>
      <c r="DY96" s="0" t="n">
        <v>0.00524492427203483</v>
      </c>
      <c r="DZ96" s="0" t="n">
        <v>4.80096781298846</v>
      </c>
      <c r="EA96" s="0" t="n">
        <v>0.142302651575918</v>
      </c>
      <c r="EB96" s="0" t="n">
        <v>3.72630686555432</v>
      </c>
      <c r="EC96" s="0" t="n">
        <v>0.0550938373149852</v>
      </c>
      <c r="ED96" s="0" t="n">
        <v>0.00163301281758995</v>
      </c>
      <c r="EE96" s="0" t="n">
        <v>1.41763364205595</v>
      </c>
      <c r="EF96" s="0" t="n">
        <v>199.760141384984</v>
      </c>
      <c r="EG96" s="0" t="n">
        <v>0.00798961175187712</v>
      </c>
      <c r="EH96" s="0" t="n">
        <v>1.28191975008867</v>
      </c>
      <c r="EI96" s="0" t="n">
        <v>116.217498178581</v>
      </c>
      <c r="EJ96" s="0" t="n">
        <v>0.116084552257727</v>
      </c>
      <c r="EK96" s="0" t="n">
        <v>24303.3810633873</v>
      </c>
      <c r="EL96" s="0" t="n">
        <v>0.0031122724155322</v>
      </c>
      <c r="EM96" s="0" t="n">
        <v>8.34266451145816</v>
      </c>
      <c r="EN96" s="0" t="n">
        <v>636.904341768259</v>
      </c>
      <c r="EO96" s="0" t="n">
        <v>1.74988771159914</v>
      </c>
      <c r="EP96" s="0" t="n">
        <v>256448.98349456</v>
      </c>
      <c r="EQ96" s="0" t="n">
        <v>0.213723200222635</v>
      </c>
      <c r="ER96" s="0" t="n">
        <v>0.0148624339061365</v>
      </c>
      <c r="ES96" s="0" t="n">
        <v>501982.296607907</v>
      </c>
      <c r="ET96" s="0" t="n">
        <v>0.000745288205511902</v>
      </c>
      <c r="EU96" s="0" t="n">
        <v>0.350112960844336</v>
      </c>
      <c r="EV96" s="0" t="n">
        <v>0.000850002407204022</v>
      </c>
      <c r="EW96" s="7" t="n">
        <v>7261888.7424726</v>
      </c>
      <c r="EX96" s="0" t="n">
        <v>2.13623850938575</v>
      </c>
      <c r="EY96" s="0" t="n">
        <v>852.107529960779</v>
      </c>
      <c r="EZ96" s="7" t="n">
        <v>1048131.44574693</v>
      </c>
      <c r="FA96" s="0" t="n">
        <v>0.000778848478272114</v>
      </c>
      <c r="FB96" s="0" t="n">
        <v>13.2845565226363</v>
      </c>
      <c r="FC96" s="0" t="n">
        <v>65145.822473266</v>
      </c>
      <c r="FD96" s="0" t="n">
        <v>0.0542921778741474</v>
      </c>
      <c r="FE96" s="0" t="n">
        <v>13.2710159592841</v>
      </c>
      <c r="FF96" s="0" t="n">
        <v>17653.6320244812</v>
      </c>
      <c r="FG96" s="0" t="n">
        <v>180.795824044</v>
      </c>
      <c r="FH96" s="0" t="n">
        <v>149799.565032802</v>
      </c>
      <c r="FI96" s="0" t="n">
        <v>0.198588862549061</v>
      </c>
      <c r="FJ96" s="0" t="n">
        <v>677.153040531079</v>
      </c>
      <c r="FK96" s="0" t="n">
        <v>6.65721662342252</v>
      </c>
      <c r="FL96" s="0" t="n">
        <v>5067.94126053133</v>
      </c>
      <c r="FM96" s="0" t="n">
        <v>369.704439449785</v>
      </c>
      <c r="FN96" s="0" t="n">
        <v>0.0248948147585537</v>
      </c>
      <c r="FO96" s="0" t="n">
        <v>1.20179905457119</v>
      </c>
      <c r="FP96" s="7" t="n">
        <v>1.23794969609086E-009</v>
      </c>
      <c r="FQ96" s="7" t="n">
        <v>4.92885031738513E-008</v>
      </c>
      <c r="FR96" s="0" t="n">
        <v>499999.99998903</v>
      </c>
      <c r="FS96" s="7" t="n">
        <v>8.8276843833706E-009</v>
      </c>
      <c r="FT96" s="7" t="n">
        <v>4.57768639664444E-007</v>
      </c>
      <c r="FU96" s="0" t="n">
        <v>565655.733231572</v>
      </c>
      <c r="FV96" s="7" t="n">
        <v>7.39699558137473E-007</v>
      </c>
      <c r="FW96" s="7" t="n">
        <v>8.33101330868657E-006</v>
      </c>
      <c r="FX96" s="7" t="n">
        <v>7465947.40285198</v>
      </c>
      <c r="FY96" s="7" t="n">
        <v>9.76310796826939E-006</v>
      </c>
      <c r="FZ96" s="7" t="n">
        <v>9.76011210641385E-005</v>
      </c>
      <c r="GA96" s="7" t="n">
        <v>9.40000038725862E-005</v>
      </c>
      <c r="GB96" s="0" t="n">
        <v>99999.9906027341</v>
      </c>
      <c r="GC96" s="0" t="n">
        <v>0.00939288424313575</v>
      </c>
      <c r="GD96" s="7" t="n">
        <v>6.11026918047093E-007</v>
      </c>
      <c r="GE96" s="0" t="n">
        <v>99999.9999962294</v>
      </c>
      <c r="GF96" s="7" t="n">
        <v>5.19847747656471E-010</v>
      </c>
      <c r="GG96" s="7" t="n">
        <v>6.65388649502435E-013</v>
      </c>
      <c r="GH96" s="7" t="n">
        <v>3.96442644674202E-006</v>
      </c>
      <c r="GI96" s="7" t="n">
        <v>3.77005920395078E-006</v>
      </c>
      <c r="GJ96" s="0" t="n">
        <v>0.103966585679214</v>
      </c>
      <c r="GK96" s="0" t="n">
        <v>18.0876608628994</v>
      </c>
      <c r="GL96" s="0" t="n">
        <v>2.0737494684439</v>
      </c>
      <c r="GM96" s="0" t="n">
        <v>14.8257675834218</v>
      </c>
      <c r="GN96" s="0" t="s">
        <v>331</v>
      </c>
      <c r="GO96" s="0" t="e">
        <f aca="false">VLOOKUP(GN96,,8,0)</f>
        <v>#NAME?</v>
      </c>
      <c r="GP96" s="0" t="n">
        <v>424</v>
      </c>
      <c r="GQ96" s="0" t="n">
        <v>756098</v>
      </c>
      <c r="GR96" s="0" t="n">
        <v>460</v>
      </c>
      <c r="GS96" s="0" t="n">
        <v>775076</v>
      </c>
      <c r="GT96" s="0" t="n">
        <v>93</v>
      </c>
      <c r="GU96" s="0" t="n">
        <v>-18978</v>
      </c>
      <c r="GV96" s="0" t="n">
        <v>59854</v>
      </c>
      <c r="GW96" s="0" t="n">
        <v>0.202173913043478</v>
      </c>
      <c r="GX96" s="0" t="n">
        <v>6</v>
      </c>
      <c r="GY96" s="0" t="s">
        <v>331</v>
      </c>
      <c r="GZ96" s="0" t="n">
        <v>93.1417</v>
      </c>
      <c r="HA96" s="0" t="n">
        <v>0</v>
      </c>
      <c r="HB96" s="0" t="e">
        <f aca="false">VLOOKUP(GN96,,42,0)</f>
        <v>#NAME?</v>
      </c>
      <c r="HC96" s="0" t="e">
        <f aca="false">VLOOKUP(GN96,,43,0)</f>
        <v>#NAME?</v>
      </c>
      <c r="HD96" s="0" t="e">
        <f aca="false">IF(HC96="Progressed",1,0)</f>
        <v>#NAME?</v>
      </c>
      <c r="HE96" s="0" t="n">
        <f aca="false">GU96/GX96</f>
        <v>-3163</v>
      </c>
      <c r="HF96" s="0" t="e">
        <f aca="false">VLOOKUP(GN96,,3,0)</f>
        <v>#NAME?</v>
      </c>
      <c r="HG96" s="0" t="n">
        <f aca="false">IF(Q96&gt;20,1,0)</f>
        <v>0</v>
      </c>
      <c r="HH96" s="0" t="n">
        <f aca="false">IF(AF96&gt;4.2,1,0)</f>
        <v>0</v>
      </c>
      <c r="HI96" s="0" t="n">
        <f aca="false">IF(DQ96&gt;0.005,1,0)</f>
        <v>1</v>
      </c>
      <c r="HJ96" s="0" t="n">
        <f aca="false">IF(DR96&gt;0.004,1,0)</f>
        <v>0</v>
      </c>
      <c r="HK96" s="0" t="n">
        <f aca="false">IF(ED96&gt;0.001,1,0)</f>
        <v>1</v>
      </c>
      <c r="HL96" s="0" t="n">
        <f aca="false">IF((GT96/GP96)&gt;0.4,1,0)</f>
        <v>0</v>
      </c>
      <c r="HM96" s="0" t="n">
        <f aca="false">SUM(HG96:HH96)</f>
        <v>0</v>
      </c>
      <c r="HN96" s="0" t="n">
        <f aca="false">SUM(HG96,HH96,HL96)</f>
        <v>0</v>
      </c>
      <c r="HP96" s="1" t="n">
        <f aca="false">IF(B96&gt;AVERAGE($B$3:$B$115),1,0)</f>
        <v>0</v>
      </c>
      <c r="HQ96" s="1" t="n">
        <f aca="false">IF(E96&gt;AVERAGE($E$3:$E$115),1,0)</f>
        <v>0</v>
      </c>
      <c r="HR96" s="2" t="str">
        <f aca="false">IF(AND(HP96,HQ96),"high","low")</f>
        <v>low</v>
      </c>
      <c r="HS96" s="6" t="n">
        <v>93.1417</v>
      </c>
      <c r="HT96" s="6" t="n">
        <v>0</v>
      </c>
      <c r="HU96" s="6" t="str">
        <f aca="false">HR96</f>
        <v>low</v>
      </c>
      <c r="HV96" s="0" t="str">
        <f aca="false">IF(HM96+HL96&lt;2,"low","high")</f>
        <v>low</v>
      </c>
      <c r="HW96" s="0" t="n">
        <v>93.1417</v>
      </c>
      <c r="HX96" s="0" t="n">
        <v>0</v>
      </c>
      <c r="HY96" s="0" t="n">
        <f aca="false">SUM(HG96,HH96,HL96)</f>
        <v>0</v>
      </c>
      <c r="IA96" s="0" t="n">
        <v>93.1417</v>
      </c>
      <c r="IB96" s="0" t="n">
        <v>0</v>
      </c>
      <c r="IC96" s="0" t="str">
        <f aca="false">IF(AND(SUM(HG96:HH96)=2,GW96&gt;0.4),"high relBp52 and cRel + high synergy",IF(SUM(HG96:HH96)=2,"high RelBp52 and cRel + low synergy","low nfkb"))</f>
        <v>low nfkb</v>
      </c>
      <c r="IE96" s="0" t="n">
        <v>93.1417</v>
      </c>
      <c r="IF96" s="0" t="n">
        <v>0</v>
      </c>
      <c r="IG96" s="0" t="str">
        <f aca="false">IF(AND(SUM(HG96:HH96)=2,GW96&gt;0.4),"high relBp52 and cRel + high synergy",IF(AND(SUM(HG96:HH96)=1,GW96&gt;0.4),"high RelBp52 or cRel + high synergy",IF(SUM(HG96:HH96)=1,"high cRel OR RelBnp52n","low nfkb")))</f>
        <v>low nfkb</v>
      </c>
      <c r="II96" s="0" t="n">
        <v>93.1417</v>
      </c>
      <c r="IJ96" s="0" t="n">
        <v>0</v>
      </c>
      <c r="IK96" s="0" t="str">
        <f aca="false">IF(Q96&gt;20,"high cRel","low cRel")</f>
        <v>low cRel</v>
      </c>
      <c r="IM96" s="0" t="n">
        <v>93.1417</v>
      </c>
      <c r="IN96" s="0" t="n">
        <v>0</v>
      </c>
      <c r="IO96" s="0" t="str">
        <f aca="false">IF(AND(Q96&gt;20,GW96&gt;0.4),"high cRel + syn","low cRel or syn")</f>
        <v>low cRel or syn</v>
      </c>
      <c r="IQ96" s="0" t="n">
        <v>93.1417</v>
      </c>
      <c r="IR96" s="0" t="n">
        <v>0</v>
      </c>
      <c r="IS96" s="0" t="str">
        <f aca="false">IF(AF96&gt;4.2,"High RelBnp52n","low RelBnp52n")</f>
        <v>low RelBnp52n</v>
      </c>
      <c r="IU96" s="0" t="n">
        <v>93.1417</v>
      </c>
      <c r="IV96" s="0" t="n">
        <v>0</v>
      </c>
      <c r="IW96" s="0" t="str">
        <f aca="false">IF(AND(AF96&gt;4.2,GW96&gt;0.4),"High RelBnp52n and syn","low RelBnp52n or syn")</f>
        <v>low RelBnp52n or syn</v>
      </c>
      <c r="IY96" s="0" t="n">
        <v>93.1417</v>
      </c>
      <c r="IZ96" s="0" t="n">
        <v>0</v>
      </c>
      <c r="JA96" s="0" t="str">
        <f aca="false">IF(AND(AF96&gt;4.2,GW96&gt;0.4),"High RelBnp52n and syn",IF(AND(AF96&gt;4.2,GW96&lt;=0.4),"other",IF(AND(AF96&lt;=4.2,GW96&gt;0.4),"other","low RelBnp52n and syn")))</f>
        <v>low RelBnp52n and syn</v>
      </c>
      <c r="JC96" s="0" t="n">
        <v>93.1417</v>
      </c>
      <c r="JD96" s="0" t="n">
        <v>0</v>
      </c>
      <c r="JE96" s="0" t="str">
        <f aca="false">IF(ED96&gt;0.001,"high pE2F","low pE2F")</f>
        <v>high pE2F</v>
      </c>
      <c r="JG96" s="0" t="n">
        <v>93.1417</v>
      </c>
      <c r="JH96" s="0" t="n">
        <v>0</v>
      </c>
      <c r="JI96" s="0" t="str">
        <f aca="false">IF((Q96/R96)&gt;1.3,"high cRel/relA","low cRel/RelA")</f>
        <v>low cRel/RelA</v>
      </c>
      <c r="JK96" s="0" t="n">
        <v>93.1417</v>
      </c>
      <c r="JL96" s="0" t="n">
        <v>0</v>
      </c>
      <c r="JM96" s="0" t="str">
        <f aca="false">IF(AND((Q96/R96)&gt;1.3,GW96&gt;0.4),"high cRel/relA and high syn",IF(OR((Q96/R96)&gt;1.3,GW96&gt;0.4),"high cRel/RelA or high syn","low both"))</f>
        <v>low both</v>
      </c>
      <c r="JO96" s="0" t="n">
        <v>93.1417</v>
      </c>
      <c r="JP96" s="0" t="n">
        <v>0</v>
      </c>
      <c r="JQ96" s="0" t="str">
        <f aca="false">IF(BB96&gt;7.6,"high IkBd","low IkBd")</f>
        <v>high IkBd</v>
      </c>
      <c r="JS96" s="0" t="n">
        <v>93.1417</v>
      </c>
      <c r="JT96" s="0" t="n">
        <v>0</v>
      </c>
      <c r="JU96" s="0" t="n">
        <v>3</v>
      </c>
      <c r="JW96" s="0" t="n">
        <v>93.1417</v>
      </c>
      <c r="JX96" s="0" t="n">
        <v>0</v>
      </c>
      <c r="JY96" s="0" t="str">
        <f aca="false">IF(OR(JU96=3,JU96=5),IF(GW96&gt;0.4,"3/5 high syn","3/5 low syn"),"other")</f>
        <v>3/5 low syn</v>
      </c>
      <c r="KA96" s="0" t="n">
        <v>93.1417</v>
      </c>
      <c r="KB96" s="0" t="n">
        <v>0</v>
      </c>
      <c r="KC96" s="0" t="str">
        <f aca="false">IF(KD96&gt;$KE$3,"high nfkb","low")</f>
        <v>low</v>
      </c>
      <c r="KD96" s="0" t="n">
        <f aca="false">D96+C96</f>
        <v>24.657357518581</v>
      </c>
      <c r="KG96" s="0" t="n">
        <v>93.1417</v>
      </c>
      <c r="KH96" s="0" t="n">
        <v>0</v>
      </c>
      <c r="KI96" s="0" t="str">
        <f aca="false">IF(AND(KM96,NOT(KN96),KO96),"high cRel+RelB, low RelA","other")</f>
        <v>other</v>
      </c>
      <c r="KJ96" s="0" t="n">
        <f aca="false">Q96</f>
        <v>15.1343444620937</v>
      </c>
      <c r="KK96" s="0" t="n">
        <f aca="false">R96</f>
        <v>18.6305852256791</v>
      </c>
      <c r="KL96" s="0" t="n">
        <f aca="false">AC96</f>
        <v>15.5927665408443</v>
      </c>
      <c r="KM96" s="0" t="n">
        <f aca="false">IF(KJ96&gt;AVERAGE($KJ$3:$KJ$115),1,0)</f>
        <v>0</v>
      </c>
      <c r="KN96" s="0" t="n">
        <f aca="false">IF(KK96&gt;AVERAGE($KK$3:$KK$115),1,0)</f>
        <v>1</v>
      </c>
      <c r="KO96" s="0" t="n">
        <f aca="false">IF(KL96&gt;AVERAGE($KL$3:$KL$115),1,0)</f>
        <v>0</v>
      </c>
      <c r="KP96" s="0" t="n">
        <v>5</v>
      </c>
      <c r="KQ96" s="0" t="n">
        <v>643</v>
      </c>
      <c r="KR96" s="0" t="n">
        <v>1097561</v>
      </c>
      <c r="KS96" s="0" t="n">
        <v>605</v>
      </c>
      <c r="KT96" s="0" t="n">
        <v>923921</v>
      </c>
      <c r="KU96" s="0" t="n">
        <v>243</v>
      </c>
      <c r="KV96" s="0" t="n">
        <v>173640</v>
      </c>
      <c r="KW96" s="0" t="n">
        <v>226903</v>
      </c>
      <c r="KX96" s="0" t="n">
        <v>0.401652892561983</v>
      </c>
      <c r="KY96" s="0" t="n">
        <f aca="false">KV96/KT96</f>
        <v>0.187938146226788</v>
      </c>
    </row>
    <row r="97" customFormat="false" ht="15" hidden="false" customHeight="false" outlineLevel="0" collapsed="false">
      <c r="A97" s="0" t="n">
        <v>361</v>
      </c>
      <c r="B97" s="0" t="n">
        <v>6.96356703651098</v>
      </c>
      <c r="C97" s="0" t="n">
        <v>15.8233166506033</v>
      </c>
      <c r="D97" s="0" t="n">
        <v>6.06562344660896</v>
      </c>
      <c r="E97" s="0" t="n">
        <v>128.055460684125</v>
      </c>
      <c r="F97" s="0" t="n">
        <v>0.102727214367923</v>
      </c>
      <c r="G97" s="0" t="n">
        <v>0.04089072371167</v>
      </c>
      <c r="H97" s="0" t="n">
        <v>1.46002742415606</v>
      </c>
      <c r="I97" s="0" t="n">
        <v>0.531020661674466</v>
      </c>
      <c r="J97" s="0" t="n">
        <v>0.0567136747574136</v>
      </c>
      <c r="K97" s="0" t="n">
        <v>5.74647081363838</v>
      </c>
      <c r="L97" s="0" t="n">
        <v>0.523655609762868</v>
      </c>
      <c r="M97" s="0" t="n">
        <v>1</v>
      </c>
      <c r="N97" s="0" t="n">
        <v>1.1285258818651</v>
      </c>
      <c r="O97" s="0" t="n">
        <v>1</v>
      </c>
      <c r="P97" s="0" t="n">
        <v>0.00308885558361824</v>
      </c>
      <c r="Q97" s="0" t="n">
        <v>17.1602731151969</v>
      </c>
      <c r="R97" s="0" t="n">
        <v>16.0045187176384</v>
      </c>
      <c r="S97" s="0" t="n">
        <v>0.81520995692909</v>
      </c>
      <c r="T97" s="0" t="n">
        <v>0</v>
      </c>
      <c r="U97" s="0" t="n">
        <v>1</v>
      </c>
      <c r="V97" s="0" t="n">
        <v>2.94825105723044</v>
      </c>
      <c r="W97" s="0" t="n">
        <v>0.326322347272759</v>
      </c>
      <c r="X97" s="0" t="n">
        <v>0.939043995084801</v>
      </c>
      <c r="Y97" s="0" t="n">
        <v>1.96570830350855</v>
      </c>
      <c r="Z97" s="0" t="n">
        <v>2.39461915006657</v>
      </c>
      <c r="AA97" s="0" t="n">
        <v>0.0299965110180147</v>
      </c>
      <c r="AB97" s="0" t="n">
        <v>0.887123862186173</v>
      </c>
      <c r="AC97" s="0" t="n">
        <v>15.1237951987636</v>
      </c>
      <c r="AD97" s="0" t="n">
        <v>0.0101104920126645</v>
      </c>
      <c r="AE97" s="0" t="n">
        <v>0.287998836449704</v>
      </c>
      <c r="AF97" s="0" t="n">
        <v>4.16807956179072</v>
      </c>
      <c r="AG97" s="0" t="n">
        <v>0.170061777997002</v>
      </c>
      <c r="AH97" s="0" t="n">
        <v>8.67890638528941</v>
      </c>
      <c r="AI97" s="0" t="n">
        <v>0.122980358109542</v>
      </c>
      <c r="AJ97" s="0" t="n">
        <v>0.0265319337934916</v>
      </c>
      <c r="AK97" s="0" t="n">
        <v>0.02464351755517</v>
      </c>
      <c r="AL97" s="0" t="n">
        <v>0.0032204668498688</v>
      </c>
      <c r="AM97" s="0" t="n">
        <v>0.400716632808901</v>
      </c>
      <c r="AN97" s="0" t="n">
        <v>0.00207663385007819</v>
      </c>
      <c r="AO97" s="0" t="n">
        <v>0.209665543207228</v>
      </c>
      <c r="AP97" s="0" t="n">
        <v>126.459998330986</v>
      </c>
      <c r="AQ97" s="0" t="n">
        <v>16.5234539243308</v>
      </c>
      <c r="AR97" s="0" t="n">
        <v>32.38769875382</v>
      </c>
      <c r="AS97" s="0" t="n">
        <v>7.23191098391093</v>
      </c>
      <c r="AT97" s="0" t="n">
        <v>17.5902616283471</v>
      </c>
      <c r="AU97" s="0" t="n">
        <v>0.0377298449239626</v>
      </c>
      <c r="AV97" s="0" t="n">
        <v>1.15909133610762</v>
      </c>
      <c r="AW97" s="0" t="n">
        <v>0.0112787646919357</v>
      </c>
      <c r="AX97" s="0" t="n">
        <v>2.55721078182165</v>
      </c>
      <c r="AY97" s="0" t="n">
        <v>0.313639175068782</v>
      </c>
      <c r="AZ97" s="0" t="n">
        <v>1.77833389905205</v>
      </c>
      <c r="BA97" s="0" t="n">
        <v>0.186543333921155</v>
      </c>
      <c r="BB97" s="0" t="n">
        <v>6.77751785479709</v>
      </c>
      <c r="BC97" s="0" t="n">
        <v>15.3368781713328</v>
      </c>
      <c r="BD97" s="0" t="n">
        <v>7.28509523258397</v>
      </c>
      <c r="BE97" s="0" t="n">
        <v>1.17356550607725</v>
      </c>
      <c r="BF97" s="0" t="n">
        <v>9.05682343124295</v>
      </c>
      <c r="BG97" s="0" t="n">
        <v>3.96559987761147</v>
      </c>
      <c r="BH97" s="0" t="n">
        <v>0</v>
      </c>
      <c r="BI97" s="0" t="n">
        <v>0</v>
      </c>
      <c r="BJ97" s="0" t="n">
        <v>0.1722667539688</v>
      </c>
      <c r="BK97" s="0" t="n">
        <v>0.102442578988514</v>
      </c>
      <c r="BL97" s="0" t="n">
        <v>0.83814960596393</v>
      </c>
      <c r="BM97" s="0" t="n">
        <v>0.0641694996052373</v>
      </c>
      <c r="BN97" s="0" t="n">
        <v>0</v>
      </c>
      <c r="BO97" s="0" t="n">
        <v>0</v>
      </c>
      <c r="BP97" s="0" t="n">
        <v>0</v>
      </c>
      <c r="BQ97" s="0" t="n">
        <v>0</v>
      </c>
      <c r="BR97" s="0" t="n">
        <v>0</v>
      </c>
      <c r="BS97" s="0" t="n">
        <v>0</v>
      </c>
      <c r="BT97" s="0" t="n">
        <v>0.005091240076898</v>
      </c>
      <c r="BU97" s="0" t="n">
        <v>5.1342129559827</v>
      </c>
      <c r="BV97" s="0" t="n">
        <v>5.85846885922759</v>
      </c>
      <c r="BW97" s="0" t="n">
        <v>2.59950303401917</v>
      </c>
      <c r="BX97" s="0" t="n">
        <v>0.014214041686084</v>
      </c>
      <c r="BY97" s="0" t="n">
        <v>0.0042946519224636</v>
      </c>
      <c r="BZ97" s="0" t="n">
        <v>0.12799889362265</v>
      </c>
      <c r="CA97" s="0" t="n">
        <v>0.0748156417537043</v>
      </c>
      <c r="CB97" s="0" t="n">
        <v>4.69646766423316</v>
      </c>
      <c r="CC97" s="0" t="n">
        <v>0.371092649826817</v>
      </c>
      <c r="CD97" s="0" t="n">
        <v>0.542700486240156</v>
      </c>
      <c r="CE97" s="0" t="n">
        <v>0.236527457029007</v>
      </c>
      <c r="CF97" s="0" t="n">
        <v>0.00146535089052774</v>
      </c>
      <c r="CG97" s="0" t="n">
        <v>0.00121004081628736</v>
      </c>
      <c r="CH97" s="0" t="n">
        <v>0.0111807227831283</v>
      </c>
      <c r="CI97" s="0" t="n">
        <v>0.00649921399948415</v>
      </c>
      <c r="CJ97" s="0" t="n">
        <v>7.89675396269085</v>
      </c>
      <c r="CK97" s="0" t="n">
        <v>0.693866168819536</v>
      </c>
      <c r="CL97" s="0" t="n">
        <v>1.52431171622168</v>
      </c>
      <c r="CM97" s="0" t="n">
        <v>0.667201366361182</v>
      </c>
      <c r="CN97" s="0" t="n">
        <v>0.00321567622596067</v>
      </c>
      <c r="CO97" s="0" t="n">
        <v>0.00284347804737727</v>
      </c>
      <c r="CP97" s="0" t="n">
        <v>0.0289416559057449</v>
      </c>
      <c r="CQ97" s="0" t="n">
        <v>0.0172142352800866</v>
      </c>
      <c r="CR97" s="0" t="n">
        <v>1.20916975730574</v>
      </c>
      <c r="CS97" s="0" t="n">
        <v>0.0945993079352111</v>
      </c>
      <c r="CT97" s="0" t="n">
        <v>0.350983088430219</v>
      </c>
      <c r="CU97" s="0" t="n">
        <v>2.95371177321485</v>
      </c>
      <c r="CV97" s="0" t="n">
        <v>0.0331568782085758</v>
      </c>
      <c r="CW97" s="0" t="n">
        <v>0.0373466781808405</v>
      </c>
      <c r="CX97" s="0" t="n">
        <v>0.0244355257212978</v>
      </c>
      <c r="CY97" s="0" t="n">
        <v>0.044065295846907</v>
      </c>
      <c r="CZ97" s="0" t="n">
        <v>0.0951671854778881</v>
      </c>
      <c r="DA97" s="0" t="n">
        <v>6.27737621689955</v>
      </c>
      <c r="DB97" s="0" t="n">
        <v>2.18400719889371</v>
      </c>
      <c r="DC97" s="0" t="n">
        <v>5.63778120981851</v>
      </c>
      <c r="DD97" s="0" t="n">
        <v>0.347878970958615</v>
      </c>
      <c r="DE97" s="0" t="n">
        <v>0.0190899606315439</v>
      </c>
      <c r="DF97" s="0" t="n">
        <v>0.00766313117508305</v>
      </c>
      <c r="DG97" s="0" t="n">
        <v>0.000418784160370036</v>
      </c>
      <c r="DH97" s="7" t="n">
        <v>2.54298100419755E-006</v>
      </c>
      <c r="DI97" s="0" t="n">
        <v>0.00234635798916622</v>
      </c>
      <c r="DJ97" s="0" t="n">
        <v>0.00394363441283366</v>
      </c>
      <c r="DK97" s="0" t="n">
        <v>0.000604122004937001</v>
      </c>
      <c r="DL97" s="0" t="n">
        <v>0.00863986660480209</v>
      </c>
      <c r="DM97" s="0" t="n">
        <v>0.0410932134328854</v>
      </c>
      <c r="DN97" s="0" t="n">
        <v>1.54687877267444</v>
      </c>
      <c r="DO97" s="7" t="n">
        <v>8.26016471120535E-008</v>
      </c>
      <c r="DP97" s="0" t="n">
        <v>0.14851807419467</v>
      </c>
      <c r="DQ97" s="0" t="n">
        <v>0.00197384241862042</v>
      </c>
      <c r="DR97" s="0" t="n">
        <v>0.00054320260035343</v>
      </c>
      <c r="DS97" s="0" t="n">
        <v>0.0050785899389999</v>
      </c>
      <c r="DT97" s="0" t="n">
        <v>0.188373986888704</v>
      </c>
      <c r="DU97" s="0" t="n">
        <v>0.999721278181519</v>
      </c>
      <c r="DV97" s="0" t="n">
        <v>1.01539973350968</v>
      </c>
      <c r="DW97" s="0" t="n">
        <v>1.13394281017552</v>
      </c>
      <c r="DX97" s="7" t="n">
        <v>1.89457262968562E-005</v>
      </c>
      <c r="DY97" s="0" t="n">
        <v>0.00519323548093793</v>
      </c>
      <c r="DZ97" s="0" t="n">
        <v>4.9056385718816</v>
      </c>
      <c r="EA97" s="0" t="n">
        <v>0.0420117201404778</v>
      </c>
      <c r="EB97" s="0" t="n">
        <v>2.62901055511218</v>
      </c>
      <c r="EC97" s="0" t="n">
        <v>0.0519025260952649</v>
      </c>
      <c r="ED97" s="0" t="n">
        <v>0.000444491499187669</v>
      </c>
      <c r="EE97" s="0" t="n">
        <v>2.41345048687674</v>
      </c>
      <c r="EF97" s="0" t="n">
        <v>199.760141708824</v>
      </c>
      <c r="EG97" s="0" t="n">
        <v>0.00798961176508411</v>
      </c>
      <c r="EH97" s="0" t="n">
        <v>1.43614728391738</v>
      </c>
      <c r="EI97" s="0" t="n">
        <v>82.2832162697051</v>
      </c>
      <c r="EJ97" s="0" t="n">
        <v>0.0971040386673643</v>
      </c>
      <c r="EK97" s="0" t="n">
        <v>20540.3302558222</v>
      </c>
      <c r="EL97" s="0" t="n">
        <v>0.00294682677662647</v>
      </c>
      <c r="EM97" s="0" t="n">
        <v>8.11008248578778</v>
      </c>
      <c r="EN97" s="0" t="n">
        <v>644.073373431356</v>
      </c>
      <c r="EO97" s="0" t="n">
        <v>1.62428487953456</v>
      </c>
      <c r="EP97" s="0" t="n">
        <v>204570.125024122</v>
      </c>
      <c r="EQ97" s="0" t="n">
        <v>0.165733854292445</v>
      </c>
      <c r="ER97" s="0" t="n">
        <v>0.016653811669407</v>
      </c>
      <c r="ES97" s="0" t="n">
        <v>673537.905038627</v>
      </c>
      <c r="ET97" s="0" t="n">
        <v>0.00112051957831982</v>
      </c>
      <c r="EU97" s="0" t="n">
        <v>0.525659434162776</v>
      </c>
      <c r="EV97" s="0" t="n">
        <v>0.00107858654262993</v>
      </c>
      <c r="EW97" s="7" t="n">
        <v>5025557.77095576</v>
      </c>
      <c r="EX97" s="0" t="n">
        <v>1.65648231412734</v>
      </c>
      <c r="EY97" s="0" t="n">
        <v>667.475183839698</v>
      </c>
      <c r="EZ97" s="7" t="n">
        <v>1018123.55470518</v>
      </c>
      <c r="FA97" s="0" t="n">
        <v>0.000847737344394347</v>
      </c>
      <c r="FB97" s="0" t="n">
        <v>13.8795011022808</v>
      </c>
      <c r="FC97" s="0" t="n">
        <v>45166.9187468061</v>
      </c>
      <c r="FD97" s="0" t="n">
        <v>0.0365922820260083</v>
      </c>
      <c r="FE97" s="0" t="n">
        <v>7.50339469132152</v>
      </c>
      <c r="FF97" s="0" t="n">
        <v>23521.2712626918</v>
      </c>
      <c r="FG97" s="0" t="n">
        <v>140.410253032165</v>
      </c>
      <c r="FH97" s="0" t="n">
        <v>155380.440468798</v>
      </c>
      <c r="FI97" s="0" t="n">
        <v>0.116463815908247</v>
      </c>
      <c r="FJ97" s="0" t="n">
        <v>268.453641728496</v>
      </c>
      <c r="FK97" s="0" t="n">
        <v>2.59609376381675</v>
      </c>
      <c r="FL97" s="0" t="n">
        <v>10287.8701151271</v>
      </c>
      <c r="FM97" s="0" t="n">
        <v>293.540324630362</v>
      </c>
      <c r="FN97" s="0" t="n">
        <v>0.00210376078611703</v>
      </c>
      <c r="FO97" s="0" t="n">
        <v>0.215515208238373</v>
      </c>
      <c r="FP97" s="7" t="n">
        <v>8.77417759719884E-012</v>
      </c>
      <c r="FQ97" s="7" t="n">
        <v>7.58902413984103E-010</v>
      </c>
      <c r="FR97" s="0" t="n">
        <v>499999.999999906</v>
      </c>
      <c r="FS97" s="7" t="n">
        <v>6.25785191428253E-011</v>
      </c>
      <c r="FT97" s="7" t="n">
        <v>5.70384606658741E-009</v>
      </c>
      <c r="FU97" s="0" t="n">
        <v>780491.332621063</v>
      </c>
      <c r="FV97" s="7" t="n">
        <v>1.27174426507499E-008</v>
      </c>
      <c r="FW97" s="7" t="n">
        <v>1.46926460926421E-007</v>
      </c>
      <c r="FX97" s="7" t="n">
        <v>4586594.62868877</v>
      </c>
      <c r="FY97" s="7" t="n">
        <v>7.47346597131156E-008</v>
      </c>
      <c r="FZ97" s="7" t="n">
        <v>7.47412720108132E-007</v>
      </c>
      <c r="GA97" s="7" t="n">
        <v>1.98350543685283E-006</v>
      </c>
      <c r="GB97" s="0" t="n">
        <v>99999.999801662</v>
      </c>
      <c r="GC97" s="0" t="n">
        <v>0.000198228260150285</v>
      </c>
      <c r="GD97" s="7" t="n">
        <v>1.313557330978E-008</v>
      </c>
      <c r="GE97" s="0" t="n">
        <v>99999.9999999035</v>
      </c>
      <c r="GF97" s="7" t="n">
        <v>1.79798215203603E-011</v>
      </c>
      <c r="GG97" s="7" t="n">
        <v>1.83606366492146E-014</v>
      </c>
      <c r="GH97" s="7" t="n">
        <v>4.82473215075921E-008</v>
      </c>
      <c r="GI97" s="7" t="n">
        <v>9.64908107600279E-008</v>
      </c>
      <c r="GJ97" s="0" t="n">
        <v>0.000950395846695103</v>
      </c>
      <c r="GK97" s="0" t="n">
        <v>12.1475830359226</v>
      </c>
      <c r="GL97" s="0" t="n">
        <v>1.83068589949494</v>
      </c>
      <c r="GM97" s="0" t="n">
        <v>18.4887816520915</v>
      </c>
      <c r="GN97" s="0" t="s">
        <v>332</v>
      </c>
      <c r="GO97" s="0" t="e">
        <f aca="false">VLOOKUP(GN97,,8,0)</f>
        <v>#NAME?</v>
      </c>
      <c r="GP97" s="0" t="n">
        <v>639</v>
      </c>
      <c r="GQ97" s="0" t="n">
        <v>1497769</v>
      </c>
      <c r="GR97" s="0" t="n">
        <v>618</v>
      </c>
      <c r="GS97" s="0" t="n">
        <v>1036968</v>
      </c>
      <c r="GT97" s="0" t="n">
        <v>472</v>
      </c>
      <c r="GU97" s="0" t="n">
        <v>460801</v>
      </c>
      <c r="GV97" s="0" t="n">
        <v>485805</v>
      </c>
      <c r="GW97" s="0" t="n">
        <v>0.763754045307443</v>
      </c>
      <c r="GX97" s="0" t="n">
        <v>4</v>
      </c>
      <c r="GY97" s="0" t="s">
        <v>332</v>
      </c>
      <c r="GZ97" s="0" t="n">
        <v>93.1417</v>
      </c>
      <c r="HA97" s="0" t="n">
        <v>1</v>
      </c>
      <c r="HB97" s="0" t="e">
        <f aca="false">VLOOKUP(GN97,,42,0)</f>
        <v>#NAME?</v>
      </c>
      <c r="HC97" s="0" t="e">
        <f aca="false">VLOOKUP(GN97,,43,0)</f>
        <v>#NAME?</v>
      </c>
      <c r="HD97" s="0" t="e">
        <f aca="false">IF(HC97="Progressed",1,0)</f>
        <v>#NAME?</v>
      </c>
      <c r="HE97" s="0" t="n">
        <f aca="false">GU97/GX97</f>
        <v>115200.25</v>
      </c>
      <c r="HF97" s="0" t="e">
        <f aca="false">VLOOKUP(GN97,,3,0)</f>
        <v>#NAME?</v>
      </c>
      <c r="HG97" s="0" t="n">
        <f aca="false">IF(Q97&gt;20,1,0)</f>
        <v>0</v>
      </c>
      <c r="HH97" s="0" t="n">
        <f aca="false">IF(AF97&gt;4.2,1,0)</f>
        <v>0</v>
      </c>
      <c r="HI97" s="0" t="n">
        <f aca="false">IF(DQ97&gt;0.005,1,0)</f>
        <v>0</v>
      </c>
      <c r="HJ97" s="0" t="n">
        <f aca="false">IF(DR97&gt;0.004,1,0)</f>
        <v>0</v>
      </c>
      <c r="HK97" s="0" t="n">
        <f aca="false">IF(ED97&gt;0.001,1,0)</f>
        <v>0</v>
      </c>
      <c r="HL97" s="0" t="n">
        <f aca="false">IF((GT97/GP97)&gt;0.4,1,0)</f>
        <v>1</v>
      </c>
      <c r="HM97" s="0" t="n">
        <f aca="false">SUM(HG97:HH97)</f>
        <v>0</v>
      </c>
      <c r="HN97" s="0" t="n">
        <f aca="false">SUM(HG97,HH97,HL97)</f>
        <v>1</v>
      </c>
      <c r="HP97" s="1" t="n">
        <f aca="false">IF(B97&gt;AVERAGE($B$3:$B$115),1,0)</f>
        <v>0</v>
      </c>
      <c r="HQ97" s="1" t="n">
        <f aca="false">IF(E97&gt;AVERAGE($E$3:$E$115),1,0)</f>
        <v>0</v>
      </c>
      <c r="HR97" s="2" t="str">
        <f aca="false">IF(AND(HP97,HQ97),"high","low")</f>
        <v>low</v>
      </c>
      <c r="HS97" s="6" t="n">
        <v>93.1417</v>
      </c>
      <c r="HT97" s="6" t="n">
        <v>1</v>
      </c>
      <c r="HU97" s="6" t="str">
        <f aca="false">HR97</f>
        <v>low</v>
      </c>
      <c r="HV97" s="0" t="str">
        <f aca="false">IF(HM97+HL97&lt;2,"low","high")</f>
        <v>low</v>
      </c>
      <c r="HW97" s="0" t="n">
        <v>93.1417</v>
      </c>
      <c r="HX97" s="0" t="n">
        <v>1</v>
      </c>
      <c r="HY97" s="0" t="n">
        <f aca="false">SUM(HG97,HH97,HL97)</f>
        <v>1</v>
      </c>
      <c r="IA97" s="0" t="n">
        <v>93.1417</v>
      </c>
      <c r="IB97" s="0" t="n">
        <v>1</v>
      </c>
      <c r="IC97" s="0" t="str">
        <f aca="false">IF(AND(SUM(HG97:HH97)=2,GW97&gt;0.4),"high relBp52 and cRel + high synergy",IF(SUM(HG97:HH97)=2,"high RelBp52 and cRel + low synergy","low nfkb"))</f>
        <v>low nfkb</v>
      </c>
      <c r="IE97" s="0" t="n">
        <v>93.1417</v>
      </c>
      <c r="IF97" s="0" t="n">
        <v>1</v>
      </c>
      <c r="IG97" s="0" t="str">
        <f aca="false">IF(AND(SUM(HG97:HH97)=2,GW97&gt;0.4),"high relBp52 and cRel + high synergy",IF(AND(SUM(HG97:HH97)=1,GW97&gt;0.4),"high RelBp52 or cRel + high synergy",IF(SUM(HG97:HH97)=1,"high cRel OR RelBnp52n","low nfkb")))</f>
        <v>low nfkb</v>
      </c>
      <c r="II97" s="0" t="n">
        <v>93.1417</v>
      </c>
      <c r="IJ97" s="0" t="n">
        <v>1</v>
      </c>
      <c r="IK97" s="0" t="str">
        <f aca="false">IF(Q97&gt;20,"high cRel","low cRel")</f>
        <v>low cRel</v>
      </c>
      <c r="IM97" s="0" t="n">
        <v>93.1417</v>
      </c>
      <c r="IN97" s="0" t="n">
        <v>1</v>
      </c>
      <c r="IO97" s="0" t="str">
        <f aca="false">IF(AND(Q97&gt;20,GW97&gt;0.4),"high cRel + syn","low cRel or syn")</f>
        <v>low cRel or syn</v>
      </c>
      <c r="IQ97" s="0" t="n">
        <v>93.1417</v>
      </c>
      <c r="IR97" s="0" t="n">
        <v>1</v>
      </c>
      <c r="IS97" s="0" t="str">
        <f aca="false">IF(AF97&gt;4.2,"High RelBnp52n","low RelBnp52n")</f>
        <v>low RelBnp52n</v>
      </c>
      <c r="IU97" s="0" t="n">
        <v>93.1417</v>
      </c>
      <c r="IV97" s="0" t="n">
        <v>1</v>
      </c>
      <c r="IW97" s="0" t="str">
        <f aca="false">IF(AND(AF97&gt;4.2,GW97&gt;0.4),"High RelBnp52n and syn","low RelBnp52n or syn")</f>
        <v>low RelBnp52n or syn</v>
      </c>
      <c r="IY97" s="0" t="n">
        <v>93.1417</v>
      </c>
      <c r="IZ97" s="0" t="n">
        <v>1</v>
      </c>
      <c r="JA97" s="0" t="str">
        <f aca="false">IF(AND(AF97&gt;4.2,GW97&gt;0.4),"High RelBnp52n and syn",IF(AND(AF97&gt;4.2,GW97&lt;=0.4),"other",IF(AND(AF97&lt;=4.2,GW97&gt;0.4),"other","low RelBnp52n and syn")))</f>
        <v>other</v>
      </c>
      <c r="JC97" s="0" t="n">
        <v>93.1417</v>
      </c>
      <c r="JD97" s="0" t="n">
        <v>1</v>
      </c>
      <c r="JE97" s="0" t="str">
        <f aca="false">IF(ED97&gt;0.001,"high pE2F","low pE2F")</f>
        <v>low pE2F</v>
      </c>
      <c r="JG97" s="0" t="n">
        <v>93.1417</v>
      </c>
      <c r="JH97" s="0" t="n">
        <v>1</v>
      </c>
      <c r="JI97" s="0" t="str">
        <f aca="false">IF((Q97/R97)&gt;1.3,"high cRel/relA","low cRel/RelA")</f>
        <v>low cRel/RelA</v>
      </c>
      <c r="JK97" s="0" t="n">
        <v>93.1417</v>
      </c>
      <c r="JL97" s="0" t="n">
        <v>1</v>
      </c>
      <c r="JM97" s="0" t="str">
        <f aca="false">IF(AND((Q97/R97)&gt;1.3,GW97&gt;0.4),"high cRel/relA and high syn",IF(OR((Q97/R97)&gt;1.3,GW97&gt;0.4),"high cRel/RelA or high syn","low both"))</f>
        <v>high cRel/RelA or high syn</v>
      </c>
      <c r="JO97" s="0" t="n">
        <v>93.1417</v>
      </c>
      <c r="JP97" s="0" t="n">
        <v>1</v>
      </c>
      <c r="JQ97" s="0" t="str">
        <f aca="false">IF(BB97&gt;7.6,"high IkBd","low IkBd")</f>
        <v>low IkBd</v>
      </c>
      <c r="JS97" s="0" t="n">
        <v>93.1417</v>
      </c>
      <c r="JT97" s="0" t="n">
        <v>1</v>
      </c>
      <c r="JU97" s="0" t="n">
        <v>2</v>
      </c>
      <c r="JW97" s="0" t="n">
        <v>93.1417</v>
      </c>
      <c r="JX97" s="0" t="n">
        <v>1</v>
      </c>
      <c r="JY97" s="0" t="str">
        <f aca="false">IF(OR(JU97=3,JU97=5),IF(GW97&gt;0.4,"3/5 high syn","3/5 low syn"),"other")</f>
        <v>other</v>
      </c>
      <c r="KA97" s="0" t="n">
        <v>93.1417</v>
      </c>
      <c r="KB97" s="0" t="n">
        <v>1</v>
      </c>
      <c r="KC97" s="0" t="str">
        <f aca="false">IF(KD97&gt;$KE$3,"high nfkb","low")</f>
        <v>low</v>
      </c>
      <c r="KD97" s="0" t="n">
        <f aca="false">D97+C97</f>
        <v>21.8889400972123</v>
      </c>
      <c r="KG97" s="0" t="n">
        <v>93.1417</v>
      </c>
      <c r="KH97" s="0" t="n">
        <v>1</v>
      </c>
      <c r="KI97" s="0" t="str">
        <f aca="false">IF(AND(KM97,NOT(KN97),KO97),"high cRel+RelB, low RelA","other")</f>
        <v>other</v>
      </c>
      <c r="KJ97" s="0" t="n">
        <f aca="false">Q97</f>
        <v>17.1602731151969</v>
      </c>
      <c r="KK97" s="0" t="n">
        <f aca="false">R97</f>
        <v>16.0045187176384</v>
      </c>
      <c r="KL97" s="0" t="n">
        <f aca="false">AC97</f>
        <v>15.1237951987636</v>
      </c>
      <c r="KM97" s="0" t="n">
        <f aca="false">IF(KJ97&gt;AVERAGE($KJ$3:$KJ$115),1,0)</f>
        <v>0</v>
      </c>
      <c r="KN97" s="0" t="n">
        <f aca="false">IF(KK97&gt;AVERAGE($KK$3:$KK$115),1,0)</f>
        <v>1</v>
      </c>
      <c r="KO97" s="0" t="n">
        <f aca="false">IF(KL97&gt;AVERAGE($KL$3:$KL$115),1,0)</f>
        <v>0</v>
      </c>
      <c r="KP97" s="0" t="n">
        <v>5</v>
      </c>
      <c r="KQ97" s="0" t="n">
        <v>753</v>
      </c>
      <c r="KR97" s="0" t="n">
        <v>1056956</v>
      </c>
      <c r="KS97" s="0" t="n">
        <v>546</v>
      </c>
      <c r="KT97" s="0" t="n">
        <v>851069</v>
      </c>
      <c r="KU97" s="0" t="n">
        <v>387</v>
      </c>
      <c r="KV97" s="0" t="n">
        <v>205887</v>
      </c>
      <c r="KW97" s="0" t="n">
        <v>216411</v>
      </c>
      <c r="KX97" s="0" t="n">
        <v>0.708791208791209</v>
      </c>
      <c r="KY97" s="0" t="n">
        <f aca="false">KV97/KT97</f>
        <v>0.241915755361786</v>
      </c>
    </row>
    <row r="98" customFormat="false" ht="15" hidden="false" customHeight="false" outlineLevel="0" collapsed="false">
      <c r="A98" s="0" t="n">
        <v>361</v>
      </c>
      <c r="B98" s="0" t="n">
        <v>8.19370556574751</v>
      </c>
      <c r="C98" s="0" t="n">
        <v>19.2618893553181</v>
      </c>
      <c r="D98" s="0" t="n">
        <v>7.22543448977571</v>
      </c>
      <c r="E98" s="0" t="n">
        <v>144.225829822264</v>
      </c>
      <c r="F98" s="0" t="n">
        <v>0.117176339591098</v>
      </c>
      <c r="G98" s="0" t="n">
        <v>0.0404828549789205</v>
      </c>
      <c r="H98" s="0" t="n">
        <v>1.64041118145544</v>
      </c>
      <c r="I98" s="0" t="n">
        <v>0.594340831598268</v>
      </c>
      <c r="J98" s="0" t="n">
        <v>0.0351615174025739</v>
      </c>
      <c r="K98" s="0" t="n">
        <v>6.48653726358879</v>
      </c>
      <c r="L98" s="0" t="n">
        <v>0.528338745245055</v>
      </c>
      <c r="M98" s="0" t="n">
        <v>1</v>
      </c>
      <c r="N98" s="0" t="n">
        <v>1.13004760867872</v>
      </c>
      <c r="O98" s="0" t="n">
        <v>1</v>
      </c>
      <c r="P98" s="0" t="n">
        <v>0.00484793706246189</v>
      </c>
      <c r="Q98" s="0" t="n">
        <v>16.8844323559015</v>
      </c>
      <c r="R98" s="0" t="n">
        <v>15.9620735227305</v>
      </c>
      <c r="S98" s="0" t="n">
        <v>0.95185947411074</v>
      </c>
      <c r="T98" s="0" t="n">
        <v>0</v>
      </c>
      <c r="U98" s="0" t="n">
        <v>1</v>
      </c>
      <c r="V98" s="0" t="n">
        <v>3.05469998181083</v>
      </c>
      <c r="W98" s="0" t="n">
        <v>0.3730974603108</v>
      </c>
      <c r="X98" s="0" t="n">
        <v>1.11525326750552</v>
      </c>
      <c r="Y98" s="0" t="n">
        <v>2.2350992739465</v>
      </c>
      <c r="Z98" s="0" t="n">
        <v>2.41588395038711</v>
      </c>
      <c r="AA98" s="0" t="n">
        <v>0.031582088262365</v>
      </c>
      <c r="AB98" s="0" t="n">
        <v>0.913076035504433</v>
      </c>
      <c r="AC98" s="0" t="n">
        <v>15.1994039229384</v>
      </c>
      <c r="AD98" s="0" t="n">
        <v>0.0104085992431126</v>
      </c>
      <c r="AE98" s="0" t="n">
        <v>0.326971422230779</v>
      </c>
      <c r="AF98" s="0" t="n">
        <v>4.40385389928251</v>
      </c>
      <c r="AG98" s="0" t="n">
        <v>0.202922932511503</v>
      </c>
      <c r="AH98" s="0" t="n">
        <v>11.0215399270535</v>
      </c>
      <c r="AI98" s="0" t="n">
        <v>0.13824142626261</v>
      </c>
      <c r="AJ98" s="0" t="n">
        <v>0.0310166999579636</v>
      </c>
      <c r="AK98" s="0" t="n">
        <v>0.025241955733478</v>
      </c>
      <c r="AL98" s="0" t="n">
        <v>0.00348062219388421</v>
      </c>
      <c r="AM98" s="0" t="n">
        <v>0.456785195203028</v>
      </c>
      <c r="AN98" s="0" t="n">
        <v>0.00211459408160269</v>
      </c>
      <c r="AO98" s="0" t="n">
        <v>0.214446781708735</v>
      </c>
      <c r="AP98" s="0" t="n">
        <v>128.732960329225</v>
      </c>
      <c r="AQ98" s="0" t="n">
        <v>12.6871542400992</v>
      </c>
      <c r="AR98" s="0" t="n">
        <v>30.1812465889153</v>
      </c>
      <c r="AS98" s="0" t="n">
        <v>6.22016634338121</v>
      </c>
      <c r="AT98" s="0" t="n">
        <v>21.4080445593482</v>
      </c>
      <c r="AU98" s="0" t="n">
        <v>0.0384341269059785</v>
      </c>
      <c r="AV98" s="0" t="n">
        <v>1.40007482206305</v>
      </c>
      <c r="AW98" s="0" t="n">
        <v>0.0155072328555584</v>
      </c>
      <c r="AX98" s="0" t="n">
        <v>2.98018080240127</v>
      </c>
      <c r="AY98" s="0" t="n">
        <v>0.26773212792797</v>
      </c>
      <c r="AZ98" s="0" t="n">
        <v>1.81054063447761</v>
      </c>
      <c r="BA98" s="0" t="n">
        <v>0.192143791183083</v>
      </c>
      <c r="BB98" s="0" t="n">
        <v>6.67398521542718</v>
      </c>
      <c r="BC98" s="0" t="n">
        <v>16.6019516434842</v>
      </c>
      <c r="BD98" s="0" t="n">
        <v>6.49344956945034</v>
      </c>
      <c r="BE98" s="0" t="n">
        <v>1.27073036990564</v>
      </c>
      <c r="BF98" s="0" t="n">
        <v>7.24804384691108</v>
      </c>
      <c r="BG98" s="0" t="n">
        <v>3.55630241690119</v>
      </c>
      <c r="BH98" s="0" t="n">
        <v>0</v>
      </c>
      <c r="BI98" s="0" t="n">
        <v>0</v>
      </c>
      <c r="BJ98" s="0" t="n">
        <v>0.15329496659779</v>
      </c>
      <c r="BK98" s="0" t="n">
        <v>0.110031359969168</v>
      </c>
      <c r="BL98" s="0" t="n">
        <v>0.946068371916832</v>
      </c>
      <c r="BM98" s="0" t="n">
        <v>0.072457051065512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0.00510116935571545</v>
      </c>
      <c r="BU98" s="0" t="n">
        <v>4.94636307373076</v>
      </c>
      <c r="BV98" s="0" t="n">
        <v>4.49870939173345</v>
      </c>
      <c r="BW98" s="0" t="n">
        <v>2.23310051191452</v>
      </c>
      <c r="BX98" s="0" t="n">
        <v>0.0142220278775878</v>
      </c>
      <c r="BY98" s="0" t="n">
        <v>0.00578552340908849</v>
      </c>
      <c r="BZ98" s="0" t="n">
        <v>0.105060742071339</v>
      </c>
      <c r="CA98" s="0" t="n">
        <v>0.0743495949387571</v>
      </c>
      <c r="CB98" s="0" t="n">
        <v>4.85787226088761</v>
      </c>
      <c r="CC98" s="0" t="n">
        <v>0.385438661285216</v>
      </c>
      <c r="CD98" s="0" t="n">
        <v>0.394904538318424</v>
      </c>
      <c r="CE98" s="0" t="n">
        <v>0.191186421090401</v>
      </c>
      <c r="CF98" s="0" t="n">
        <v>0.00138958726235981</v>
      </c>
      <c r="CG98" s="0" t="n">
        <v>0.00126647265859861</v>
      </c>
      <c r="CH98" s="0" t="n">
        <v>0.00872862857312294</v>
      </c>
      <c r="CI98" s="0" t="n">
        <v>0.00610543919734555</v>
      </c>
      <c r="CJ98" s="0" t="n">
        <v>7.80252510513667</v>
      </c>
      <c r="CK98" s="0" t="n">
        <v>0.687193843447633</v>
      </c>
      <c r="CL98" s="0" t="n">
        <v>1.08241847144486</v>
      </c>
      <c r="CM98" s="0" t="n">
        <v>0.530510031075721</v>
      </c>
      <c r="CN98" s="0" t="n">
        <v>0.00309651807251996</v>
      </c>
      <c r="CO98" s="0" t="n">
        <v>0.00306244392050928</v>
      </c>
      <c r="CP98" s="0" t="n">
        <v>0.0228479332385853</v>
      </c>
      <c r="CQ98" s="0" t="n">
        <v>0.0163877727316401</v>
      </c>
      <c r="CR98" s="0" t="n">
        <v>1.22036361748152</v>
      </c>
      <c r="CS98" s="0" t="n">
        <v>0.0953681281003639</v>
      </c>
      <c r="CT98" s="0" t="n">
        <v>0.526474628801614</v>
      </c>
      <c r="CU98" s="0" t="n">
        <v>3.52898203138767</v>
      </c>
      <c r="CV98" s="0" t="n">
        <v>0.0523350915226171</v>
      </c>
      <c r="CW98" s="0" t="n">
        <v>0.0373466779053798</v>
      </c>
      <c r="CX98" s="0" t="n">
        <v>0.0252759148843548</v>
      </c>
      <c r="CY98" s="0" t="n">
        <v>0.0444585879613662</v>
      </c>
      <c r="CZ98" s="0" t="n">
        <v>0.0952579967915355</v>
      </c>
      <c r="DA98" s="0" t="n">
        <v>6.27344339879971</v>
      </c>
      <c r="DB98" s="0" t="n">
        <v>2.03771483872837</v>
      </c>
      <c r="DC98" s="0" t="n">
        <v>5.63758427377326</v>
      </c>
      <c r="DD98" s="0" t="n">
        <v>0.347646726956666</v>
      </c>
      <c r="DE98" s="0" t="n">
        <v>0.0187978260281823</v>
      </c>
      <c r="DF98" s="0" t="n">
        <v>0.00829521961468103</v>
      </c>
      <c r="DG98" s="0" t="n">
        <v>0.000472705432760174</v>
      </c>
      <c r="DH98" s="7" t="n">
        <v>2.54791622323131E-006</v>
      </c>
      <c r="DI98" s="0" t="n">
        <v>0.00242696061738455</v>
      </c>
      <c r="DJ98" s="0" t="n">
        <v>0.00389653948365792</v>
      </c>
      <c r="DK98" s="0" t="n">
        <v>0.000609716721069065</v>
      </c>
      <c r="DL98" s="0" t="n">
        <v>0.00863985887781785</v>
      </c>
      <c r="DM98" s="0" t="n">
        <v>0.0846248566648823</v>
      </c>
      <c r="DN98" s="0" t="n">
        <v>1.13050314087115</v>
      </c>
      <c r="DO98" s="7" t="n">
        <v>8.26036634519999E-008</v>
      </c>
      <c r="DP98" s="0" t="n">
        <v>0.434362366879934</v>
      </c>
      <c r="DQ98" s="0" t="n">
        <v>0.00805677424038478</v>
      </c>
      <c r="DR98" s="0" t="n">
        <v>0.00155829239375533</v>
      </c>
      <c r="DS98" s="0" t="n">
        <v>0.0050786761715887</v>
      </c>
      <c r="DT98" s="0" t="n">
        <v>0.212991435638218</v>
      </c>
      <c r="DU98" s="0" t="n">
        <v>0.999704606433784</v>
      </c>
      <c r="DV98" s="0" t="n">
        <v>1.01539973314016</v>
      </c>
      <c r="DW98" s="0" t="n">
        <v>1.13394281014628</v>
      </c>
      <c r="DX98" s="7" t="n">
        <v>1.89460481375145E-005</v>
      </c>
      <c r="DY98" s="0" t="n">
        <v>0.00519331420751762</v>
      </c>
      <c r="DZ98" s="0" t="n">
        <v>4.83329764505703</v>
      </c>
      <c r="EA98" s="0" t="n">
        <v>0.110102515599656</v>
      </c>
      <c r="EB98" s="0" t="n">
        <v>3.28611392609168</v>
      </c>
      <c r="EC98" s="0" t="n">
        <v>0.0553365713344753</v>
      </c>
      <c r="ED98" s="0" t="n">
        <v>0.00126057632362252</v>
      </c>
      <c r="EE98" s="0" t="n">
        <v>1.82525407213862</v>
      </c>
      <c r="EF98" s="0" t="n">
        <v>199.760141367583</v>
      </c>
      <c r="EG98" s="0" t="n">
        <v>0.00798961175116737</v>
      </c>
      <c r="EH98" s="0" t="n">
        <v>1.43614832328277</v>
      </c>
      <c r="EI98" s="0" t="n">
        <v>82.2832162049042</v>
      </c>
      <c r="EJ98" s="0" t="n">
        <v>0.0971041069359236</v>
      </c>
      <c r="EK98" s="0" t="n">
        <v>20532.2185047406</v>
      </c>
      <c r="EL98" s="0" t="n">
        <v>0.00294566528837362</v>
      </c>
      <c r="EM98" s="0" t="n">
        <v>12.1872763835261</v>
      </c>
      <c r="EN98" s="0" t="n">
        <v>640.945176456608</v>
      </c>
      <c r="EO98" s="0" t="n">
        <v>2.42186559982537</v>
      </c>
      <c r="EP98" s="0" t="n">
        <v>408608.998648246</v>
      </c>
      <c r="EQ98" s="0" t="n">
        <v>0.497455411941821</v>
      </c>
      <c r="ER98" s="0" t="n">
        <v>0.0499868504946795</v>
      </c>
      <c r="ES98" s="0" t="n">
        <v>673529.675149153</v>
      </c>
      <c r="ET98" s="0" t="n">
        <v>0.00336319539100241</v>
      </c>
      <c r="EU98" s="0" t="n">
        <v>1.57045028426123</v>
      </c>
      <c r="EV98" s="0" t="n">
        <v>0.00322106070841445</v>
      </c>
      <c r="EW98" s="7" t="n">
        <v>5025556.87770859</v>
      </c>
      <c r="EX98" s="0" t="n">
        <v>4.97150103443206</v>
      </c>
      <c r="EY98" s="0" t="n">
        <v>1918.82609251451</v>
      </c>
      <c r="EZ98" s="7" t="n">
        <v>1018002.18032252</v>
      </c>
      <c r="FA98" s="0" t="n">
        <v>0.00254420120543119</v>
      </c>
      <c r="FB98" s="0" t="n">
        <v>41.3139192934715</v>
      </c>
      <c r="FC98" s="0" t="n">
        <v>45104.3103515578</v>
      </c>
      <c r="FD98" s="0" t="n">
        <v>0.0549116242655812</v>
      </c>
      <c r="FE98" s="0" t="n">
        <v>10.8996633644768</v>
      </c>
      <c r="FF98" s="0" t="n">
        <v>23465.7938234258</v>
      </c>
      <c r="FG98" s="0" t="n">
        <v>201.728786371535</v>
      </c>
      <c r="FH98" s="0" t="n">
        <v>232802.519539475</v>
      </c>
      <c r="FI98" s="0" t="n">
        <v>0.25347367834575</v>
      </c>
      <c r="FJ98" s="0" t="n">
        <v>537.220211494586</v>
      </c>
      <c r="FK98" s="0" t="n">
        <v>5.17902131649397</v>
      </c>
      <c r="FL98" s="0" t="n">
        <v>10920.3543585163</v>
      </c>
      <c r="FM98" s="0" t="n">
        <v>616.135458732672</v>
      </c>
      <c r="FN98" s="0" t="n">
        <v>0.00770621375793616</v>
      </c>
      <c r="FO98" s="0" t="n">
        <v>0.828771501306782</v>
      </c>
      <c r="FP98" s="7" t="n">
        <v>1.1804984135447E-010</v>
      </c>
      <c r="FQ98" s="7" t="n">
        <v>1.06609163236202E-008</v>
      </c>
      <c r="FR98" s="0" t="n">
        <v>499999.99999879</v>
      </c>
      <c r="FS98" s="7" t="n">
        <v>8.41926417641156E-010</v>
      </c>
      <c r="FT98" s="7" t="n">
        <v>7.40204201574988E-008</v>
      </c>
      <c r="FU98" s="0" t="n">
        <v>780491.330739764</v>
      </c>
      <c r="FV98" s="7" t="n">
        <v>1.65037434846926E-007</v>
      </c>
      <c r="FW98" s="7" t="n">
        <v>1.89696947934091E-006</v>
      </c>
      <c r="FX98" s="7" t="n">
        <v>4586594.61780123</v>
      </c>
      <c r="FY98" s="7" t="n">
        <v>9.69850375772139E-007</v>
      </c>
      <c r="FZ98" s="7" t="n">
        <v>9.69901409714447E-006</v>
      </c>
      <c r="GA98" s="7" t="n">
        <v>2.47713354711597E-005</v>
      </c>
      <c r="GB98" s="0" t="n">
        <v>99999.9975231337</v>
      </c>
      <c r="GC98" s="0" t="n">
        <v>0.00247554489035663</v>
      </c>
      <c r="GD98" s="7" t="n">
        <v>1.63498446168628E-007</v>
      </c>
      <c r="GE98" s="0" t="n">
        <v>99999.999998842</v>
      </c>
      <c r="GF98" s="7" t="n">
        <v>2.18655210147362E-010</v>
      </c>
      <c r="GG98" s="7" t="n">
        <v>4.45966238304877E-013</v>
      </c>
      <c r="GH98" s="7" t="n">
        <v>6.15256011142033E-007</v>
      </c>
      <c r="GI98" s="7" t="n">
        <v>1.1577000371988E-006</v>
      </c>
      <c r="GJ98" s="0" t="n">
        <v>0.0119516690119637</v>
      </c>
      <c r="GK98" s="0" t="n">
        <v>10.5794975024191</v>
      </c>
      <c r="GL98" s="0" t="n">
        <v>1.83428558741957</v>
      </c>
      <c r="GM98" s="0" t="n">
        <v>18.6392501289413</v>
      </c>
      <c r="GN98" s="0" t="s">
        <v>333</v>
      </c>
      <c r="GO98" s="0" t="e">
        <f aca="false">VLOOKUP(GN98,,8,0)</f>
        <v>#NAME?</v>
      </c>
      <c r="GP98" s="0" t="n">
        <v>577</v>
      </c>
      <c r="GQ98" s="0" t="n">
        <v>792379</v>
      </c>
      <c r="GR98" s="0" t="n">
        <v>476</v>
      </c>
      <c r="GS98" s="0" t="n">
        <v>680714</v>
      </c>
      <c r="GT98" s="0" t="n">
        <v>225</v>
      </c>
      <c r="GU98" s="0" t="n">
        <v>111665</v>
      </c>
      <c r="GV98" s="0" t="n">
        <v>153755</v>
      </c>
      <c r="GW98" s="0" t="n">
        <v>0.472689075630252</v>
      </c>
      <c r="GX98" s="0" t="n">
        <v>9</v>
      </c>
      <c r="GY98" s="0" t="s">
        <v>333</v>
      </c>
      <c r="GZ98" s="0" t="n">
        <v>94.5544</v>
      </c>
      <c r="HA98" s="0" t="n">
        <v>0</v>
      </c>
      <c r="HB98" s="0" t="e">
        <f aca="false">VLOOKUP(GN98,,42,0)</f>
        <v>#NAME?</v>
      </c>
      <c r="HC98" s="0" t="e">
        <f aca="false">VLOOKUP(GN98,,43,0)</f>
        <v>#NAME?</v>
      </c>
      <c r="HD98" s="0" t="e">
        <f aca="false">IF(HC98="Progressed",1,0)</f>
        <v>#NAME?</v>
      </c>
      <c r="HE98" s="0" t="n">
        <f aca="false">GU98/GX98</f>
        <v>12407.2222222222</v>
      </c>
      <c r="HF98" s="0" t="e">
        <f aca="false">VLOOKUP(GN98,,3,0)</f>
        <v>#NAME?</v>
      </c>
      <c r="HG98" s="0" t="n">
        <f aca="false">IF(Q98&gt;20,1,0)</f>
        <v>0</v>
      </c>
      <c r="HH98" s="0" t="n">
        <f aca="false">IF(AF98&gt;4.2,1,0)</f>
        <v>1</v>
      </c>
      <c r="HI98" s="0" t="n">
        <f aca="false">IF(DQ98&gt;0.005,1,0)</f>
        <v>1</v>
      </c>
      <c r="HJ98" s="0" t="n">
        <f aca="false">IF(DR98&gt;0.004,1,0)</f>
        <v>0</v>
      </c>
      <c r="HK98" s="0" t="n">
        <f aca="false">IF(ED98&gt;0.001,1,0)</f>
        <v>1</v>
      </c>
      <c r="HL98" s="0" t="n">
        <f aca="false">IF((GT98/GP98)&gt;0.4,1,0)</f>
        <v>0</v>
      </c>
      <c r="HM98" s="0" t="n">
        <f aca="false">SUM(HG98:HH98)</f>
        <v>1</v>
      </c>
      <c r="HN98" s="0" t="n">
        <f aca="false">SUM(HG98,HH98,HL98)</f>
        <v>1</v>
      </c>
      <c r="HP98" s="1" t="n">
        <f aca="false">IF(B98&gt;AVERAGE($B$3:$B$115),1,0)</f>
        <v>0</v>
      </c>
      <c r="HQ98" s="1" t="n">
        <f aca="false">IF(E98&gt;AVERAGE($E$3:$E$115),1,0)</f>
        <v>0</v>
      </c>
      <c r="HR98" s="2" t="str">
        <f aca="false">IF(AND(HP98,HQ98),"high","low")</f>
        <v>low</v>
      </c>
      <c r="HS98" s="6" t="n">
        <v>94.5544</v>
      </c>
      <c r="HT98" s="6" t="n">
        <v>0</v>
      </c>
      <c r="HU98" s="6" t="str">
        <f aca="false">HR98</f>
        <v>low</v>
      </c>
      <c r="HV98" s="0" t="str">
        <f aca="false">IF(HM98+HL98&lt;2,"low","high")</f>
        <v>low</v>
      </c>
      <c r="HW98" s="0" t="n">
        <v>94.5544</v>
      </c>
      <c r="HX98" s="0" t="n">
        <v>0</v>
      </c>
      <c r="HY98" s="0" t="n">
        <f aca="false">SUM(HG98,HH98,HL98)</f>
        <v>1</v>
      </c>
      <c r="IA98" s="0" t="n">
        <v>94.5544</v>
      </c>
      <c r="IB98" s="0" t="n">
        <v>0</v>
      </c>
      <c r="IC98" s="0" t="str">
        <f aca="false">IF(AND(SUM(HG98:HH98)=2,GW98&gt;0.4),"high relBp52 and cRel + high synergy",IF(SUM(HG98:HH98)=2,"high RelBp52 and cRel + low synergy","low nfkb"))</f>
        <v>low nfkb</v>
      </c>
      <c r="IE98" s="0" t="n">
        <v>94.5544</v>
      </c>
      <c r="IF98" s="0" t="n">
        <v>0</v>
      </c>
      <c r="IG98" s="0" t="str">
        <f aca="false">IF(AND(SUM(HG98:HH98)=2,GW98&gt;0.4),"high relBp52 and cRel + high synergy",IF(AND(SUM(HG98:HH98)=1,GW98&gt;0.4),"high RelBp52 or cRel + high synergy",IF(SUM(HG98:HH98)=1,"high cRel OR RelBnp52n","low nfkb")))</f>
        <v>high RelBp52 or cRel + high synergy</v>
      </c>
      <c r="II98" s="0" t="n">
        <v>94.5544</v>
      </c>
      <c r="IJ98" s="0" t="n">
        <v>0</v>
      </c>
      <c r="IK98" s="0" t="str">
        <f aca="false">IF(Q98&gt;20,"high cRel","low cRel")</f>
        <v>low cRel</v>
      </c>
      <c r="IM98" s="0" t="n">
        <v>94.5544</v>
      </c>
      <c r="IN98" s="0" t="n">
        <v>0</v>
      </c>
      <c r="IO98" s="0" t="str">
        <f aca="false">IF(AND(Q98&gt;20,GW98&gt;0.4),"high cRel + syn","low cRel or syn")</f>
        <v>low cRel or syn</v>
      </c>
      <c r="IQ98" s="0" t="n">
        <v>94.5544</v>
      </c>
      <c r="IR98" s="0" t="n">
        <v>0</v>
      </c>
      <c r="IS98" s="0" t="str">
        <f aca="false">IF(AF98&gt;4.2,"High RelBnp52n","low RelBnp52n")</f>
        <v>High RelBnp52n</v>
      </c>
      <c r="IU98" s="0" t="n">
        <v>94.5544</v>
      </c>
      <c r="IV98" s="0" t="n">
        <v>0</v>
      </c>
      <c r="IW98" s="0" t="str">
        <f aca="false">IF(AND(AF98&gt;4.2,GW98&gt;0.4),"High RelBnp52n and syn","low RelBnp52n or syn")</f>
        <v>High RelBnp52n and syn</v>
      </c>
      <c r="IY98" s="0" t="n">
        <v>94.5544</v>
      </c>
      <c r="IZ98" s="0" t="n">
        <v>0</v>
      </c>
      <c r="JA98" s="0" t="str">
        <f aca="false">IF(AND(AF98&gt;4.2,GW98&gt;0.4),"High RelBnp52n and syn",IF(AND(AF98&gt;4.2,GW98&lt;=0.4),"other",IF(AND(AF98&lt;=4.2,GW98&gt;0.4),"other","low RelBnp52n and syn")))</f>
        <v>High RelBnp52n and syn</v>
      </c>
      <c r="JC98" s="0" t="n">
        <v>94.5544</v>
      </c>
      <c r="JD98" s="0" t="n">
        <v>0</v>
      </c>
      <c r="JE98" s="0" t="str">
        <f aca="false">IF(ED98&gt;0.001,"high pE2F","low pE2F")</f>
        <v>high pE2F</v>
      </c>
      <c r="JG98" s="0" t="n">
        <v>94.5544</v>
      </c>
      <c r="JH98" s="0" t="n">
        <v>0</v>
      </c>
      <c r="JI98" s="0" t="str">
        <f aca="false">IF((Q98/R98)&gt;1.3,"high cRel/relA","low cRel/RelA")</f>
        <v>low cRel/RelA</v>
      </c>
      <c r="JK98" s="0" t="n">
        <v>94.5544</v>
      </c>
      <c r="JL98" s="0" t="n">
        <v>0</v>
      </c>
      <c r="JM98" s="0" t="str">
        <f aca="false">IF(AND((Q98/R98)&gt;1.3,GW98&gt;0.4),"high cRel/relA and high syn",IF(OR((Q98/R98)&gt;1.3,GW98&gt;0.4),"high cRel/RelA or high syn","low both"))</f>
        <v>high cRel/RelA or high syn</v>
      </c>
      <c r="JO98" s="0" t="n">
        <v>94.5544</v>
      </c>
      <c r="JP98" s="0" t="n">
        <v>0</v>
      </c>
      <c r="JQ98" s="0" t="str">
        <f aca="false">IF(BB98&gt;7.6,"high IkBd","low IkBd")</f>
        <v>low IkBd</v>
      </c>
      <c r="JS98" s="0" t="n">
        <v>94.5544</v>
      </c>
      <c r="JT98" s="0" t="n">
        <v>0</v>
      </c>
      <c r="JU98" s="0" t="n">
        <v>5</v>
      </c>
      <c r="JW98" s="0" t="n">
        <v>94.5544</v>
      </c>
      <c r="JX98" s="0" t="n">
        <v>0</v>
      </c>
      <c r="JY98" s="0" t="str">
        <f aca="false">IF(OR(JU98=3,JU98=5),IF(GW98&gt;0.4,"3/5 high syn","3/5 low syn"),"other")</f>
        <v>3/5 high syn</v>
      </c>
      <c r="KA98" s="0" t="n">
        <v>94.5544</v>
      </c>
      <c r="KB98" s="0" t="n">
        <v>0</v>
      </c>
      <c r="KC98" s="0" t="str">
        <f aca="false">IF(KD98&gt;$KE$3,"high nfkb","low")</f>
        <v>low</v>
      </c>
      <c r="KD98" s="0" t="n">
        <f aca="false">D98+C98</f>
        <v>26.4873238450938</v>
      </c>
      <c r="KG98" s="0" t="n">
        <v>94.5544</v>
      </c>
      <c r="KH98" s="0" t="n">
        <v>0</v>
      </c>
      <c r="KI98" s="0" t="str">
        <f aca="false">IF(AND(KM98,NOT(KN98),KO98),"high cRel+RelB, low RelA","other")</f>
        <v>other</v>
      </c>
      <c r="KJ98" s="0" t="n">
        <f aca="false">Q98</f>
        <v>16.8844323559015</v>
      </c>
      <c r="KK98" s="0" t="n">
        <f aca="false">R98</f>
        <v>15.9620735227305</v>
      </c>
      <c r="KL98" s="0" t="n">
        <f aca="false">AC98</f>
        <v>15.1994039229384</v>
      </c>
      <c r="KM98" s="0" t="n">
        <f aca="false">IF(KJ98&gt;AVERAGE($KJ$3:$KJ$115),1,0)</f>
        <v>0</v>
      </c>
      <c r="KN98" s="0" t="n">
        <f aca="false">IF(KK98&gt;AVERAGE($KK$3:$KK$115),1,0)</f>
        <v>0</v>
      </c>
      <c r="KO98" s="0" t="n">
        <f aca="false">IF(KL98&gt;AVERAGE($KL$3:$KL$115),1,0)</f>
        <v>0</v>
      </c>
      <c r="KP98" s="0" t="n">
        <v>5</v>
      </c>
      <c r="KQ98" s="0" t="n">
        <v>1132</v>
      </c>
      <c r="KR98" s="0" t="n">
        <v>2157352</v>
      </c>
      <c r="KS98" s="0" t="n">
        <v>742</v>
      </c>
      <c r="KT98" s="0" t="n">
        <v>1099463</v>
      </c>
      <c r="KU98" s="0" t="n">
        <v>922</v>
      </c>
      <c r="KV98" s="0" t="n">
        <v>1057889</v>
      </c>
      <c r="KW98" s="0" t="n">
        <v>1061965</v>
      </c>
      <c r="KX98" s="0" t="n">
        <v>1.24258760107817</v>
      </c>
      <c r="KY98" s="0" t="n">
        <f aca="false">KV98/KT98</f>
        <v>0.962186994923886</v>
      </c>
    </row>
    <row r="99" customFormat="false" ht="15" hidden="false" customHeight="false" outlineLevel="0" collapsed="false">
      <c r="A99" s="0" t="n">
        <v>361</v>
      </c>
      <c r="B99" s="0" t="n">
        <v>11.1352287555</v>
      </c>
      <c r="C99" s="0" t="n">
        <v>22.7411473922245</v>
      </c>
      <c r="D99" s="0" t="n">
        <v>11.8287533256155</v>
      </c>
      <c r="E99" s="0" t="n">
        <v>122.37139999595</v>
      </c>
      <c r="F99" s="0" t="n">
        <v>0.15817956542208</v>
      </c>
      <c r="G99" s="0" t="n">
        <v>0.0456583972252527</v>
      </c>
      <c r="H99" s="0" t="n">
        <v>1.21972233670697</v>
      </c>
      <c r="I99" s="0" t="n">
        <v>0.679606477744533</v>
      </c>
      <c r="J99" s="0" t="n">
        <v>0.0854866552525824</v>
      </c>
      <c r="K99" s="0" t="n">
        <v>8.60487432752087</v>
      </c>
      <c r="L99" s="0" t="n">
        <v>0.565792545711614</v>
      </c>
      <c r="M99" s="0" t="n">
        <v>1</v>
      </c>
      <c r="N99" s="0" t="n">
        <v>1.17093808060381</v>
      </c>
      <c r="O99" s="0" t="n">
        <v>1</v>
      </c>
      <c r="P99" s="0" t="n">
        <v>0.00423294963170357</v>
      </c>
      <c r="Q99" s="0" t="n">
        <v>22.9979576490945</v>
      </c>
      <c r="R99" s="0" t="n">
        <v>15.6694569894981</v>
      </c>
      <c r="S99" s="0" t="n">
        <v>1.29680628464629</v>
      </c>
      <c r="T99" s="0" t="n">
        <v>0</v>
      </c>
      <c r="U99" s="0" t="n">
        <v>1</v>
      </c>
      <c r="V99" s="0" t="n">
        <v>3.81663875615675</v>
      </c>
      <c r="W99" s="0" t="n">
        <v>0.504056041311359</v>
      </c>
      <c r="X99" s="0" t="n">
        <v>1.47368835787343</v>
      </c>
      <c r="Y99" s="0" t="n">
        <v>3.75811368102117</v>
      </c>
      <c r="Z99" s="0" t="n">
        <v>2.07061772475283</v>
      </c>
      <c r="AA99" s="0" t="n">
        <v>0.0268855923112194</v>
      </c>
      <c r="AB99" s="0" t="n">
        <v>0.901513226707228</v>
      </c>
      <c r="AC99" s="0" t="n">
        <v>15.647306106489</v>
      </c>
      <c r="AD99" s="0" t="n">
        <v>0.00934692081914364</v>
      </c>
      <c r="AE99" s="0" t="n">
        <v>0.408702186191554</v>
      </c>
      <c r="AF99" s="0" t="n">
        <v>4.06951056578711</v>
      </c>
      <c r="AG99" s="0" t="n">
        <v>0.270894977996678</v>
      </c>
      <c r="AH99" s="0" t="n">
        <v>12.7409478709</v>
      </c>
      <c r="AI99" s="0" t="n">
        <v>0.258304946733346</v>
      </c>
      <c r="AJ99" s="0" t="n">
        <v>0.0605624339844657</v>
      </c>
      <c r="AK99" s="0" t="n">
        <v>0.0310583994926369</v>
      </c>
      <c r="AL99" s="0" t="n">
        <v>0.00561609197555767</v>
      </c>
      <c r="AM99" s="0" t="n">
        <v>0.920243030130456</v>
      </c>
      <c r="AN99" s="0" t="n">
        <v>0.00155968014758968</v>
      </c>
      <c r="AO99" s="0" t="n">
        <v>0.164609988062162</v>
      </c>
      <c r="AP99" s="0" t="n">
        <v>168.738267020958</v>
      </c>
      <c r="AQ99" s="0" t="n">
        <v>22.6633861531423</v>
      </c>
      <c r="AR99" s="0" t="n">
        <v>35.6713253781698</v>
      </c>
      <c r="AS99" s="0" t="n">
        <v>10.3092440672299</v>
      </c>
      <c r="AT99" s="0" t="n">
        <v>22.6749020691626</v>
      </c>
      <c r="AU99" s="0" t="n">
        <v>0.0732384234626258</v>
      </c>
      <c r="AV99" s="0" t="n">
        <v>1.2522073241778</v>
      </c>
      <c r="AW99" s="0" t="n">
        <v>0.0184378808892312</v>
      </c>
      <c r="AX99" s="0" t="n">
        <v>2.24745122711654</v>
      </c>
      <c r="AY99" s="0" t="n">
        <v>0.251041472691944</v>
      </c>
      <c r="AZ99" s="0" t="n">
        <v>1.16025970247015</v>
      </c>
      <c r="BA99" s="0" t="n">
        <v>0.160976035296041</v>
      </c>
      <c r="BB99" s="0" t="n">
        <v>7.87147717861962</v>
      </c>
      <c r="BC99" s="0" t="n">
        <v>18.9236042984659</v>
      </c>
      <c r="BD99" s="0" t="n">
        <v>6.66681986235979</v>
      </c>
      <c r="BE99" s="0" t="n">
        <v>1.46027735801274</v>
      </c>
      <c r="BF99" s="0" t="n">
        <v>12.6510375735579</v>
      </c>
      <c r="BG99" s="0" t="n">
        <v>5.76078893395214</v>
      </c>
      <c r="BH99" s="0" t="n">
        <v>0</v>
      </c>
      <c r="BI99" s="0" t="n">
        <v>0</v>
      </c>
      <c r="BJ99" s="0" t="n">
        <v>0.140439314522466</v>
      </c>
      <c r="BK99" s="0" t="n">
        <v>0.0901241306031534</v>
      </c>
      <c r="BL99" s="0" t="n">
        <v>1.03304422308441</v>
      </c>
      <c r="BM99" s="0" t="n">
        <v>0.080008780862461</v>
      </c>
      <c r="BN99" s="0" t="n">
        <v>0</v>
      </c>
      <c r="BO99" s="0" t="n">
        <v>0</v>
      </c>
      <c r="BP99" s="0" t="n">
        <v>0</v>
      </c>
      <c r="BQ99" s="0" t="n">
        <v>0</v>
      </c>
      <c r="BR99" s="0" t="n">
        <v>0</v>
      </c>
      <c r="BS99" s="0" t="n">
        <v>0</v>
      </c>
      <c r="BT99" s="0" t="n">
        <v>0.00527939078385861</v>
      </c>
      <c r="BU99" s="0" t="n">
        <v>4.35674352607254</v>
      </c>
      <c r="BV99" s="0" t="n">
        <v>11.0282320253326</v>
      </c>
      <c r="BW99" s="0" t="n">
        <v>5.08048927597162</v>
      </c>
      <c r="BX99" s="0" t="n">
        <v>0.037400815041514</v>
      </c>
      <c r="BY99" s="0" t="n">
        <v>0.00951907601590682</v>
      </c>
      <c r="BZ99" s="0" t="n">
        <v>0.137959302369505</v>
      </c>
      <c r="CA99" s="0" t="n">
        <v>0.0870599619743704</v>
      </c>
      <c r="CB99" s="0" t="n">
        <v>8.01286898176559</v>
      </c>
      <c r="CC99" s="0" t="n">
        <v>0.637635887281543</v>
      </c>
      <c r="CD99" s="0" t="n">
        <v>0.681290793087902</v>
      </c>
      <c r="CE99" s="0" t="n">
        <v>0.306579328649609</v>
      </c>
      <c r="CF99" s="0" t="n">
        <v>0.0025121272138351</v>
      </c>
      <c r="CG99" s="0" t="n">
        <v>0.00197849247627588</v>
      </c>
      <c r="CH99" s="0" t="n">
        <v>0.00805143411623126</v>
      </c>
      <c r="CI99" s="0" t="n">
        <v>0.00501473147206228</v>
      </c>
      <c r="CJ99" s="0" t="n">
        <v>9.32583123007427</v>
      </c>
      <c r="CK99" s="0" t="n">
        <v>0.817674738241502</v>
      </c>
      <c r="CL99" s="0" t="n">
        <v>1.21489692686819</v>
      </c>
      <c r="CM99" s="0" t="n">
        <v>0.55272680735317</v>
      </c>
      <c r="CN99" s="0" t="n">
        <v>0.00358097574711542</v>
      </c>
      <c r="CO99" s="0" t="n">
        <v>0.00299370639339495</v>
      </c>
      <c r="CP99" s="0" t="n">
        <v>0.0134621202886852</v>
      </c>
      <c r="CQ99" s="0" t="n">
        <v>0.00863345943490176</v>
      </c>
      <c r="CR99" s="0" t="n">
        <v>0.875402224500304</v>
      </c>
      <c r="CS99" s="0" t="n">
        <v>0.0690483584115844</v>
      </c>
      <c r="CT99" s="0" t="n">
        <v>0.46224787654686</v>
      </c>
      <c r="CU99" s="0" t="n">
        <v>4.2281186414698</v>
      </c>
      <c r="CV99" s="0" t="n">
        <v>0.0339709126608257</v>
      </c>
      <c r="CW99" s="0" t="n">
        <v>0.0314354625156097</v>
      </c>
      <c r="CX99" s="0" t="n">
        <v>0.0318505600206768</v>
      </c>
      <c r="CY99" s="0" t="n">
        <v>0.0367067629329691</v>
      </c>
      <c r="CZ99" s="0" t="n">
        <v>0.096974851688853</v>
      </c>
      <c r="DA99" s="0" t="n">
        <v>6.6481624309374</v>
      </c>
      <c r="DB99" s="0" t="n">
        <v>2.18477758143424</v>
      </c>
      <c r="DC99" s="0" t="n">
        <v>4.41069620616924</v>
      </c>
      <c r="DD99" s="0" t="n">
        <v>0.287644038847589</v>
      </c>
      <c r="DE99" s="0" t="n">
        <v>0.0173436934578758</v>
      </c>
      <c r="DF99" s="0" t="n">
        <v>0.00945387536634706</v>
      </c>
      <c r="DG99" s="0" t="n">
        <v>0.000516083365178452</v>
      </c>
      <c r="DH99" s="7" t="n">
        <v>2.63658131921825E-006</v>
      </c>
      <c r="DI99" s="0" t="n">
        <v>0.0040026627923271</v>
      </c>
      <c r="DJ99" s="0" t="n">
        <v>0.00465677156808994</v>
      </c>
      <c r="DK99" s="0" t="n">
        <v>0.000437302196365307</v>
      </c>
      <c r="DL99" s="0" t="n">
        <v>0.0292764233541103</v>
      </c>
      <c r="DM99" s="0" t="n">
        <v>0.0442412852921648</v>
      </c>
      <c r="DN99" s="0" t="n">
        <v>1.6234598979934</v>
      </c>
      <c r="DO99" s="7" t="n">
        <v>-1.61624058815901E-005</v>
      </c>
      <c r="DP99" s="0" t="n">
        <v>0.134039821337488</v>
      </c>
      <c r="DQ99" s="0" t="n">
        <v>0.00164253684971884</v>
      </c>
      <c r="DR99" s="0" t="n">
        <v>0.000536996491681945</v>
      </c>
      <c r="DS99" s="0" t="n">
        <v>0.00507888318569456</v>
      </c>
      <c r="DT99" s="0" t="n">
        <v>0.276175110657482</v>
      </c>
      <c r="DU99" s="0" t="n">
        <v>0.99966513306533</v>
      </c>
      <c r="DV99" s="0" t="n">
        <v>0.78313468229771</v>
      </c>
      <c r="DW99" s="0" t="n">
        <v>0.940050903983677</v>
      </c>
      <c r="DX99" s="7" t="n">
        <v>1.53986377999235E-005</v>
      </c>
      <c r="DY99" s="0" t="n">
        <v>0.00488928921387246</v>
      </c>
      <c r="DZ99" s="0" t="n">
        <v>4.88717236816143</v>
      </c>
      <c r="EA99" s="0" t="n">
        <v>0.0605712205102735</v>
      </c>
      <c r="EB99" s="0" t="n">
        <v>3.37002743580081</v>
      </c>
      <c r="EC99" s="0" t="n">
        <v>0.0516140216217414</v>
      </c>
      <c r="ED99" s="0" t="n">
        <v>0.000639700105111539</v>
      </c>
      <c r="EE99" s="0" t="n">
        <v>1.69118834896214</v>
      </c>
      <c r="EF99" s="0" t="n">
        <v>199.760141340193</v>
      </c>
      <c r="EG99" s="0" t="n">
        <v>0.00798961175005047</v>
      </c>
      <c r="EH99" s="0" t="n">
        <v>1.37325536468099</v>
      </c>
      <c r="EI99" s="0" t="n">
        <v>98.1604611496057</v>
      </c>
      <c r="EJ99" s="0" t="n">
        <v>0.108958849291201</v>
      </c>
      <c r="EK99" s="0" t="n">
        <v>22754.6505734195</v>
      </c>
      <c r="EL99" s="0" t="n">
        <v>0.00312155071084685</v>
      </c>
      <c r="EM99" s="0" t="n">
        <v>15.7141157169732</v>
      </c>
      <c r="EN99" s="0" t="n">
        <v>577.918884438986</v>
      </c>
      <c r="EO99" s="0" t="n">
        <v>3.16270414686034</v>
      </c>
      <c r="EP99" s="0" t="n">
        <v>694425.84497272</v>
      </c>
      <c r="EQ99" s="0" t="n">
        <v>1.09006790764107</v>
      </c>
      <c r="ER99" s="0" t="n">
        <v>0.0857842722375446</v>
      </c>
      <c r="ES99" s="0" t="n">
        <v>417075.798818431</v>
      </c>
      <c r="ET99" s="0" t="n">
        <v>0.00357404797687254</v>
      </c>
      <c r="EU99" s="0" t="n">
        <v>1.71710638194535</v>
      </c>
      <c r="EV99" s="0" t="n">
        <v>0.00390305132543977</v>
      </c>
      <c r="EW99" s="7" t="n">
        <v>6416999.1375679</v>
      </c>
      <c r="EX99" s="0" t="n">
        <v>10.8935303876733</v>
      </c>
      <c r="EY99" s="0" t="n">
        <v>3792.12196805918</v>
      </c>
      <c r="EZ99" s="7" t="n">
        <v>1530497.96916338</v>
      </c>
      <c r="FA99" s="0" t="n">
        <v>0.0065642831863426</v>
      </c>
      <c r="FB99" s="0" t="n">
        <v>105.145203220616</v>
      </c>
      <c r="FC99" s="0" t="n">
        <v>43618.7644703044</v>
      </c>
      <c r="FD99" s="0" t="n">
        <v>0.0684701071995775</v>
      </c>
      <c r="FE99" s="0" t="n">
        <v>14.8965642649005</v>
      </c>
      <c r="FF99" s="0" t="n">
        <v>20535.1691667793</v>
      </c>
      <c r="FG99" s="0" t="n">
        <v>238.676318143005</v>
      </c>
      <c r="FH99" s="0" t="n">
        <v>98532.9386947421</v>
      </c>
      <c r="FI99" s="0" t="n">
        <v>0.146621568743978</v>
      </c>
      <c r="FJ99" s="0" t="n">
        <v>364.005818702596</v>
      </c>
      <c r="FK99" s="0" t="n">
        <v>3.53778617403789</v>
      </c>
      <c r="FL99" s="0" t="n">
        <v>8633.47953548604</v>
      </c>
      <c r="FM99" s="0" t="n">
        <v>334.84139194577</v>
      </c>
      <c r="FN99" s="0" t="n">
        <v>0.00420501037562593</v>
      </c>
      <c r="FO99" s="0" t="n">
        <v>0.345211109630486</v>
      </c>
      <c r="FP99" s="7" t="n">
        <v>3.51162670495738E-011</v>
      </c>
      <c r="FQ99" s="7" t="n">
        <v>2.45053168788662E-009</v>
      </c>
      <c r="FR99" s="0" t="n">
        <v>499999.999999647</v>
      </c>
      <c r="FS99" s="7" t="n">
        <v>2.50439569301181E-010</v>
      </c>
      <c r="FT99" s="7" t="n">
        <v>1.7507643293537E-008</v>
      </c>
      <c r="FU99" s="0" t="n">
        <v>896260.96569771</v>
      </c>
      <c r="FV99" s="7" t="n">
        <v>4.48253101705991E-008</v>
      </c>
      <c r="FW99" s="7" t="n">
        <v>5.11777543018224E-007</v>
      </c>
      <c r="FX99" s="7" t="n">
        <v>5797187.15349312</v>
      </c>
      <c r="FY99" s="7" t="n">
        <v>2.89938669894029E-007</v>
      </c>
      <c r="FZ99" s="7" t="n">
        <v>2.89901312566514E-006</v>
      </c>
      <c r="GA99" s="7" t="n">
        <v>6.38461013517412E-006</v>
      </c>
      <c r="GB99" s="0" t="n">
        <v>99999.9993616514</v>
      </c>
      <c r="GC99" s="0" t="n">
        <v>0.000638025838589945</v>
      </c>
      <c r="GD99" s="7" t="n">
        <v>4.19117613762863E-008</v>
      </c>
      <c r="GE99" s="0" t="n">
        <v>99999.9999997191</v>
      </c>
      <c r="GF99" s="7" t="n">
        <v>4.24173935500423E-011</v>
      </c>
      <c r="GG99" s="7" t="n">
        <v>1.47026835413973E-013</v>
      </c>
      <c r="GH99" s="7" t="n">
        <v>1.42664013320219E-007</v>
      </c>
      <c r="GI99" s="7" t="n">
        <v>2.80828237109359E-007</v>
      </c>
      <c r="GJ99" s="0" t="n">
        <v>0.00351086258433323</v>
      </c>
      <c r="GK99" s="0" t="n">
        <v>9.49459352692522</v>
      </c>
      <c r="GL99" s="0" t="n">
        <v>1.93769406146049</v>
      </c>
      <c r="GM99" s="0" t="n">
        <v>15.45106233799</v>
      </c>
      <c r="GN99" s="0" t="s">
        <v>334</v>
      </c>
      <c r="GO99" s="0" t="e">
        <f aca="false">VLOOKUP(GN99,,8,0)</f>
        <v>#NAME?</v>
      </c>
      <c r="GP99" s="0" t="n">
        <v>168</v>
      </c>
      <c r="GQ99" s="0" t="n">
        <v>392812</v>
      </c>
      <c r="GR99" s="0" t="n">
        <v>174</v>
      </c>
      <c r="GS99" s="0" t="n">
        <v>395010</v>
      </c>
      <c r="GT99" s="0" t="n">
        <v>32</v>
      </c>
      <c r="GU99" s="0" t="n">
        <v>-2198</v>
      </c>
      <c r="GV99" s="0" t="n">
        <v>3948</v>
      </c>
      <c r="GW99" s="0" t="n">
        <v>0.183908045977011</v>
      </c>
      <c r="GX99" s="0" t="n">
        <v>3</v>
      </c>
      <c r="GY99" s="0" t="s">
        <v>334</v>
      </c>
      <c r="GZ99" s="0" t="n">
        <v>94.653</v>
      </c>
      <c r="HA99" s="0" t="n">
        <v>0</v>
      </c>
      <c r="HB99" s="0" t="e">
        <f aca="false">VLOOKUP(GN99,,42,0)</f>
        <v>#NAME?</v>
      </c>
      <c r="HC99" s="0" t="e">
        <f aca="false">VLOOKUP(GN99,,43,0)</f>
        <v>#NAME?</v>
      </c>
      <c r="HD99" s="0" t="e">
        <f aca="false">IF(HC99="Progressed",1,0)</f>
        <v>#NAME?</v>
      </c>
      <c r="HE99" s="0" t="n">
        <f aca="false">GU99/GX99</f>
        <v>-732.666666666667</v>
      </c>
      <c r="HF99" s="0" t="e">
        <f aca="false">VLOOKUP(GN99,,3,0)</f>
        <v>#NAME?</v>
      </c>
      <c r="HG99" s="0" t="n">
        <f aca="false">IF(Q99&gt;20,1,0)</f>
        <v>1</v>
      </c>
      <c r="HH99" s="0" t="n">
        <f aca="false">IF(AF99&gt;4.2,1,0)</f>
        <v>0</v>
      </c>
      <c r="HI99" s="0" t="n">
        <f aca="false">IF(DQ99&gt;0.005,1,0)</f>
        <v>0</v>
      </c>
      <c r="HJ99" s="0" t="n">
        <f aca="false">IF(DR99&gt;0.004,1,0)</f>
        <v>0</v>
      </c>
      <c r="HK99" s="0" t="n">
        <f aca="false">IF(ED99&gt;0.001,1,0)</f>
        <v>0</v>
      </c>
      <c r="HL99" s="0" t="n">
        <f aca="false">IF((GT99/GP99)&gt;0.4,1,0)</f>
        <v>0</v>
      </c>
      <c r="HM99" s="0" t="n">
        <f aca="false">SUM(HG99:HH99)</f>
        <v>1</v>
      </c>
      <c r="HN99" s="0" t="n">
        <f aca="false">SUM(HG99,HH99,HL99)</f>
        <v>1</v>
      </c>
      <c r="HP99" s="1" t="n">
        <f aca="false">IF(B99&gt;AVERAGE($B$3:$B$115),1,0)</f>
        <v>0</v>
      </c>
      <c r="HQ99" s="1" t="n">
        <f aca="false">IF(E99&gt;AVERAGE($E$3:$E$115),1,0)</f>
        <v>0</v>
      </c>
      <c r="HR99" s="2" t="str">
        <f aca="false">IF(AND(HP99,HQ99),"high","low")</f>
        <v>low</v>
      </c>
      <c r="HS99" s="6" t="n">
        <v>94.653</v>
      </c>
      <c r="HT99" s="6" t="n">
        <v>0</v>
      </c>
      <c r="HU99" s="6" t="str">
        <f aca="false">HR99</f>
        <v>low</v>
      </c>
      <c r="HV99" s="0" t="str">
        <f aca="false">IF(HM99+HL99&lt;2,"low","high")</f>
        <v>low</v>
      </c>
      <c r="HW99" s="0" t="n">
        <v>94.653</v>
      </c>
      <c r="HX99" s="0" t="n">
        <v>0</v>
      </c>
      <c r="HY99" s="0" t="n">
        <f aca="false">SUM(HG99,HH99,HL99)</f>
        <v>1</v>
      </c>
      <c r="IA99" s="0" t="n">
        <v>94.653</v>
      </c>
      <c r="IB99" s="0" t="n">
        <v>0</v>
      </c>
      <c r="IC99" s="0" t="str">
        <f aca="false">IF(AND(SUM(HG99:HH99)=2,GW99&gt;0.4),"high relBp52 and cRel + high synergy",IF(SUM(HG99:HH99)=2,"high RelBp52 and cRel + low synergy","low nfkb"))</f>
        <v>low nfkb</v>
      </c>
      <c r="IE99" s="0" t="n">
        <v>94.653</v>
      </c>
      <c r="IF99" s="0" t="n">
        <v>0</v>
      </c>
      <c r="IG99" s="0" t="str">
        <f aca="false">IF(AND(SUM(HG99:HH99)=2,GW99&gt;0.4),"high relBp52 and cRel + high synergy",IF(AND(SUM(HG99:HH99)=1,GW99&gt;0.4),"high RelBp52 or cRel + high synergy",IF(SUM(HG99:HH99)=1,"high cRel OR RelBnp52n","low nfkb")))</f>
        <v>high cRel OR RelBnp52n</v>
      </c>
      <c r="II99" s="0" t="n">
        <v>94.653</v>
      </c>
      <c r="IJ99" s="0" t="n">
        <v>0</v>
      </c>
      <c r="IK99" s="0" t="str">
        <f aca="false">IF(Q99&gt;20,"high cRel","low cRel")</f>
        <v>high cRel</v>
      </c>
      <c r="IM99" s="0" t="n">
        <v>94.653</v>
      </c>
      <c r="IN99" s="0" t="n">
        <v>0</v>
      </c>
      <c r="IO99" s="0" t="str">
        <f aca="false">IF(AND(Q99&gt;20,GW99&gt;0.4),"high cRel + syn","low cRel or syn")</f>
        <v>low cRel or syn</v>
      </c>
      <c r="IQ99" s="0" t="n">
        <v>94.653</v>
      </c>
      <c r="IR99" s="0" t="n">
        <v>0</v>
      </c>
      <c r="IS99" s="0" t="str">
        <f aca="false">IF(AF99&gt;4.2,"High RelBnp52n","low RelBnp52n")</f>
        <v>low RelBnp52n</v>
      </c>
      <c r="IU99" s="0" t="n">
        <v>94.653</v>
      </c>
      <c r="IV99" s="0" t="n">
        <v>0</v>
      </c>
      <c r="IW99" s="0" t="str">
        <f aca="false">IF(AND(AF99&gt;4.2,GW99&gt;0.4),"High RelBnp52n and syn","low RelBnp52n or syn")</f>
        <v>low RelBnp52n or syn</v>
      </c>
      <c r="IY99" s="0" t="n">
        <v>94.653</v>
      </c>
      <c r="IZ99" s="0" t="n">
        <v>0</v>
      </c>
      <c r="JA99" s="0" t="str">
        <f aca="false">IF(AND(AF99&gt;4.2,GW99&gt;0.4),"High RelBnp52n and syn",IF(AND(AF99&gt;4.2,GW99&lt;=0.4),"other",IF(AND(AF99&lt;=4.2,GW99&gt;0.4),"other","low RelBnp52n and syn")))</f>
        <v>low RelBnp52n and syn</v>
      </c>
      <c r="JC99" s="0" t="n">
        <v>94.653</v>
      </c>
      <c r="JD99" s="0" t="n">
        <v>0</v>
      </c>
      <c r="JE99" s="0" t="str">
        <f aca="false">IF(ED99&gt;0.001,"high pE2F","low pE2F")</f>
        <v>low pE2F</v>
      </c>
      <c r="JG99" s="0" t="n">
        <v>94.653</v>
      </c>
      <c r="JH99" s="0" t="n">
        <v>0</v>
      </c>
      <c r="JI99" s="0" t="str">
        <f aca="false">IF((Q99/R99)&gt;1.3,"high cRel/relA","low cRel/RelA")</f>
        <v>high cRel/relA</v>
      </c>
      <c r="JK99" s="0" t="n">
        <v>94.653</v>
      </c>
      <c r="JL99" s="0" t="n">
        <v>0</v>
      </c>
      <c r="JM99" s="0" t="str">
        <f aca="false">IF(AND((Q99/R99)&gt;1.3,GW99&gt;0.4),"high cRel/relA and high syn",IF(OR((Q99/R99)&gt;1.3,GW99&gt;0.4),"high cRel/RelA or high syn","low both"))</f>
        <v>high cRel/RelA or high syn</v>
      </c>
      <c r="JO99" s="0" t="n">
        <v>94.653</v>
      </c>
      <c r="JP99" s="0" t="n">
        <v>0</v>
      </c>
      <c r="JQ99" s="0" t="str">
        <f aca="false">IF(BB99&gt;7.6,"high IkBd","low IkBd")</f>
        <v>high IkBd</v>
      </c>
      <c r="JS99" s="0" t="n">
        <v>94.653</v>
      </c>
      <c r="JT99" s="0" t="n">
        <v>0</v>
      </c>
      <c r="JU99" s="0" t="n">
        <v>4</v>
      </c>
      <c r="JW99" s="0" t="n">
        <v>94.653</v>
      </c>
      <c r="JX99" s="0" t="n">
        <v>0</v>
      </c>
      <c r="JY99" s="0" t="str">
        <f aca="false">IF(OR(JU99=3,JU99=5),IF(GW99&gt;0.4,"3/5 high syn","3/5 low syn"),"other")</f>
        <v>other</v>
      </c>
      <c r="KA99" s="0" t="n">
        <v>94.653</v>
      </c>
      <c r="KB99" s="0" t="n">
        <v>0</v>
      </c>
      <c r="KC99" s="0" t="str">
        <f aca="false">IF(KD99&gt;$KE$3,"high nfkb","low")</f>
        <v>low</v>
      </c>
      <c r="KD99" s="0" t="n">
        <f aca="false">D99+C99</f>
        <v>34.56990071784</v>
      </c>
      <c r="KG99" s="0" t="n">
        <v>94.653</v>
      </c>
      <c r="KH99" s="0" t="n">
        <v>0</v>
      </c>
      <c r="KI99" s="0" t="str">
        <f aca="false">IF(AND(KM99,NOT(KN99),KO99),"high cRel+RelB, low RelA","other")</f>
        <v>other</v>
      </c>
      <c r="KJ99" s="0" t="n">
        <f aca="false">Q99</f>
        <v>22.9979576490945</v>
      </c>
      <c r="KK99" s="0" t="n">
        <f aca="false">R99</f>
        <v>15.6694569894981</v>
      </c>
      <c r="KL99" s="0" t="n">
        <f aca="false">AC99</f>
        <v>15.647306106489</v>
      </c>
      <c r="KM99" s="0" t="n">
        <f aca="false">IF(KJ99&gt;AVERAGE($KJ$3:$KJ$115),1,0)</f>
        <v>1</v>
      </c>
      <c r="KN99" s="0" t="n">
        <f aca="false">IF(KK99&gt;AVERAGE($KK$3:$KK$115),1,0)</f>
        <v>0</v>
      </c>
      <c r="KO99" s="0" t="n">
        <f aca="false">IF(KL99&gt;AVERAGE($KL$3:$KL$115),1,0)</f>
        <v>0</v>
      </c>
      <c r="KP99" s="0" t="n">
        <v>5</v>
      </c>
      <c r="KQ99" s="0" t="n">
        <v>467</v>
      </c>
      <c r="KR99" s="0" t="n">
        <v>715595</v>
      </c>
      <c r="KS99" s="0" t="n">
        <v>387</v>
      </c>
      <c r="KT99" s="0" t="n">
        <v>595808</v>
      </c>
      <c r="KU99" s="0" t="n">
        <v>266</v>
      </c>
      <c r="KV99" s="0" t="n">
        <v>119787</v>
      </c>
      <c r="KW99" s="0" t="n">
        <v>132193</v>
      </c>
      <c r="KX99" s="0" t="n">
        <v>0.68733850129199</v>
      </c>
      <c r="KY99" s="0" t="n">
        <f aca="false">KV99/KT99</f>
        <v>0.201049667006821</v>
      </c>
    </row>
    <row r="100" customFormat="false" ht="15" hidden="false" customHeight="false" outlineLevel="0" collapsed="false">
      <c r="A100" s="0" t="n">
        <v>361</v>
      </c>
      <c r="B100" s="0" t="n">
        <v>17.9753179633738</v>
      </c>
      <c r="C100" s="0" t="n">
        <v>35.3831424014572</v>
      </c>
      <c r="D100" s="0" t="n">
        <v>22.436712905698</v>
      </c>
      <c r="E100" s="0" t="n">
        <v>131.254365959703</v>
      </c>
      <c r="F100" s="0" t="n">
        <v>0.242747701102105</v>
      </c>
      <c r="G100" s="0" t="n">
        <v>0.0513903375229596</v>
      </c>
      <c r="H100" s="0" t="n">
        <v>1.60998059527019</v>
      </c>
      <c r="I100" s="0" t="n">
        <v>1.12221157878479</v>
      </c>
      <c r="J100" s="0" t="n">
        <v>0.0478581874565425</v>
      </c>
      <c r="K100" s="0" t="n">
        <v>13.0640560652025</v>
      </c>
      <c r="L100" s="0" t="n">
        <v>0.601151152129339</v>
      </c>
      <c r="M100" s="0" t="n">
        <v>1</v>
      </c>
      <c r="N100" s="0" t="n">
        <v>1.18051085328467</v>
      </c>
      <c r="O100" s="0" t="n">
        <v>1</v>
      </c>
      <c r="P100" s="0" t="n">
        <v>0.00745282033313294</v>
      </c>
      <c r="Q100" s="0" t="n">
        <v>25.8789125378198</v>
      </c>
      <c r="R100" s="0" t="n">
        <v>15.5338476897163</v>
      </c>
      <c r="S100" s="0" t="n">
        <v>1.48406371068999</v>
      </c>
      <c r="T100" s="0" t="n">
        <v>0</v>
      </c>
      <c r="U100" s="0" t="n">
        <v>1</v>
      </c>
      <c r="V100" s="0" t="n">
        <v>4.00820315381384</v>
      </c>
      <c r="W100" s="0" t="n">
        <v>0.587487607903259</v>
      </c>
      <c r="X100" s="0" t="n">
        <v>2.1332750789189</v>
      </c>
      <c r="Y100" s="0" t="n">
        <v>4.78690569405534</v>
      </c>
      <c r="Z100" s="0" t="n">
        <v>1.99096221337394</v>
      </c>
      <c r="AA100" s="0" t="n">
        <v>0.026519776720353</v>
      </c>
      <c r="AB100" s="0" t="n">
        <v>0.892602748037468</v>
      </c>
      <c r="AC100" s="0" t="n">
        <v>16.4474404276424</v>
      </c>
      <c r="AD100" s="0" t="n">
        <v>0.0100154287906601</v>
      </c>
      <c r="AE100" s="0" t="n">
        <v>0.586231094315293</v>
      </c>
      <c r="AF100" s="0" t="n">
        <v>4.75484343746459</v>
      </c>
      <c r="AG100" s="0" t="n">
        <v>0.360989994288885</v>
      </c>
      <c r="AH100" s="0" t="n">
        <v>22.6350206266975</v>
      </c>
      <c r="AI100" s="0" t="n">
        <v>0.369343355927446</v>
      </c>
      <c r="AJ100" s="0" t="n">
        <v>0.109971815512341</v>
      </c>
      <c r="AK100" s="0" t="n">
        <v>0.0365158356945218</v>
      </c>
      <c r="AL100" s="0" t="n">
        <v>0.00640173278435754</v>
      </c>
      <c r="AM100" s="0" t="n">
        <v>1.25090763514686</v>
      </c>
      <c r="AN100" s="0" t="n">
        <v>0.00144307101068948</v>
      </c>
      <c r="AO100" s="0" t="n">
        <v>0.153423568203962</v>
      </c>
      <c r="AP100" s="0" t="n">
        <v>168.893685926179</v>
      </c>
      <c r="AQ100" s="0" t="n">
        <v>11.7794476096543</v>
      </c>
      <c r="AR100" s="0" t="n">
        <v>26.2873493966102</v>
      </c>
      <c r="AS100" s="0" t="n">
        <v>7.1687987747538</v>
      </c>
      <c r="AT100" s="0" t="n">
        <v>15.3906983141094</v>
      </c>
      <c r="AU100" s="0" t="n">
        <v>0.0345013558898532</v>
      </c>
      <c r="AV100" s="0" t="n">
        <v>0.824770139209598</v>
      </c>
      <c r="AW100" s="0" t="n">
        <v>0.0163395679653404</v>
      </c>
      <c r="AX100" s="0" t="n">
        <v>1.5704101181391</v>
      </c>
      <c r="AY100" s="0" t="n">
        <v>0.0845244053838852</v>
      </c>
      <c r="AZ100" s="0" t="n">
        <v>0.538207483371963</v>
      </c>
      <c r="BA100" s="0" t="n">
        <v>0.0849792667755269</v>
      </c>
      <c r="BB100" s="0" t="n">
        <v>7.59513851189136</v>
      </c>
      <c r="BC100" s="0" t="n">
        <v>20.1821885061621</v>
      </c>
      <c r="BD100" s="0" t="n">
        <v>4.44774611646745</v>
      </c>
      <c r="BE100" s="0" t="n">
        <v>1.55164510710043</v>
      </c>
      <c r="BF100" s="0" t="n">
        <v>7.50724828776713</v>
      </c>
      <c r="BG100" s="0" t="n">
        <v>4.57678901183406</v>
      </c>
      <c r="BH100" s="0" t="n">
        <v>0</v>
      </c>
      <c r="BI100" s="0" t="n">
        <v>0</v>
      </c>
      <c r="BJ100" s="0" t="n">
        <v>0.0539761029861185</v>
      </c>
      <c r="BK100" s="0" t="n">
        <v>0.0543332267752106</v>
      </c>
      <c r="BL100" s="0" t="n">
        <v>1.25734958350748</v>
      </c>
      <c r="BM100" s="0" t="n">
        <v>0.0970204599944448</v>
      </c>
      <c r="BN100" s="0" t="n">
        <v>0</v>
      </c>
      <c r="BO100" s="0" t="n">
        <v>0</v>
      </c>
      <c r="BP100" s="0" t="n">
        <v>0</v>
      </c>
      <c r="BQ100" s="0" t="n">
        <v>0</v>
      </c>
      <c r="BR100" s="0" t="n">
        <v>0</v>
      </c>
      <c r="BS100" s="0" t="n">
        <v>0</v>
      </c>
      <c r="BT100" s="0" t="n">
        <v>0.00534938473371266</v>
      </c>
      <c r="BU100" s="0" t="n">
        <v>3.76239082823251</v>
      </c>
      <c r="BV100" s="0" t="n">
        <v>7.22001429062115</v>
      </c>
      <c r="BW100" s="0" t="n">
        <v>4.43539753509921</v>
      </c>
      <c r="BX100" s="0" t="n">
        <v>0.0216565731561892</v>
      </c>
      <c r="BY100" s="0" t="n">
        <v>0.0103174066642753</v>
      </c>
      <c r="BZ100" s="0" t="n">
        <v>0.0552791014278832</v>
      </c>
      <c r="CA100" s="0" t="n">
        <v>0.0550314385840507</v>
      </c>
      <c r="CB100" s="0" t="n">
        <v>10.2591783490772</v>
      </c>
      <c r="CC100" s="0" t="n">
        <v>0.814836256029267</v>
      </c>
      <c r="CD100" s="0" t="n">
        <v>0.389859166798254</v>
      </c>
      <c r="CE100" s="0" t="n">
        <v>0.230561862032353</v>
      </c>
      <c r="CF100" s="0" t="n">
        <v>0.00125661811348673</v>
      </c>
      <c r="CG100" s="0" t="n">
        <v>0.00122993605643442</v>
      </c>
      <c r="CH100" s="0" t="n">
        <v>0.00284466935635392</v>
      </c>
      <c r="CI100" s="0" t="n">
        <v>0.00276291143075064</v>
      </c>
      <c r="CJ100" s="0" t="n">
        <v>10.3518311449516</v>
      </c>
      <c r="CK100" s="0" t="n">
        <v>0.905979917637943</v>
      </c>
      <c r="CL100" s="0" t="n">
        <v>0.535904462722483</v>
      </c>
      <c r="CM100" s="0" t="n">
        <v>0.326205209364507</v>
      </c>
      <c r="CN100" s="0" t="n">
        <v>0.00149759284641365</v>
      </c>
      <c r="CO100" s="0" t="n">
        <v>0.00158662605096505</v>
      </c>
      <c r="CP100" s="0" t="n">
        <v>0.00384702756302068</v>
      </c>
      <c r="CQ100" s="0" t="n">
        <v>0.00386793191283963</v>
      </c>
      <c r="CR100" s="0" t="n">
        <v>0.771682168579797</v>
      </c>
      <c r="CS100" s="0" t="n">
        <v>0.0608596710286343</v>
      </c>
      <c r="CT100" s="0" t="n">
        <v>0.462247870024266</v>
      </c>
      <c r="CU100" s="0" t="n">
        <v>6.27260420398343</v>
      </c>
      <c r="CV100" s="0" t="n">
        <v>0.0452559647691261</v>
      </c>
      <c r="CW100" s="0" t="n">
        <v>0.0314354620673727</v>
      </c>
      <c r="CX100" s="0" t="n">
        <v>0.034615177169403</v>
      </c>
      <c r="CY100" s="0" t="n">
        <v>0.0385925447855451</v>
      </c>
      <c r="CZ100" s="0" t="n">
        <v>0.097656612064079</v>
      </c>
      <c r="DA100" s="0" t="n">
        <v>6.65252272239592</v>
      </c>
      <c r="DB100" s="0" t="n">
        <v>1.72292436362693</v>
      </c>
      <c r="DC100" s="0" t="n">
        <v>4.40891626620368</v>
      </c>
      <c r="DD100" s="0" t="n">
        <v>0.287714551944598</v>
      </c>
      <c r="DE100" s="0" t="n">
        <v>0.0167280194301648</v>
      </c>
      <c r="DF100" s="0" t="n">
        <v>0.0100827539968291</v>
      </c>
      <c r="DG100" s="0" t="n">
        <v>0.000628147903526591</v>
      </c>
      <c r="DH100" s="7" t="n">
        <v>2.67149153694683E-006</v>
      </c>
      <c r="DI100" s="0" t="n">
        <v>0.00512478662039895</v>
      </c>
      <c r="DJ100" s="0" t="n">
        <v>0.00516912431550116</v>
      </c>
      <c r="DK100" s="0" t="n">
        <v>0.000385489144983119</v>
      </c>
      <c r="DL100" s="0" t="n">
        <v>0.0292989548068958</v>
      </c>
      <c r="DM100" s="0" t="n">
        <v>0.050158753790245</v>
      </c>
      <c r="DN100" s="0" t="n">
        <v>1.41107717664552</v>
      </c>
      <c r="DO100" s="7" t="n">
        <v>8.56933725886953E-008</v>
      </c>
      <c r="DP100" s="0" t="n">
        <v>0.18392556482588</v>
      </c>
      <c r="DQ100" s="0" t="n">
        <v>0.00262500172052534</v>
      </c>
      <c r="DR100" s="0" t="n">
        <v>0.000705502028074744</v>
      </c>
      <c r="DS100" s="0" t="n">
        <v>0.00507889992225388</v>
      </c>
      <c r="DT100" s="0" t="n">
        <v>0.421373668474877</v>
      </c>
      <c r="DU100" s="0" t="n">
        <v>0.999661807197513</v>
      </c>
      <c r="DV100" s="0" t="n">
        <v>0.783135659386976</v>
      </c>
      <c r="DW100" s="0" t="n">
        <v>0.940050904100176</v>
      </c>
      <c r="DX100" s="7" t="n">
        <v>1.53986885538481E-005</v>
      </c>
      <c r="DY100" s="0" t="n">
        <v>0.00488930022152355</v>
      </c>
      <c r="DZ100" s="0" t="n">
        <v>4.80542170759057</v>
      </c>
      <c r="EA100" s="0" t="n">
        <v>0.141841949714452</v>
      </c>
      <c r="EB100" s="0" t="n">
        <v>4.41574524454255</v>
      </c>
      <c r="EC100" s="0" t="n">
        <v>0.0512216838973869</v>
      </c>
      <c r="ED100" s="0" t="n">
        <v>0.00151195794614051</v>
      </c>
      <c r="EE100" s="0" t="n">
        <v>0.727613657391819</v>
      </c>
      <c r="EF100" s="0" t="n">
        <v>199.760141495257</v>
      </c>
      <c r="EG100" s="0" t="n">
        <v>0.00798961175637425</v>
      </c>
      <c r="EH100" s="0" t="n">
        <v>1.37325536359264</v>
      </c>
      <c r="EI100" s="0" t="n">
        <v>98.1604611561695</v>
      </c>
      <c r="EJ100" s="0" t="n">
        <v>0.108958846514028</v>
      </c>
      <c r="EK100" s="0" t="n">
        <v>22754.6505622322</v>
      </c>
      <c r="EL100" s="0" t="n">
        <v>0.00312155069757098</v>
      </c>
      <c r="EM100" s="0" t="n">
        <v>15.7141231431443</v>
      </c>
      <c r="EN100" s="0" t="n">
        <v>577.918884028028</v>
      </c>
      <c r="EO100" s="0" t="n">
        <v>3.16270319701154</v>
      </c>
      <c r="EP100" s="0" t="n">
        <v>694425.843268261</v>
      </c>
      <c r="EQ100" s="0" t="n">
        <v>1.0900685883027</v>
      </c>
      <c r="ER100" s="0" t="n">
        <v>0.0857843369838477</v>
      </c>
      <c r="ES100" s="0" t="n">
        <v>417075.798812925</v>
      </c>
      <c r="ET100" s="0" t="n">
        <v>0.00357405067189452</v>
      </c>
      <c r="EU100" s="0" t="n">
        <v>1.71710684643541</v>
      </c>
      <c r="EV100" s="0" t="n">
        <v>0.00390305242556982</v>
      </c>
      <c r="EW100" s="7" t="n">
        <v>6416999.13765391</v>
      </c>
      <c r="EX100" s="0" t="n">
        <v>10.8935384772125</v>
      </c>
      <c r="EY100" s="0" t="n">
        <v>3792.12422795277</v>
      </c>
      <c r="EZ100" s="7" t="n">
        <v>1020331.97945186</v>
      </c>
      <c r="FA100" s="0" t="n">
        <v>0.0043761921195766</v>
      </c>
      <c r="FB100" s="0" t="n">
        <v>70.0968242786264</v>
      </c>
      <c r="FC100" s="0" t="n">
        <v>43618.7643678838</v>
      </c>
      <c r="FD100" s="0" t="n">
        <v>0.0684701478254081</v>
      </c>
      <c r="FE100" s="0" t="n">
        <v>14.8965671119155</v>
      </c>
      <c r="FF100" s="0" t="n">
        <v>20535.1690660474</v>
      </c>
      <c r="FG100" s="0" t="n">
        <v>238.676417330958</v>
      </c>
      <c r="FH100" s="0" t="n">
        <v>98532.9385768376</v>
      </c>
      <c r="FI100" s="0" t="n">
        <v>0.146621642523801</v>
      </c>
      <c r="FJ100" s="0" t="n">
        <v>356.434629490108</v>
      </c>
      <c r="FK100" s="0" t="n">
        <v>3.45967364134737</v>
      </c>
      <c r="FL100" s="0" t="n">
        <v>8981.66331973499</v>
      </c>
      <c r="FM100" s="0" t="n">
        <v>339.954834880207</v>
      </c>
      <c r="FN100" s="0" t="n">
        <v>0.0039039679936509</v>
      </c>
      <c r="FO100" s="0" t="n">
        <v>0.334857104934978</v>
      </c>
      <c r="FP100" s="7" t="n">
        <v>3.02267181449794E-011</v>
      </c>
      <c r="FQ100" s="7" t="n">
        <v>2.21509531345288E-009</v>
      </c>
      <c r="FR100" s="0" t="n">
        <v>499999.999999688</v>
      </c>
      <c r="FS100" s="7" t="n">
        <v>2.15573315562765E-010</v>
      </c>
      <c r="FT100" s="7" t="n">
        <v>1.61478605554586E-008</v>
      </c>
      <c r="FU100" s="0" t="n">
        <v>597507.310703769</v>
      </c>
      <c r="FV100" s="7" t="n">
        <v>2.75626076183408E-008</v>
      </c>
      <c r="FW100" s="7" t="n">
        <v>3.158121039029E-007</v>
      </c>
      <c r="FX100" s="7" t="n">
        <v>5797187.15367502</v>
      </c>
      <c r="FY100" s="7" t="n">
        <v>2.67420317616514E-007</v>
      </c>
      <c r="FZ100" s="7" t="n">
        <v>2.67393539197643E-006</v>
      </c>
      <c r="GA100" s="7" t="n">
        <v>4.03777297151141E-006</v>
      </c>
      <c r="GB100" s="0" t="n">
        <v>99999.9995962815</v>
      </c>
      <c r="GC100" s="0" t="n">
        <v>0.000403509853495526</v>
      </c>
      <c r="GD100" s="7" t="n">
        <v>2.65733710610322E-008</v>
      </c>
      <c r="GE100" s="0" t="n">
        <v>99999.9999998179</v>
      </c>
      <c r="GF100" s="7" t="n">
        <v>2.72588862982195E-011</v>
      </c>
      <c r="GG100" s="7" t="n">
        <v>9.44910960112067E-014</v>
      </c>
      <c r="GH100" s="7" t="n">
        <v>1.33371690562572E-007</v>
      </c>
      <c r="GI100" s="7" t="n">
        <v>1.81981371255191E-007</v>
      </c>
      <c r="GJ100" s="0" t="n">
        <v>0.00331843471421153</v>
      </c>
      <c r="GK100" s="0" t="n">
        <v>12.9555464266828</v>
      </c>
      <c r="GL100" s="0" t="n">
        <v>1.94734603618989</v>
      </c>
      <c r="GM100" s="0" t="n">
        <v>15.5484899928757</v>
      </c>
      <c r="GN100" s="0" t="s">
        <v>335</v>
      </c>
      <c r="GO100" s="0" t="e">
        <f aca="false">VLOOKUP(GN100,,8,0)</f>
        <v>#NAME?</v>
      </c>
      <c r="GP100" s="0" t="n">
        <v>653</v>
      </c>
      <c r="GQ100" s="0" t="n">
        <v>859712</v>
      </c>
      <c r="GR100" s="0" t="n">
        <v>425</v>
      </c>
      <c r="GS100" s="0" t="n">
        <v>692274</v>
      </c>
      <c r="GT100" s="0" t="n">
        <v>281</v>
      </c>
      <c r="GU100" s="0" t="n">
        <v>167438</v>
      </c>
      <c r="GV100" s="0" t="n">
        <v>167652</v>
      </c>
      <c r="GW100" s="0" t="n">
        <v>0.661176470588235</v>
      </c>
      <c r="GX100" s="0" t="n">
        <v>2</v>
      </c>
      <c r="GY100" s="0" t="s">
        <v>335</v>
      </c>
      <c r="GZ100" s="0" t="n">
        <v>94.8</v>
      </c>
      <c r="HA100" s="0" t="n">
        <v>0</v>
      </c>
      <c r="HB100" s="0" t="e">
        <f aca="false">VLOOKUP(GN100,,42,0)</f>
        <v>#NAME?</v>
      </c>
      <c r="HC100" s="0" t="e">
        <f aca="false">VLOOKUP(GN100,,43,0)</f>
        <v>#NAME?</v>
      </c>
      <c r="HD100" s="0" t="e">
        <f aca="false">IF(HC100="Progressed",1,0)</f>
        <v>#NAME?</v>
      </c>
      <c r="HE100" s="0" t="n">
        <f aca="false">GU100/GX100</f>
        <v>83719</v>
      </c>
      <c r="HF100" s="0" t="e">
        <f aca="false">VLOOKUP(GN100,,3,0)</f>
        <v>#NAME?</v>
      </c>
      <c r="HG100" s="0" t="n">
        <f aca="false">IF(Q100&gt;20,1,0)</f>
        <v>1</v>
      </c>
      <c r="HH100" s="0" t="n">
        <f aca="false">IF(AF100&gt;4.2,1,0)</f>
        <v>1</v>
      </c>
      <c r="HI100" s="0" t="n">
        <f aca="false">IF(DQ100&gt;0.005,1,0)</f>
        <v>0</v>
      </c>
      <c r="HJ100" s="0" t="n">
        <f aca="false">IF(DR100&gt;0.004,1,0)</f>
        <v>0</v>
      </c>
      <c r="HK100" s="0" t="n">
        <f aca="false">IF(ED100&gt;0.001,1,0)</f>
        <v>1</v>
      </c>
      <c r="HL100" s="0" t="n">
        <f aca="false">IF((GT100/GP100)&gt;0.4,1,0)</f>
        <v>1</v>
      </c>
      <c r="HM100" s="0" t="n">
        <f aca="false">SUM(HG100:HH100)</f>
        <v>2</v>
      </c>
      <c r="HN100" s="0" t="n">
        <f aca="false">SUM(HG100,HH100,HL100)</f>
        <v>3</v>
      </c>
      <c r="HP100" s="1" t="n">
        <f aca="false">IF(B100&gt;AVERAGE($B$3:$B$115),1,0)</f>
        <v>1</v>
      </c>
      <c r="HQ100" s="1" t="n">
        <f aca="false">IF(E100&gt;AVERAGE($E$3:$E$115),1,0)</f>
        <v>0</v>
      </c>
      <c r="HR100" s="2" t="str">
        <f aca="false">IF(AND(HP100,HQ100),"high","low")</f>
        <v>low</v>
      </c>
      <c r="HS100" s="6" t="n">
        <v>121.5</v>
      </c>
      <c r="HT100" s="6" t="n">
        <v>0</v>
      </c>
      <c r="HU100" s="6" t="str">
        <f aca="false">HR100</f>
        <v>low</v>
      </c>
      <c r="HV100" s="0" t="str">
        <f aca="false">IF(HM100+HL100&lt;2,"low","high")</f>
        <v>high</v>
      </c>
      <c r="HW100" s="0" t="n">
        <v>94.8</v>
      </c>
      <c r="HX100" s="0" t="n">
        <v>0</v>
      </c>
      <c r="HY100" s="0" t="n">
        <f aca="false">SUM(HG100,HH100,HL100)</f>
        <v>3</v>
      </c>
      <c r="IA100" s="0" t="n">
        <v>94.8</v>
      </c>
      <c r="IB100" s="0" t="n">
        <v>0</v>
      </c>
      <c r="IC100" s="0" t="str">
        <f aca="false">IF(AND(SUM(HG100:HH100)=2,GW100&gt;0.4),"high relBp52 and cRel + high synergy",IF(SUM(HG100:HH100)=2,"high RelBp52 and cRel + low synergy","low nfkb"))</f>
        <v>high relBp52 and cRel + high synergy</v>
      </c>
      <c r="IE100" s="0" t="n">
        <v>94.8</v>
      </c>
      <c r="IF100" s="0" t="n">
        <v>0</v>
      </c>
      <c r="IG100" s="0" t="str">
        <f aca="false">IF(AND(SUM(HG100:HH100)=2,GW100&gt;0.4),"high relBp52 and cRel + high synergy",IF(AND(SUM(HG100:HH100)=1,GW100&gt;0.4),"high RelBp52 or cRel + high synergy",IF(SUM(HG100:HH100)=1,"high cRel OR RelBnp52n","low nfkb")))</f>
        <v>high relBp52 and cRel + high synergy</v>
      </c>
      <c r="II100" s="0" t="n">
        <v>94.8</v>
      </c>
      <c r="IJ100" s="0" t="n">
        <v>0</v>
      </c>
      <c r="IK100" s="0" t="str">
        <f aca="false">IF(Q100&gt;20,"high cRel","low cRel")</f>
        <v>high cRel</v>
      </c>
      <c r="IM100" s="0" t="n">
        <v>94.8</v>
      </c>
      <c r="IN100" s="0" t="n">
        <v>0</v>
      </c>
      <c r="IO100" s="0" t="str">
        <f aca="false">IF(AND(Q100&gt;20,GW100&gt;0.4),"high cRel + syn","low cRel or syn")</f>
        <v>high cRel + syn</v>
      </c>
      <c r="IQ100" s="0" t="n">
        <v>94.8</v>
      </c>
      <c r="IR100" s="0" t="n">
        <v>0</v>
      </c>
      <c r="IS100" s="0" t="str">
        <f aca="false">IF(AF100&gt;4.2,"High RelBnp52n","low RelBnp52n")</f>
        <v>High RelBnp52n</v>
      </c>
      <c r="IU100" s="0" t="n">
        <v>94.8</v>
      </c>
      <c r="IV100" s="0" t="n">
        <v>0</v>
      </c>
      <c r="IW100" s="0" t="str">
        <f aca="false">IF(AND(AF100&gt;4.2,GW100&gt;0.4),"High RelBnp52n and syn","low RelBnp52n or syn")</f>
        <v>High RelBnp52n and syn</v>
      </c>
      <c r="IY100" s="0" t="n">
        <v>94.8</v>
      </c>
      <c r="IZ100" s="0" t="n">
        <v>0</v>
      </c>
      <c r="JA100" s="0" t="str">
        <f aca="false">IF(AND(AF100&gt;4.2,GW100&gt;0.4),"High RelBnp52n and syn",IF(AND(AF100&gt;4.2,GW100&lt;=0.4),"other",IF(AND(AF100&lt;=4.2,GW100&gt;0.4),"other","low RelBnp52n and syn")))</f>
        <v>High RelBnp52n and syn</v>
      </c>
      <c r="JC100" s="0" t="n">
        <v>94.8</v>
      </c>
      <c r="JD100" s="0" t="n">
        <v>0</v>
      </c>
      <c r="JE100" s="0" t="str">
        <f aca="false">IF(ED100&gt;0.001,"high pE2F","low pE2F")</f>
        <v>high pE2F</v>
      </c>
      <c r="JG100" s="0" t="n">
        <v>94.8</v>
      </c>
      <c r="JH100" s="0" t="n">
        <v>0</v>
      </c>
      <c r="JI100" s="0" t="str">
        <f aca="false">IF((Q100/R100)&gt;1.3,"high cRel/relA","low cRel/RelA")</f>
        <v>high cRel/relA</v>
      </c>
      <c r="JK100" s="0" t="n">
        <v>94.8</v>
      </c>
      <c r="JL100" s="0" t="n">
        <v>0</v>
      </c>
      <c r="JM100" s="0" t="str">
        <f aca="false">IF(AND((Q100/R100)&gt;1.3,GW100&gt;0.4),"high cRel/relA and high syn",IF(OR((Q100/R100)&gt;1.3,GW100&gt;0.4),"high cRel/RelA or high syn","low both"))</f>
        <v>high cRel/relA and high syn</v>
      </c>
      <c r="JO100" s="0" t="n">
        <v>94.8</v>
      </c>
      <c r="JP100" s="0" t="n">
        <v>0</v>
      </c>
      <c r="JQ100" s="0" t="str">
        <f aca="false">IF(BB100&gt;7.6,"high IkBd","low IkBd")</f>
        <v>low IkBd</v>
      </c>
      <c r="JS100" s="0" t="n">
        <v>94.8</v>
      </c>
      <c r="JT100" s="0" t="n">
        <v>0</v>
      </c>
      <c r="JU100" s="0" t="n">
        <v>1</v>
      </c>
      <c r="JW100" s="0" t="n">
        <v>94.8</v>
      </c>
      <c r="JX100" s="0" t="n">
        <v>0</v>
      </c>
      <c r="JY100" s="0" t="str">
        <f aca="false">IF(OR(JU100=3,JU100=5),IF(GW100&gt;0.4,"3/5 high syn","3/5 low syn"),"other")</f>
        <v>other</v>
      </c>
      <c r="KA100" s="0" t="n">
        <v>94.8</v>
      </c>
      <c r="KB100" s="0" t="n">
        <v>0</v>
      </c>
      <c r="KC100" s="0" t="str">
        <f aca="false">IF(KD100&gt;$KE$3,"high nfkb","low")</f>
        <v>high nfkb</v>
      </c>
      <c r="KD100" s="0" t="n">
        <f aca="false">D100+C100</f>
        <v>57.8198553071552</v>
      </c>
      <c r="KG100" s="0" t="n">
        <v>94.8</v>
      </c>
      <c r="KH100" s="0" t="n">
        <v>0</v>
      </c>
      <c r="KI100" s="0" t="str">
        <f aca="false">IF(AND(KM100,NOT(KN100),KO100),"high cRel+RelB, low RelA","other")</f>
        <v>high cRel+RelB, low RelA</v>
      </c>
      <c r="KJ100" s="0" t="n">
        <f aca="false">Q100</f>
        <v>25.8789125378198</v>
      </c>
      <c r="KK100" s="0" t="n">
        <f aca="false">R100</f>
        <v>15.5338476897163</v>
      </c>
      <c r="KL100" s="0" t="n">
        <f aca="false">AC100</f>
        <v>16.4474404276424</v>
      </c>
      <c r="KM100" s="0" t="n">
        <f aca="false">IF(KJ100&gt;AVERAGE($KJ$3:$KJ$115),1,0)</f>
        <v>1</v>
      </c>
      <c r="KN100" s="0" t="n">
        <f aca="false">IF(KK100&gt;AVERAGE($KK$3:$KK$115),1,0)</f>
        <v>0</v>
      </c>
      <c r="KO100" s="0" t="n">
        <f aca="false">IF(KL100&gt;AVERAGE($KL$3:$KL$115),1,0)</f>
        <v>1</v>
      </c>
      <c r="KP100" s="0" t="n">
        <v>5</v>
      </c>
      <c r="KQ100" s="0" t="n">
        <v>753</v>
      </c>
      <c r="KR100" s="0" t="n">
        <v>929756</v>
      </c>
      <c r="KS100" s="0" t="n">
        <v>531</v>
      </c>
      <c r="KT100" s="0" t="n">
        <v>760856</v>
      </c>
      <c r="KU100" s="0" t="n">
        <v>237</v>
      </c>
      <c r="KV100" s="0" t="n">
        <v>168900</v>
      </c>
      <c r="KW100" s="0" t="n">
        <v>177729</v>
      </c>
      <c r="KX100" s="0" t="n">
        <v>0.446327683615819</v>
      </c>
      <c r="KY100" s="0" t="n">
        <f aca="false">KV100/KT100</f>
        <v>0.221986814850642</v>
      </c>
    </row>
    <row r="101" customFormat="false" ht="15" hidden="false" customHeight="false" outlineLevel="0" collapsed="false">
      <c r="A101" s="0" t="n">
        <v>361</v>
      </c>
      <c r="B101" s="0" t="n">
        <v>11.4280060011639</v>
      </c>
      <c r="C101" s="0" t="n">
        <v>22.8436415286868</v>
      </c>
      <c r="D101" s="0" t="n">
        <v>12.6801107284478</v>
      </c>
      <c r="E101" s="0" t="n">
        <v>263.266304520097</v>
      </c>
      <c r="F101" s="0" t="n">
        <v>0.161907993719672</v>
      </c>
      <c r="G101" s="0" t="n">
        <v>0.0476666337046987</v>
      </c>
      <c r="H101" s="0" t="n">
        <v>1.21207226241059</v>
      </c>
      <c r="I101" s="0" t="n">
        <v>0.724155469131743</v>
      </c>
      <c r="J101" s="0" t="n">
        <v>0.0893996582647346</v>
      </c>
      <c r="K101" s="0" t="n">
        <v>8.80296632723222</v>
      </c>
      <c r="L101" s="0" t="n">
        <v>0.567510298549195</v>
      </c>
      <c r="M101" s="0" t="n">
        <v>1</v>
      </c>
      <c r="N101" s="0" t="n">
        <v>1.17152478897854</v>
      </c>
      <c r="O101" s="0" t="n">
        <v>1</v>
      </c>
      <c r="P101" s="0" t="n">
        <v>0.00498182234222292</v>
      </c>
      <c r="Q101" s="0" t="n">
        <v>24.1073368145237</v>
      </c>
      <c r="R101" s="0" t="n">
        <v>15.7006850884998</v>
      </c>
      <c r="S101" s="0" t="n">
        <v>1.32834568202067</v>
      </c>
      <c r="T101" s="0" t="n">
        <v>0</v>
      </c>
      <c r="U101" s="0" t="n">
        <v>1</v>
      </c>
      <c r="V101" s="0" t="n">
        <v>3.79210686769963</v>
      </c>
      <c r="W101" s="0" t="n">
        <v>0.50188870218835</v>
      </c>
      <c r="X101" s="0" t="n">
        <v>1.48123971667807</v>
      </c>
      <c r="Y101" s="0" t="n">
        <v>3.74680925870148</v>
      </c>
      <c r="Z101" s="0" t="n">
        <v>2.03755970224294</v>
      </c>
      <c r="AA101" s="0" t="n">
        <v>0.0264856503060796</v>
      </c>
      <c r="AB101" s="0" t="n">
        <v>0.883144022390486</v>
      </c>
      <c r="AC101" s="0" t="n">
        <v>15.8239356167839</v>
      </c>
      <c r="AD101" s="0" t="n">
        <v>0.00934788695192741</v>
      </c>
      <c r="AE101" s="0" t="n">
        <v>0.41434135929832</v>
      </c>
      <c r="AF101" s="0" t="n">
        <v>4.1020589372099</v>
      </c>
      <c r="AG101" s="0" t="n">
        <v>0.273217596991094</v>
      </c>
      <c r="AH101" s="0" t="n">
        <v>12.9573581481793</v>
      </c>
      <c r="AI101" s="0" t="n">
        <v>0.274366448945177</v>
      </c>
      <c r="AJ101" s="0" t="n">
        <v>0.0650584064037652</v>
      </c>
      <c r="AK101" s="0" t="n">
        <v>0.0324498702539926</v>
      </c>
      <c r="AL101" s="0" t="n">
        <v>0.00554688362922445</v>
      </c>
      <c r="AM101" s="0" t="n">
        <v>0.911580341190387</v>
      </c>
      <c r="AN101" s="0" t="n">
        <v>0.00151004556544699</v>
      </c>
      <c r="AO101" s="0" t="n">
        <v>0.15913535891392</v>
      </c>
      <c r="AP101" s="0" t="n">
        <v>169.332697190621</v>
      </c>
      <c r="AQ101" s="0" t="n">
        <v>22.573035087805</v>
      </c>
      <c r="AR101" s="0" t="n">
        <v>35.3547991903099</v>
      </c>
      <c r="AS101" s="0" t="n">
        <v>10.2670989984244</v>
      </c>
      <c r="AT101" s="0" t="n">
        <v>22.6737546616527</v>
      </c>
      <c r="AU101" s="0" t="n">
        <v>0.0733118768213179</v>
      </c>
      <c r="AV101" s="0" t="n">
        <v>1.25064652183949</v>
      </c>
      <c r="AW101" s="0" t="n">
        <v>0.018487757417883</v>
      </c>
      <c r="AX101" s="0" t="n">
        <v>2.30923590666424</v>
      </c>
      <c r="AY101" s="0" t="n">
        <v>0.254527046514783</v>
      </c>
      <c r="AZ101" s="0" t="n">
        <v>1.17100863359512</v>
      </c>
      <c r="BA101" s="0" t="n">
        <v>0.163198915731007</v>
      </c>
      <c r="BB101" s="0" t="n">
        <v>7.84685481024999</v>
      </c>
      <c r="BC101" s="0" t="n">
        <v>18.5713907815189</v>
      </c>
      <c r="BD101" s="0" t="n">
        <v>6.46887255830516</v>
      </c>
      <c r="BE101" s="0" t="n">
        <v>1.4317534021049</v>
      </c>
      <c r="BF101" s="0" t="n">
        <v>12.7583370978626</v>
      </c>
      <c r="BG101" s="0" t="n">
        <v>5.8089352703788</v>
      </c>
      <c r="BH101" s="0" t="n">
        <v>0</v>
      </c>
      <c r="BI101" s="0" t="n">
        <v>0</v>
      </c>
      <c r="BJ101" s="0" t="n">
        <v>0.144166929164778</v>
      </c>
      <c r="BK101" s="0" t="n">
        <v>0.0925074844230925</v>
      </c>
      <c r="BL101" s="0" t="n">
        <v>1.02751489717195</v>
      </c>
      <c r="BM101" s="0" t="n">
        <v>0.0794923195089589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0.00526363511314102</v>
      </c>
      <c r="BU101" s="0" t="n">
        <v>4.30344158202034</v>
      </c>
      <c r="BV101" s="0" t="n">
        <v>11.7274791628438</v>
      </c>
      <c r="BW101" s="0" t="n">
        <v>5.40158418477714</v>
      </c>
      <c r="BX101" s="0" t="n">
        <v>0.039968396309319</v>
      </c>
      <c r="BY101" s="0" t="n">
        <v>0.0101880237984867</v>
      </c>
      <c r="BZ101" s="0" t="n">
        <v>0.149345579764952</v>
      </c>
      <c r="CA101" s="0" t="n">
        <v>0.0942258221654195</v>
      </c>
      <c r="CB101" s="0" t="n">
        <v>8.44578397002131</v>
      </c>
      <c r="CC101" s="0" t="n">
        <v>0.670645399865155</v>
      </c>
      <c r="CD101" s="0" t="n">
        <v>0.718762109928658</v>
      </c>
      <c r="CE101" s="0" t="n">
        <v>0.323548188280534</v>
      </c>
      <c r="CF101" s="0" t="n">
        <v>0.0026511743899777</v>
      </c>
      <c r="CG101" s="0" t="n">
        <v>0.00209172960891284</v>
      </c>
      <c r="CH101" s="0" t="n">
        <v>0.00865686367826964</v>
      </c>
      <c r="CI101" s="0" t="n">
        <v>0.00539255297386227</v>
      </c>
      <c r="CJ101" s="0" t="n">
        <v>9.69703160848896</v>
      </c>
      <c r="CK101" s="0" t="n">
        <v>0.849077913903463</v>
      </c>
      <c r="CL101" s="0" t="n">
        <v>1.19694776746889</v>
      </c>
      <c r="CM101" s="0" t="n">
        <v>0.54451490992745</v>
      </c>
      <c r="CN101" s="0" t="n">
        <v>0.0035458794293769</v>
      </c>
      <c r="CO101" s="0" t="n">
        <v>0.00296604257107691</v>
      </c>
      <c r="CP101" s="0" t="n">
        <v>0.0135012417738816</v>
      </c>
      <c r="CQ101" s="0" t="n">
        <v>0.00865816232845306</v>
      </c>
      <c r="CR101" s="0" t="n">
        <v>0.848461451962015</v>
      </c>
      <c r="CS101" s="0" t="n">
        <v>0.0668693983325999</v>
      </c>
      <c r="CT101" s="0" t="n">
        <v>0.462247824512944</v>
      </c>
      <c r="CU101" s="0" t="n">
        <v>4.24409298037492</v>
      </c>
      <c r="CV101" s="0" t="n">
        <v>0.0349405334049904</v>
      </c>
      <c r="CW101" s="0" t="n">
        <v>0.0314354589100126</v>
      </c>
      <c r="CX101" s="0" t="n">
        <v>0.0320215379980481</v>
      </c>
      <c r="CY101" s="0" t="n">
        <v>0.0370224910304822</v>
      </c>
      <c r="CZ101" s="0" t="n">
        <v>0.0970540579325223</v>
      </c>
      <c r="DA101" s="0" t="n">
        <v>6.64916992400133</v>
      </c>
      <c r="DB101" s="0" t="n">
        <v>2.14709056074723</v>
      </c>
      <c r="DC101" s="0" t="n">
        <v>4.41050860205743</v>
      </c>
      <c r="DD101" s="0" t="n">
        <v>0.287675407020879</v>
      </c>
      <c r="DE101" s="0" t="n">
        <v>0.0172886957363938</v>
      </c>
      <c r="DF101" s="0" t="n">
        <v>0.00927794300414392</v>
      </c>
      <c r="DG101" s="0" t="n">
        <v>0.00051332283129599</v>
      </c>
      <c r="DH101" s="7" t="n">
        <v>2.62871286947017E-006</v>
      </c>
      <c r="DI101" s="0" t="n">
        <v>0.00421894640594147</v>
      </c>
      <c r="DJ101" s="0" t="n">
        <v>0.00484215073174727</v>
      </c>
      <c r="DK101" s="0" t="n">
        <v>0.000423845137296582</v>
      </c>
      <c r="DL101" s="0" t="n">
        <v>0.0292651306505922</v>
      </c>
      <c r="DM101" s="0" t="n">
        <v>0.087771985335084</v>
      </c>
      <c r="DN101" s="0" t="n">
        <v>1.41629960774942</v>
      </c>
      <c r="DO101" s="7" t="n">
        <v>8.56947432159211E-008</v>
      </c>
      <c r="DP101" s="0" t="n">
        <v>0.26300231219425</v>
      </c>
      <c r="DQ101" s="0" t="n">
        <v>0.00372493967319571</v>
      </c>
      <c r="DR101" s="0" t="n">
        <v>0.00123020253238616</v>
      </c>
      <c r="DS101" s="0" t="n">
        <v>0.00507895434440608</v>
      </c>
      <c r="DT101" s="0" t="n">
        <v>0.281983745503343</v>
      </c>
      <c r="DU101" s="0" t="n">
        <v>0.999651390408377</v>
      </c>
      <c r="DV101" s="0" t="n">
        <v>0.783134192564535</v>
      </c>
      <c r="DW101" s="0" t="n">
        <v>0.940050904858289</v>
      </c>
      <c r="DX101" s="7" t="n">
        <v>1.53988537889037E-005</v>
      </c>
      <c r="DY101" s="0" t="n">
        <v>0.00488935112920959</v>
      </c>
      <c r="DZ101" s="0" t="n">
        <v>4.81372243805037</v>
      </c>
      <c r="EA101" s="0" t="n">
        <v>0.131093766128887</v>
      </c>
      <c r="EB101" s="0" t="n">
        <v>3.59077048455923</v>
      </c>
      <c r="EC101" s="0" t="n">
        <v>0.0537181829132553</v>
      </c>
      <c r="ED101" s="0" t="n">
        <v>0.00146292506735136</v>
      </c>
      <c r="EE101" s="0" t="n">
        <v>1.54179105792755</v>
      </c>
      <c r="EF101" s="0" t="n">
        <v>199.760141536786</v>
      </c>
      <c r="EG101" s="0" t="n">
        <v>0.00798961175806838</v>
      </c>
      <c r="EH101" s="0" t="n">
        <v>1.37325424657237</v>
      </c>
      <c r="EI101" s="0" t="n">
        <v>98.1604612727722</v>
      </c>
      <c r="EJ101" s="0" t="n">
        <v>0.108958766278084</v>
      </c>
      <c r="EK101" s="0" t="n">
        <v>22763.9964162911</v>
      </c>
      <c r="EL101" s="0" t="n">
        <v>0.00312283012855173</v>
      </c>
      <c r="EM101" s="0" t="n">
        <v>10.1703938997312</v>
      </c>
      <c r="EN101" s="0" t="n">
        <v>580.858865189667</v>
      </c>
      <c r="EO101" s="0" t="n">
        <v>2.06655810913832</v>
      </c>
      <c r="EP101" s="0" t="n">
        <v>347915.499551715</v>
      </c>
      <c r="EQ101" s="0" t="n">
        <v>0.353471847326665</v>
      </c>
      <c r="ER101" s="0" t="n">
        <v>0.0278169726130024</v>
      </c>
      <c r="ES101" s="0" t="n">
        <v>417082.94182676</v>
      </c>
      <c r="ET101" s="0" t="n">
        <v>0.0011589790077156</v>
      </c>
      <c r="EU101" s="0" t="n">
        <v>0.560355393001822</v>
      </c>
      <c r="EV101" s="0" t="n">
        <v>0.00127424994646826</v>
      </c>
      <c r="EW101" s="7" t="n">
        <v>6417001.65633868</v>
      </c>
      <c r="EX101" s="0" t="n">
        <v>3.53285764744964</v>
      </c>
      <c r="EY101" s="0" t="n">
        <v>1292.12094331075</v>
      </c>
      <c r="EZ101" s="7" t="n">
        <v>1020536.64142104</v>
      </c>
      <c r="FA101" s="0" t="n">
        <v>0.0014193373197992</v>
      </c>
      <c r="FB101" s="0" t="n">
        <v>22.9791342109381</v>
      </c>
      <c r="FC101" s="0" t="n">
        <v>65550.4958219748</v>
      </c>
      <c r="FD101" s="0" t="n">
        <v>0.0665973601133404</v>
      </c>
      <c r="FE101" s="0" t="n">
        <v>15.1134942986813</v>
      </c>
      <c r="FF101" s="0" t="n">
        <v>20528.5918976845</v>
      </c>
      <c r="FG101" s="0" t="n">
        <v>244.715052918435</v>
      </c>
      <c r="FH101" s="0" t="n">
        <v>98504.4266434663</v>
      </c>
      <c r="FI101" s="0" t="n">
        <v>0.148715702963106</v>
      </c>
      <c r="FJ101" s="0" t="n">
        <v>247.042544717948</v>
      </c>
      <c r="FK101" s="0" t="n">
        <v>2.34251516440319</v>
      </c>
      <c r="FL101" s="0" t="n">
        <v>16890.1890117447</v>
      </c>
      <c r="FM101" s="0" t="n">
        <v>437.65701036191</v>
      </c>
      <c r="FN101" s="0" t="n">
        <v>0.00106857622944639</v>
      </c>
      <c r="FO101" s="0" t="n">
        <v>0.180697609277419</v>
      </c>
      <c r="FP101" s="7" t="n">
        <v>2.25590979902746E-012</v>
      </c>
      <c r="FQ101" s="7" t="n">
        <v>3.42323635845474E-010</v>
      </c>
      <c r="FR101" s="0" t="n">
        <v>499999.999999968</v>
      </c>
      <c r="FS101" s="7" t="n">
        <v>1.60916387755804E-011</v>
      </c>
      <c r="FT101" s="7" t="n">
        <v>1.55610202829084E-009</v>
      </c>
      <c r="FU101" s="0" t="n">
        <v>896260.966147219</v>
      </c>
      <c r="FV101" s="7" t="n">
        <v>3.98421014432908E-009</v>
      </c>
      <c r="FW101" s="7" t="n">
        <v>4.76548330895469E-008</v>
      </c>
      <c r="FX101" s="7" t="n">
        <v>5797187.15636571</v>
      </c>
      <c r="FY101" s="7" t="n">
        <v>2.577063238205E-008</v>
      </c>
      <c r="FZ101" s="7" t="n">
        <v>2.57745393793738E-007</v>
      </c>
      <c r="GA101" s="7" t="n">
        <v>7.8334522649861E-007</v>
      </c>
      <c r="GB101" s="0" t="n">
        <v>99999.9999216513</v>
      </c>
      <c r="GC101" s="7" t="n">
        <v>7.82961167906192E-005</v>
      </c>
      <c r="GD101" s="7" t="n">
        <v>5.2769012836552E-009</v>
      </c>
      <c r="GE101" s="0" t="n">
        <v>99999.9999999527</v>
      </c>
      <c r="GF101" s="7" t="n">
        <v>6.44257615584172E-012</v>
      </c>
      <c r="GG101" s="7" t="n">
        <v>1.11902392050396E-014</v>
      </c>
      <c r="GH101" s="7" t="n">
        <v>1.48346307935462E-008</v>
      </c>
      <c r="GI101" s="7" t="n">
        <v>4.72180482639386E-008</v>
      </c>
      <c r="GJ101" s="0" t="n">
        <v>0.00040877005949558</v>
      </c>
      <c r="GK101" s="0" t="n">
        <v>9.3111883503054</v>
      </c>
      <c r="GL101" s="0" t="n">
        <v>1.93637951350215</v>
      </c>
      <c r="GM101" s="0" t="n">
        <v>15.4710432454252</v>
      </c>
      <c r="GN101" s="0" t="s">
        <v>336</v>
      </c>
      <c r="GO101" s="0" t="e">
        <f aca="false">VLOOKUP(GN101,,8,0)</f>
        <v>#NAME?</v>
      </c>
      <c r="GP101" s="0" t="n">
        <v>769</v>
      </c>
      <c r="GQ101" s="0" t="n">
        <v>1797193</v>
      </c>
      <c r="GR101" s="0" t="n">
        <v>668</v>
      </c>
      <c r="GS101" s="0" t="n">
        <v>1183462</v>
      </c>
      <c r="GT101" s="0" t="n">
        <v>513</v>
      </c>
      <c r="GU101" s="0" t="n">
        <v>613731</v>
      </c>
      <c r="GV101" s="0" t="n">
        <v>614427</v>
      </c>
      <c r="GW101" s="0" t="n">
        <v>0.767964071856287</v>
      </c>
      <c r="GX101" s="0" t="n">
        <v>6</v>
      </c>
      <c r="GY101" s="0" t="s">
        <v>336</v>
      </c>
      <c r="GZ101" s="0" t="n">
        <v>95</v>
      </c>
      <c r="HA101" s="0" t="n">
        <v>0</v>
      </c>
      <c r="HB101" s="0" t="e">
        <f aca="false">VLOOKUP(GN101,,42,0)</f>
        <v>#NAME?</v>
      </c>
      <c r="HC101" s="0" t="e">
        <f aca="false">VLOOKUP(GN101,,43,0)</f>
        <v>#NAME?</v>
      </c>
      <c r="HD101" s="0" t="e">
        <f aca="false">IF(HC101="Progressed",1,0)</f>
        <v>#NAME?</v>
      </c>
      <c r="HE101" s="0" t="n">
        <f aca="false">GU101/GX101</f>
        <v>102288.5</v>
      </c>
      <c r="HF101" s="0" t="e">
        <f aca="false">VLOOKUP(GN101,,3,0)</f>
        <v>#NAME?</v>
      </c>
      <c r="HG101" s="0" t="n">
        <f aca="false">IF(Q101&gt;20,1,0)</f>
        <v>1</v>
      </c>
      <c r="HH101" s="0" t="n">
        <f aca="false">IF(AF101&gt;4.2,1,0)</f>
        <v>0</v>
      </c>
      <c r="HI101" s="0" t="n">
        <f aca="false">IF(DQ101&gt;0.005,1,0)</f>
        <v>0</v>
      </c>
      <c r="HJ101" s="0" t="n">
        <f aca="false">IF(DR101&gt;0.004,1,0)</f>
        <v>0</v>
      </c>
      <c r="HK101" s="0" t="n">
        <f aca="false">IF(ED101&gt;0.001,1,0)</f>
        <v>1</v>
      </c>
      <c r="HL101" s="0" t="n">
        <f aca="false">IF((GT101/GP101)&gt;0.4,1,0)</f>
        <v>1</v>
      </c>
      <c r="HM101" s="0" t="n">
        <f aca="false">SUM(HG101:HH101)</f>
        <v>1</v>
      </c>
      <c r="HN101" s="0" t="n">
        <f aca="false">SUM(HG101,HH101,HL101)</f>
        <v>2</v>
      </c>
      <c r="HP101" s="1" t="n">
        <f aca="false">IF(B101&gt;AVERAGE($B$3:$B$115),1,0)</f>
        <v>0</v>
      </c>
      <c r="HQ101" s="1" t="n">
        <f aca="false">IF(E101&gt;AVERAGE($E$3:$E$115),1,0)</f>
        <v>1</v>
      </c>
      <c r="HR101" s="2" t="str">
        <f aca="false">IF(AND(HP101,HQ101),"high","low")</f>
        <v>low</v>
      </c>
      <c r="HS101" s="6" t="n">
        <v>109.5</v>
      </c>
      <c r="HT101" s="6" t="n">
        <v>0</v>
      </c>
      <c r="HU101" s="6" t="str">
        <f aca="false">HR101</f>
        <v>low</v>
      </c>
      <c r="HV101" s="0" t="str">
        <f aca="false">IF(HM101+HL101&lt;2,"low","high")</f>
        <v>high</v>
      </c>
      <c r="HW101" s="0" t="n">
        <v>95</v>
      </c>
      <c r="HX101" s="0" t="n">
        <v>0</v>
      </c>
      <c r="HY101" s="0" t="n">
        <f aca="false">SUM(HG101,HH101,HL101)</f>
        <v>2</v>
      </c>
      <c r="IA101" s="0" t="n">
        <v>95</v>
      </c>
      <c r="IB101" s="0" t="n">
        <v>0</v>
      </c>
      <c r="IC101" s="0" t="str">
        <f aca="false">IF(AND(SUM(HG101:HH101)=2,GW101&gt;0.4),"high relBp52 and cRel + high synergy",IF(SUM(HG101:HH101)=2,"high RelBp52 and cRel + low synergy","low nfkb"))</f>
        <v>low nfkb</v>
      </c>
      <c r="IE101" s="0" t="n">
        <v>95</v>
      </c>
      <c r="IF101" s="0" t="n">
        <v>0</v>
      </c>
      <c r="IG101" s="0" t="str">
        <f aca="false">IF(AND(SUM(HG101:HH101)=2,GW101&gt;0.4),"high relBp52 and cRel + high synergy",IF(AND(SUM(HG101:HH101)=1,GW101&gt;0.4),"high RelBp52 or cRel + high synergy",IF(SUM(HG101:HH101)=1,"high cRel OR RelBnp52n","low nfkb")))</f>
        <v>high RelBp52 or cRel + high synergy</v>
      </c>
      <c r="II101" s="0" t="n">
        <v>95</v>
      </c>
      <c r="IJ101" s="0" t="n">
        <v>0</v>
      </c>
      <c r="IK101" s="0" t="str">
        <f aca="false">IF(Q101&gt;20,"high cRel","low cRel")</f>
        <v>high cRel</v>
      </c>
      <c r="IM101" s="0" t="n">
        <v>95</v>
      </c>
      <c r="IN101" s="0" t="n">
        <v>0</v>
      </c>
      <c r="IO101" s="0" t="str">
        <f aca="false">IF(AND(Q101&gt;20,GW101&gt;0.4),"high cRel + syn","low cRel or syn")</f>
        <v>high cRel + syn</v>
      </c>
      <c r="IQ101" s="0" t="n">
        <v>95</v>
      </c>
      <c r="IR101" s="0" t="n">
        <v>0</v>
      </c>
      <c r="IS101" s="0" t="str">
        <f aca="false">IF(AF101&gt;4.2,"High RelBnp52n","low RelBnp52n")</f>
        <v>low RelBnp52n</v>
      </c>
      <c r="IU101" s="0" t="n">
        <v>95</v>
      </c>
      <c r="IV101" s="0" t="n">
        <v>0</v>
      </c>
      <c r="IW101" s="0" t="str">
        <f aca="false">IF(AND(AF101&gt;4.2,GW101&gt;0.4),"High RelBnp52n and syn","low RelBnp52n or syn")</f>
        <v>low RelBnp52n or syn</v>
      </c>
      <c r="IY101" s="0" t="n">
        <v>95</v>
      </c>
      <c r="IZ101" s="0" t="n">
        <v>0</v>
      </c>
      <c r="JA101" s="0" t="str">
        <f aca="false">IF(AND(AF101&gt;4.2,GW101&gt;0.4),"High RelBnp52n and syn",IF(AND(AF101&gt;4.2,GW101&lt;=0.4),"other",IF(AND(AF101&lt;=4.2,GW101&gt;0.4),"other","low RelBnp52n and syn")))</f>
        <v>other</v>
      </c>
      <c r="JC101" s="0" t="n">
        <v>95</v>
      </c>
      <c r="JD101" s="0" t="n">
        <v>0</v>
      </c>
      <c r="JE101" s="0" t="str">
        <f aca="false">IF(ED101&gt;0.001,"high pE2F","low pE2F")</f>
        <v>high pE2F</v>
      </c>
      <c r="JG101" s="0" t="n">
        <v>95</v>
      </c>
      <c r="JH101" s="0" t="n">
        <v>0</v>
      </c>
      <c r="JI101" s="0" t="str">
        <f aca="false">IF((Q101/R101)&gt;1.3,"high cRel/relA","low cRel/RelA")</f>
        <v>high cRel/relA</v>
      </c>
      <c r="JK101" s="0" t="n">
        <v>95</v>
      </c>
      <c r="JL101" s="0" t="n">
        <v>0</v>
      </c>
      <c r="JM101" s="0" t="str">
        <f aca="false">IF(AND((Q101/R101)&gt;1.3,GW101&gt;0.4),"high cRel/relA and high syn",IF(OR((Q101/R101)&gt;1.3,GW101&gt;0.4),"high cRel/RelA or high syn","low both"))</f>
        <v>high cRel/relA and high syn</v>
      </c>
      <c r="JO101" s="0" t="n">
        <v>95</v>
      </c>
      <c r="JP101" s="0" t="n">
        <v>0</v>
      </c>
      <c r="JQ101" s="0" t="str">
        <f aca="false">IF(BB101&gt;7.6,"high IkBd","low IkBd")</f>
        <v>high IkBd</v>
      </c>
      <c r="JS101" s="0" t="n">
        <v>95</v>
      </c>
      <c r="JT101" s="0" t="n">
        <v>0</v>
      </c>
      <c r="JU101" s="0" t="n">
        <v>2</v>
      </c>
      <c r="JW101" s="0" t="n">
        <v>95</v>
      </c>
      <c r="JX101" s="0" t="n">
        <v>0</v>
      </c>
      <c r="JY101" s="0" t="str">
        <f aca="false">IF(OR(JU101=3,JU101=5),IF(GW101&gt;0.4,"3/5 high syn","3/5 low syn"),"other")</f>
        <v>other</v>
      </c>
      <c r="KA101" s="0" t="n">
        <v>95</v>
      </c>
      <c r="KB101" s="0" t="n">
        <v>0</v>
      </c>
      <c r="KC101" s="0" t="str">
        <f aca="false">IF(KD101&gt;$KE$3,"high nfkb","low")</f>
        <v>high nfkb</v>
      </c>
      <c r="KD101" s="0" t="n">
        <f aca="false">D101+C101</f>
        <v>35.5237522571346</v>
      </c>
      <c r="KG101" s="0" t="n">
        <v>95</v>
      </c>
      <c r="KH101" s="0" t="n">
        <v>0</v>
      </c>
      <c r="KI101" s="0" t="str">
        <f aca="false">IF(AND(KM101,NOT(KN101),KO101),"high cRel+RelB, low RelA","other")</f>
        <v>other</v>
      </c>
      <c r="KJ101" s="0" t="n">
        <f aca="false">Q101</f>
        <v>24.1073368145237</v>
      </c>
      <c r="KK101" s="0" t="n">
        <f aca="false">R101</f>
        <v>15.7006850884998</v>
      </c>
      <c r="KL101" s="0" t="n">
        <f aca="false">AC101</f>
        <v>15.8239356167839</v>
      </c>
      <c r="KM101" s="0" t="n">
        <f aca="false">IF(KJ101&gt;AVERAGE($KJ$3:$KJ$115),1,0)</f>
        <v>1</v>
      </c>
      <c r="KN101" s="0" t="n">
        <f aca="false">IF(KK101&gt;AVERAGE($KK$3:$KK$115),1,0)</f>
        <v>0</v>
      </c>
      <c r="KO101" s="0" t="n">
        <f aca="false">IF(KL101&gt;AVERAGE($KL$3:$KL$115),1,0)</f>
        <v>0</v>
      </c>
      <c r="KP101" s="0" t="n">
        <v>5</v>
      </c>
      <c r="KQ101" s="0" t="n">
        <v>380</v>
      </c>
      <c r="KR101" s="0" t="n">
        <v>630331</v>
      </c>
      <c r="KS101" s="0" t="n">
        <v>396</v>
      </c>
      <c r="KT101" s="0" t="n">
        <v>646291</v>
      </c>
      <c r="KU101" s="0" t="n">
        <v>38</v>
      </c>
      <c r="KV101" s="0" t="n">
        <v>-15960</v>
      </c>
      <c r="KW101" s="0" t="n">
        <v>10457</v>
      </c>
      <c r="KX101" s="0" t="n">
        <v>0.095959595959596</v>
      </c>
      <c r="KY101" s="0" t="n">
        <f aca="false">KV101/KT101</f>
        <v>-0.0246947582435776</v>
      </c>
    </row>
    <row r="102" customFormat="false" ht="15" hidden="false" customHeight="false" outlineLevel="0" collapsed="false">
      <c r="A102" s="0" t="n">
        <v>361</v>
      </c>
      <c r="B102" s="0" t="n">
        <v>5.54062056526695</v>
      </c>
      <c r="C102" s="0" t="n">
        <v>17.0841475478961</v>
      </c>
      <c r="D102" s="0" t="n">
        <v>5.05338148126345</v>
      </c>
      <c r="E102" s="0" t="n">
        <v>114.895698873601</v>
      </c>
      <c r="F102" s="0" t="n">
        <v>0.125331857913219</v>
      </c>
      <c r="G102" s="0" t="n">
        <v>0.0380195101354916</v>
      </c>
      <c r="H102" s="0" t="n">
        <v>1.1680101548165</v>
      </c>
      <c r="I102" s="0" t="n">
        <v>0.286182189204735</v>
      </c>
      <c r="J102" s="0" t="n">
        <v>0.0421342116463872</v>
      </c>
      <c r="K102" s="0" t="n">
        <v>4.5908773227303</v>
      </c>
      <c r="L102" s="0" t="n">
        <v>0.472619258546309</v>
      </c>
      <c r="M102" s="0" t="n">
        <v>1</v>
      </c>
      <c r="N102" s="0" t="n">
        <v>1.05268835473131</v>
      </c>
      <c r="O102" s="0" t="n">
        <v>1</v>
      </c>
      <c r="P102" s="0" t="n">
        <v>0.00825691926248449</v>
      </c>
      <c r="Q102" s="0" t="n">
        <v>14.4081735433219</v>
      </c>
      <c r="R102" s="0" t="n">
        <v>17.3774141460367</v>
      </c>
      <c r="S102" s="0" t="n">
        <v>0.725633477948216</v>
      </c>
      <c r="T102" s="0" t="n">
        <v>0</v>
      </c>
      <c r="U102" s="0" t="n">
        <v>1</v>
      </c>
      <c r="V102" s="0" t="n">
        <v>2.96923223141921</v>
      </c>
      <c r="W102" s="0" t="n">
        <v>0.390947360884908</v>
      </c>
      <c r="X102" s="0" t="n">
        <v>1.21953295578282</v>
      </c>
      <c r="Y102" s="0" t="n">
        <v>2.61351883492875</v>
      </c>
      <c r="Z102" s="0" t="n">
        <v>1.90949688742422</v>
      </c>
      <c r="AA102" s="0" t="n">
        <v>0.0266080192735722</v>
      </c>
      <c r="AB102" s="0" t="n">
        <v>0.791643012903742</v>
      </c>
      <c r="AC102" s="0" t="n">
        <v>16.718103812396</v>
      </c>
      <c r="AD102" s="0" t="n">
        <v>0.00866818569861369</v>
      </c>
      <c r="AE102" s="0" t="n">
        <v>0.342706515450061</v>
      </c>
      <c r="AF102" s="0" t="n">
        <v>3.39874537448718</v>
      </c>
      <c r="AG102" s="0" t="n">
        <v>0.21021340187524</v>
      </c>
      <c r="AH102" s="0" t="n">
        <v>9.70328902389406</v>
      </c>
      <c r="AI102" s="0" t="n">
        <v>0.113906621799854</v>
      </c>
      <c r="AJ102" s="0" t="n">
        <v>0.0271760993410183</v>
      </c>
      <c r="AK102" s="0" t="n">
        <v>0.0161216143736934</v>
      </c>
      <c r="AL102" s="0" t="n">
        <v>0.00334961505168897</v>
      </c>
      <c r="AM102" s="0" t="n">
        <v>0.500837994999619</v>
      </c>
      <c r="AN102" s="0" t="n">
        <v>0.00132472764953107</v>
      </c>
      <c r="AO102" s="0" t="n">
        <v>0.138088348480837</v>
      </c>
      <c r="AP102" s="0" t="n">
        <v>139.447286037273</v>
      </c>
      <c r="AQ102" s="0" t="n">
        <v>17.8647655257894</v>
      </c>
      <c r="AR102" s="0" t="n">
        <v>35.703537843355</v>
      </c>
      <c r="AS102" s="0" t="n">
        <v>8.02056101236707</v>
      </c>
      <c r="AT102" s="0" t="n">
        <v>25.1534552359512</v>
      </c>
      <c r="AU102" s="0" t="n">
        <v>0.0599628856437908</v>
      </c>
      <c r="AV102" s="0" t="n">
        <v>1.67589374497401</v>
      </c>
      <c r="AW102" s="0" t="n">
        <v>0.0176800238768063</v>
      </c>
      <c r="AX102" s="0" t="n">
        <v>3.92646434474735</v>
      </c>
      <c r="AY102" s="0" t="n">
        <v>0.574852286618532</v>
      </c>
      <c r="AZ102" s="0" t="n">
        <v>2.6705813224475</v>
      </c>
      <c r="BA102" s="0" t="n">
        <v>0.323946219012636</v>
      </c>
      <c r="BB102" s="0" t="n">
        <v>7.95266661584095</v>
      </c>
      <c r="BC102" s="0" t="n">
        <v>18.6404679773292</v>
      </c>
      <c r="BD102" s="0" t="n">
        <v>9.49933456955049</v>
      </c>
      <c r="BE102" s="0" t="n">
        <v>1.45564925879637</v>
      </c>
      <c r="BF102" s="0" t="n">
        <v>10.1088709271136</v>
      </c>
      <c r="BG102" s="0" t="n">
        <v>4.54332639247272</v>
      </c>
      <c r="BH102" s="0" t="n">
        <v>0</v>
      </c>
      <c r="BI102" s="0" t="n">
        <v>0</v>
      </c>
      <c r="BJ102" s="0" t="n">
        <v>0.326202088880192</v>
      </c>
      <c r="BK102" s="0" t="n">
        <v>0.183918190479704</v>
      </c>
      <c r="BL102" s="0" t="n">
        <v>1.02843873716527</v>
      </c>
      <c r="BM102" s="0" t="n">
        <v>0.0806656369231108</v>
      </c>
      <c r="BN102" s="0" t="n">
        <v>0</v>
      </c>
      <c r="BO102" s="0" t="n">
        <v>0</v>
      </c>
      <c r="BP102" s="0" t="n">
        <v>0</v>
      </c>
      <c r="BQ102" s="0" t="n">
        <v>0</v>
      </c>
      <c r="BR102" s="0" t="n">
        <v>0</v>
      </c>
      <c r="BS102" s="0" t="n">
        <v>0</v>
      </c>
      <c r="BT102" s="0" t="n">
        <v>0.00502059667188336</v>
      </c>
      <c r="BU102" s="0" t="n">
        <v>4.76612232589479</v>
      </c>
      <c r="BV102" s="0" t="n">
        <v>4.92585952283766</v>
      </c>
      <c r="BW102" s="0" t="n">
        <v>2.24054587602514</v>
      </c>
      <c r="BX102" s="0" t="n">
        <v>0.0174496093774544</v>
      </c>
      <c r="BY102" s="0" t="n">
        <v>0.00519644346701207</v>
      </c>
      <c r="BZ102" s="0" t="n">
        <v>0.182460306970022</v>
      </c>
      <c r="CA102" s="0" t="n">
        <v>0.100925584905741</v>
      </c>
      <c r="CB102" s="0" t="n">
        <v>4.49658543574896</v>
      </c>
      <c r="CC102" s="0" t="n">
        <v>0.362795219451695</v>
      </c>
      <c r="CD102" s="0" t="n">
        <v>0.305821017614128</v>
      </c>
      <c r="CE102" s="0" t="n">
        <v>0.135308414187474</v>
      </c>
      <c r="CF102" s="0" t="n">
        <v>0.00124325938949915</v>
      </c>
      <c r="CG102" s="0" t="n">
        <v>0.00100802246913437</v>
      </c>
      <c r="CH102" s="0" t="n">
        <v>0.0104936030140763</v>
      </c>
      <c r="CI102" s="0" t="n">
        <v>0.0057398721656918</v>
      </c>
      <c r="CJ102" s="0" t="n">
        <v>5.51598678862129</v>
      </c>
      <c r="CK102" s="0" t="n">
        <v>0.485356281708028</v>
      </c>
      <c r="CL102" s="0" t="n">
        <v>1.22134049146275</v>
      </c>
      <c r="CM102" s="0" t="n">
        <v>0.548360240516701</v>
      </c>
      <c r="CN102" s="0" t="n">
        <v>0.00379036283482864</v>
      </c>
      <c r="CO102" s="0" t="n">
        <v>0.00333480778282303</v>
      </c>
      <c r="CP102" s="0" t="n">
        <v>0.0393049076783661</v>
      </c>
      <c r="CQ102" s="0" t="n">
        <v>0.0221502827880826</v>
      </c>
      <c r="CR102" s="0" t="n">
        <v>1.09283023624362</v>
      </c>
      <c r="CS102" s="0" t="n">
        <v>0.0874556392366119</v>
      </c>
      <c r="CT102" s="0" t="n">
        <v>0.50083681261152</v>
      </c>
      <c r="CU102" s="0" t="n">
        <v>3.3666206367168</v>
      </c>
      <c r="CV102" s="0" t="n">
        <v>0.0468614234799918</v>
      </c>
      <c r="CW102" s="0" t="n">
        <v>0.0455170546587857</v>
      </c>
      <c r="CX102" s="0" t="n">
        <v>0.0230226203388096</v>
      </c>
      <c r="CY102" s="0" t="n">
        <v>0.0378540801796638</v>
      </c>
      <c r="CZ102" s="0" t="n">
        <v>0.0864088396337226</v>
      </c>
      <c r="DA102" s="0" t="n">
        <v>6.35438445453918</v>
      </c>
      <c r="DB102" s="0" t="n">
        <v>2.677383327732</v>
      </c>
      <c r="DC102" s="0" t="n">
        <v>3.81558246340303</v>
      </c>
      <c r="DD102" s="0" t="n">
        <v>0.237487749893984</v>
      </c>
      <c r="DE102" s="0" t="n">
        <v>0.0151571588428142</v>
      </c>
      <c r="DF102" s="0" t="n">
        <v>0.00931131579468417</v>
      </c>
      <c r="DG102" s="0" t="n">
        <v>0.00051372003676517</v>
      </c>
      <c r="DH102" s="7" t="n">
        <v>2.50715974129282E-006</v>
      </c>
      <c r="DI102" s="0" t="n">
        <v>0.00224589254860141</v>
      </c>
      <c r="DJ102" s="0" t="n">
        <v>0.00275411092640702</v>
      </c>
      <c r="DK102" s="0" t="n">
        <v>0.000545847027410662</v>
      </c>
      <c r="DL102" s="0" t="n">
        <v>0.0105166978502926</v>
      </c>
      <c r="DM102" s="0" t="n">
        <v>0.0457673022773761</v>
      </c>
      <c r="DN102" s="0" t="n">
        <v>1.08171477021493</v>
      </c>
      <c r="DO102" s="7" t="n">
        <v>2.16620992274343E-007</v>
      </c>
      <c r="DP102" s="0" t="n">
        <v>0.162888113007963</v>
      </c>
      <c r="DQ102" s="0" t="n">
        <v>0.0034078400549236</v>
      </c>
      <c r="DR102" s="0" t="n">
        <v>0.000947545073935119</v>
      </c>
      <c r="DS102" s="0" t="n">
        <v>0.00767927209980766</v>
      </c>
      <c r="DT102" s="0" t="n">
        <v>0.337584600138383</v>
      </c>
      <c r="DU102" s="0" t="n">
        <v>0.999556737687518</v>
      </c>
      <c r="DV102" s="0" t="n">
        <v>0.953697343917308</v>
      </c>
      <c r="DW102" s="0" t="n">
        <v>0.929948556174465</v>
      </c>
      <c r="DX102" s="7" t="n">
        <v>2.97069255821377E-005</v>
      </c>
      <c r="DY102" s="0" t="n">
        <v>0.00697314493374042</v>
      </c>
      <c r="DZ102" s="0" t="n">
        <v>4.83862980739487</v>
      </c>
      <c r="EA102" s="0" t="n">
        <v>0.0948036805143503</v>
      </c>
      <c r="EB102" s="0" t="n">
        <v>4.01373823625817</v>
      </c>
      <c r="EC102" s="0" t="n">
        <v>0.0652846703599369</v>
      </c>
      <c r="ED102" s="0" t="n">
        <v>0.00127915176168858</v>
      </c>
      <c r="EE102" s="0" t="n">
        <v>1.08234956315882</v>
      </c>
      <c r="EF102" s="0" t="n">
        <v>199.760141376223</v>
      </c>
      <c r="EG102" s="0" t="n">
        <v>0.00798961175151992</v>
      </c>
      <c r="EH102" s="0" t="n">
        <v>1.32868472388045</v>
      </c>
      <c r="EI102" s="0" t="n">
        <v>116.465629393828</v>
      </c>
      <c r="EJ102" s="0" t="n">
        <v>0.125911713076194</v>
      </c>
      <c r="EK102" s="0" t="n">
        <v>19886.7469537478</v>
      </c>
      <c r="EL102" s="0" t="n">
        <v>0.00263958097685311</v>
      </c>
      <c r="EM102" s="0" t="n">
        <v>9.65478534850083</v>
      </c>
      <c r="EN102" s="0" t="n">
        <v>532.580665982455</v>
      </c>
      <c r="EO102" s="0" t="n">
        <v>1.8389221051119</v>
      </c>
      <c r="EP102" s="0" t="n">
        <v>284287.1305389</v>
      </c>
      <c r="EQ102" s="0" t="n">
        <v>0.274184322916932</v>
      </c>
      <c r="ER102" s="0" t="n">
        <v>0.0234107237591361</v>
      </c>
      <c r="ES102" s="0" t="n">
        <v>519466.888212228</v>
      </c>
      <c r="ET102" s="0" t="n">
        <v>0.00121483000454448</v>
      </c>
      <c r="EU102" s="0" t="n">
        <v>0.602896919660875</v>
      </c>
      <c r="EV102" s="0" t="n">
        <v>0.00119770218651938</v>
      </c>
      <c r="EW102" s="7" t="n">
        <v>5914453.93598871</v>
      </c>
      <c r="EX102" s="0" t="n">
        <v>2.74036785516761</v>
      </c>
      <c r="EY102" s="0" t="n">
        <v>1147.44678693739</v>
      </c>
      <c r="EZ102" s="7" t="n">
        <v>1343495.52617902</v>
      </c>
      <c r="FA102" s="0" t="n">
        <v>0.00157252731504265</v>
      </c>
      <c r="FB102" s="0" t="n">
        <v>22.9309190234242</v>
      </c>
      <c r="FC102" s="0" t="n">
        <v>47792.171966227</v>
      </c>
      <c r="FD102" s="0" t="n">
        <v>0.0460937636161878</v>
      </c>
      <c r="FE102" s="0" t="n">
        <v>9.81502435510904</v>
      </c>
      <c r="FF102" s="0" t="n">
        <v>22226.0011332666</v>
      </c>
      <c r="FG102" s="0" t="n">
        <v>172.756160500536</v>
      </c>
      <c r="FH102" s="0" t="n">
        <v>116167.80096282</v>
      </c>
      <c r="FI102" s="0" t="n">
        <v>0.113897070982383</v>
      </c>
      <c r="FJ102" s="0" t="n">
        <v>233.768052892503</v>
      </c>
      <c r="FK102" s="0" t="n">
        <v>2.25075338948212</v>
      </c>
      <c r="FL102" s="0" t="n">
        <v>11957.6376375432</v>
      </c>
      <c r="FM102" s="0" t="n">
        <v>297.960031796929</v>
      </c>
      <c r="FN102" s="0" t="n">
        <v>0.00129783981820113</v>
      </c>
      <c r="FO102" s="0" t="n">
        <v>0.150961372138554</v>
      </c>
      <c r="FP102" s="7" t="n">
        <v>3.34804756301475E-012</v>
      </c>
      <c r="FQ102" s="7" t="n">
        <v>3.20717075704098E-010</v>
      </c>
      <c r="FR102" s="0" t="n">
        <v>499999.999999967</v>
      </c>
      <c r="FS102" s="7" t="n">
        <v>2.38768721508251E-011</v>
      </c>
      <c r="FT102" s="7" t="n">
        <v>1.83243931841338E-009</v>
      </c>
      <c r="FU102" s="0" t="n">
        <v>475827.722388964</v>
      </c>
      <c r="FV102" s="7" t="n">
        <v>2.49080858281442E-009</v>
      </c>
      <c r="FW102" s="7" t="n">
        <v>2.84573194728315E-008</v>
      </c>
      <c r="FX102" s="7" t="n">
        <v>5435446.94868924</v>
      </c>
      <c r="FY102" s="7" t="n">
        <v>2.84528565155204E-008</v>
      </c>
      <c r="FZ102" s="7" t="n">
        <v>2.844994599131E-007</v>
      </c>
      <c r="GA102" s="7" t="n">
        <v>3.56716184226051E-007</v>
      </c>
      <c r="GB102" s="0" t="n">
        <v>99999.999964334</v>
      </c>
      <c r="GC102" s="7" t="n">
        <v>3.56475813440188E-005</v>
      </c>
      <c r="GD102" s="7" t="n">
        <v>2.34439563975134E-009</v>
      </c>
      <c r="GE102" s="0" t="n">
        <v>99999.9999999839</v>
      </c>
      <c r="GF102" s="7" t="n">
        <v>2.60719046235305E-012</v>
      </c>
      <c r="GG102" s="7" t="n">
        <v>3.69972829971466E-015</v>
      </c>
      <c r="GH102" s="7" t="n">
        <v>1.4834919609373E-008</v>
      </c>
      <c r="GI102" s="7" t="n">
        <v>1.60352579949374E-008</v>
      </c>
      <c r="GJ102" s="0" t="n">
        <v>0.000329844365479102</v>
      </c>
      <c r="GK102" s="0" t="n">
        <v>15.0179175012897</v>
      </c>
      <c r="GL102" s="0" t="n">
        <v>1.79918114995758</v>
      </c>
      <c r="GM102" s="0" t="n">
        <v>12.0441135489544</v>
      </c>
      <c r="GN102" s="0" t="s">
        <v>337</v>
      </c>
      <c r="GO102" s="0" t="e">
        <f aca="false">VLOOKUP(GN102,,8,0)</f>
        <v>#NAME?</v>
      </c>
      <c r="GP102" s="0" t="n">
        <v>628</v>
      </c>
      <c r="GQ102" s="0" t="n">
        <v>986775</v>
      </c>
      <c r="GR102" s="0" t="n">
        <v>607</v>
      </c>
      <c r="GS102" s="0" t="n">
        <v>940138</v>
      </c>
      <c r="GT102" s="0" t="n">
        <v>166</v>
      </c>
      <c r="GU102" s="0" t="n">
        <v>46637</v>
      </c>
      <c r="GV102" s="0" t="n">
        <v>100332</v>
      </c>
      <c r="GW102" s="0" t="n">
        <v>0.273476112026359</v>
      </c>
      <c r="GX102" s="0" t="n">
        <v>6</v>
      </c>
      <c r="GY102" s="0" t="s">
        <v>337</v>
      </c>
      <c r="GZ102" s="0" t="n">
        <v>95.1</v>
      </c>
      <c r="HA102" s="0" t="n">
        <v>0</v>
      </c>
      <c r="HB102" s="0" t="e">
        <f aca="false">VLOOKUP(GN102,,42,0)</f>
        <v>#NAME?</v>
      </c>
      <c r="HC102" s="0" t="e">
        <f aca="false">VLOOKUP(GN102,,43,0)</f>
        <v>#NAME?</v>
      </c>
      <c r="HD102" s="0" t="e">
        <f aca="false">IF(HC102="Progressed",1,0)</f>
        <v>#NAME?</v>
      </c>
      <c r="HE102" s="0" t="n">
        <f aca="false">GU102/GX102</f>
        <v>7772.83333333333</v>
      </c>
      <c r="HF102" s="0" t="e">
        <f aca="false">VLOOKUP(GN102,,3,0)</f>
        <v>#NAME?</v>
      </c>
      <c r="HG102" s="0" t="n">
        <f aca="false">IF(Q102&gt;20,1,0)</f>
        <v>0</v>
      </c>
      <c r="HH102" s="0" t="n">
        <f aca="false">IF(AF102&gt;4.2,1,0)</f>
        <v>0</v>
      </c>
      <c r="HI102" s="0" t="n">
        <f aca="false">IF(DQ102&gt;0.005,1,0)</f>
        <v>0</v>
      </c>
      <c r="HJ102" s="0" t="n">
        <f aca="false">IF(DR102&gt;0.004,1,0)</f>
        <v>0</v>
      </c>
      <c r="HK102" s="0" t="n">
        <f aca="false">IF(ED102&gt;0.001,1,0)</f>
        <v>1</v>
      </c>
      <c r="HL102" s="0" t="n">
        <f aca="false">IF((GT102/GP102)&gt;0.4,1,0)</f>
        <v>0</v>
      </c>
      <c r="HM102" s="0" t="n">
        <f aca="false">SUM(HG102:HH102)</f>
        <v>0</v>
      </c>
      <c r="HN102" s="0" t="n">
        <f aca="false">SUM(HG102,HH102,HL102)</f>
        <v>0</v>
      </c>
      <c r="HP102" s="1" t="n">
        <f aca="false">IF(B102&gt;AVERAGE($B$3:$B$115),1,0)</f>
        <v>0</v>
      </c>
      <c r="HQ102" s="1" t="n">
        <f aca="false">IF(E102&gt;AVERAGE($E$3:$E$115),1,0)</f>
        <v>0</v>
      </c>
      <c r="HR102" s="2" t="str">
        <f aca="false">IF(AND(HP102,HQ102),"high","low")</f>
        <v>low</v>
      </c>
      <c r="HS102" s="6" t="n">
        <v>5.4</v>
      </c>
      <c r="HT102" s="6" t="n">
        <v>1</v>
      </c>
      <c r="HU102" s="6" t="str">
        <f aca="false">HR102</f>
        <v>low</v>
      </c>
      <c r="HV102" s="0" t="str">
        <f aca="false">IF(HM102+HL102&lt;2,"low","high")</f>
        <v>low</v>
      </c>
      <c r="HW102" s="0" t="n">
        <v>95.1</v>
      </c>
      <c r="HX102" s="0" t="n">
        <v>0</v>
      </c>
      <c r="HY102" s="0" t="n">
        <f aca="false">SUM(HG102,HH102,HL102)</f>
        <v>0</v>
      </c>
      <c r="IA102" s="0" t="n">
        <v>95.1</v>
      </c>
      <c r="IB102" s="0" t="n">
        <v>0</v>
      </c>
      <c r="IC102" s="0" t="str">
        <f aca="false">IF(AND(SUM(HG102:HH102)=2,GW102&gt;0.4),"high relBp52 and cRel + high synergy",IF(SUM(HG102:HH102)=2,"high RelBp52 and cRel + low synergy","low nfkb"))</f>
        <v>low nfkb</v>
      </c>
      <c r="IE102" s="0" t="n">
        <v>95.1</v>
      </c>
      <c r="IF102" s="0" t="n">
        <v>0</v>
      </c>
      <c r="IG102" s="0" t="str">
        <f aca="false">IF(AND(SUM(HG102:HH102)=2,GW102&gt;0.4),"high relBp52 and cRel + high synergy",IF(AND(SUM(HG102:HH102)=1,GW102&gt;0.4),"high RelBp52 or cRel + high synergy",IF(SUM(HG102:HH102)=1,"high cRel OR RelBnp52n","low nfkb")))</f>
        <v>low nfkb</v>
      </c>
      <c r="II102" s="0" t="n">
        <v>95.1</v>
      </c>
      <c r="IJ102" s="0" t="n">
        <v>0</v>
      </c>
      <c r="IK102" s="0" t="str">
        <f aca="false">IF(Q102&gt;20,"high cRel","low cRel")</f>
        <v>low cRel</v>
      </c>
      <c r="IM102" s="0" t="n">
        <v>95.1</v>
      </c>
      <c r="IN102" s="0" t="n">
        <v>0</v>
      </c>
      <c r="IO102" s="0" t="str">
        <f aca="false">IF(AND(Q102&gt;20,GW102&gt;0.4),"high cRel + syn","low cRel or syn")</f>
        <v>low cRel or syn</v>
      </c>
      <c r="IQ102" s="0" t="n">
        <v>95.1</v>
      </c>
      <c r="IR102" s="0" t="n">
        <v>0</v>
      </c>
      <c r="IS102" s="0" t="str">
        <f aca="false">IF(AF102&gt;4.2,"High RelBnp52n","low RelBnp52n")</f>
        <v>low RelBnp52n</v>
      </c>
      <c r="IU102" s="0" t="n">
        <v>95.1</v>
      </c>
      <c r="IV102" s="0" t="n">
        <v>0</v>
      </c>
      <c r="IW102" s="0" t="str">
        <f aca="false">IF(AND(AF102&gt;4.2,GW102&gt;0.4),"High RelBnp52n and syn","low RelBnp52n or syn")</f>
        <v>low RelBnp52n or syn</v>
      </c>
      <c r="IY102" s="0" t="n">
        <v>95.1</v>
      </c>
      <c r="IZ102" s="0" t="n">
        <v>0</v>
      </c>
      <c r="JA102" s="0" t="str">
        <f aca="false">IF(AND(AF102&gt;4.2,GW102&gt;0.4),"High RelBnp52n and syn",IF(AND(AF102&gt;4.2,GW102&lt;=0.4),"other",IF(AND(AF102&lt;=4.2,GW102&gt;0.4),"other","low RelBnp52n and syn")))</f>
        <v>low RelBnp52n and syn</v>
      </c>
      <c r="JC102" s="0" t="n">
        <v>95.1</v>
      </c>
      <c r="JD102" s="0" t="n">
        <v>0</v>
      </c>
      <c r="JE102" s="0" t="str">
        <f aca="false">IF(ED102&gt;0.001,"high pE2F","low pE2F")</f>
        <v>high pE2F</v>
      </c>
      <c r="JG102" s="0" t="n">
        <v>95.1</v>
      </c>
      <c r="JH102" s="0" t="n">
        <v>0</v>
      </c>
      <c r="JI102" s="0" t="str">
        <f aca="false">IF((Q102/R102)&gt;1.3,"high cRel/relA","low cRel/RelA")</f>
        <v>low cRel/RelA</v>
      </c>
      <c r="JK102" s="0" t="n">
        <v>95.1</v>
      </c>
      <c r="JL102" s="0" t="n">
        <v>0</v>
      </c>
      <c r="JM102" s="0" t="str">
        <f aca="false">IF(AND((Q102/R102)&gt;1.3,GW102&gt;0.4),"high cRel/relA and high syn",IF(OR((Q102/R102)&gt;1.3,GW102&gt;0.4),"high cRel/RelA or high syn","low both"))</f>
        <v>low both</v>
      </c>
      <c r="JO102" s="0" t="n">
        <v>95.1</v>
      </c>
      <c r="JP102" s="0" t="n">
        <v>0</v>
      </c>
      <c r="JQ102" s="0" t="str">
        <f aca="false">IF(BB102&gt;7.6,"high IkBd","low IkBd")</f>
        <v>high IkBd</v>
      </c>
      <c r="JS102" s="0" t="n">
        <v>95.1</v>
      </c>
      <c r="JT102" s="0" t="n">
        <v>0</v>
      </c>
      <c r="JU102" s="0" t="n">
        <v>2</v>
      </c>
      <c r="JW102" s="0" t="n">
        <v>95.1</v>
      </c>
      <c r="JX102" s="0" t="n">
        <v>0</v>
      </c>
      <c r="JY102" s="0" t="str">
        <f aca="false">IF(OR(JU102=3,JU102=5),IF(GW102&gt;0.4,"3/5 high syn","3/5 low syn"),"other")</f>
        <v>other</v>
      </c>
      <c r="KA102" s="0" t="n">
        <v>95.1</v>
      </c>
      <c r="KB102" s="0" t="n">
        <v>0</v>
      </c>
      <c r="KC102" s="0" t="str">
        <f aca="false">IF(KD102&gt;$KE$3,"high nfkb","low")</f>
        <v>low</v>
      </c>
      <c r="KD102" s="0" t="n">
        <f aca="false">D102+C102</f>
        <v>22.1375290291596</v>
      </c>
      <c r="KG102" s="0" t="n">
        <v>95.1</v>
      </c>
      <c r="KH102" s="0" t="n">
        <v>0</v>
      </c>
      <c r="KI102" s="0" t="str">
        <f aca="false">IF(AND(KM102,NOT(KN102),KO102),"high cRel+RelB, low RelA","other")</f>
        <v>other</v>
      </c>
      <c r="KJ102" s="0" t="n">
        <f aca="false">Q102</f>
        <v>14.4081735433219</v>
      </c>
      <c r="KK102" s="0" t="n">
        <f aca="false">R102</f>
        <v>17.3774141460367</v>
      </c>
      <c r="KL102" s="0" t="n">
        <f aca="false">AC102</f>
        <v>16.718103812396</v>
      </c>
      <c r="KM102" s="0" t="n">
        <f aca="false">IF(KJ102&gt;AVERAGE($KJ$3:$KJ$115),1,0)</f>
        <v>0</v>
      </c>
      <c r="KN102" s="0" t="n">
        <f aca="false">IF(KK102&gt;AVERAGE($KK$3:$KK$115),1,0)</f>
        <v>1</v>
      </c>
      <c r="KO102" s="0" t="n">
        <f aca="false">IF(KL102&gt;AVERAGE($KL$3:$KL$115),1,0)</f>
        <v>1</v>
      </c>
      <c r="KP102" s="0" t="n">
        <v>5</v>
      </c>
      <c r="KQ102" s="0" t="n">
        <v>227</v>
      </c>
      <c r="KR102" s="0" t="n">
        <v>441640</v>
      </c>
      <c r="KS102" s="0" t="n">
        <v>346</v>
      </c>
      <c r="KT102" s="0" t="n">
        <v>469551</v>
      </c>
      <c r="KU102" s="0" t="n">
        <v>41</v>
      </c>
      <c r="KV102" s="0" t="n">
        <v>-27911</v>
      </c>
      <c r="KW102" s="0" t="n">
        <v>28803</v>
      </c>
      <c r="KX102" s="0" t="n">
        <v>0.11849710982659</v>
      </c>
      <c r="KY102" s="0" t="n">
        <f aca="false">KV102/KT102</f>
        <v>-0.0594418923610002</v>
      </c>
    </row>
    <row r="103" customFormat="false" ht="15" hidden="false" customHeight="false" outlineLevel="0" collapsed="false">
      <c r="A103" s="0" t="n">
        <v>361</v>
      </c>
      <c r="B103" s="0" t="n">
        <v>11.03318283941</v>
      </c>
      <c r="C103" s="0" t="n">
        <v>22.7304709188353</v>
      </c>
      <c r="D103" s="0" t="n">
        <v>11.3197688563289</v>
      </c>
      <c r="E103" s="0" t="n">
        <v>121.554218391728</v>
      </c>
      <c r="F103" s="0" t="n">
        <v>0.157670637877344</v>
      </c>
      <c r="G103" s="0" t="n">
        <v>0.0327028748974829</v>
      </c>
      <c r="H103" s="0" t="n">
        <v>1.2396472785281</v>
      </c>
      <c r="I103" s="0" t="n">
        <v>0.603707083690465</v>
      </c>
      <c r="J103" s="0" t="n">
        <v>6.34200770540027</v>
      </c>
      <c r="K103" s="0" t="n">
        <v>8.58831988669365</v>
      </c>
      <c r="L103" s="0" t="n">
        <v>0.566169556455085</v>
      </c>
      <c r="M103" s="0" t="n">
        <v>1</v>
      </c>
      <c r="N103" s="0" t="n">
        <v>1.17117870992132</v>
      </c>
      <c r="O103" s="0" t="n">
        <v>1</v>
      </c>
      <c r="P103" s="0" t="n">
        <v>0.0115265847574863</v>
      </c>
      <c r="Q103" s="0" t="n">
        <v>17.7291251106786</v>
      </c>
      <c r="R103" s="0" t="n">
        <v>15.5010943950886</v>
      </c>
      <c r="S103" s="0" t="n">
        <v>3.32699028111183</v>
      </c>
      <c r="T103" s="0" t="n">
        <v>0</v>
      </c>
      <c r="U103" s="0" t="n">
        <v>1</v>
      </c>
      <c r="V103" s="0" t="n">
        <v>3.990086965249</v>
      </c>
      <c r="W103" s="0" t="n">
        <v>0.506879462175936</v>
      </c>
      <c r="X103" s="0" t="n">
        <v>1.46808742537472</v>
      </c>
      <c r="Y103" s="0" t="n">
        <v>3.84314699906127</v>
      </c>
      <c r="Z103" s="0" t="n">
        <v>2.19593406133741</v>
      </c>
      <c r="AA103" s="0" t="n">
        <v>0.0275315442582719</v>
      </c>
      <c r="AB103" s="0" t="n">
        <v>0.943508742727882</v>
      </c>
      <c r="AC103" s="0" t="n">
        <v>15.5301711662986</v>
      </c>
      <c r="AD103" s="0" t="n">
        <v>0.00970324177913758</v>
      </c>
      <c r="AE103" s="0" t="n">
        <v>0.409867099697282</v>
      </c>
      <c r="AF103" s="0" t="n">
        <v>4.13173811299697</v>
      </c>
      <c r="AG103" s="0" t="n">
        <v>0.272777704647709</v>
      </c>
      <c r="AH103" s="0" t="n">
        <v>12.75666995975</v>
      </c>
      <c r="AI103" s="0" t="n">
        <v>0.247627828608976</v>
      </c>
      <c r="AJ103" s="0" t="n">
        <v>0.0584965483068672</v>
      </c>
      <c r="AK103" s="0" t="n">
        <v>0.0279658741913662</v>
      </c>
      <c r="AL103" s="0" t="n">
        <v>0.00610879064392684</v>
      </c>
      <c r="AM103" s="0" t="n">
        <v>0.973350279547509</v>
      </c>
      <c r="AN103" s="0" t="n">
        <v>0.00175026548296801</v>
      </c>
      <c r="AO103" s="0" t="n">
        <v>0.181063042681957</v>
      </c>
      <c r="AP103" s="0" t="n">
        <v>168.791920218554</v>
      </c>
      <c r="AQ103" s="0" t="n">
        <v>22.7707802815669</v>
      </c>
      <c r="AR103" s="0" t="n">
        <v>35.8812443845985</v>
      </c>
      <c r="AS103" s="0" t="n">
        <v>10.359306178789</v>
      </c>
      <c r="AT103" s="0" t="n">
        <v>22.6749539636752</v>
      </c>
      <c r="AU103" s="0" t="n">
        <v>0.0733589602790339</v>
      </c>
      <c r="AV103" s="0" t="n">
        <v>1.25302598872979</v>
      </c>
      <c r="AW103" s="0" t="n">
        <v>0.0184479980100278</v>
      </c>
      <c r="AX103" s="0" t="n">
        <v>2.23808322062902</v>
      </c>
      <c r="AY103" s="0" t="n">
        <v>0.251791420220747</v>
      </c>
      <c r="AZ103" s="0" t="n">
        <v>1.16468020621416</v>
      </c>
      <c r="BA103" s="0" t="n">
        <v>0.161476468749875</v>
      </c>
      <c r="BB103" s="0" t="n">
        <v>7.9018854266436</v>
      </c>
      <c r="BC103" s="0" t="n">
        <v>19.0260119959045</v>
      </c>
      <c r="BD103" s="0" t="n">
        <v>6.86584955307015</v>
      </c>
      <c r="BE103" s="0" t="n">
        <v>1.47286878693442</v>
      </c>
      <c r="BF103" s="0" t="n">
        <v>12.7281580037157</v>
      </c>
      <c r="BG103" s="0" t="n">
        <v>5.79698037033891</v>
      </c>
      <c r="BH103" s="0" t="n">
        <v>0</v>
      </c>
      <c r="BI103" s="0" t="n">
        <v>0</v>
      </c>
      <c r="BJ103" s="0" t="n">
        <v>0.141053804094898</v>
      </c>
      <c r="BK103" s="0" t="n">
        <v>0.0905381361183323</v>
      </c>
      <c r="BL103" s="0" t="n">
        <v>1.03908206375013</v>
      </c>
      <c r="BM103" s="0" t="n">
        <v>0.0807533543699272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0.00536604000257214</v>
      </c>
      <c r="BU103" s="0" t="n">
        <v>4.39169646796543</v>
      </c>
      <c r="BV103" s="0" t="n">
        <v>10.6641861641222</v>
      </c>
      <c r="BW103" s="0" t="n">
        <v>4.90868361419247</v>
      </c>
      <c r="BX103" s="0" t="n">
        <v>0.0360129349346493</v>
      </c>
      <c r="BY103" s="0" t="n">
        <v>0.00913814717780165</v>
      </c>
      <c r="BZ103" s="0" t="n">
        <v>0.133231139898925</v>
      </c>
      <c r="CA103" s="0" t="n">
        <v>0.0839524693734597</v>
      </c>
      <c r="CB103" s="0" t="n">
        <v>7.9790897098968</v>
      </c>
      <c r="CC103" s="0" t="n">
        <v>0.633904773047068</v>
      </c>
      <c r="CD103" s="0" t="n">
        <v>0.616229277842508</v>
      </c>
      <c r="CE103" s="0" t="n">
        <v>0.276676344426594</v>
      </c>
      <c r="CF103" s="0" t="n">
        <v>0.0022758606978736</v>
      </c>
      <c r="CG103" s="0" t="n">
        <v>0.00178930156805082</v>
      </c>
      <c r="CH103" s="0" t="n">
        <v>0.00726853285715788</v>
      </c>
      <c r="CI103" s="0" t="n">
        <v>0.00451119193606476</v>
      </c>
      <c r="CJ103" s="0" t="n">
        <v>8.96866166918433</v>
      </c>
      <c r="CK103" s="0" t="n">
        <v>0.777367686953533</v>
      </c>
      <c r="CL103" s="0" t="n">
        <v>1.23859618325369</v>
      </c>
      <c r="CM103" s="0" t="n">
        <v>0.563782097193437</v>
      </c>
      <c r="CN103" s="0" t="n">
        <v>0.00363900531204002</v>
      </c>
      <c r="CO103" s="0" t="n">
        <v>0.00304148449360361</v>
      </c>
      <c r="CP103" s="0" t="n">
        <v>0.0137011913377845</v>
      </c>
      <c r="CQ103" s="0" t="n">
        <v>0.00879306661182326</v>
      </c>
      <c r="CR103" s="0" t="n">
        <v>0.884393096893782</v>
      </c>
      <c r="CS103" s="0" t="n">
        <v>0.0701394522462044</v>
      </c>
      <c r="CT103" s="0" t="n">
        <v>0.46224784080371</v>
      </c>
      <c r="CU103" s="0" t="n">
        <v>4.22908204912134</v>
      </c>
      <c r="CV103" s="0" t="n">
        <v>0.0338021643021919</v>
      </c>
      <c r="CW103" s="0" t="n">
        <v>0.0314354600386188</v>
      </c>
      <c r="CX103" s="0" t="n">
        <v>0.0318391990996142</v>
      </c>
      <c r="CY103" s="0" t="n">
        <v>0.0366863095587149</v>
      </c>
      <c r="CZ103" s="0" t="n">
        <v>0.0969744599457017</v>
      </c>
      <c r="DA103" s="0" t="n">
        <v>6.6500947623117</v>
      </c>
      <c r="DB103" s="0" t="n">
        <v>2.21865678737188</v>
      </c>
      <c r="DC103" s="0" t="n">
        <v>4.41068477527362</v>
      </c>
      <c r="DD103" s="0" t="n">
        <v>0.287724858895745</v>
      </c>
      <c r="DE103" s="0" t="n">
        <v>0.0174105699140278</v>
      </c>
      <c r="DF103" s="0" t="n">
        <v>0.00950493765215879</v>
      </c>
      <c r="DG103" s="0" t="n">
        <v>0.000519093890644498</v>
      </c>
      <c r="DH103" s="7" t="n">
        <v>2.67979820672521E-006</v>
      </c>
      <c r="DI103" s="0" t="n">
        <v>0.00398581293674173</v>
      </c>
      <c r="DJ103" s="0" t="n">
        <v>0.00447862429529673</v>
      </c>
      <c r="DK103" s="0" t="n">
        <v>0.000441785426185043</v>
      </c>
      <c r="DL103" s="0" t="n">
        <v>0.0291768694997462</v>
      </c>
      <c r="DM103" s="0" t="n">
        <v>0.0453801534702849</v>
      </c>
      <c r="DN103" s="0" t="n">
        <v>0.582901154099197</v>
      </c>
      <c r="DO103" s="7" t="n">
        <v>8.56955132968164E-008</v>
      </c>
      <c r="DP103" s="0" t="n">
        <v>0.123803747219004</v>
      </c>
      <c r="DQ103" s="0" t="n">
        <v>0.00427499663215432</v>
      </c>
      <c r="DR103" s="0" t="n">
        <v>0.00154855745115243</v>
      </c>
      <c r="DS103" s="0" t="n">
        <v>0.00507898676121295</v>
      </c>
      <c r="DT103" s="0" t="n">
        <v>0.268133767574739</v>
      </c>
      <c r="DU103" s="0" t="n">
        <v>0.999645064091976</v>
      </c>
      <c r="DV103" s="0" t="n">
        <v>0.783130365002844</v>
      </c>
      <c r="DW103" s="0" t="n">
        <v>0.940050904582438</v>
      </c>
      <c r="DX103" s="7" t="n">
        <v>1.53989520460699E-005</v>
      </c>
      <c r="DY103" s="0" t="n">
        <v>0.00488937639433566</v>
      </c>
      <c r="DZ103" s="0" t="n">
        <v>4.87477086971834</v>
      </c>
      <c r="EA103" s="0" t="n">
        <v>0.0689017168170732</v>
      </c>
      <c r="EB103" s="0" t="n">
        <v>3.5858119734277</v>
      </c>
      <c r="EC103" s="0" t="n">
        <v>0.0555397039995038</v>
      </c>
      <c r="ED103" s="0" t="n">
        <v>0.000785019187374298</v>
      </c>
      <c r="EE103" s="0" t="n">
        <v>1.48387962714734</v>
      </c>
      <c r="EF103" s="0" t="n">
        <v>199.76014135588</v>
      </c>
      <c r="EG103" s="0" t="n">
        <v>0.00798961175069017</v>
      </c>
      <c r="EH103" s="0" t="n">
        <v>1.37325536317506</v>
      </c>
      <c r="EI103" s="0" t="n">
        <v>98.1604611761893</v>
      </c>
      <c r="EJ103" s="0" t="n">
        <v>0.10895884996207</v>
      </c>
      <c r="EK103" s="0" t="n">
        <v>22754.6505670235</v>
      </c>
      <c r="EL103" s="0" t="n">
        <v>0.00312155071347282</v>
      </c>
      <c r="EM103" s="0" t="n">
        <v>15.7141182432116</v>
      </c>
      <c r="EN103" s="0" t="n">
        <v>577.918881190372</v>
      </c>
      <c r="EO103" s="0" t="n">
        <v>3.16270610999234</v>
      </c>
      <c r="EP103" s="0" t="n">
        <v>694425.843771093</v>
      </c>
      <c r="EQ103" s="0" t="n">
        <v>1.09006798724728</v>
      </c>
      <c r="ER103" s="0" t="n">
        <v>0.085784289781937</v>
      </c>
      <c r="ES103" s="0" t="n">
        <v>417075.798813204</v>
      </c>
      <c r="ET103" s="0" t="n">
        <v>0.00357404872798107</v>
      </c>
      <c r="EU103" s="0" t="n">
        <v>1.71710725889412</v>
      </c>
      <c r="EV103" s="0" t="n">
        <v>0.00390305329509547</v>
      </c>
      <c r="EW103" s="7" t="n">
        <v>6416999.13722014</v>
      </c>
      <c r="EX103" s="0" t="n">
        <v>10.8935332206899</v>
      </c>
      <c r="EY103" s="0" t="n">
        <v>3792.12348765017</v>
      </c>
      <c r="EZ103" s="7" t="n">
        <v>1020331.97951028</v>
      </c>
      <c r="FA103" s="0" t="n">
        <v>0.00437618967258561</v>
      </c>
      <c r="FB103" s="0" t="n">
        <v>70.0968344900969</v>
      </c>
      <c r="FC103" s="0" t="n">
        <v>43618.76441282</v>
      </c>
      <c r="FD103" s="0" t="n">
        <v>0.0684701134940265</v>
      </c>
      <c r="FE103" s="0" t="n">
        <v>14.8965643710336</v>
      </c>
      <c r="FF103" s="0" t="n">
        <v>20535.1691066657</v>
      </c>
      <c r="FG103" s="0" t="n">
        <v>238.676376396909</v>
      </c>
      <c r="FH103" s="0" t="n">
        <v>98532.9386074013</v>
      </c>
      <c r="FI103" s="0" t="n">
        <v>0.146621541068947</v>
      </c>
      <c r="FJ103" s="0" t="n">
        <v>364.408252801125</v>
      </c>
      <c r="FK103" s="0" t="n">
        <v>3.54202151822574</v>
      </c>
      <c r="FL103" s="0" t="n">
        <v>8612.60502603235</v>
      </c>
      <c r="FM103" s="0" t="n">
        <v>334.531703670549</v>
      </c>
      <c r="FN103" s="0" t="n">
        <v>0.00422198833629046</v>
      </c>
      <c r="FO103" s="0" t="n">
        <v>0.345650094125335</v>
      </c>
      <c r="FP103" s="7" t="n">
        <v>3.54627882207945E-011</v>
      </c>
      <c r="FQ103" s="7" t="n">
        <v>2.46559812512074E-009</v>
      </c>
      <c r="FR103" s="0" t="n">
        <v>499999.999999647</v>
      </c>
      <c r="FS103" s="7" t="n">
        <v>2.5290828644817E-010</v>
      </c>
      <c r="FT103" s="7" t="n">
        <v>1.83081771690441E-008</v>
      </c>
      <c r="FU103" s="0" t="n">
        <v>597507.310667645</v>
      </c>
      <c r="FV103" s="7" t="n">
        <v>3.12499533084902E-008</v>
      </c>
      <c r="FW103" s="7" t="n">
        <v>3.56673764135847E-007</v>
      </c>
      <c r="FX103" s="7" t="n">
        <v>5797187.15334326</v>
      </c>
      <c r="FY103" s="7" t="n">
        <v>3.0319600217157E-007</v>
      </c>
      <c r="FZ103" s="7" t="n">
        <v>3.03156144466808E-006</v>
      </c>
      <c r="GA103" s="7" t="n">
        <v>4.4399112393971E-006</v>
      </c>
      <c r="GB103" s="0" t="n">
        <v>99999.9995560882</v>
      </c>
      <c r="GC103" s="0" t="n">
        <v>0.000443687728662933</v>
      </c>
      <c r="GD103" s="7" t="n">
        <v>2.91390000567974E-008</v>
      </c>
      <c r="GE103" s="0" t="n">
        <v>99999.9999998051</v>
      </c>
      <c r="GF103" s="7" t="n">
        <v>2.94521350206348E-011</v>
      </c>
      <c r="GG103" s="7" t="n">
        <v>1.02082869999029E-013</v>
      </c>
      <c r="GH103" s="7" t="n">
        <v>1.49010998206369E-007</v>
      </c>
      <c r="GI103" s="7" t="n">
        <v>1.94831498054563E-007</v>
      </c>
      <c r="GJ103" s="0" t="n">
        <v>0.00366348375286297</v>
      </c>
      <c r="GK103" s="0" t="n">
        <v>0.00806788295299875</v>
      </c>
      <c r="GL103" s="0" t="n">
        <v>0.0118379669997446</v>
      </c>
      <c r="GM103" s="0" t="n">
        <v>12.0245569862717</v>
      </c>
      <c r="GN103" s="0" t="s">
        <v>338</v>
      </c>
      <c r="GO103" s="0" t="e">
        <f aca="false">VLOOKUP(GN103,,8,0)</f>
        <v>#NAME?</v>
      </c>
      <c r="GP103" s="0" t="n">
        <v>144</v>
      </c>
      <c r="GQ103" s="0" t="n">
        <v>346346</v>
      </c>
      <c r="GR103" s="0" t="n">
        <v>177</v>
      </c>
      <c r="GS103" s="0" t="n">
        <v>387753</v>
      </c>
      <c r="GT103" s="0" t="n">
        <v>51</v>
      </c>
      <c r="GU103" s="0" t="n">
        <v>-41407</v>
      </c>
      <c r="GV103" s="0" t="n">
        <v>20255</v>
      </c>
      <c r="GW103" s="0" t="n">
        <v>0.288135593220339</v>
      </c>
      <c r="GX103" s="0" t="n">
        <v>4</v>
      </c>
      <c r="GY103" s="0" t="s">
        <v>338</v>
      </c>
      <c r="GZ103" s="0" t="n">
        <v>95.3</v>
      </c>
      <c r="HA103" s="0" t="n">
        <v>0</v>
      </c>
      <c r="HB103" s="0" t="e">
        <f aca="false">VLOOKUP(GN103,,42,0)</f>
        <v>#NAME?</v>
      </c>
      <c r="HC103" s="0" t="e">
        <f aca="false">VLOOKUP(GN103,,43,0)</f>
        <v>#NAME?</v>
      </c>
      <c r="HD103" s="0" t="e">
        <f aca="false">IF(HC103="Progressed",1,0)</f>
        <v>#NAME?</v>
      </c>
      <c r="HE103" s="0" t="n">
        <f aca="false">GU103/GX103</f>
        <v>-10351.75</v>
      </c>
      <c r="HF103" s="0" t="e">
        <f aca="false">VLOOKUP(GN103,,3,0)</f>
        <v>#NAME?</v>
      </c>
      <c r="HG103" s="0" t="n">
        <f aca="false">IF(Q103&gt;20,1,0)</f>
        <v>0</v>
      </c>
      <c r="HH103" s="0" t="n">
        <f aca="false">IF(AF103&gt;4.2,1,0)</f>
        <v>0</v>
      </c>
      <c r="HI103" s="0" t="n">
        <f aca="false">IF(DQ103&gt;0.005,1,0)</f>
        <v>0</v>
      </c>
      <c r="HJ103" s="0" t="n">
        <f aca="false">IF(DR103&gt;0.004,1,0)</f>
        <v>0</v>
      </c>
      <c r="HK103" s="0" t="n">
        <f aca="false">IF(ED103&gt;0.001,1,0)</f>
        <v>0</v>
      </c>
      <c r="HL103" s="0" t="n">
        <f aca="false">IF((GT103/GP103)&gt;0.4,1,0)</f>
        <v>0</v>
      </c>
      <c r="HM103" s="0" t="n">
        <f aca="false">SUM(HG103:HH103)</f>
        <v>0</v>
      </c>
      <c r="HN103" s="0" t="n">
        <f aca="false">SUM(HG103,HH103,HL103)</f>
        <v>0</v>
      </c>
      <c r="HP103" s="1" t="n">
        <f aca="false">IF(B103&gt;AVERAGE($B$3:$B$115),1,0)</f>
        <v>0</v>
      </c>
      <c r="HQ103" s="1" t="n">
        <f aca="false">IF(E103&gt;AVERAGE($E$3:$E$115),1,0)</f>
        <v>0</v>
      </c>
      <c r="HR103" s="2" t="str">
        <f aca="false">IF(AND(HP103,HQ103),"high","low")</f>
        <v>low</v>
      </c>
      <c r="HS103" s="6" t="n">
        <v>119.5</v>
      </c>
      <c r="HT103" s="6" t="n">
        <v>0</v>
      </c>
      <c r="HU103" s="6" t="str">
        <f aca="false">HR103</f>
        <v>low</v>
      </c>
      <c r="HV103" s="0" t="str">
        <f aca="false">IF(HM103+HL103&lt;2,"low","high")</f>
        <v>low</v>
      </c>
      <c r="HW103" s="0" t="n">
        <v>95.3</v>
      </c>
      <c r="HX103" s="0" t="n">
        <v>0</v>
      </c>
      <c r="HY103" s="0" t="n">
        <f aca="false">SUM(HG103,HH103,HL103)</f>
        <v>0</v>
      </c>
      <c r="IA103" s="0" t="n">
        <v>95.3</v>
      </c>
      <c r="IB103" s="0" t="n">
        <v>0</v>
      </c>
      <c r="IC103" s="0" t="str">
        <f aca="false">IF(AND(SUM(HG103:HH103)=2,GW103&gt;0.4),"high relBp52 and cRel + high synergy",IF(SUM(HG103:HH103)=2,"high RelBp52 and cRel + low synergy","low nfkb"))</f>
        <v>low nfkb</v>
      </c>
      <c r="IE103" s="0" t="n">
        <v>95.3</v>
      </c>
      <c r="IF103" s="0" t="n">
        <v>0</v>
      </c>
      <c r="IG103" s="0" t="str">
        <f aca="false">IF(AND(SUM(HG103:HH103)=2,GW103&gt;0.4),"high relBp52 and cRel + high synergy",IF(AND(SUM(HG103:HH103)=1,GW103&gt;0.4),"high RelBp52 or cRel + high synergy",IF(SUM(HG103:HH103)=1,"high cRel OR RelBnp52n","low nfkb")))</f>
        <v>low nfkb</v>
      </c>
      <c r="II103" s="0" t="n">
        <v>95.3</v>
      </c>
      <c r="IJ103" s="0" t="n">
        <v>0</v>
      </c>
      <c r="IK103" s="0" t="str">
        <f aca="false">IF(Q103&gt;20,"high cRel","low cRel")</f>
        <v>low cRel</v>
      </c>
      <c r="IM103" s="0" t="n">
        <v>95.3</v>
      </c>
      <c r="IN103" s="0" t="n">
        <v>0</v>
      </c>
      <c r="IO103" s="0" t="str">
        <f aca="false">IF(AND(Q103&gt;20,GW103&gt;0.4),"high cRel + syn","low cRel or syn")</f>
        <v>low cRel or syn</v>
      </c>
      <c r="IQ103" s="0" t="n">
        <v>95.3</v>
      </c>
      <c r="IR103" s="0" t="n">
        <v>0</v>
      </c>
      <c r="IS103" s="0" t="str">
        <f aca="false">IF(AF103&gt;4.2,"High RelBnp52n","low RelBnp52n")</f>
        <v>low RelBnp52n</v>
      </c>
      <c r="IU103" s="0" t="n">
        <v>95.3</v>
      </c>
      <c r="IV103" s="0" t="n">
        <v>0</v>
      </c>
      <c r="IW103" s="0" t="str">
        <f aca="false">IF(AND(AF103&gt;4.2,GW103&gt;0.4),"High RelBnp52n and syn","low RelBnp52n or syn")</f>
        <v>low RelBnp52n or syn</v>
      </c>
      <c r="IY103" s="0" t="n">
        <v>95.3</v>
      </c>
      <c r="IZ103" s="0" t="n">
        <v>0</v>
      </c>
      <c r="JA103" s="0" t="str">
        <f aca="false">IF(AND(AF103&gt;4.2,GW103&gt;0.4),"High RelBnp52n and syn",IF(AND(AF103&gt;4.2,GW103&lt;=0.4),"other",IF(AND(AF103&lt;=4.2,GW103&gt;0.4),"other","low RelBnp52n and syn")))</f>
        <v>low RelBnp52n and syn</v>
      </c>
      <c r="JC103" s="0" t="n">
        <v>95.3</v>
      </c>
      <c r="JD103" s="0" t="n">
        <v>0</v>
      </c>
      <c r="JE103" s="0" t="str">
        <f aca="false">IF(ED103&gt;0.001,"high pE2F","low pE2F")</f>
        <v>low pE2F</v>
      </c>
      <c r="JG103" s="0" t="n">
        <v>95.3</v>
      </c>
      <c r="JH103" s="0" t="n">
        <v>0</v>
      </c>
      <c r="JI103" s="0" t="str">
        <f aca="false">IF((Q103/R103)&gt;1.3,"high cRel/relA","low cRel/RelA")</f>
        <v>low cRel/RelA</v>
      </c>
      <c r="JK103" s="0" t="n">
        <v>95.3</v>
      </c>
      <c r="JL103" s="0" t="n">
        <v>0</v>
      </c>
      <c r="JM103" s="0" t="str">
        <f aca="false">IF(AND((Q103/R103)&gt;1.3,GW103&gt;0.4),"high cRel/relA and high syn",IF(OR((Q103/R103)&gt;1.3,GW103&gt;0.4),"high cRel/RelA or high syn","low both"))</f>
        <v>low both</v>
      </c>
      <c r="JO103" s="0" t="n">
        <v>95.3</v>
      </c>
      <c r="JP103" s="0" t="n">
        <v>0</v>
      </c>
      <c r="JQ103" s="0" t="str">
        <f aca="false">IF(BB103&gt;7.6,"high IkBd","low IkBd")</f>
        <v>high IkBd</v>
      </c>
      <c r="JS103" s="0" t="n">
        <v>95.3</v>
      </c>
      <c r="JT103" s="0" t="n">
        <v>0</v>
      </c>
      <c r="JU103" s="0" t="n">
        <v>5</v>
      </c>
      <c r="JW103" s="0" t="n">
        <v>95.3</v>
      </c>
      <c r="JX103" s="0" t="n">
        <v>0</v>
      </c>
      <c r="JY103" s="0" t="str">
        <f aca="false">IF(OR(JU103=3,JU103=5),IF(GW103&gt;0.4,"3/5 high syn","3/5 low syn"),"other")</f>
        <v>3/5 low syn</v>
      </c>
      <c r="KA103" s="0" t="n">
        <v>95.3</v>
      </c>
      <c r="KB103" s="0" t="n">
        <v>0</v>
      </c>
      <c r="KC103" s="0" t="str">
        <f aca="false">IF(KD103&gt;$KE$3,"high nfkb","low")</f>
        <v>low</v>
      </c>
      <c r="KD103" s="0" t="n">
        <f aca="false">D103+C103</f>
        <v>34.0502397751642</v>
      </c>
      <c r="KG103" s="0" t="n">
        <v>95.3</v>
      </c>
      <c r="KH103" s="0" t="n">
        <v>0</v>
      </c>
      <c r="KI103" s="0" t="str">
        <f aca="false">IF(AND(KM103,NOT(KN103),KO103),"high cRel+RelB, low RelA","other")</f>
        <v>other</v>
      </c>
      <c r="KJ103" s="0" t="n">
        <f aca="false">Q103</f>
        <v>17.7291251106786</v>
      </c>
      <c r="KK103" s="0" t="n">
        <f aca="false">R103</f>
        <v>15.5010943950886</v>
      </c>
      <c r="KL103" s="0" t="n">
        <f aca="false">AC103</f>
        <v>15.5301711662986</v>
      </c>
      <c r="KM103" s="0" t="n">
        <f aca="false">IF(KJ103&gt;AVERAGE($KJ$3:$KJ$115),1,0)</f>
        <v>0</v>
      </c>
      <c r="KN103" s="0" t="n">
        <f aca="false">IF(KK103&gt;AVERAGE($KK$3:$KK$115),1,0)</f>
        <v>0</v>
      </c>
      <c r="KO103" s="0" t="n">
        <f aca="false">IF(KL103&gt;AVERAGE($KL$3:$KL$115),1,0)</f>
        <v>0</v>
      </c>
      <c r="KP103" s="0" t="n">
        <v>5</v>
      </c>
      <c r="KQ103" s="0" t="n">
        <v>381</v>
      </c>
      <c r="KR103" s="0" t="n">
        <v>588250</v>
      </c>
      <c r="KS103" s="0" t="n">
        <v>423</v>
      </c>
      <c r="KT103" s="0" t="n">
        <v>541943</v>
      </c>
      <c r="KU103" s="0" t="n">
        <v>162</v>
      </c>
      <c r="KV103" s="0" t="n">
        <v>46307</v>
      </c>
      <c r="KW103" s="0" t="n">
        <v>67814</v>
      </c>
      <c r="KX103" s="0" t="n">
        <v>0.382978723404255</v>
      </c>
      <c r="KY103" s="0" t="n">
        <f aca="false">KV103/KT103</f>
        <v>0.0854462554180052</v>
      </c>
    </row>
    <row r="104" customFormat="false" ht="15" hidden="false" customHeight="false" outlineLevel="0" collapsed="false">
      <c r="A104" s="0" t="n">
        <v>361</v>
      </c>
      <c r="B104" s="0" t="n">
        <v>11.135144947063</v>
      </c>
      <c r="C104" s="0" t="n">
        <v>22.7403721782108</v>
      </c>
      <c r="D104" s="0" t="n">
        <v>11.8283142330776</v>
      </c>
      <c r="E104" s="0" t="n">
        <v>87.0505929697485</v>
      </c>
      <c r="F104" s="0" t="n">
        <v>0.158178562520163</v>
      </c>
      <c r="G104" s="0" t="n">
        <v>0.0456583610816994</v>
      </c>
      <c r="H104" s="0" t="n">
        <v>1.21968682749696</v>
      </c>
      <c r="I104" s="0" t="n">
        <v>0.679573077893843</v>
      </c>
      <c r="J104" s="0" t="n">
        <v>0.0854885405851179</v>
      </c>
      <c r="K104" s="0" t="n">
        <v>8.60482203064121</v>
      </c>
      <c r="L104" s="0" t="n">
        <v>0.566049426161519</v>
      </c>
      <c r="M104" s="0" t="n">
        <v>1</v>
      </c>
      <c r="N104" s="0" t="n">
        <v>1.17108941858776</v>
      </c>
      <c r="O104" s="0" t="n">
        <v>1</v>
      </c>
      <c r="P104" s="0" t="n">
        <v>0.004430824655025</v>
      </c>
      <c r="Q104" s="0" t="n">
        <v>22.9979382166739</v>
      </c>
      <c r="R104" s="0" t="n">
        <v>15.6694470174625</v>
      </c>
      <c r="S104" s="0" t="n">
        <v>1.29680243522621</v>
      </c>
      <c r="T104" s="0" t="n">
        <v>0</v>
      </c>
      <c r="U104" s="0" t="n">
        <v>1</v>
      </c>
      <c r="V104" s="0" t="n">
        <v>3.81663577242421</v>
      </c>
      <c r="W104" s="0" t="n">
        <v>0.504017555053924</v>
      </c>
      <c r="X104" s="0" t="n">
        <v>1.47368623307526</v>
      </c>
      <c r="Y104" s="0" t="n">
        <v>3.75810932888054</v>
      </c>
      <c r="Z104" s="0" t="n">
        <v>2.07061298006681</v>
      </c>
      <c r="AA104" s="0" t="n">
        <v>0.0268838597677328</v>
      </c>
      <c r="AB104" s="0" t="n">
        <v>0.901514008775102</v>
      </c>
      <c r="AC104" s="0" t="n">
        <v>15.6473022899544</v>
      </c>
      <c r="AD104" s="0" t="n">
        <v>0.00934689956430462</v>
      </c>
      <c r="AE104" s="0" t="n">
        <v>0.40870179751238</v>
      </c>
      <c r="AF104" s="0" t="n">
        <v>4.06950961522806</v>
      </c>
      <c r="AG104" s="0" t="n">
        <v>0.270873248559373</v>
      </c>
      <c r="AH104" s="0" t="n">
        <v>12.7405052090166</v>
      </c>
      <c r="AI104" s="0" t="n">
        <v>0.258284439581185</v>
      </c>
      <c r="AJ104" s="0" t="n">
        <v>0.0605622290950688</v>
      </c>
      <c r="AK104" s="0" t="n">
        <v>0.0310569179475855</v>
      </c>
      <c r="AL104" s="0" t="n">
        <v>0.00561607949686223</v>
      </c>
      <c r="AM104" s="0" t="n">
        <v>0.92024179668274</v>
      </c>
      <c r="AN104" s="0" t="n">
        <v>0.00155967264152663</v>
      </c>
      <c r="AO104" s="0" t="n">
        <v>0.164609936926389</v>
      </c>
      <c r="AP104" s="0" t="n">
        <v>168.742921380483</v>
      </c>
      <c r="AQ104" s="0" t="n">
        <v>22.664036875568</v>
      </c>
      <c r="AR104" s="0" t="n">
        <v>35.6720808236895</v>
      </c>
      <c r="AS104" s="0" t="n">
        <v>10.3093722214196</v>
      </c>
      <c r="AT104" s="0" t="n">
        <v>22.6754122681432</v>
      </c>
      <c r="AU104" s="0" t="n">
        <v>0.0732400318379074</v>
      </c>
      <c r="AV104" s="0" t="n">
        <v>1.25221598482431</v>
      </c>
      <c r="AW104" s="0" t="n">
        <v>0.0184377010599046</v>
      </c>
      <c r="AX104" s="0" t="n">
        <v>2.24753479176292</v>
      </c>
      <c r="AY104" s="0" t="n">
        <v>0.251049154180707</v>
      </c>
      <c r="AZ104" s="0" t="n">
        <v>1.16026982582423</v>
      </c>
      <c r="BA104" s="0" t="n">
        <v>0.160975909192195</v>
      </c>
      <c r="BB104" s="0" t="n">
        <v>7.87148112968604</v>
      </c>
      <c r="BC104" s="0" t="n">
        <v>18.9236180456367</v>
      </c>
      <c r="BD104" s="0" t="n">
        <v>6.66681788781089</v>
      </c>
      <c r="BE104" s="0" t="n">
        <v>1.4602768577788</v>
      </c>
      <c r="BF104" s="0" t="n">
        <v>12.6513979622333</v>
      </c>
      <c r="BG104" s="0" t="n">
        <v>5.76085943857774</v>
      </c>
      <c r="BH104" s="0" t="n">
        <v>0</v>
      </c>
      <c r="BI104" s="0" t="n">
        <v>0</v>
      </c>
      <c r="BJ104" s="0" t="n">
        <v>0.140443558313087</v>
      </c>
      <c r="BK104" s="0" t="n">
        <v>0.0901240534189338</v>
      </c>
      <c r="BL104" s="0" t="n">
        <v>1.03304354111764</v>
      </c>
      <c r="BM104" s="0" t="n">
        <v>0.0800086206971652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0</v>
      </c>
      <c r="BS104" s="0" t="n">
        <v>0</v>
      </c>
      <c r="BT104" s="0" t="n">
        <v>0.00527939385800096</v>
      </c>
      <c r="BU104" s="0" t="n">
        <v>4.35674467988991</v>
      </c>
      <c r="BV104" s="0" t="n">
        <v>11.028573603319</v>
      </c>
      <c r="BW104" s="0" t="n">
        <v>5.08055684370633</v>
      </c>
      <c r="BX104" s="0" t="n">
        <v>0.0374017045533714</v>
      </c>
      <c r="BY104" s="0" t="n">
        <v>0.00951896473046485</v>
      </c>
      <c r="BZ104" s="0" t="n">
        <v>0.137964272978677</v>
      </c>
      <c r="CA104" s="0" t="n">
        <v>0.0870600819360159</v>
      </c>
      <c r="CB104" s="0" t="n">
        <v>8.01286561258413</v>
      </c>
      <c r="CC104" s="0" t="n">
        <v>0.637635205062744</v>
      </c>
      <c r="CD104" s="0" t="n">
        <v>0.681316629993408</v>
      </c>
      <c r="CE104" s="0" t="n">
        <v>0.306584412890461</v>
      </c>
      <c r="CF104" s="0" t="n">
        <v>0.00251218584027226</v>
      </c>
      <c r="CG104" s="0" t="n">
        <v>0.00197850489385957</v>
      </c>
      <c r="CH104" s="0" t="n">
        <v>0.00805181602880394</v>
      </c>
      <c r="CI104" s="0" t="n">
        <v>0.00501474987631404</v>
      </c>
      <c r="CJ104" s="0" t="n">
        <v>9.325829679924</v>
      </c>
      <c r="CK104" s="0" t="n">
        <v>0.817674592610414</v>
      </c>
      <c r="CL104" s="0" t="n">
        <v>1.21493265454146</v>
      </c>
      <c r="CM104" s="0" t="n">
        <v>0.552734268479588</v>
      </c>
      <c r="CN104" s="0" t="n">
        <v>0.00358104165316901</v>
      </c>
      <c r="CO104" s="0" t="n">
        <v>0.00299372211249657</v>
      </c>
      <c r="CP104" s="0" t="n">
        <v>0.0134625438491676</v>
      </c>
      <c r="CQ104" s="0" t="n">
        <v>0.00863346089146668</v>
      </c>
      <c r="CR104" s="0" t="n">
        <v>0.875402940824396</v>
      </c>
      <c r="CS104" s="0" t="n">
        <v>0.0690484321027038</v>
      </c>
      <c r="CT104" s="0" t="n">
        <v>0.462247824986021</v>
      </c>
      <c r="CU104" s="0" t="n">
        <v>4.22811290120121</v>
      </c>
      <c r="CV104" s="0" t="n">
        <v>0.0339708795810366</v>
      </c>
      <c r="CW104" s="0" t="n">
        <v>0.0314354589427094</v>
      </c>
      <c r="CX104" s="0" t="n">
        <v>0.0318505446793002</v>
      </c>
      <c r="CY104" s="0" t="n">
        <v>0.0367067552333844</v>
      </c>
      <c r="CZ104" s="0" t="n">
        <v>0.0969748602900739</v>
      </c>
      <c r="DA104" s="0" t="n">
        <v>6.64816305347483</v>
      </c>
      <c r="DB104" s="0" t="n">
        <v>2.18478205929886</v>
      </c>
      <c r="DC104" s="0" t="n">
        <v>4.41069597567086</v>
      </c>
      <c r="DD104" s="0" t="n">
        <v>0.287644010829255</v>
      </c>
      <c r="DE104" s="0" t="n">
        <v>0.0173437238098041</v>
      </c>
      <c r="DF104" s="0" t="n">
        <v>0.00945388227108956</v>
      </c>
      <c r="DG104" s="0" t="n">
        <v>0.000516083026966145</v>
      </c>
      <c r="DH104" s="7" t="n">
        <v>2.63658285070957E-006</v>
      </c>
      <c r="DI104" s="0" t="n">
        <v>0.00400266112064754</v>
      </c>
      <c r="DJ104" s="0" t="n">
        <v>0.00465677079889996</v>
      </c>
      <c r="DK104" s="0" t="n">
        <v>0.00043730255407854</v>
      </c>
      <c r="DL104" s="0" t="n">
        <v>0.0292646680708785</v>
      </c>
      <c r="DM104" s="0" t="n">
        <v>0.0448437882060752</v>
      </c>
      <c r="DN104" s="0" t="n">
        <v>1.56643402230236</v>
      </c>
      <c r="DO104" s="7" t="n">
        <v>1.5647428773739E-007</v>
      </c>
      <c r="DP104" s="0" t="n">
        <v>0.134716477712267</v>
      </c>
      <c r="DQ104" s="0" t="n">
        <v>0.00173432517540806</v>
      </c>
      <c r="DR104" s="0" t="n">
        <v>0.000571781001581675</v>
      </c>
      <c r="DS104" s="0" t="n">
        <v>0.00767981068686607</v>
      </c>
      <c r="DT104" s="0" t="n">
        <v>0.275975663760244</v>
      </c>
      <c r="DU104" s="0" t="n">
        <v>0.999489752955598</v>
      </c>
      <c r="DV104" s="0" t="n">
        <v>0.783134172517173</v>
      </c>
      <c r="DW104" s="0" t="n">
        <v>0.940050904844636</v>
      </c>
      <c r="DX104" s="7" t="n">
        <v>2.33027495833877E-005</v>
      </c>
      <c r="DY104" s="0" t="n">
        <v>0.00739312376128011</v>
      </c>
      <c r="DZ104" s="0" t="n">
        <v>4.87272314044509</v>
      </c>
      <c r="EA104" s="0" t="n">
        <v>0.0621707870528692</v>
      </c>
      <c r="EB104" s="0" t="n">
        <v>3.41913012902343</v>
      </c>
      <c r="EC104" s="0" t="n">
        <v>0.0642831973502643</v>
      </c>
      <c r="ED104" s="0" t="n">
        <v>0.000820186331874631</v>
      </c>
      <c r="EE104" s="0" t="n">
        <v>1.64386573987895</v>
      </c>
      <c r="EF104" s="0" t="n">
        <v>199.760141369107</v>
      </c>
      <c r="EG104" s="0" t="n">
        <v>0.00798961175122968</v>
      </c>
      <c r="EH104" s="0" t="n">
        <v>1.37325536340411</v>
      </c>
      <c r="EI104" s="0" t="n">
        <v>98.1604611900992</v>
      </c>
      <c r="EJ104" s="0" t="n">
        <v>0.108958849438342</v>
      </c>
      <c r="EK104" s="0" t="n">
        <v>22754.6505671091</v>
      </c>
      <c r="EL104" s="0" t="n">
        <v>0.00312155071387458</v>
      </c>
      <c r="EM104" s="0" t="n">
        <v>15.7141191203563</v>
      </c>
      <c r="EN104" s="0" t="n">
        <v>577.918882435524</v>
      </c>
      <c r="EO104" s="0" t="n">
        <v>3.16270515242741</v>
      </c>
      <c r="EP104" s="0" t="n">
        <v>694425.843866992</v>
      </c>
      <c r="EQ104" s="0" t="n">
        <v>1.09006795568703</v>
      </c>
      <c r="ER104" s="0" t="n">
        <v>0.0857842873453712</v>
      </c>
      <c r="ES104" s="0" t="n">
        <v>417075.798813382</v>
      </c>
      <c r="ET104" s="0" t="n">
        <v>0.0035740486101504</v>
      </c>
      <c r="EU104" s="0" t="n">
        <v>1.71710700611698</v>
      </c>
      <c r="EV104" s="0" t="n">
        <v>0.00390305268864488</v>
      </c>
      <c r="EW104" s="7" t="n">
        <v>6416999.13174136</v>
      </c>
      <c r="EX104" s="0" t="n">
        <v>10.8935324683754</v>
      </c>
      <c r="EY104" s="0" t="n">
        <v>3792.12333346451</v>
      </c>
      <c r="EZ104" s="7" t="n">
        <v>1020331.9795224</v>
      </c>
      <c r="FA104" s="0" t="n">
        <v>0.00437618953366218</v>
      </c>
      <c r="FB104" s="0" t="n">
        <v>70.0968266638548</v>
      </c>
      <c r="FC104" s="0" t="n">
        <v>43618.7644239197</v>
      </c>
      <c r="FD104" s="0" t="n">
        <v>0.0684701125335613</v>
      </c>
      <c r="FE104" s="0" t="n">
        <v>14.8965714919897</v>
      </c>
      <c r="FF104" s="0" t="n">
        <v>20535.1691256345</v>
      </c>
      <c r="FG104" s="0" t="n">
        <v>238.676358270508</v>
      </c>
      <c r="FH104" s="0" t="n">
        <v>98532.9386390641</v>
      </c>
      <c r="FI104" s="0" t="n">
        <v>0.146621588734048</v>
      </c>
      <c r="FJ104" s="0" t="n">
        <v>424.489007135111</v>
      </c>
      <c r="FK104" s="0" t="n">
        <v>4.1544850441436</v>
      </c>
      <c r="FL104" s="0" t="n">
        <v>6567.44341747285</v>
      </c>
      <c r="FM104" s="0" t="n">
        <v>300.42228708953</v>
      </c>
      <c r="FN104" s="0" t="n">
        <v>0.00735930798629382</v>
      </c>
      <c r="FO104" s="0" t="n">
        <v>0.453537770090541</v>
      </c>
      <c r="FP104" s="7" t="n">
        <v>1.08186044268295E-010</v>
      </c>
      <c r="FQ104" s="7" t="n">
        <v>5.54380097667859E-009</v>
      </c>
      <c r="FR104" s="0" t="n">
        <v>499999.999999015</v>
      </c>
      <c r="FS104" s="7" t="n">
        <v>7.71486492189473E-010</v>
      </c>
      <c r="FT104" s="7" t="n">
        <v>4.88788691480267E-008</v>
      </c>
      <c r="FU104" s="0" t="n">
        <v>896260.964859887</v>
      </c>
      <c r="FV104" s="7" t="n">
        <v>1.25145019651114E-007</v>
      </c>
      <c r="FW104" s="7" t="n">
        <v>1.41285812766715E-006</v>
      </c>
      <c r="FX104" s="7" t="n">
        <v>5797187.14830532</v>
      </c>
      <c r="FY104" s="7" t="n">
        <v>8.09461895631711E-007</v>
      </c>
      <c r="FZ104" s="7" t="n">
        <v>8.09281295818977E-006</v>
      </c>
      <c r="GA104" s="7" t="n">
        <v>1.62398028885235E-005</v>
      </c>
      <c r="GB104" s="0" t="n">
        <v>99999.9983764792</v>
      </c>
      <c r="GC104" s="0" t="n">
        <v>0.00162276335976312</v>
      </c>
      <c r="GD104" s="7" t="n">
        <v>1.05656990693549E-007</v>
      </c>
      <c r="GE104" s="0" t="n">
        <v>99999.9999993483</v>
      </c>
      <c r="GF104" s="7" t="n">
        <v>1.01697109083461E-010</v>
      </c>
      <c r="GG104" s="7" t="n">
        <v>3.52467757344891E-013</v>
      </c>
      <c r="GH104" s="7" t="n">
        <v>3.81429418678725E-007</v>
      </c>
      <c r="GI104" s="7" t="n">
        <v>6.51615126923021E-007</v>
      </c>
      <c r="GJ104" s="0" t="n">
        <v>0.00904478832503489</v>
      </c>
      <c r="GK104" s="0" t="n">
        <v>9.4946055154761</v>
      </c>
      <c r="GL104" s="0" t="n">
        <v>1.93769363511776</v>
      </c>
      <c r="GM104" s="0" t="n">
        <v>15.4510649631861</v>
      </c>
      <c r="GN104" s="0" t="s">
        <v>339</v>
      </c>
      <c r="GO104" s="0" t="e">
        <f aca="false">VLOOKUP(GN104,,8,0)</f>
        <v>#NAME?</v>
      </c>
      <c r="GP104" s="0" t="n">
        <v>139</v>
      </c>
      <c r="GQ104" s="0" t="n">
        <v>316741</v>
      </c>
      <c r="GR104" s="0" t="n">
        <v>139</v>
      </c>
      <c r="GS104" s="0" t="n">
        <v>316386</v>
      </c>
      <c r="GT104" s="0" t="n">
        <v>32</v>
      </c>
      <c r="GU104" s="0" t="n">
        <v>355</v>
      </c>
      <c r="GV104" s="0" t="n">
        <v>442</v>
      </c>
      <c r="GW104" s="0" t="n">
        <v>0.230215827338129</v>
      </c>
      <c r="GX104" s="0" t="n">
        <v>2</v>
      </c>
      <c r="GY104" s="0" t="s">
        <v>339</v>
      </c>
      <c r="GZ104" s="0" t="n">
        <v>95.7</v>
      </c>
      <c r="HA104" s="0" t="n">
        <v>0</v>
      </c>
      <c r="HB104" s="0" t="e">
        <f aca="false">VLOOKUP(GN104,,42,0)</f>
        <v>#NAME?</v>
      </c>
      <c r="HC104" s="0" t="e">
        <f aca="false">VLOOKUP(GN104,,43,0)</f>
        <v>#NAME?</v>
      </c>
      <c r="HD104" s="0" t="e">
        <f aca="false">IF(HC104="Progressed",1,0)</f>
        <v>#NAME?</v>
      </c>
      <c r="HE104" s="0" t="n">
        <f aca="false">GU104/GX104</f>
        <v>177.5</v>
      </c>
      <c r="HF104" s="0" t="e">
        <f aca="false">VLOOKUP(GN104,,3,0)</f>
        <v>#NAME?</v>
      </c>
      <c r="HG104" s="0" t="n">
        <f aca="false">IF(Q104&gt;20,1,0)</f>
        <v>1</v>
      </c>
      <c r="HH104" s="0" t="n">
        <f aca="false">IF(AF104&gt;4.2,1,0)</f>
        <v>0</v>
      </c>
      <c r="HI104" s="0" t="n">
        <f aca="false">IF(DQ104&gt;0.005,1,0)</f>
        <v>0</v>
      </c>
      <c r="HJ104" s="0" t="n">
        <f aca="false">IF(DR104&gt;0.004,1,0)</f>
        <v>0</v>
      </c>
      <c r="HK104" s="0" t="n">
        <f aca="false">IF(ED104&gt;0.001,1,0)</f>
        <v>0</v>
      </c>
      <c r="HL104" s="0" t="n">
        <f aca="false">IF((GT104/GP104)&gt;0.4,1,0)</f>
        <v>0</v>
      </c>
      <c r="HM104" s="0" t="n">
        <f aca="false">SUM(HG104:HH104)</f>
        <v>1</v>
      </c>
      <c r="HN104" s="0" t="n">
        <f aca="false">SUM(HG104,HH104,HL104)</f>
        <v>1</v>
      </c>
      <c r="HP104" s="1" t="n">
        <f aca="false">IF(B104&gt;AVERAGE($B$3:$B$115),1,0)</f>
        <v>0</v>
      </c>
      <c r="HQ104" s="1" t="n">
        <f aca="false">IF(E104&gt;AVERAGE($E$3:$E$115),1,0)</f>
        <v>0</v>
      </c>
      <c r="HR104" s="2" t="str">
        <f aca="false">IF(AND(HP104,HQ104),"high","low")</f>
        <v>low</v>
      </c>
      <c r="HS104" s="6" t="n">
        <v>106.7</v>
      </c>
      <c r="HT104" s="6" t="n">
        <v>0</v>
      </c>
      <c r="HU104" s="6" t="str">
        <f aca="false">HR104</f>
        <v>low</v>
      </c>
      <c r="HV104" s="0" t="str">
        <f aca="false">IF(HM104+HL104&lt;2,"low","high")</f>
        <v>low</v>
      </c>
      <c r="HW104" s="0" t="n">
        <v>95.7</v>
      </c>
      <c r="HX104" s="0" t="n">
        <v>0</v>
      </c>
      <c r="HY104" s="0" t="n">
        <f aca="false">SUM(HG104,HH104,HL104)</f>
        <v>1</v>
      </c>
      <c r="IA104" s="0" t="n">
        <v>95.7</v>
      </c>
      <c r="IB104" s="0" t="n">
        <v>0</v>
      </c>
      <c r="IC104" s="0" t="str">
        <f aca="false">IF(AND(SUM(HG104:HH104)=2,GW104&gt;0.4),"high relBp52 and cRel + high synergy",IF(SUM(HG104:HH104)=2,"high RelBp52 and cRel + low synergy","low nfkb"))</f>
        <v>low nfkb</v>
      </c>
      <c r="IE104" s="0" t="n">
        <v>95.7</v>
      </c>
      <c r="IF104" s="0" t="n">
        <v>0</v>
      </c>
      <c r="IG104" s="0" t="str">
        <f aca="false">IF(AND(SUM(HG104:HH104)=2,GW104&gt;0.4),"high relBp52 and cRel + high synergy",IF(AND(SUM(HG104:HH104)=1,GW104&gt;0.4),"high RelBp52 or cRel + high synergy",IF(SUM(HG104:HH104)=1,"high cRel OR RelBnp52n","low nfkb")))</f>
        <v>high cRel OR RelBnp52n</v>
      </c>
      <c r="II104" s="0" t="n">
        <v>95.7</v>
      </c>
      <c r="IJ104" s="0" t="n">
        <v>0</v>
      </c>
      <c r="IK104" s="0" t="str">
        <f aca="false">IF(Q104&gt;20,"high cRel","low cRel")</f>
        <v>high cRel</v>
      </c>
      <c r="IM104" s="0" t="n">
        <v>95.7</v>
      </c>
      <c r="IN104" s="0" t="n">
        <v>0</v>
      </c>
      <c r="IO104" s="0" t="str">
        <f aca="false">IF(AND(Q104&gt;20,GW104&gt;0.4),"high cRel + syn","low cRel or syn")</f>
        <v>low cRel or syn</v>
      </c>
      <c r="IQ104" s="0" t="n">
        <v>95.7</v>
      </c>
      <c r="IR104" s="0" t="n">
        <v>0</v>
      </c>
      <c r="IS104" s="0" t="str">
        <f aca="false">IF(AF104&gt;4.2,"High RelBnp52n","low RelBnp52n")</f>
        <v>low RelBnp52n</v>
      </c>
      <c r="IU104" s="0" t="n">
        <v>95.7</v>
      </c>
      <c r="IV104" s="0" t="n">
        <v>0</v>
      </c>
      <c r="IW104" s="0" t="str">
        <f aca="false">IF(AND(AF104&gt;4.2,GW104&gt;0.4),"High RelBnp52n and syn","low RelBnp52n or syn")</f>
        <v>low RelBnp52n or syn</v>
      </c>
      <c r="IY104" s="0" t="n">
        <v>95.7</v>
      </c>
      <c r="IZ104" s="0" t="n">
        <v>0</v>
      </c>
      <c r="JA104" s="0" t="str">
        <f aca="false">IF(AND(AF104&gt;4.2,GW104&gt;0.4),"High RelBnp52n and syn",IF(AND(AF104&gt;4.2,GW104&lt;=0.4),"other",IF(AND(AF104&lt;=4.2,GW104&gt;0.4),"other","low RelBnp52n and syn")))</f>
        <v>low RelBnp52n and syn</v>
      </c>
      <c r="JC104" s="0" t="n">
        <v>95.7</v>
      </c>
      <c r="JD104" s="0" t="n">
        <v>0</v>
      </c>
      <c r="JE104" s="0" t="str">
        <f aca="false">IF(ED104&gt;0.001,"high pE2F","low pE2F")</f>
        <v>low pE2F</v>
      </c>
      <c r="JG104" s="0" t="n">
        <v>95.7</v>
      </c>
      <c r="JH104" s="0" t="n">
        <v>0</v>
      </c>
      <c r="JI104" s="0" t="str">
        <f aca="false">IF((Q104/R104)&gt;1.3,"high cRel/relA","low cRel/RelA")</f>
        <v>high cRel/relA</v>
      </c>
      <c r="JK104" s="0" t="n">
        <v>95.7</v>
      </c>
      <c r="JL104" s="0" t="n">
        <v>0</v>
      </c>
      <c r="JM104" s="0" t="str">
        <f aca="false">IF(AND((Q104/R104)&gt;1.3,GW104&gt;0.4),"high cRel/relA and high syn",IF(OR((Q104/R104)&gt;1.3,GW104&gt;0.4),"high cRel/RelA or high syn","low both"))</f>
        <v>high cRel/RelA or high syn</v>
      </c>
      <c r="JO104" s="0" t="n">
        <v>95.7</v>
      </c>
      <c r="JP104" s="0" t="n">
        <v>0</v>
      </c>
      <c r="JQ104" s="0" t="str">
        <f aca="false">IF(BB104&gt;7.6,"high IkBd","low IkBd")</f>
        <v>high IkBd</v>
      </c>
      <c r="JS104" s="0" t="n">
        <v>95.7</v>
      </c>
      <c r="JT104" s="0" t="n">
        <v>0</v>
      </c>
      <c r="JU104" s="0" t="n">
        <v>4</v>
      </c>
      <c r="JW104" s="0" t="n">
        <v>95.7</v>
      </c>
      <c r="JX104" s="0" t="n">
        <v>0</v>
      </c>
      <c r="JY104" s="0" t="str">
        <f aca="false">IF(OR(JU104=3,JU104=5),IF(GW104&gt;0.4,"3/5 high syn","3/5 low syn"),"other")</f>
        <v>other</v>
      </c>
      <c r="KA104" s="0" t="n">
        <v>95.7</v>
      </c>
      <c r="KB104" s="0" t="n">
        <v>0</v>
      </c>
      <c r="KC104" s="0" t="str">
        <f aca="false">IF(KD104&gt;$KE$3,"high nfkb","low")</f>
        <v>low</v>
      </c>
      <c r="KD104" s="0" t="n">
        <f aca="false">D104+C104</f>
        <v>34.5686864112884</v>
      </c>
      <c r="KG104" s="0" t="n">
        <v>95.7</v>
      </c>
      <c r="KH104" s="0" t="n">
        <v>0</v>
      </c>
      <c r="KI104" s="0" t="str">
        <f aca="false">IF(AND(KM104,NOT(KN104),KO104),"high cRel+RelB, low RelA","other")</f>
        <v>other</v>
      </c>
      <c r="KJ104" s="0" t="n">
        <f aca="false">Q104</f>
        <v>22.9979382166739</v>
      </c>
      <c r="KK104" s="0" t="n">
        <f aca="false">R104</f>
        <v>15.6694470174625</v>
      </c>
      <c r="KL104" s="0" t="n">
        <f aca="false">AC104</f>
        <v>15.6473022899544</v>
      </c>
      <c r="KM104" s="0" t="n">
        <f aca="false">IF(KJ104&gt;AVERAGE($KJ$3:$KJ$115),1,0)</f>
        <v>1</v>
      </c>
      <c r="KN104" s="0" t="n">
        <f aca="false">IF(KK104&gt;AVERAGE($KK$3:$KK$115),1,0)</f>
        <v>0</v>
      </c>
      <c r="KO104" s="0" t="n">
        <f aca="false">IF(KL104&gt;AVERAGE($KL$3:$KL$115),1,0)</f>
        <v>0</v>
      </c>
      <c r="KP104" s="0" t="n">
        <v>5</v>
      </c>
      <c r="KQ104" s="0" t="n">
        <v>645</v>
      </c>
      <c r="KR104" s="0" t="n">
        <v>913967</v>
      </c>
      <c r="KS104" s="0" t="n">
        <v>454</v>
      </c>
      <c r="KT104" s="0" t="n">
        <v>763188</v>
      </c>
      <c r="KU104" s="0" t="n">
        <v>281</v>
      </c>
      <c r="KV104" s="0" t="n">
        <v>150779</v>
      </c>
      <c r="KW104" s="0" t="n">
        <v>154304</v>
      </c>
      <c r="KX104" s="0" t="n">
        <v>0.618942731277533</v>
      </c>
      <c r="KY104" s="0" t="n">
        <f aca="false">KV104/KT104</f>
        <v>0.197564689172262</v>
      </c>
    </row>
    <row r="105" customFormat="false" ht="15" hidden="false" customHeight="false" outlineLevel="0" collapsed="false">
      <c r="A105" s="0" t="n">
        <v>361</v>
      </c>
      <c r="B105" s="0" t="n">
        <v>9.55505465851519</v>
      </c>
      <c r="C105" s="0" t="n">
        <v>24.1778031290414</v>
      </c>
      <c r="D105" s="0" t="n">
        <v>8.0960640574827</v>
      </c>
      <c r="E105" s="0" t="n">
        <v>134.952456160071</v>
      </c>
      <c r="F105" s="0" t="n">
        <v>0.144021669895163</v>
      </c>
      <c r="G105" s="0" t="n">
        <v>0.0226442636763455</v>
      </c>
      <c r="H105" s="0" t="n">
        <v>1.57942351294804</v>
      </c>
      <c r="I105" s="0" t="n">
        <v>0.478527196460672</v>
      </c>
      <c r="J105" s="0" t="n">
        <v>16.2937439029726</v>
      </c>
      <c r="K105" s="0" t="n">
        <v>7.94879396760806</v>
      </c>
      <c r="L105" s="0" t="n">
        <v>0.552507887283711</v>
      </c>
      <c r="M105" s="0" t="n">
        <v>1</v>
      </c>
      <c r="N105" s="0" t="n">
        <v>1.15350476526284</v>
      </c>
      <c r="O105" s="0" t="n">
        <v>1</v>
      </c>
      <c r="P105" s="0" t="n">
        <v>0.00374037051305983</v>
      </c>
      <c r="Q105" s="0" t="n">
        <v>12.6843117933464</v>
      </c>
      <c r="R105" s="0" t="n">
        <v>19.8803120901532</v>
      </c>
      <c r="S105" s="0" t="n">
        <v>6.02088296009082</v>
      </c>
      <c r="T105" s="0" t="n">
        <v>0</v>
      </c>
      <c r="U105" s="0" t="n">
        <v>1</v>
      </c>
      <c r="V105" s="0" t="n">
        <v>3.38204739900147</v>
      </c>
      <c r="W105" s="0" t="n">
        <v>0.525543567763264</v>
      </c>
      <c r="X105" s="0" t="n">
        <v>1.70109557667222</v>
      </c>
      <c r="Y105" s="0" t="n">
        <v>3.61993745880007</v>
      </c>
      <c r="Z105" s="0" t="n">
        <v>2.19297925405891</v>
      </c>
      <c r="AA105" s="0" t="n">
        <v>0.0342109875818591</v>
      </c>
      <c r="AB105" s="0" t="n">
        <v>1.12846998476583</v>
      </c>
      <c r="AC105" s="0" t="n">
        <v>22.616908927045</v>
      </c>
      <c r="AD105" s="0" t="n">
        <v>0.0141871224121563</v>
      </c>
      <c r="AE105" s="0" t="n">
        <v>0.584540538986822</v>
      </c>
      <c r="AF105" s="0" t="n">
        <v>6.09346053465414</v>
      </c>
      <c r="AG105" s="0" t="n">
        <v>0.316585591040632</v>
      </c>
      <c r="AH105" s="0" t="n">
        <v>15.2068932567271</v>
      </c>
      <c r="AI105" s="0" t="n">
        <v>0.17183026752446</v>
      </c>
      <c r="AJ105" s="0" t="n">
        <v>0.0460165769929537</v>
      </c>
      <c r="AK105" s="0" t="n">
        <v>0.0216239357142809</v>
      </c>
      <c r="AL105" s="0" t="n">
        <v>0.00446132355013114</v>
      </c>
      <c r="AM105" s="0" t="n">
        <v>0.78152476811888</v>
      </c>
      <c r="AN105" s="0" t="n">
        <v>0.00175593975396081</v>
      </c>
      <c r="AO105" s="0" t="n">
        <v>0.192351424266746</v>
      </c>
      <c r="AP105" s="0" t="n">
        <v>172.337863020474</v>
      </c>
      <c r="AQ105" s="0" t="n">
        <v>27.9171276831589</v>
      </c>
      <c r="AR105" s="0" t="n">
        <v>34.69487574569</v>
      </c>
      <c r="AS105" s="0" t="n">
        <v>12.1292333245565</v>
      </c>
      <c r="AT105" s="0" t="n">
        <v>28.619818325609</v>
      </c>
      <c r="AU105" s="0" t="n">
        <v>0.0923373239616664</v>
      </c>
      <c r="AV105" s="0" t="n">
        <v>1.75249724302489</v>
      </c>
      <c r="AW105" s="0" t="n">
        <v>0.026397114025998</v>
      </c>
      <c r="AX105" s="0" t="n">
        <v>3.29090027332759</v>
      </c>
      <c r="AY105" s="0" t="n">
        <v>0.602923820753232</v>
      </c>
      <c r="AZ105" s="0" t="n">
        <v>1.69468812760963</v>
      </c>
      <c r="BA105" s="0" t="n">
        <v>0.31876051857715</v>
      </c>
      <c r="BB105" s="0" t="n">
        <v>7.42053186827557</v>
      </c>
      <c r="BC105" s="0" t="n">
        <v>19.8988967601448</v>
      </c>
      <c r="BD105" s="0" t="n">
        <v>6.73881334756995</v>
      </c>
      <c r="BE105" s="0" t="n">
        <v>1.53999473213372</v>
      </c>
      <c r="BF105" s="0" t="n">
        <v>17.4785910026458</v>
      </c>
      <c r="BG105" s="0" t="n">
        <v>7.60224697685375</v>
      </c>
      <c r="BH105" s="0" t="n">
        <v>0</v>
      </c>
      <c r="BI105" s="0" t="n">
        <v>0</v>
      </c>
      <c r="BJ105" s="0" t="n">
        <v>0.378409227322413</v>
      </c>
      <c r="BK105" s="0" t="n">
        <v>0.20021425161797</v>
      </c>
      <c r="BL105" s="0" t="n">
        <v>1.22302495336488</v>
      </c>
      <c r="BM105" s="0" t="n">
        <v>0.0949623273303103</v>
      </c>
      <c r="BN105" s="0" t="n">
        <v>0</v>
      </c>
      <c r="BO105" s="0" t="n">
        <v>0</v>
      </c>
      <c r="BP105" s="0" t="n">
        <v>0</v>
      </c>
      <c r="BQ105" s="0" t="n">
        <v>0</v>
      </c>
      <c r="BR105" s="0" t="n">
        <v>0</v>
      </c>
      <c r="BS105" s="0" t="n">
        <v>0</v>
      </c>
      <c r="BT105" s="0" t="n">
        <v>0.00739972286186121</v>
      </c>
      <c r="BU105" s="0" t="n">
        <v>6.25488468142792</v>
      </c>
      <c r="BV105" s="0" t="n">
        <v>8.74314814238921</v>
      </c>
      <c r="BW105" s="0" t="n">
        <v>3.84232395431162</v>
      </c>
      <c r="BX105" s="0" t="n">
        <v>0.0305933048601153</v>
      </c>
      <c r="BY105" s="0" t="n">
        <v>0.00881023874719227</v>
      </c>
      <c r="BZ105" s="0" t="n">
        <v>0.221956159010853</v>
      </c>
      <c r="CA105" s="0" t="n">
        <v>0.114675379792106</v>
      </c>
      <c r="CB105" s="0" t="n">
        <v>5.90412808759623</v>
      </c>
      <c r="CC105" s="0" t="n">
        <v>0.465163033579375</v>
      </c>
      <c r="CD105" s="0" t="n">
        <v>0.560632955302945</v>
      </c>
      <c r="CE105" s="0" t="n">
        <v>0.240925909333459</v>
      </c>
      <c r="CF105" s="0" t="n">
        <v>0.00213083172283131</v>
      </c>
      <c r="CG105" s="0" t="n">
        <v>0.00174047720128204</v>
      </c>
      <c r="CH105" s="0" t="n">
        <v>0.0132965814789804</v>
      </c>
      <c r="CI105" s="0" t="n">
        <v>0.0068084977005787</v>
      </c>
      <c r="CJ105" s="0" t="n">
        <v>7.31465698162315</v>
      </c>
      <c r="CK105" s="0" t="n">
        <v>0.627326197300068</v>
      </c>
      <c r="CL105" s="0" t="n">
        <v>1.81370768504314</v>
      </c>
      <c r="CM105" s="0" t="n">
        <v>0.788746521279167</v>
      </c>
      <c r="CN105" s="0" t="n">
        <v>0.00554024050957264</v>
      </c>
      <c r="CO105" s="0" t="n">
        <v>0.00482609897678858</v>
      </c>
      <c r="CP105" s="0" t="n">
        <v>0.0391367511721632</v>
      </c>
      <c r="CQ105" s="0" t="n">
        <v>0.0207254747920185</v>
      </c>
      <c r="CR105" s="0" t="n">
        <v>1.07262479754429</v>
      </c>
      <c r="CS105" s="0" t="n">
        <v>0.0854874787950778</v>
      </c>
      <c r="CT105" s="0" t="n">
        <v>0.58401547625549</v>
      </c>
      <c r="CU105" s="0" t="n">
        <v>4.23862992034255</v>
      </c>
      <c r="CV105" s="0" t="n">
        <v>0.0360475245721372</v>
      </c>
      <c r="CW105" s="0" t="n">
        <v>0.0391402346671766</v>
      </c>
      <c r="CX105" s="0" t="n">
        <v>0.0285318896388362</v>
      </c>
      <c r="CY105" s="0" t="n">
        <v>0.0488332543369226</v>
      </c>
      <c r="CZ105" s="0" t="n">
        <v>0.0920778234622748</v>
      </c>
      <c r="DA105" s="0" t="n">
        <v>6.47053904753396</v>
      </c>
      <c r="DB105" s="0" t="n">
        <v>2.22431272237331</v>
      </c>
      <c r="DC105" s="0" t="n">
        <v>4.62124151740404</v>
      </c>
      <c r="DD105" s="0" t="n">
        <v>0.292901413340364</v>
      </c>
      <c r="DE105" s="0" t="n">
        <v>0.0171291120327045</v>
      </c>
      <c r="DF105" s="0" t="n">
        <v>0.00994023334196302</v>
      </c>
      <c r="DG105" s="0" t="n">
        <v>0.00061093972022163</v>
      </c>
      <c r="DH105" s="7" t="n">
        <v>3.69513695506677E-006</v>
      </c>
      <c r="DI105" s="0" t="n">
        <v>0.00294915369045087</v>
      </c>
      <c r="DJ105" s="0" t="n">
        <v>0.00365254195354477</v>
      </c>
      <c r="DK105" s="0" t="n">
        <v>0.000535762454348722</v>
      </c>
      <c r="DL105" s="0" t="n">
        <v>0.00926522627186028</v>
      </c>
      <c r="DM105" s="0" t="n">
        <v>0.0444935363676573</v>
      </c>
      <c r="DN105" s="0" t="n">
        <v>1.56735946489757</v>
      </c>
      <c r="DO105" s="7" t="n">
        <v>5.40153592945995E-008</v>
      </c>
      <c r="DP105" s="0" t="n">
        <v>0.221457390807942</v>
      </c>
      <c r="DQ105" s="0" t="n">
        <v>0.00281188288940627</v>
      </c>
      <c r="DR105" s="0" t="n">
        <v>0.000560962727054123</v>
      </c>
      <c r="DS105" s="0" t="n">
        <v>0.00507871335111978</v>
      </c>
      <c r="DT105" s="0" t="n">
        <v>0.229919629155276</v>
      </c>
      <c r="DU105" s="0" t="n">
        <v>0.999697648371942</v>
      </c>
      <c r="DV105" s="0" t="n">
        <v>1.13286619535481</v>
      </c>
      <c r="DW105" s="0" t="n">
        <v>0.901056928669039</v>
      </c>
      <c r="DX105" s="7" t="n">
        <v>1.52644952691213E-005</v>
      </c>
      <c r="DY105" s="0" t="n">
        <v>0.00399120699592846</v>
      </c>
      <c r="DZ105" s="0" t="n">
        <v>4.89633305504429</v>
      </c>
      <c r="EA105" s="0" t="n">
        <v>0.0512755397389037</v>
      </c>
      <c r="EB105" s="0" t="n">
        <v>3.06449049485241</v>
      </c>
      <c r="EC105" s="0" t="n">
        <v>0.0518457739330516</v>
      </c>
      <c r="ED105" s="0" t="n">
        <v>0.000542941445441741</v>
      </c>
      <c r="EE105" s="0" t="n">
        <v>1.98733283849932</v>
      </c>
      <c r="EF105" s="0" t="n">
        <v>199.760141363282</v>
      </c>
      <c r="EG105" s="0" t="n">
        <v>0.00798961175099181</v>
      </c>
      <c r="EH105" s="0" t="n">
        <v>1.41498170157435</v>
      </c>
      <c r="EI105" s="0" t="n">
        <v>79.6284365038112</v>
      </c>
      <c r="EJ105" s="0" t="n">
        <v>0.0894673796713662</v>
      </c>
      <c r="EK105" s="0" t="n">
        <v>18348.6234055507</v>
      </c>
      <c r="EL105" s="0" t="n">
        <v>0.00259359944464172</v>
      </c>
      <c r="EM105" s="0" t="n">
        <v>5.99223411119751</v>
      </c>
      <c r="EN105" s="0" t="n">
        <v>783.763817355697</v>
      </c>
      <c r="EO105" s="0" t="n">
        <v>1.67559483030218</v>
      </c>
      <c r="EP105" s="0" t="n">
        <v>253094.558506447</v>
      </c>
      <c r="EQ105" s="0" t="n">
        <v>0.151501350904673</v>
      </c>
      <c r="ER105" s="0" t="n">
        <v>0.0151298878177066</v>
      </c>
      <c r="ES105" s="0" t="n">
        <v>461823.627226572</v>
      </c>
      <c r="ET105" s="0" t="n">
        <v>0.000698002159374224</v>
      </c>
      <c r="EU105" s="0" t="n">
        <v>0.396575195633245</v>
      </c>
      <c r="EV105" s="0" t="n">
        <v>0.000726897528459008</v>
      </c>
      <c r="EW105" s="7" t="n">
        <v>5056706.18708081</v>
      </c>
      <c r="EX105" s="0" t="n">
        <v>1.51427143830575</v>
      </c>
      <c r="EY105" s="0" t="n">
        <v>656.261442301756</v>
      </c>
      <c r="EZ105" s="7" t="n">
        <v>1668649.48754857</v>
      </c>
      <c r="FA105" s="0" t="n">
        <v>0.00126225780945413</v>
      </c>
      <c r="FB105" s="0" t="n">
        <v>20.876935122824</v>
      </c>
      <c r="FC105" s="0" t="n">
        <v>40056.24962679</v>
      </c>
      <c r="FD105" s="0" t="n">
        <v>0.0239775047820386</v>
      </c>
      <c r="FE105" s="0" t="n">
        <v>4.2903764893402</v>
      </c>
      <c r="FF105" s="0" t="n">
        <v>24454.7084682135</v>
      </c>
      <c r="FG105" s="0" t="n">
        <v>81.2098662729092</v>
      </c>
      <c r="FH105" s="0" t="n">
        <v>167204.175797522</v>
      </c>
      <c r="FI105" s="0" t="n">
        <v>0.0716608403681458</v>
      </c>
      <c r="FJ105" s="0" t="n">
        <v>125.169634986923</v>
      </c>
      <c r="FK105" s="0" t="n">
        <v>1.19214389002026</v>
      </c>
      <c r="FL105" s="0" t="n">
        <v>14104.8992424459</v>
      </c>
      <c r="FM105" s="0" t="n">
        <v>180.831085251513</v>
      </c>
      <c r="FN105" s="0" t="n">
        <v>0.000327839106186191</v>
      </c>
      <c r="FO105" s="0" t="n">
        <v>0.0461642685820714</v>
      </c>
      <c r="FP105" s="7" t="n">
        <v>2.13295204673768E-013</v>
      </c>
      <c r="FQ105" s="7" t="n">
        <v>2.56356344797357E-011</v>
      </c>
      <c r="FR105" s="0" t="n">
        <v>499999.999999997</v>
      </c>
      <c r="FS105" s="7" t="n">
        <v>1.52128224412908E-012</v>
      </c>
      <c r="FT105" s="7" t="n">
        <v>1.28616045467671E-010</v>
      </c>
      <c r="FU105" s="0" t="n">
        <v>386075.492332512</v>
      </c>
      <c r="FV105" s="7" t="n">
        <v>1.41850951422833E-010</v>
      </c>
      <c r="FW105" s="7" t="n">
        <v>1.64556540517849E-009</v>
      </c>
      <c r="FX105" s="7" t="n">
        <v>5986599.73880774</v>
      </c>
      <c r="FY105" s="7" t="n">
        <v>2.19958242780347E-009</v>
      </c>
      <c r="FZ105" s="7" t="n">
        <v>2.19982542783532E-008</v>
      </c>
      <c r="GA105" s="7" t="n">
        <v>2.27949216979224E-008</v>
      </c>
      <c r="GB105" s="0" t="n">
        <v>99999.9999977205</v>
      </c>
      <c r="GC105" s="7" t="n">
        <v>2.27814172246046E-006</v>
      </c>
      <c r="GD105" s="7" t="n">
        <v>1.51450680037858E-010</v>
      </c>
      <c r="GE105" s="0" t="n">
        <v>99999.9999999988</v>
      </c>
      <c r="GF105" s="7" t="n">
        <v>2.11121841816689E-013</v>
      </c>
      <c r="GG105" s="7" t="n">
        <v>2.66729818253811E-016</v>
      </c>
      <c r="GH105" s="7" t="n">
        <v>1.41978523827104E-009</v>
      </c>
      <c r="GI105" s="7" t="n">
        <v>1.15572899328579E-009</v>
      </c>
      <c r="GJ105" s="7" t="n">
        <v>2.82731054450892E-005</v>
      </c>
      <c r="GK105" s="0" t="n">
        <v>0.000788734915911689</v>
      </c>
      <c r="GL105" s="0" t="n">
        <v>0.00757393736627106</v>
      </c>
      <c r="GM105" s="0" t="n">
        <v>10.1664484481427</v>
      </c>
      <c r="GN105" s="0" t="s">
        <v>340</v>
      </c>
      <c r="GO105" s="0" t="e">
        <f aca="false">VLOOKUP(GN105,,8,0)</f>
        <v>#NAME?</v>
      </c>
      <c r="GP105" s="0" t="n">
        <v>535</v>
      </c>
      <c r="GQ105" s="0" t="n">
        <v>918145</v>
      </c>
      <c r="GR105" s="0" t="n">
        <v>547</v>
      </c>
      <c r="GS105" s="0" t="n">
        <v>849594</v>
      </c>
      <c r="GT105" s="0" t="n">
        <v>137</v>
      </c>
      <c r="GU105" s="0" t="n">
        <v>68551</v>
      </c>
      <c r="GV105" s="0" t="n">
        <v>95895</v>
      </c>
      <c r="GW105" s="0" t="n">
        <v>0.250457038391225</v>
      </c>
      <c r="GX105" s="0" t="n">
        <v>7</v>
      </c>
      <c r="GY105" s="0" t="s">
        <v>340</v>
      </c>
      <c r="GZ105" s="0" t="n">
        <v>96.7556</v>
      </c>
      <c r="HA105" s="0" t="n">
        <v>0</v>
      </c>
      <c r="HB105" s="0" t="e">
        <f aca="false">VLOOKUP(GN105,,42,0)</f>
        <v>#NAME?</v>
      </c>
      <c r="HC105" s="0" t="e">
        <f aca="false">VLOOKUP(GN105,,43,0)</f>
        <v>#NAME?</v>
      </c>
      <c r="HD105" s="0" t="e">
        <f aca="false">IF(HC105="Progressed",1,0)</f>
        <v>#NAME?</v>
      </c>
      <c r="HE105" s="0" t="n">
        <f aca="false">GU105/GX105</f>
        <v>9793</v>
      </c>
      <c r="HF105" s="0" t="e">
        <f aca="false">VLOOKUP(GN105,,3,0)</f>
        <v>#NAME?</v>
      </c>
      <c r="HG105" s="0" t="n">
        <f aca="false">IF(Q105&gt;20,1,0)</f>
        <v>0</v>
      </c>
      <c r="HH105" s="0" t="n">
        <f aca="false">IF(AF105&gt;4.2,1,0)</f>
        <v>1</v>
      </c>
      <c r="HI105" s="0" t="n">
        <f aca="false">IF(DQ105&gt;0.005,1,0)</f>
        <v>0</v>
      </c>
      <c r="HJ105" s="0" t="n">
        <f aca="false">IF(DR105&gt;0.004,1,0)</f>
        <v>0</v>
      </c>
      <c r="HK105" s="0" t="n">
        <f aca="false">IF(ED105&gt;0.001,1,0)</f>
        <v>0</v>
      </c>
      <c r="HL105" s="0" t="n">
        <f aca="false">IF((GT105/GP105)&gt;0.4,1,0)</f>
        <v>0</v>
      </c>
      <c r="HM105" s="0" t="n">
        <f aca="false">SUM(HG105:HH105)</f>
        <v>1</v>
      </c>
      <c r="HN105" s="0" t="n">
        <f aca="false">SUM(HG105,HH105,HL105)</f>
        <v>1</v>
      </c>
      <c r="HP105" s="1" t="n">
        <f aca="false">IF(B105&gt;AVERAGE($B$3:$B$115),1,0)</f>
        <v>0</v>
      </c>
      <c r="HQ105" s="1" t="n">
        <f aca="false">IF(E105&gt;AVERAGE($E$3:$E$115),1,0)</f>
        <v>0</v>
      </c>
      <c r="HR105" s="2" t="str">
        <f aca="false">IF(AND(HP105,HQ105),"high","low")</f>
        <v>low</v>
      </c>
      <c r="HS105" s="6" t="n">
        <v>83.1211</v>
      </c>
      <c r="HT105" s="6" t="n">
        <v>1</v>
      </c>
      <c r="HU105" s="6" t="str">
        <f aca="false">HR105</f>
        <v>low</v>
      </c>
      <c r="HV105" s="0" t="str">
        <f aca="false">IF(HM105+HL105&lt;2,"low","high")</f>
        <v>low</v>
      </c>
      <c r="HW105" s="0" t="n">
        <v>96.7556</v>
      </c>
      <c r="HX105" s="0" t="n">
        <v>0</v>
      </c>
      <c r="HY105" s="0" t="n">
        <f aca="false">SUM(HG105,HH105,HL105)</f>
        <v>1</v>
      </c>
      <c r="IA105" s="0" t="n">
        <v>96.7556</v>
      </c>
      <c r="IB105" s="0" t="n">
        <v>0</v>
      </c>
      <c r="IC105" s="0" t="str">
        <f aca="false">IF(AND(SUM(HG105:HH105)=2,GW105&gt;0.4),"high relBp52 and cRel + high synergy",IF(SUM(HG105:HH105)=2,"high RelBp52 and cRel + low synergy","low nfkb"))</f>
        <v>low nfkb</v>
      </c>
      <c r="IE105" s="0" t="n">
        <v>96.7556</v>
      </c>
      <c r="IF105" s="0" t="n">
        <v>0</v>
      </c>
      <c r="IG105" s="0" t="str">
        <f aca="false">IF(AND(SUM(HG105:HH105)=2,GW105&gt;0.4),"high relBp52 and cRel + high synergy",IF(AND(SUM(HG105:HH105)=1,GW105&gt;0.4),"high RelBp52 or cRel + high synergy",IF(SUM(HG105:HH105)=1,"high cRel OR RelBnp52n","low nfkb")))</f>
        <v>high cRel OR RelBnp52n</v>
      </c>
      <c r="II105" s="0" t="n">
        <v>96.7556</v>
      </c>
      <c r="IJ105" s="0" t="n">
        <v>0</v>
      </c>
      <c r="IK105" s="0" t="str">
        <f aca="false">IF(Q105&gt;20,"high cRel","low cRel")</f>
        <v>low cRel</v>
      </c>
      <c r="IM105" s="0" t="n">
        <v>96.7556</v>
      </c>
      <c r="IN105" s="0" t="n">
        <v>0</v>
      </c>
      <c r="IO105" s="0" t="str">
        <f aca="false">IF(AND(Q105&gt;20,GW105&gt;0.4),"high cRel + syn","low cRel or syn")</f>
        <v>low cRel or syn</v>
      </c>
      <c r="IQ105" s="0" t="n">
        <v>96.7556</v>
      </c>
      <c r="IR105" s="0" t="n">
        <v>0</v>
      </c>
      <c r="IS105" s="0" t="str">
        <f aca="false">IF(AF105&gt;4.2,"High RelBnp52n","low RelBnp52n")</f>
        <v>High RelBnp52n</v>
      </c>
      <c r="IU105" s="0" t="n">
        <v>96.7556</v>
      </c>
      <c r="IV105" s="0" t="n">
        <v>0</v>
      </c>
      <c r="IW105" s="0" t="str">
        <f aca="false">IF(AND(AF105&gt;4.2,GW105&gt;0.4),"High RelBnp52n and syn","low RelBnp52n or syn")</f>
        <v>low RelBnp52n or syn</v>
      </c>
      <c r="IY105" s="0" t="n">
        <v>96.7556</v>
      </c>
      <c r="IZ105" s="0" t="n">
        <v>0</v>
      </c>
      <c r="JA105" s="0" t="str">
        <f aca="false">IF(AND(AF105&gt;4.2,GW105&gt;0.4),"High RelBnp52n and syn",IF(AND(AF105&gt;4.2,GW105&lt;=0.4),"other",IF(AND(AF105&lt;=4.2,GW105&gt;0.4),"other","low RelBnp52n and syn")))</f>
        <v>other</v>
      </c>
      <c r="JC105" s="0" t="n">
        <v>96.7556</v>
      </c>
      <c r="JD105" s="0" t="n">
        <v>0</v>
      </c>
      <c r="JE105" s="0" t="str">
        <f aca="false">IF(ED105&gt;0.001,"high pE2F","low pE2F")</f>
        <v>low pE2F</v>
      </c>
      <c r="JG105" s="0" t="n">
        <v>96.7556</v>
      </c>
      <c r="JH105" s="0" t="n">
        <v>0</v>
      </c>
      <c r="JI105" s="0" t="str">
        <f aca="false">IF((Q105/R105)&gt;1.3,"high cRel/relA","low cRel/RelA")</f>
        <v>low cRel/RelA</v>
      </c>
      <c r="JK105" s="0" t="n">
        <v>96.7556</v>
      </c>
      <c r="JL105" s="0" t="n">
        <v>0</v>
      </c>
      <c r="JM105" s="0" t="str">
        <f aca="false">IF(AND((Q105/R105)&gt;1.3,GW105&gt;0.4),"high cRel/relA and high syn",IF(OR((Q105/R105)&gt;1.3,GW105&gt;0.4),"high cRel/RelA or high syn","low both"))</f>
        <v>low both</v>
      </c>
      <c r="JO105" s="0" t="n">
        <v>96.7556</v>
      </c>
      <c r="JP105" s="0" t="n">
        <v>0</v>
      </c>
      <c r="JQ105" s="0" t="str">
        <f aca="false">IF(BB105&gt;7.6,"high IkBd","low IkBd")</f>
        <v>low IkBd</v>
      </c>
      <c r="JS105" s="0" t="n">
        <v>96.7556</v>
      </c>
      <c r="JT105" s="0" t="n">
        <v>0</v>
      </c>
      <c r="JU105" s="0" t="n">
        <v>2</v>
      </c>
      <c r="JW105" s="0" t="n">
        <v>96.7556</v>
      </c>
      <c r="JX105" s="0" t="n">
        <v>0</v>
      </c>
      <c r="JY105" s="0" t="str">
        <f aca="false">IF(OR(JU105=3,JU105=5),IF(GW105&gt;0.4,"3/5 high syn","3/5 low syn"),"other")</f>
        <v>other</v>
      </c>
      <c r="KA105" s="0" t="n">
        <v>96.7556</v>
      </c>
      <c r="KB105" s="0" t="n">
        <v>0</v>
      </c>
      <c r="KC105" s="0" t="str">
        <f aca="false">IF(KD105&gt;$KE$3,"high nfkb","low")</f>
        <v>low</v>
      </c>
      <c r="KD105" s="0" t="n">
        <f aca="false">D105+C105</f>
        <v>32.2738671865241</v>
      </c>
      <c r="KG105" s="0" t="n">
        <v>96.7556</v>
      </c>
      <c r="KH105" s="0" t="n">
        <v>0</v>
      </c>
      <c r="KI105" s="0" t="str">
        <f aca="false">IF(AND(KM105,NOT(KN105),KO105),"high cRel+RelB, low RelA","other")</f>
        <v>other</v>
      </c>
      <c r="KJ105" s="0" t="n">
        <f aca="false">Q105</f>
        <v>12.6843117933464</v>
      </c>
      <c r="KK105" s="0" t="n">
        <f aca="false">R105</f>
        <v>19.8803120901532</v>
      </c>
      <c r="KL105" s="0" t="n">
        <f aca="false">AC105</f>
        <v>22.616908927045</v>
      </c>
      <c r="KM105" s="0" t="n">
        <f aca="false">IF(KJ105&gt;AVERAGE($KJ$3:$KJ$115),1,0)</f>
        <v>0</v>
      </c>
      <c r="KN105" s="0" t="n">
        <f aca="false">IF(KK105&gt;AVERAGE($KK$3:$KK$115),1,0)</f>
        <v>1</v>
      </c>
      <c r="KO105" s="0" t="n">
        <f aca="false">IF(KL105&gt;AVERAGE($KL$3:$KL$115),1,0)</f>
        <v>1</v>
      </c>
      <c r="KP105" s="0" t="n">
        <v>5</v>
      </c>
      <c r="KQ105" s="0" t="n">
        <v>1299</v>
      </c>
      <c r="KR105" s="0" t="n">
        <v>1821105</v>
      </c>
      <c r="KS105" s="0" t="n">
        <v>863</v>
      </c>
      <c r="KT105" s="0" t="n">
        <v>1185081</v>
      </c>
      <c r="KU105" s="0" t="n">
        <v>875</v>
      </c>
      <c r="KV105" s="0" t="n">
        <v>636024</v>
      </c>
      <c r="KW105" s="0" t="n">
        <v>655361</v>
      </c>
      <c r="KX105" s="0" t="n">
        <v>1.01390498261877</v>
      </c>
      <c r="KY105" s="0" t="n">
        <f aca="false">KV105/KT105</f>
        <v>0.536692428618803</v>
      </c>
    </row>
    <row r="106" customFormat="false" ht="15" hidden="false" customHeight="false" outlineLevel="0" collapsed="false">
      <c r="A106" s="0" t="n">
        <v>361</v>
      </c>
      <c r="B106" s="0" t="n">
        <v>10.8942662216322</v>
      </c>
      <c r="C106" s="0" t="n">
        <v>22.4311700228212</v>
      </c>
      <c r="D106" s="0" t="n">
        <v>11.3638360913906</v>
      </c>
      <c r="E106" s="0" t="n">
        <v>171.458227298832</v>
      </c>
      <c r="F106" s="0" t="n">
        <v>0.154916529390988</v>
      </c>
      <c r="G106" s="0" t="n">
        <v>0.044940201848095</v>
      </c>
      <c r="H106" s="0" t="n">
        <v>1.22139537528801</v>
      </c>
      <c r="I106" s="0" t="n">
        <v>0.660418928677527</v>
      </c>
      <c r="J106" s="0" t="n">
        <v>0.0825845350618267</v>
      </c>
      <c r="K106" s="0" t="n">
        <v>8.429136827598</v>
      </c>
      <c r="L106" s="0" t="n">
        <v>0.565215716672213</v>
      </c>
      <c r="M106" s="0" t="n">
        <v>1</v>
      </c>
      <c r="N106" s="0" t="n">
        <v>1.17098374738741</v>
      </c>
      <c r="O106" s="0" t="n">
        <v>1</v>
      </c>
      <c r="P106" s="0" t="n">
        <v>0.0118688249254555</v>
      </c>
      <c r="Q106" s="0" t="n">
        <v>22.6121869631225</v>
      </c>
      <c r="R106" s="0" t="n">
        <v>15.6854181243006</v>
      </c>
      <c r="S106" s="0" t="n">
        <v>1.27682247274187</v>
      </c>
      <c r="T106" s="0" t="n">
        <v>0</v>
      </c>
      <c r="U106" s="0" t="n">
        <v>1</v>
      </c>
      <c r="V106" s="0" t="n">
        <v>3.80198002184331</v>
      </c>
      <c r="W106" s="0" t="n">
        <v>0.500613906239611</v>
      </c>
      <c r="X106" s="0" t="n">
        <v>1.45823203439232</v>
      </c>
      <c r="Y106" s="0" t="n">
        <v>3.71443798679611</v>
      </c>
      <c r="Z106" s="0" t="n">
        <v>2.08354962037701</v>
      </c>
      <c r="AA106" s="0" t="n">
        <v>0.0271051294254164</v>
      </c>
      <c r="AB106" s="0" t="n">
        <v>0.907446871457485</v>
      </c>
      <c r="AC106" s="0" t="n">
        <v>15.4980478463055</v>
      </c>
      <c r="AD106" s="0" t="n">
        <v>0.00927914798800847</v>
      </c>
      <c r="AE106" s="0" t="n">
        <v>0.399747269209127</v>
      </c>
      <c r="AF106" s="0" t="n">
        <v>4.01479456849354</v>
      </c>
      <c r="AG106" s="0" t="n">
        <v>0.264333396694736</v>
      </c>
      <c r="AH106" s="0" t="n">
        <v>12.3495195109934</v>
      </c>
      <c r="AI106" s="0" t="n">
        <v>0.24996794871248</v>
      </c>
      <c r="AJ106" s="0" t="n">
        <v>0.0582464678099942</v>
      </c>
      <c r="AK106" s="0" t="n">
        <v>0.0305587647066312</v>
      </c>
      <c r="AL106" s="0" t="n">
        <v>0.00556640553422281</v>
      </c>
      <c r="AM106" s="0" t="n">
        <v>0.905687872894303</v>
      </c>
      <c r="AN106" s="0" t="n">
        <v>0.00157928581624158</v>
      </c>
      <c r="AO106" s="0" t="n">
        <v>0.166741233813175</v>
      </c>
      <c r="AP106" s="0" t="n">
        <v>166.690396456805</v>
      </c>
      <c r="AQ106" s="0" t="n">
        <v>22.3427067236358</v>
      </c>
      <c r="AR106" s="0" t="n">
        <v>35.6777619513632</v>
      </c>
      <c r="AS106" s="0" t="n">
        <v>10.165102761109</v>
      </c>
      <c r="AT106" s="0" t="n">
        <v>22.6755086832398</v>
      </c>
      <c r="AU106" s="0" t="n">
        <v>0.072432994958038</v>
      </c>
      <c r="AV106" s="0" t="n">
        <v>1.25343789047002</v>
      </c>
      <c r="AW106" s="0" t="n">
        <v>0.0182117933141992</v>
      </c>
      <c r="AX106" s="0" t="n">
        <v>3.31421211532202</v>
      </c>
      <c r="AY106" s="0" t="n">
        <v>0.3715031768069</v>
      </c>
      <c r="AZ106" s="0" t="n">
        <v>1.74133119695888</v>
      </c>
      <c r="BA106" s="0" t="n">
        <v>0.238261978663779</v>
      </c>
      <c r="BB106" s="0" t="n">
        <v>7.87501317542293</v>
      </c>
      <c r="BC106" s="0" t="n">
        <v>18.9440125961652</v>
      </c>
      <c r="BD106" s="0" t="n">
        <v>6.7838258758307</v>
      </c>
      <c r="BE106" s="0" t="n">
        <v>1.46238538683237</v>
      </c>
      <c r="BF106" s="0" t="n">
        <v>12.2544067784518</v>
      </c>
      <c r="BG106" s="0" t="n">
        <v>5.58125872873963</v>
      </c>
      <c r="BH106" s="0" t="n">
        <v>0</v>
      </c>
      <c r="BI106" s="0" t="n">
        <v>0</v>
      </c>
      <c r="BJ106" s="0" t="n">
        <v>0.204205282195955</v>
      </c>
      <c r="BK106" s="0" t="n">
        <v>0.13107181576878</v>
      </c>
      <c r="BL106" s="0" t="n">
        <v>1.01432524936034</v>
      </c>
      <c r="BM106" s="0" t="n">
        <v>0.0786090843482295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0.00523710816704576</v>
      </c>
      <c r="BU106" s="0" t="n">
        <v>4.34958130113002</v>
      </c>
      <c r="BV106" s="0" t="n">
        <v>10.58769843514</v>
      </c>
      <c r="BW106" s="0" t="n">
        <v>4.87852438205588</v>
      </c>
      <c r="BX106" s="0" t="n">
        <v>0.0360239435687495</v>
      </c>
      <c r="BY106" s="0" t="n">
        <v>0.00915701819660707</v>
      </c>
      <c r="BZ106" s="0" t="n">
        <v>0.198810991706423</v>
      </c>
      <c r="CA106" s="0" t="n">
        <v>0.125487362374569</v>
      </c>
      <c r="CB106" s="0" t="n">
        <v>7.77283500561039</v>
      </c>
      <c r="CC106" s="0" t="n">
        <v>0.619324273316694</v>
      </c>
      <c r="CD106" s="0" t="n">
        <v>0.662041923817847</v>
      </c>
      <c r="CE106" s="0" t="n">
        <v>0.297923526546233</v>
      </c>
      <c r="CF106" s="0" t="n">
        <v>0.00245644695241592</v>
      </c>
      <c r="CG106" s="0" t="n">
        <v>0.00193247466741728</v>
      </c>
      <c r="CH106" s="0" t="n">
        <v>0.0117383920950576</v>
      </c>
      <c r="CI106" s="0" t="n">
        <v>0.0073122790208146</v>
      </c>
      <c r="CJ106" s="0" t="n">
        <v>9.20226505229717</v>
      </c>
      <c r="CK106" s="0" t="n">
        <v>0.80725993119868</v>
      </c>
      <c r="CL106" s="0" t="n">
        <v>1.21620586608959</v>
      </c>
      <c r="CM106" s="0" t="n">
        <v>0.55339315055807</v>
      </c>
      <c r="CN106" s="0" t="n">
        <v>0.00359617657825066</v>
      </c>
      <c r="CO106" s="0" t="n">
        <v>0.00300506295748433</v>
      </c>
      <c r="CP106" s="0" t="n">
        <v>0.0202294766391329</v>
      </c>
      <c r="CQ106" s="0" t="n">
        <v>0.0129748644457225</v>
      </c>
      <c r="CR106" s="0" t="n">
        <v>0.891008541435648</v>
      </c>
      <c r="CS106" s="0" t="n">
        <v>0.0702923862728517</v>
      </c>
      <c r="CT106" s="0" t="n">
        <v>0.462247838249318</v>
      </c>
      <c r="CU106" s="0" t="n">
        <v>4.17573419878883</v>
      </c>
      <c r="CV106" s="0" t="n">
        <v>0.0500536509081162</v>
      </c>
      <c r="CW106" s="0" t="n">
        <v>0.0314354598636662</v>
      </c>
      <c r="CX106" s="0" t="n">
        <v>0.0315676562612574</v>
      </c>
      <c r="CY106" s="0" t="n">
        <v>0.0363912690830184</v>
      </c>
      <c r="CZ106" s="0" t="n">
        <v>0.0968044600261306</v>
      </c>
      <c r="DA106" s="0" t="n">
        <v>6.6427165601643</v>
      </c>
      <c r="DB106" s="0" t="n">
        <v>2.20698345755765</v>
      </c>
      <c r="DC106" s="0" t="n">
        <v>4.41107114933398</v>
      </c>
      <c r="DD106" s="0" t="n">
        <v>0.287432469416244</v>
      </c>
      <c r="DE106" s="0" t="n">
        <v>0.0173529936437685</v>
      </c>
      <c r="DF106" s="0" t="n">
        <v>0.00946406066828182</v>
      </c>
      <c r="DG106" s="0" t="n">
        <v>0.000506730814569171</v>
      </c>
      <c r="DH106" s="7" t="n">
        <v>2.61546228634371E-006</v>
      </c>
      <c r="DI106" s="0" t="n">
        <v>0.00388274235132744</v>
      </c>
      <c r="DJ106" s="0" t="n">
        <v>0.00459506167236756</v>
      </c>
      <c r="DK106" s="0" t="n">
        <v>0.000445098027049401</v>
      </c>
      <c r="DL106" s="0" t="n">
        <v>0.0293098813991963</v>
      </c>
      <c r="DM106" s="0" t="n">
        <v>0.0458644941417967</v>
      </c>
      <c r="DN106" s="0" t="n">
        <v>0.560929150027212</v>
      </c>
      <c r="DO106" s="7" t="n">
        <v>1.56479118590196E-007</v>
      </c>
      <c r="DP106" s="0" t="n">
        <v>0.122852687205754</v>
      </c>
      <c r="DQ106" s="0" t="n">
        <v>0.00446983091362149</v>
      </c>
      <c r="DR106" s="0" t="n">
        <v>0.00164887996813659</v>
      </c>
      <c r="DS106" s="0" t="n">
        <v>0.00767998598469537</v>
      </c>
      <c r="DT106" s="0" t="n">
        <v>0.262774022185596</v>
      </c>
      <c r="DU106" s="0" t="n">
        <v>0.999467633147666</v>
      </c>
      <c r="DV106" s="0" t="n">
        <v>0.783136133257332</v>
      </c>
      <c r="DW106" s="0" t="n">
        <v>0.940050904622464</v>
      </c>
      <c r="DX106" s="7" t="n">
        <v>2.33032820814008E-005</v>
      </c>
      <c r="DY106" s="0" t="n">
        <v>0.00739327105186318</v>
      </c>
      <c r="DZ106" s="0" t="n">
        <v>4.86101930279737</v>
      </c>
      <c r="EA106" s="0" t="n">
        <v>0.069567980871508</v>
      </c>
      <c r="EB106" s="0" t="n">
        <v>3.60502598068256</v>
      </c>
      <c r="EC106" s="0" t="n">
        <v>0.0684306742067501</v>
      </c>
      <c r="ED106" s="0" t="n">
        <v>0.000979354793047258</v>
      </c>
      <c r="EE106" s="0" t="n">
        <v>1.46552628854581</v>
      </c>
      <c r="EF106" s="0" t="n">
        <v>199.760141390222</v>
      </c>
      <c r="EG106" s="0" t="n">
        <v>0.00798961175209126</v>
      </c>
      <c r="EH106" s="0" t="n">
        <v>1.37325536152317</v>
      </c>
      <c r="EI106" s="0" t="n">
        <v>98.160461178605</v>
      </c>
      <c r="EJ106" s="0" t="n">
        <v>0.108958849881649</v>
      </c>
      <c r="EK106" s="0" t="n">
        <v>22754.6647662201</v>
      </c>
      <c r="EL106" s="0" t="n">
        <v>0.00312155266545425</v>
      </c>
      <c r="EM106" s="0" t="n">
        <v>15.7000917219336</v>
      </c>
      <c r="EN106" s="0" t="n">
        <v>577.92682555476</v>
      </c>
      <c r="EO106" s="0" t="n">
        <v>3.15989711348844</v>
      </c>
      <c r="EP106" s="0" t="n">
        <v>694430.310018917</v>
      </c>
      <c r="EQ106" s="0" t="n">
        <v>1.08910176977596</v>
      </c>
      <c r="ER106" s="0" t="n">
        <v>0.0857082516079134</v>
      </c>
      <c r="ES106" s="0" t="n">
        <v>417075.809263026</v>
      </c>
      <c r="ET106" s="0" t="n">
        <v>0.00357088071905477</v>
      </c>
      <c r="EU106" s="0" t="n">
        <v>1.71556366025988</v>
      </c>
      <c r="EV106" s="0" t="n">
        <v>0.00389954690636933</v>
      </c>
      <c r="EW106" s="7" t="n">
        <v>6416999.13687322</v>
      </c>
      <c r="EX106" s="0" t="n">
        <v>10.8838742544087</v>
      </c>
      <c r="EY106" s="0" t="n">
        <v>3788.40887426444</v>
      </c>
      <c r="EZ106" s="7" t="n">
        <v>1020332.28410089</v>
      </c>
      <c r="FA106" s="0" t="n">
        <v>0.00437231194048455</v>
      </c>
      <c r="FB106" s="0" t="n">
        <v>70.0332402789983</v>
      </c>
      <c r="FC106" s="0" t="n">
        <v>65428.5284441245</v>
      </c>
      <c r="FD106" s="0" t="n">
        <v>0.102614076459954</v>
      </c>
      <c r="FE106" s="0" t="n">
        <v>22.4528603973278</v>
      </c>
      <c r="FF106" s="0" t="n">
        <v>20412.7128973162</v>
      </c>
      <c r="FG106" s="0" t="n">
        <v>357.595005029121</v>
      </c>
      <c r="FH106" s="0" t="n">
        <v>98298.9231673348</v>
      </c>
      <c r="FI106" s="0" t="n">
        <v>0.220470391214713</v>
      </c>
      <c r="FJ106" s="0" t="n">
        <v>459.310690724296</v>
      </c>
      <c r="FK106" s="0" t="n">
        <v>4.42422520757616</v>
      </c>
      <c r="FL106" s="0" t="n">
        <v>11359.0102227325</v>
      </c>
      <c r="FM106" s="0" t="n">
        <v>550.122417989082</v>
      </c>
      <c r="FN106" s="0" t="n">
        <v>0.00516730969024908</v>
      </c>
      <c r="FO106" s="0" t="n">
        <v>0.565366538147339</v>
      </c>
      <c r="FP106" s="7" t="n">
        <v>5.31163282951169E-011</v>
      </c>
      <c r="FQ106" s="7" t="n">
        <v>5.00816825540678E-009</v>
      </c>
      <c r="FR106" s="0" t="n">
        <v>499999.999999419</v>
      </c>
      <c r="FS106" s="7" t="n">
        <v>3.78830726881414E-010</v>
      </c>
      <c r="FT106" s="7" t="n">
        <v>2.88453773876029E-008</v>
      </c>
      <c r="FU106" s="0" t="n">
        <v>896260.965286937</v>
      </c>
      <c r="FV106" s="7" t="n">
        <v>7.38540586529082E-008</v>
      </c>
      <c r="FW106" s="7" t="n">
        <v>8.53002027442832E-007</v>
      </c>
      <c r="FX106" s="7" t="n">
        <v>5797187.15098921</v>
      </c>
      <c r="FY106" s="7" t="n">
        <v>4.77702160926644E-007</v>
      </c>
      <c r="FZ106" s="7" t="n">
        <v>4.77678464433906E-006</v>
      </c>
      <c r="GA106" s="7" t="n">
        <v>1.14948324919212E-005</v>
      </c>
      <c r="GB106" s="0" t="n">
        <v>99999.998850603</v>
      </c>
      <c r="GC106" s="0" t="n">
        <v>0.0011487674766542</v>
      </c>
      <c r="GD106" s="7" t="n">
        <v>7.60568502594502E-008</v>
      </c>
      <c r="GE106" s="0" t="n">
        <v>99999.9999994466</v>
      </c>
      <c r="GF106" s="7" t="n">
        <v>8.10321734877285E-011</v>
      </c>
      <c r="GG106" s="7" t="n">
        <v>2.80873822494598E-013</v>
      </c>
      <c r="GH106" s="7" t="n">
        <v>2.45114708220144E-007</v>
      </c>
      <c r="GI106" s="7" t="n">
        <v>5.53287242711488E-007</v>
      </c>
      <c r="GJ106" s="0" t="n">
        <v>0.00623617331055019</v>
      </c>
      <c r="GK106" s="0" t="n">
        <v>9.64306926074142</v>
      </c>
      <c r="GL106" s="0" t="n">
        <v>1.93863241816117</v>
      </c>
      <c r="GM106" s="0" t="n">
        <v>15.4399761332463</v>
      </c>
      <c r="GN106" s="0" t="s">
        <v>341</v>
      </c>
      <c r="GO106" s="0" t="e">
        <f aca="false">VLOOKUP(GN106,,8,0)</f>
        <v>#NAME?</v>
      </c>
      <c r="GP106" s="0" t="n">
        <v>280</v>
      </c>
      <c r="GQ106" s="0" t="n">
        <v>512531</v>
      </c>
      <c r="GR106" s="0" t="n">
        <v>263</v>
      </c>
      <c r="GS106" s="0" t="n">
        <v>496615</v>
      </c>
      <c r="GT106" s="0" t="n">
        <v>133</v>
      </c>
      <c r="GU106" s="0" t="n">
        <v>15916</v>
      </c>
      <c r="GV106" s="0" t="n">
        <v>100077</v>
      </c>
      <c r="GW106" s="0" t="n">
        <v>0.505703422053232</v>
      </c>
      <c r="GX106" s="0" t="n">
        <v>6</v>
      </c>
      <c r="GY106" s="0" t="s">
        <v>341</v>
      </c>
      <c r="GZ106" s="0" t="n">
        <v>98.037</v>
      </c>
      <c r="HA106" s="0" t="n">
        <v>0</v>
      </c>
      <c r="HB106" s="0" t="e">
        <f aca="false">VLOOKUP(GN106,,42,0)</f>
        <v>#NAME?</v>
      </c>
      <c r="HC106" s="0" t="e">
        <f aca="false">VLOOKUP(GN106,,43,0)</f>
        <v>#NAME?</v>
      </c>
      <c r="HD106" s="0" t="e">
        <f aca="false">IF(HC106="Progressed",1,0)</f>
        <v>#NAME?</v>
      </c>
      <c r="HE106" s="0" t="n">
        <f aca="false">GU106/GX106</f>
        <v>2652.66666666667</v>
      </c>
      <c r="HF106" s="0" t="e">
        <f aca="false">VLOOKUP(GN106,,3,0)</f>
        <v>#NAME?</v>
      </c>
      <c r="HG106" s="0" t="n">
        <f aca="false">IF(Q106&gt;20,1,0)</f>
        <v>1</v>
      </c>
      <c r="HH106" s="0" t="n">
        <f aca="false">IF(AF106&gt;4.2,1,0)</f>
        <v>0</v>
      </c>
      <c r="HI106" s="0" t="n">
        <f aca="false">IF(DQ106&gt;0.005,1,0)</f>
        <v>0</v>
      </c>
      <c r="HJ106" s="0" t="n">
        <f aca="false">IF(DR106&gt;0.004,1,0)</f>
        <v>0</v>
      </c>
      <c r="HK106" s="0" t="n">
        <f aca="false">IF(ED106&gt;0.001,1,0)</f>
        <v>0</v>
      </c>
      <c r="HL106" s="0" t="n">
        <f aca="false">IF((GT106/GP106)&gt;0.4,1,0)</f>
        <v>1</v>
      </c>
      <c r="HM106" s="0" t="n">
        <f aca="false">SUM(HG106:HH106)</f>
        <v>1</v>
      </c>
      <c r="HN106" s="0" t="n">
        <f aca="false">SUM(HG106,HH106,HL106)</f>
        <v>2</v>
      </c>
      <c r="HP106" s="1" t="n">
        <f aca="false">IF(B106&gt;AVERAGE($B$3:$B$115),1,0)</f>
        <v>0</v>
      </c>
      <c r="HQ106" s="1" t="n">
        <f aca="false">IF(E106&gt;AVERAGE($E$3:$E$115),1,0)</f>
        <v>1</v>
      </c>
      <c r="HR106" s="2" t="str">
        <f aca="false">IF(AND(HP106,HQ106),"high","low")</f>
        <v>low</v>
      </c>
      <c r="HS106" s="6" t="n">
        <v>98.037</v>
      </c>
      <c r="HT106" s="6" t="n">
        <v>0</v>
      </c>
      <c r="HU106" s="6" t="str">
        <f aca="false">HR106</f>
        <v>low</v>
      </c>
      <c r="HV106" s="0" t="str">
        <f aca="false">IF(HM106+HL106&lt;2,"low","high")</f>
        <v>high</v>
      </c>
      <c r="HW106" s="0" t="n">
        <v>98.037</v>
      </c>
      <c r="HX106" s="0" t="n">
        <v>0</v>
      </c>
      <c r="HY106" s="0" t="n">
        <f aca="false">SUM(HG106,HH106,HL106)</f>
        <v>2</v>
      </c>
      <c r="IA106" s="0" t="n">
        <v>98.037</v>
      </c>
      <c r="IB106" s="0" t="n">
        <v>0</v>
      </c>
      <c r="IC106" s="0" t="str">
        <f aca="false">IF(AND(SUM(HG106:HH106)=2,GW106&gt;0.4),"high relBp52 and cRel + high synergy",IF(SUM(HG106:HH106)=2,"high RelBp52 and cRel + low synergy","low nfkb"))</f>
        <v>low nfkb</v>
      </c>
      <c r="IE106" s="0" t="n">
        <v>98.037</v>
      </c>
      <c r="IF106" s="0" t="n">
        <v>0</v>
      </c>
      <c r="IG106" s="0" t="str">
        <f aca="false">IF(AND(SUM(HG106:HH106)=2,GW106&gt;0.4),"high relBp52 and cRel + high synergy",IF(AND(SUM(HG106:HH106)=1,GW106&gt;0.4),"high RelBp52 or cRel + high synergy",IF(SUM(HG106:HH106)=1,"high cRel OR RelBnp52n","low nfkb")))</f>
        <v>high RelBp52 or cRel + high synergy</v>
      </c>
      <c r="II106" s="0" t="n">
        <v>98.037</v>
      </c>
      <c r="IJ106" s="0" t="n">
        <v>0</v>
      </c>
      <c r="IK106" s="0" t="str">
        <f aca="false">IF(Q106&gt;20,"high cRel","low cRel")</f>
        <v>high cRel</v>
      </c>
      <c r="IM106" s="0" t="n">
        <v>98.037</v>
      </c>
      <c r="IN106" s="0" t="n">
        <v>0</v>
      </c>
      <c r="IO106" s="0" t="str">
        <f aca="false">IF(AND(Q106&gt;20,GW106&gt;0.4),"high cRel + syn","low cRel or syn")</f>
        <v>high cRel + syn</v>
      </c>
      <c r="IQ106" s="0" t="n">
        <v>98.037</v>
      </c>
      <c r="IR106" s="0" t="n">
        <v>0</v>
      </c>
      <c r="IS106" s="0" t="str">
        <f aca="false">IF(AF106&gt;4.2,"High RelBnp52n","low RelBnp52n")</f>
        <v>low RelBnp52n</v>
      </c>
      <c r="IU106" s="0" t="n">
        <v>98.037</v>
      </c>
      <c r="IV106" s="0" t="n">
        <v>0</v>
      </c>
      <c r="IW106" s="0" t="str">
        <f aca="false">IF(AND(AF106&gt;4.2,GW106&gt;0.4),"High RelBnp52n and syn","low RelBnp52n or syn")</f>
        <v>low RelBnp52n or syn</v>
      </c>
      <c r="IY106" s="0" t="n">
        <v>98.037</v>
      </c>
      <c r="IZ106" s="0" t="n">
        <v>0</v>
      </c>
      <c r="JA106" s="0" t="str">
        <f aca="false">IF(AND(AF106&gt;4.2,GW106&gt;0.4),"High RelBnp52n and syn",IF(AND(AF106&gt;4.2,GW106&lt;=0.4),"other",IF(AND(AF106&lt;=4.2,GW106&gt;0.4),"other","low RelBnp52n and syn")))</f>
        <v>other</v>
      </c>
      <c r="JC106" s="0" t="n">
        <v>98.037</v>
      </c>
      <c r="JD106" s="0" t="n">
        <v>0</v>
      </c>
      <c r="JE106" s="0" t="str">
        <f aca="false">IF(ED106&gt;0.001,"high pE2F","low pE2F")</f>
        <v>low pE2F</v>
      </c>
      <c r="JG106" s="0" t="n">
        <v>98.037</v>
      </c>
      <c r="JH106" s="0" t="n">
        <v>0</v>
      </c>
      <c r="JI106" s="0" t="str">
        <f aca="false">IF((Q106/R106)&gt;1.3,"high cRel/relA","low cRel/RelA")</f>
        <v>high cRel/relA</v>
      </c>
      <c r="JK106" s="0" t="n">
        <v>98.037</v>
      </c>
      <c r="JL106" s="0" t="n">
        <v>0</v>
      </c>
      <c r="JM106" s="0" t="str">
        <f aca="false">IF(AND((Q106/R106)&gt;1.3,GW106&gt;0.4),"high cRel/relA and high syn",IF(OR((Q106/R106)&gt;1.3,GW106&gt;0.4),"high cRel/RelA or high syn","low both"))</f>
        <v>high cRel/relA and high syn</v>
      </c>
      <c r="JO106" s="0" t="n">
        <v>98.037</v>
      </c>
      <c r="JP106" s="0" t="n">
        <v>0</v>
      </c>
      <c r="JQ106" s="0" t="str">
        <f aca="false">IF(BB106&gt;7.6,"high IkBd","low IkBd")</f>
        <v>high IkBd</v>
      </c>
      <c r="JS106" s="0" t="n">
        <v>98.037</v>
      </c>
      <c r="JT106" s="0" t="n">
        <v>0</v>
      </c>
      <c r="JU106" s="0" t="n">
        <v>3</v>
      </c>
      <c r="JW106" s="0" t="n">
        <v>98.037</v>
      </c>
      <c r="JX106" s="0" t="n">
        <v>0</v>
      </c>
      <c r="JY106" s="0" t="str">
        <f aca="false">IF(OR(JU106=3,JU106=5),IF(GW106&gt;0.4,"3/5 high syn","3/5 low syn"),"other")</f>
        <v>3/5 high syn</v>
      </c>
      <c r="KA106" s="0" t="n">
        <v>98.037</v>
      </c>
      <c r="KB106" s="0" t="n">
        <v>0</v>
      </c>
      <c r="KC106" s="0" t="str">
        <f aca="false">IF(KD106&gt;$KE$3,"high nfkb","low")</f>
        <v>low</v>
      </c>
      <c r="KD106" s="0" t="n">
        <f aca="false">D106+C106</f>
        <v>33.7950061142118</v>
      </c>
      <c r="KG106" s="0" t="n">
        <v>98.037</v>
      </c>
      <c r="KH106" s="0" t="n">
        <v>0</v>
      </c>
      <c r="KI106" s="0" t="str">
        <f aca="false">IF(AND(KM106,NOT(KN106),KO106),"high cRel+RelB, low RelA","other")</f>
        <v>other</v>
      </c>
      <c r="KJ106" s="0" t="n">
        <f aca="false">Q106</f>
        <v>22.6121869631225</v>
      </c>
      <c r="KK106" s="0" t="n">
        <f aca="false">R106</f>
        <v>15.6854181243006</v>
      </c>
      <c r="KL106" s="0" t="n">
        <f aca="false">AC106</f>
        <v>15.4980478463055</v>
      </c>
      <c r="KM106" s="0" t="n">
        <f aca="false">IF(KJ106&gt;AVERAGE($KJ$3:$KJ$115),1,0)</f>
        <v>1</v>
      </c>
      <c r="KN106" s="0" t="n">
        <f aca="false">IF(KK106&gt;AVERAGE($KK$3:$KK$115),1,0)</f>
        <v>0</v>
      </c>
      <c r="KO106" s="0" t="n">
        <f aca="false">IF(KL106&gt;AVERAGE($KL$3:$KL$115),1,0)</f>
        <v>0</v>
      </c>
      <c r="KP106" s="0" t="n">
        <v>5</v>
      </c>
      <c r="KQ106" s="0" t="n">
        <v>428</v>
      </c>
      <c r="KR106" s="0" t="n">
        <v>691962</v>
      </c>
      <c r="KS106" s="0" t="n">
        <v>498</v>
      </c>
      <c r="KT106" s="0" t="n">
        <v>712405</v>
      </c>
      <c r="KU106" s="0" t="n">
        <v>76</v>
      </c>
      <c r="KV106" s="0" t="n">
        <v>-20443</v>
      </c>
      <c r="KW106" s="0" t="n">
        <v>36093</v>
      </c>
      <c r="KX106" s="0" t="n">
        <v>0.152610441767068</v>
      </c>
      <c r="KY106" s="0" t="n">
        <f aca="false">KV106/KT106</f>
        <v>-0.0286957559253515</v>
      </c>
    </row>
    <row r="107" customFormat="false" ht="15" hidden="false" customHeight="false" outlineLevel="0" collapsed="false">
      <c r="A107" s="0" t="n">
        <v>361</v>
      </c>
      <c r="B107" s="0" t="n">
        <v>10.1936063958928</v>
      </c>
      <c r="C107" s="0" t="n">
        <v>23.7231149577772</v>
      </c>
      <c r="D107" s="0" t="n">
        <v>9.97510419754181</v>
      </c>
      <c r="E107" s="0" t="n">
        <v>173.780710730707</v>
      </c>
      <c r="F107" s="0" t="n">
        <v>0.14077444152504</v>
      </c>
      <c r="G107" s="0" t="n">
        <v>0.043395705167286</v>
      </c>
      <c r="H107" s="0" t="n">
        <v>1.86127869789809</v>
      </c>
      <c r="I107" s="0" t="n">
        <v>0.756360572070368</v>
      </c>
      <c r="J107" s="0" t="n">
        <v>0.0868500595878065</v>
      </c>
      <c r="K107" s="0" t="n">
        <v>7.69891300906665</v>
      </c>
      <c r="L107" s="0" t="n">
        <v>0.533495101381684</v>
      </c>
      <c r="M107" s="0" t="n">
        <v>1</v>
      </c>
      <c r="N107" s="0" t="n">
        <v>1.13113986225593</v>
      </c>
      <c r="O107" s="0" t="n">
        <v>1</v>
      </c>
      <c r="P107" s="0" t="n">
        <v>0.00445815128040984</v>
      </c>
      <c r="Q107" s="0" t="n">
        <v>18.1080327905228</v>
      </c>
      <c r="R107" s="0" t="n">
        <v>15.8903742303389</v>
      </c>
      <c r="S107" s="0" t="n">
        <v>1.20948913150517</v>
      </c>
      <c r="T107" s="0" t="n">
        <v>0</v>
      </c>
      <c r="U107" s="0" t="n">
        <v>1</v>
      </c>
      <c r="V107" s="0" t="n">
        <v>3.15649994231831</v>
      </c>
      <c r="W107" s="0" t="n">
        <v>0.40360841880975</v>
      </c>
      <c r="X107" s="0" t="n">
        <v>1.33799514296031</v>
      </c>
      <c r="Y107" s="0" t="n">
        <v>2.57171657927112</v>
      </c>
      <c r="Z107" s="0" t="n">
        <v>2.37567549511539</v>
      </c>
      <c r="AA107" s="0" t="n">
        <v>0.0314278545867472</v>
      </c>
      <c r="AB107" s="0" t="n">
        <v>0.912666148077946</v>
      </c>
      <c r="AC107" s="0" t="n">
        <v>15.728858764097</v>
      </c>
      <c r="AD107" s="0" t="n">
        <v>0.0108565766803605</v>
      </c>
      <c r="AE107" s="0" t="n">
        <v>0.386888818552948</v>
      </c>
      <c r="AF107" s="0" t="n">
        <v>4.78020698472722</v>
      </c>
      <c r="AG107" s="0" t="n">
        <v>0.235790854060673</v>
      </c>
      <c r="AH107" s="0" t="n">
        <v>14.5651987951375</v>
      </c>
      <c r="AI107" s="0" t="n">
        <v>0.168044910525687</v>
      </c>
      <c r="AJ107" s="0" t="n">
        <v>0.042107226052063</v>
      </c>
      <c r="AK107" s="0" t="n">
        <v>0.0276073312392137</v>
      </c>
      <c r="AL107" s="0" t="n">
        <v>0.00375246554171967</v>
      </c>
      <c r="AM107" s="0" t="n">
        <v>0.528595492228544</v>
      </c>
      <c r="AN107" s="0" t="n">
        <v>0.00204541453297453</v>
      </c>
      <c r="AO107" s="0" t="n">
        <v>0.208082181824795</v>
      </c>
      <c r="AP107" s="0" t="n">
        <v>127.238176337002</v>
      </c>
      <c r="AQ107" s="0" t="n">
        <v>9.19485227460711</v>
      </c>
      <c r="AR107" s="0" t="n">
        <v>26.3915138098678</v>
      </c>
      <c r="AS107" s="0" t="n">
        <v>5.23619008574934</v>
      </c>
      <c r="AT107" s="0" t="n">
        <v>11.1237827494732</v>
      </c>
      <c r="AU107" s="0" t="n">
        <v>0.0163700471461841</v>
      </c>
      <c r="AV107" s="0" t="n">
        <v>0.719253429859375</v>
      </c>
      <c r="AW107" s="0" t="n">
        <v>0.00930989931684743</v>
      </c>
      <c r="AX107" s="0" t="n">
        <v>2.37889388479528</v>
      </c>
      <c r="AY107" s="0" t="n">
        <v>0.150018360628613</v>
      </c>
      <c r="AZ107" s="0" t="n">
        <v>1.20856293382956</v>
      </c>
      <c r="BA107" s="0" t="n">
        <v>0.135327376808389</v>
      </c>
      <c r="BB107" s="0" t="n">
        <v>6.5677021997313</v>
      </c>
      <c r="BC107" s="0" t="n">
        <v>17.4083583571514</v>
      </c>
      <c r="BD107" s="0" t="n">
        <v>5.44524736626628</v>
      </c>
      <c r="BE107" s="0" t="n">
        <v>1.32982017598862</v>
      </c>
      <c r="BF107" s="0" t="n">
        <v>5.63299401477669</v>
      </c>
      <c r="BG107" s="0" t="n">
        <v>3.21160606416571</v>
      </c>
      <c r="BH107" s="0" t="n">
        <v>0</v>
      </c>
      <c r="BI107" s="0" t="n">
        <v>0</v>
      </c>
      <c r="BJ107" s="0" t="n">
        <v>0.0921074461264739</v>
      </c>
      <c r="BK107" s="0" t="n">
        <v>0.0831278977971747</v>
      </c>
      <c r="BL107" s="0" t="n">
        <v>1.06739289721068</v>
      </c>
      <c r="BM107" s="0" t="n">
        <v>0.0815573544464064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0</v>
      </c>
      <c r="BT107" s="0" t="n">
        <v>0.00518307151983191</v>
      </c>
      <c r="BU107" s="0" t="n">
        <v>4.72250185699364</v>
      </c>
      <c r="BV107" s="0" t="n">
        <v>3.71389429680034</v>
      </c>
      <c r="BW107" s="0" t="n">
        <v>2.13757299769154</v>
      </c>
      <c r="BX107" s="0" t="n">
        <v>0.00681267207380995</v>
      </c>
      <c r="BY107" s="0" t="n">
        <v>0.00389737524603246</v>
      </c>
      <c r="BZ107" s="0" t="n">
        <v>0.0652550965955538</v>
      </c>
      <c r="CA107" s="0" t="n">
        <v>0.0582177471918534</v>
      </c>
      <c r="CB107" s="0" t="n">
        <v>5.68393146373341</v>
      </c>
      <c r="CC107" s="0" t="n">
        <v>0.450213314463719</v>
      </c>
      <c r="CD107" s="0" t="n">
        <v>0.301306876821868</v>
      </c>
      <c r="CE107" s="0" t="n">
        <v>0.167972606773785</v>
      </c>
      <c r="CF107" s="0" t="n">
        <v>0.000609792470735435</v>
      </c>
      <c r="CG107" s="0" t="n">
        <v>0.000641622522784923</v>
      </c>
      <c r="CH107" s="0" t="n">
        <v>0.0050333512681029</v>
      </c>
      <c r="CI107" s="0" t="n">
        <v>0.00441433330715888</v>
      </c>
      <c r="CJ107" s="0" t="n">
        <v>8.36457650067815</v>
      </c>
      <c r="CK107" s="0" t="n">
        <v>0.735892245157329</v>
      </c>
      <c r="CL107" s="0" t="n">
        <v>0.722596138786336</v>
      </c>
      <c r="CM107" s="0" t="n">
        <v>0.411363654135632</v>
      </c>
      <c r="CN107" s="0" t="n">
        <v>0.00123556232447856</v>
      </c>
      <c r="CO107" s="0" t="n">
        <v>0.00142703115388908</v>
      </c>
      <c r="CP107" s="0" t="n">
        <v>0.0117944794180724</v>
      </c>
      <c r="CQ107" s="0" t="n">
        <v>0.0106331906459139</v>
      </c>
      <c r="CR107" s="0" t="n">
        <v>1.1655522606736</v>
      </c>
      <c r="CS107" s="0" t="n">
        <v>0.0910360943346457</v>
      </c>
      <c r="CT107" s="0" t="n">
        <v>0.350983083436919</v>
      </c>
      <c r="CU107" s="0" t="n">
        <v>4.25828491525682</v>
      </c>
      <c r="CV107" s="0" t="n">
        <v>0.058039260223566</v>
      </c>
      <c r="CW107" s="0" t="n">
        <v>0.0373466776480141</v>
      </c>
      <c r="CX107" s="0" t="n">
        <v>0.0265681164685951</v>
      </c>
      <c r="CY107" s="0" t="n">
        <v>0.0460199783146153</v>
      </c>
      <c r="CZ107" s="0" t="n">
        <v>0.0957790466410984</v>
      </c>
      <c r="DA107" s="0" t="n">
        <v>6.28385781210941</v>
      </c>
      <c r="DB107" s="0" t="n">
        <v>1.83050557647142</v>
      </c>
      <c r="DC107" s="0" t="n">
        <v>5.63626357385272</v>
      </c>
      <c r="DD107" s="0" t="n">
        <v>0.348141299180461</v>
      </c>
      <c r="DE107" s="0" t="n">
        <v>0.0184941070573368</v>
      </c>
      <c r="DF107" s="0" t="n">
        <v>0.00869819741565703</v>
      </c>
      <c r="DG107" s="0" t="n">
        <v>0.000533329494146061</v>
      </c>
      <c r="DH107" s="7" t="n">
        <v>2.58880287848158E-006</v>
      </c>
      <c r="DI107" s="0" t="n">
        <v>0.00283966965874959</v>
      </c>
      <c r="DJ107" s="0" t="n">
        <v>0.00417724107542678</v>
      </c>
      <c r="DK107" s="0" t="n">
        <v>0.00058233279711837</v>
      </c>
      <c r="DL107" s="0" t="n">
        <v>0.00864024165979531</v>
      </c>
      <c r="DM107" s="0" t="n">
        <v>0.0425182537635164</v>
      </c>
      <c r="DN107" s="0" t="n">
        <v>1.46186677282004</v>
      </c>
      <c r="DO107" s="7" t="n">
        <v>8.26017431938081E-008</v>
      </c>
      <c r="DP107" s="0" t="n">
        <v>0.160929535667437</v>
      </c>
      <c r="DQ107" s="0" t="n">
        <v>0.00226964619037677</v>
      </c>
      <c r="DR107" s="0" t="n">
        <v>0.000595739710855627</v>
      </c>
      <c r="DS107" s="0" t="n">
        <v>0.00507859432263989</v>
      </c>
      <c r="DT107" s="0" t="n">
        <v>0.256487835574512</v>
      </c>
      <c r="DU107" s="0" t="n">
        <v>0.999720417016918</v>
      </c>
      <c r="DV107" s="0" t="n">
        <v>1.01539975146036</v>
      </c>
      <c r="DW107" s="0" t="n">
        <v>1.13394281008526</v>
      </c>
      <c r="DX107" s="7" t="n">
        <v>1.89457425254532E-005</v>
      </c>
      <c r="DY107" s="0" t="n">
        <v>0.0051932387777609</v>
      </c>
      <c r="DZ107" s="0" t="n">
        <v>4.89065818195131</v>
      </c>
      <c r="EA107" s="0" t="n">
        <v>0.0568236370109148</v>
      </c>
      <c r="EB107" s="0" t="n">
        <v>3.25864271881369</v>
      </c>
      <c r="EC107" s="0" t="n">
        <v>0.0519123313364022</v>
      </c>
      <c r="ED107" s="0" t="n">
        <v>0.000603160782865396</v>
      </c>
      <c r="EE107" s="0" t="n">
        <v>1.79878892569318</v>
      </c>
      <c r="EF107" s="0" t="n">
        <v>199.76014138337</v>
      </c>
      <c r="EG107" s="0" t="n">
        <v>0.00798961175181155</v>
      </c>
      <c r="EH107" s="0" t="n">
        <v>1.43614832152412</v>
      </c>
      <c r="EI107" s="0" t="n">
        <v>82.2832162039008</v>
      </c>
      <c r="EJ107" s="0" t="n">
        <v>0.0971041071178662</v>
      </c>
      <c r="EK107" s="0" t="n">
        <v>20532.2290510412</v>
      </c>
      <c r="EL107" s="0" t="n">
        <v>0.00294566680022356</v>
      </c>
      <c r="EM107" s="0" t="n">
        <v>12.178512439658</v>
      </c>
      <c r="EN107" s="0" t="n">
        <v>640.952587735782</v>
      </c>
      <c r="EO107" s="0" t="n">
        <v>2.420131618047</v>
      </c>
      <c r="EP107" s="0" t="n">
        <v>408610.414628964</v>
      </c>
      <c r="EQ107" s="0" t="n">
        <v>0.497099391917144</v>
      </c>
      <c r="ER107" s="0" t="n">
        <v>0.0499510754614211</v>
      </c>
      <c r="ES107" s="0" t="n">
        <v>673529.685576739</v>
      </c>
      <c r="ET107" s="0" t="n">
        <v>0.00336078835222868</v>
      </c>
      <c r="EU107" s="0" t="n">
        <v>1.56930606390857</v>
      </c>
      <c r="EV107" s="0" t="n">
        <v>0.00321871542191013</v>
      </c>
      <c r="EW107" s="7" t="n">
        <v>5025556.88280937</v>
      </c>
      <c r="EX107" s="0" t="n">
        <v>4.9679416821978</v>
      </c>
      <c r="EY107" s="0" t="n">
        <v>1917.23271768087</v>
      </c>
      <c r="EZ107" s="7" t="n">
        <v>1018002.33352589</v>
      </c>
      <c r="FA107" s="0" t="n">
        <v>0.00254238072645869</v>
      </c>
      <c r="FB107" s="0" t="n">
        <v>41.2834145635497</v>
      </c>
      <c r="FC107" s="0" t="n">
        <v>67656.7196624637</v>
      </c>
      <c r="FD107" s="0" t="n">
        <v>0.0823085109743136</v>
      </c>
      <c r="FE107" s="0" t="n">
        <v>16.3998474843511</v>
      </c>
      <c r="FF107" s="0" t="n">
        <v>23375.6444551646</v>
      </c>
      <c r="FG107" s="0" t="n">
        <v>302.354645638291</v>
      </c>
      <c r="FH107" s="0" t="n">
        <v>154882.221903027</v>
      </c>
      <c r="FI107" s="0" t="n">
        <v>0.25373087662867</v>
      </c>
      <c r="FJ107" s="0" t="n">
        <v>488.422254201033</v>
      </c>
      <c r="FK107" s="0" t="n">
        <v>4.68133742699618</v>
      </c>
      <c r="FL107" s="0" t="n">
        <v>12635.2268798356</v>
      </c>
      <c r="FM107" s="0" t="n">
        <v>643.256628972518</v>
      </c>
      <c r="FN107" s="0" t="n">
        <v>0.00558477773675189</v>
      </c>
      <c r="FO107" s="0" t="n">
        <v>0.701988430369292</v>
      </c>
      <c r="FP107" s="7" t="n">
        <v>6.19372613155576E-011</v>
      </c>
      <c r="FQ107" s="7" t="n">
        <v>6.6274303996735E-009</v>
      </c>
      <c r="FR107" s="0" t="n">
        <v>499999.999999319</v>
      </c>
      <c r="FS107" s="7" t="n">
        <v>4.4175704493279E-010</v>
      </c>
      <c r="FT107" s="7" t="n">
        <v>4.16299951150008E-008</v>
      </c>
      <c r="FU107" s="0" t="n">
        <v>780491.331567907</v>
      </c>
      <c r="FV107" s="7" t="n">
        <v>9.28195176750634E-008</v>
      </c>
      <c r="FW107" s="7" t="n">
        <v>1.07625091277104E-006</v>
      </c>
      <c r="FX107" s="7" t="n">
        <v>4586594.62259916</v>
      </c>
      <c r="FY107" s="7" t="n">
        <v>5.45458333003279E-007</v>
      </c>
      <c r="FZ107" s="7" t="n">
        <v>5.45523138336832E-006</v>
      </c>
      <c r="GA107" s="7" t="n">
        <v>1.48641173661614E-005</v>
      </c>
      <c r="GB107" s="0" t="n">
        <v>99999.9985136441</v>
      </c>
      <c r="GC107" s="0" t="n">
        <v>0.00148551988950436</v>
      </c>
      <c r="GD107" s="7" t="n">
        <v>9.86496509648879E-008</v>
      </c>
      <c r="GE107" s="0" t="n">
        <v>99999.9999992626</v>
      </c>
      <c r="GF107" s="7" t="n">
        <v>1.36515723781047E-010</v>
      </c>
      <c r="GG107" s="7" t="n">
        <v>2.78444262813719E-013</v>
      </c>
      <c r="GH107" s="7" t="n">
        <v>3.56677079360539E-007</v>
      </c>
      <c r="GI107" s="7" t="n">
        <v>7.37175309524807E-007</v>
      </c>
      <c r="GJ107" s="0" t="n">
        <v>0.00709611743683697</v>
      </c>
      <c r="GK107" s="0" t="n">
        <v>8.32370030114687</v>
      </c>
      <c r="GL107" s="0" t="n">
        <v>1.82289912014228</v>
      </c>
      <c r="GM107" s="0" t="n">
        <v>18.8582418860041</v>
      </c>
      <c r="GN107" s="0" t="s">
        <v>342</v>
      </c>
      <c r="GO107" s="0" t="e">
        <f aca="false">VLOOKUP(GN107,,8,0)</f>
        <v>#NAME?</v>
      </c>
      <c r="GP107" s="0" t="n">
        <v>597</v>
      </c>
      <c r="GQ107" s="0" t="n">
        <v>862120</v>
      </c>
      <c r="GR107" s="0" t="n">
        <v>597</v>
      </c>
      <c r="GS107" s="0" t="n">
        <v>800586</v>
      </c>
      <c r="GT107" s="0" t="n">
        <v>123</v>
      </c>
      <c r="GU107" s="0" t="n">
        <v>61534</v>
      </c>
      <c r="GV107" s="0" t="n">
        <v>96104</v>
      </c>
      <c r="GW107" s="0" t="n">
        <v>0.206030150753769</v>
      </c>
      <c r="GX107" s="0" t="n">
        <v>6</v>
      </c>
      <c r="GY107" s="0" t="s">
        <v>342</v>
      </c>
      <c r="GZ107" s="0" t="n">
        <v>98.3326</v>
      </c>
      <c r="HA107" s="0" t="n">
        <v>0</v>
      </c>
      <c r="HB107" s="0" t="e">
        <f aca="false">VLOOKUP(GN107,,42,0)</f>
        <v>#NAME?</v>
      </c>
      <c r="HC107" s="0" t="e">
        <f aca="false">VLOOKUP(GN107,,43,0)</f>
        <v>#NAME?</v>
      </c>
      <c r="HD107" s="0" t="e">
        <f aca="false">IF(HC107="Progressed",1,0)</f>
        <v>#NAME?</v>
      </c>
      <c r="HE107" s="0" t="n">
        <f aca="false">GU107/GX107</f>
        <v>10255.6666666667</v>
      </c>
      <c r="HF107" s="0" t="e">
        <f aca="false">VLOOKUP(GN107,,3,0)</f>
        <v>#NAME?</v>
      </c>
      <c r="HG107" s="0" t="n">
        <f aca="false">IF(Q107&gt;20,1,0)</f>
        <v>0</v>
      </c>
      <c r="HH107" s="0" t="n">
        <f aca="false">IF(AF107&gt;4.2,1,0)</f>
        <v>1</v>
      </c>
      <c r="HI107" s="0" t="n">
        <f aca="false">IF(DQ107&gt;0.005,1,0)</f>
        <v>0</v>
      </c>
      <c r="HJ107" s="0" t="n">
        <f aca="false">IF(DR107&gt;0.004,1,0)</f>
        <v>0</v>
      </c>
      <c r="HK107" s="0" t="n">
        <f aca="false">IF(ED107&gt;0.001,1,0)</f>
        <v>0</v>
      </c>
      <c r="HL107" s="0" t="n">
        <f aca="false">IF((GT107/GP107)&gt;0.4,1,0)</f>
        <v>0</v>
      </c>
      <c r="HM107" s="0" t="n">
        <f aca="false">SUM(HG107:HH107)</f>
        <v>1</v>
      </c>
      <c r="HN107" s="0" t="n">
        <f aca="false">SUM(HG107,HH107,HL107)</f>
        <v>1</v>
      </c>
      <c r="HP107" s="1" t="n">
        <f aca="false">IF(B107&gt;AVERAGE($B$3:$B$115),1,0)</f>
        <v>0</v>
      </c>
      <c r="HQ107" s="1" t="n">
        <f aca="false">IF(E107&gt;AVERAGE($E$3:$E$115),1,0)</f>
        <v>1</v>
      </c>
      <c r="HR107" s="2" t="str">
        <f aca="false">IF(AND(HP107,HQ107),"high","low")</f>
        <v>low</v>
      </c>
      <c r="HS107" s="6" t="n">
        <v>98.3326</v>
      </c>
      <c r="HT107" s="6" t="n">
        <v>0</v>
      </c>
      <c r="HU107" s="6" t="str">
        <f aca="false">HR107</f>
        <v>low</v>
      </c>
      <c r="HV107" s="0" t="str">
        <f aca="false">IF(HM107+HL107&lt;2,"low","high")</f>
        <v>low</v>
      </c>
      <c r="HW107" s="0" t="n">
        <v>98.3326</v>
      </c>
      <c r="HX107" s="0" t="n">
        <v>0</v>
      </c>
      <c r="HY107" s="0" t="n">
        <f aca="false">SUM(HG107,HH107,HL107)</f>
        <v>1</v>
      </c>
      <c r="IA107" s="0" t="n">
        <v>98.3326</v>
      </c>
      <c r="IB107" s="0" t="n">
        <v>0</v>
      </c>
      <c r="IC107" s="0" t="str">
        <f aca="false">IF(AND(SUM(HG107:HH107)=2,GW107&gt;0.4),"high relBp52 and cRel + high synergy",IF(SUM(HG107:HH107)=2,"high RelBp52 and cRel + low synergy","low nfkb"))</f>
        <v>low nfkb</v>
      </c>
      <c r="IE107" s="0" t="n">
        <v>98.3326</v>
      </c>
      <c r="IF107" s="0" t="n">
        <v>0</v>
      </c>
      <c r="IG107" s="0" t="str">
        <f aca="false">IF(AND(SUM(HG107:HH107)=2,GW107&gt;0.4),"high relBp52 and cRel + high synergy",IF(AND(SUM(HG107:HH107)=1,GW107&gt;0.4),"high RelBp52 or cRel + high synergy",IF(SUM(HG107:HH107)=1,"high cRel OR RelBnp52n","low nfkb")))</f>
        <v>high cRel OR RelBnp52n</v>
      </c>
      <c r="II107" s="0" t="n">
        <v>98.3326</v>
      </c>
      <c r="IJ107" s="0" t="n">
        <v>0</v>
      </c>
      <c r="IK107" s="0" t="str">
        <f aca="false">IF(Q107&gt;20,"high cRel","low cRel")</f>
        <v>low cRel</v>
      </c>
      <c r="IM107" s="0" t="n">
        <v>98.3326</v>
      </c>
      <c r="IN107" s="0" t="n">
        <v>0</v>
      </c>
      <c r="IO107" s="0" t="str">
        <f aca="false">IF(AND(Q107&gt;20,GW107&gt;0.4),"high cRel + syn","low cRel or syn")</f>
        <v>low cRel or syn</v>
      </c>
      <c r="IQ107" s="0" t="n">
        <v>98.3326</v>
      </c>
      <c r="IR107" s="0" t="n">
        <v>0</v>
      </c>
      <c r="IS107" s="0" t="str">
        <f aca="false">IF(AF107&gt;4.2,"High RelBnp52n","low RelBnp52n")</f>
        <v>High RelBnp52n</v>
      </c>
      <c r="IU107" s="0" t="n">
        <v>98.3326</v>
      </c>
      <c r="IV107" s="0" t="n">
        <v>0</v>
      </c>
      <c r="IW107" s="0" t="str">
        <f aca="false">IF(AND(AF107&gt;4.2,GW107&gt;0.4),"High RelBnp52n and syn","low RelBnp52n or syn")</f>
        <v>low RelBnp52n or syn</v>
      </c>
      <c r="IY107" s="0" t="n">
        <v>98.3326</v>
      </c>
      <c r="IZ107" s="0" t="n">
        <v>0</v>
      </c>
      <c r="JA107" s="0" t="str">
        <f aca="false">IF(AND(AF107&gt;4.2,GW107&gt;0.4),"High RelBnp52n and syn",IF(AND(AF107&gt;4.2,GW107&lt;=0.4),"other",IF(AND(AF107&lt;=4.2,GW107&gt;0.4),"other","low RelBnp52n and syn")))</f>
        <v>other</v>
      </c>
      <c r="JC107" s="0" t="n">
        <v>98.3326</v>
      </c>
      <c r="JD107" s="0" t="n">
        <v>0</v>
      </c>
      <c r="JE107" s="0" t="str">
        <f aca="false">IF(ED107&gt;0.001,"high pE2F","low pE2F")</f>
        <v>low pE2F</v>
      </c>
      <c r="JG107" s="0" t="n">
        <v>98.3326</v>
      </c>
      <c r="JH107" s="0" t="n">
        <v>0</v>
      </c>
      <c r="JI107" s="0" t="str">
        <f aca="false">IF((Q107/R107)&gt;1.3,"high cRel/relA","low cRel/RelA")</f>
        <v>low cRel/RelA</v>
      </c>
      <c r="JK107" s="0" t="n">
        <v>98.3326</v>
      </c>
      <c r="JL107" s="0" t="n">
        <v>0</v>
      </c>
      <c r="JM107" s="0" t="str">
        <f aca="false">IF(AND((Q107/R107)&gt;1.3,GW107&gt;0.4),"high cRel/relA and high syn",IF(OR((Q107/R107)&gt;1.3,GW107&gt;0.4),"high cRel/RelA or high syn","low both"))</f>
        <v>low both</v>
      </c>
      <c r="JO107" s="0" t="n">
        <v>98.3326</v>
      </c>
      <c r="JP107" s="0" t="n">
        <v>0</v>
      </c>
      <c r="JQ107" s="0" t="str">
        <f aca="false">IF(BB107&gt;7.6,"high IkBd","low IkBd")</f>
        <v>low IkBd</v>
      </c>
      <c r="JS107" s="0" t="n">
        <v>98.3326</v>
      </c>
      <c r="JT107" s="0" t="n">
        <v>0</v>
      </c>
      <c r="JU107" s="0" t="n">
        <v>5</v>
      </c>
      <c r="JW107" s="0" t="n">
        <v>98.3326</v>
      </c>
      <c r="JX107" s="0" t="n">
        <v>0</v>
      </c>
      <c r="JY107" s="0" t="str">
        <f aca="false">IF(OR(JU107=3,JU107=5),IF(GW107&gt;0.4,"3/5 high syn","3/5 low syn"),"other")</f>
        <v>3/5 low syn</v>
      </c>
      <c r="KA107" s="0" t="n">
        <v>98.3326</v>
      </c>
      <c r="KB107" s="0" t="n">
        <v>0</v>
      </c>
      <c r="KC107" s="0" t="str">
        <f aca="false">IF(KD107&gt;$KE$3,"high nfkb","low")</f>
        <v>low</v>
      </c>
      <c r="KD107" s="0" t="n">
        <f aca="false">D107+C107</f>
        <v>33.698219155319</v>
      </c>
      <c r="KG107" s="0" t="n">
        <v>98.3326</v>
      </c>
      <c r="KH107" s="0" t="n">
        <v>0</v>
      </c>
      <c r="KI107" s="0" t="str">
        <f aca="false">IF(AND(KM107,NOT(KN107),KO107),"high cRel+RelB, low RelA","other")</f>
        <v>other</v>
      </c>
      <c r="KJ107" s="0" t="n">
        <f aca="false">Q107</f>
        <v>18.1080327905228</v>
      </c>
      <c r="KK107" s="0" t="n">
        <f aca="false">R107</f>
        <v>15.8903742303389</v>
      </c>
      <c r="KL107" s="0" t="n">
        <f aca="false">AC107</f>
        <v>15.728858764097</v>
      </c>
      <c r="KM107" s="0" t="n">
        <f aca="false">IF(KJ107&gt;AVERAGE($KJ$3:$KJ$115),1,0)</f>
        <v>0</v>
      </c>
      <c r="KN107" s="0" t="n">
        <f aca="false">IF(KK107&gt;AVERAGE($KK$3:$KK$115),1,0)</f>
        <v>0</v>
      </c>
      <c r="KO107" s="0" t="n">
        <f aca="false">IF(KL107&gt;AVERAGE($KL$3:$KL$115),1,0)</f>
        <v>0</v>
      </c>
      <c r="KP107" s="0" t="n">
        <v>5</v>
      </c>
      <c r="KQ107" s="0" t="n">
        <v>331</v>
      </c>
      <c r="KR107" s="0" t="n">
        <v>596705</v>
      </c>
      <c r="KS107" s="0" t="n">
        <v>358</v>
      </c>
      <c r="KT107" s="0" t="n">
        <v>568951</v>
      </c>
      <c r="KU107" s="0" t="n">
        <v>145</v>
      </c>
      <c r="KV107" s="0" t="n">
        <v>27754</v>
      </c>
      <c r="KW107" s="0" t="n">
        <v>49847</v>
      </c>
      <c r="KX107" s="0" t="n">
        <v>0.405027932960894</v>
      </c>
      <c r="KY107" s="0" t="n">
        <f aca="false">KV107/KT107</f>
        <v>0.0487810022304206</v>
      </c>
    </row>
    <row r="108" customFormat="false" ht="15" hidden="false" customHeight="false" outlineLevel="0" collapsed="false">
      <c r="A108" s="0" t="n">
        <v>361</v>
      </c>
      <c r="B108" s="0" t="n">
        <v>6.67086588739926</v>
      </c>
      <c r="C108" s="0" t="n">
        <v>18.3664542044417</v>
      </c>
      <c r="D108" s="0" t="n">
        <v>6.59706557723271</v>
      </c>
      <c r="E108" s="0" t="n">
        <v>101.559000590342</v>
      </c>
      <c r="F108" s="0" t="n">
        <v>0.132338623089702</v>
      </c>
      <c r="G108" s="0" t="n">
        <v>0.040900873097703</v>
      </c>
      <c r="H108" s="0" t="n">
        <v>1.29632588386853</v>
      </c>
      <c r="I108" s="0" t="n">
        <v>0.418005966955371</v>
      </c>
      <c r="J108" s="0" t="n">
        <v>0.0183091825372237</v>
      </c>
      <c r="K108" s="0" t="n">
        <v>5.76352569738339</v>
      </c>
      <c r="L108" s="0" t="n">
        <v>0.539265515678992</v>
      </c>
      <c r="M108" s="0" t="n">
        <v>1</v>
      </c>
      <c r="N108" s="0" t="n">
        <v>1.15226601086781</v>
      </c>
      <c r="O108" s="0" t="n">
        <v>1</v>
      </c>
      <c r="P108" s="0" t="n">
        <v>0.00340190752857539</v>
      </c>
      <c r="Q108" s="0" t="n">
        <v>18.5492575319976</v>
      </c>
      <c r="R108" s="0" t="n">
        <v>18.6729644574616</v>
      </c>
      <c r="S108" s="0" t="n">
        <v>0.962820265141931</v>
      </c>
      <c r="T108" s="0" t="n">
        <v>0</v>
      </c>
      <c r="U108" s="0" t="n">
        <v>1</v>
      </c>
      <c r="V108" s="0" t="n">
        <v>2.72691769972601</v>
      </c>
      <c r="W108" s="0" t="n">
        <v>0.362551127049769</v>
      </c>
      <c r="X108" s="0" t="n">
        <v>1.26197965638285</v>
      </c>
      <c r="Y108" s="0" t="n">
        <v>2.36168715057481</v>
      </c>
      <c r="Z108" s="0" t="n">
        <v>1.744466819028</v>
      </c>
      <c r="AA108" s="0" t="n">
        <v>0.025510311996392</v>
      </c>
      <c r="AB108" s="0" t="n">
        <v>0.659882411273514</v>
      </c>
      <c r="AC108" s="0" t="n">
        <v>15.4715851379997</v>
      </c>
      <c r="AD108" s="0" t="n">
        <v>0.00759187207812261</v>
      </c>
      <c r="AE108" s="0" t="n">
        <v>0.294057472347547</v>
      </c>
      <c r="AF108" s="0" t="n">
        <v>3.17062519229936</v>
      </c>
      <c r="AG108" s="0" t="n">
        <v>0.159766856074464</v>
      </c>
      <c r="AH108" s="0" t="n">
        <v>8.51389271873998</v>
      </c>
      <c r="AI108" s="0" t="n">
        <v>0.128191361809879</v>
      </c>
      <c r="AJ108" s="0" t="n">
        <v>0.0339287783481442</v>
      </c>
      <c r="AK108" s="0" t="n">
        <v>0.0192981329931382</v>
      </c>
      <c r="AL108" s="0" t="n">
        <v>0.00282090805334737</v>
      </c>
      <c r="AM108" s="0" t="n">
        <v>0.417478990155735</v>
      </c>
      <c r="AN108" s="0" t="n">
        <v>0.00110330553394018</v>
      </c>
      <c r="AO108" s="0" t="n">
        <v>0.112585379176994</v>
      </c>
      <c r="AP108" s="0" t="n">
        <v>127.086796189461</v>
      </c>
      <c r="AQ108" s="0" t="n">
        <v>17.3523864716226</v>
      </c>
      <c r="AR108" s="0" t="n">
        <v>30.5746612692702</v>
      </c>
      <c r="AS108" s="0" t="n">
        <v>7.68183911738502</v>
      </c>
      <c r="AT108" s="0" t="n">
        <v>18.1738032803771</v>
      </c>
      <c r="AU108" s="0" t="n">
        <v>0.0423718550673158</v>
      </c>
      <c r="AV108" s="0" t="n">
        <v>1.02266169942453</v>
      </c>
      <c r="AW108" s="0" t="n">
        <v>0.0117910954137767</v>
      </c>
      <c r="AX108" s="0" t="n">
        <v>3.77018645642544</v>
      </c>
      <c r="AY108" s="0" t="n">
        <v>0.5198023477666</v>
      </c>
      <c r="AZ108" s="0" t="n">
        <v>2.39508753037164</v>
      </c>
      <c r="BA108" s="0" t="n">
        <v>0.301216759005775</v>
      </c>
      <c r="BB108" s="0" t="n">
        <v>7.11637896479112</v>
      </c>
      <c r="BC108" s="0" t="n">
        <v>16.0838839327494</v>
      </c>
      <c r="BD108" s="0" t="n">
        <v>7.48748720901195</v>
      </c>
      <c r="BE108" s="0" t="n">
        <v>1.25271698935575</v>
      </c>
      <c r="BF108" s="0" t="n">
        <v>8.00142323160382</v>
      </c>
      <c r="BG108" s="0" t="n">
        <v>3.54660991953773</v>
      </c>
      <c r="BH108" s="0" t="n">
        <v>0</v>
      </c>
      <c r="BI108" s="0" t="n">
        <v>0</v>
      </c>
      <c r="BJ108" s="0" t="n">
        <v>0.240226765724137</v>
      </c>
      <c r="BK108" s="0" t="n">
        <v>0.139358653631613</v>
      </c>
      <c r="BL108" s="0" t="n">
        <v>0.709668760356245</v>
      </c>
      <c r="BM108" s="0" t="n">
        <v>0.0556821871009388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0.00387039537683522</v>
      </c>
      <c r="BU108" s="0" t="n">
        <v>3.55842103650703</v>
      </c>
      <c r="BV108" s="0" t="n">
        <v>5.78492630584591</v>
      </c>
      <c r="BW108" s="0" t="n">
        <v>2.59560711200628</v>
      </c>
      <c r="BX108" s="0" t="n">
        <v>0.0149528275365262</v>
      </c>
      <c r="BY108" s="0" t="n">
        <v>0.00420583258628891</v>
      </c>
      <c r="BZ108" s="0" t="n">
        <v>0.199504058036802</v>
      </c>
      <c r="CA108" s="0" t="n">
        <v>0.113546729286745</v>
      </c>
      <c r="CB108" s="0" t="n">
        <v>4.68376299043351</v>
      </c>
      <c r="CC108" s="0" t="n">
        <v>0.377107362490641</v>
      </c>
      <c r="CD108" s="0" t="n">
        <v>0.394307552258046</v>
      </c>
      <c r="CE108" s="0" t="n">
        <v>0.173078488872627</v>
      </c>
      <c r="CF108" s="0" t="n">
        <v>0.00116071554261675</v>
      </c>
      <c r="CG108" s="0" t="n">
        <v>0.0009312808332584</v>
      </c>
      <c r="CH108" s="0" t="n">
        <v>0.0127598945936027</v>
      </c>
      <c r="CI108" s="0" t="n">
        <v>0.00719731289750143</v>
      </c>
      <c r="CJ108" s="0" t="n">
        <v>6.3579068790537</v>
      </c>
      <c r="CK108" s="0" t="n">
        <v>0.559322735112583</v>
      </c>
      <c r="CL108" s="0" t="n">
        <v>1.22335404483716</v>
      </c>
      <c r="CM108" s="0" t="n">
        <v>0.541699422136132</v>
      </c>
      <c r="CN108" s="0" t="n">
        <v>0.00274927295843086</v>
      </c>
      <c r="CO108" s="0" t="n">
        <v>0.00237309233936299</v>
      </c>
      <c r="CP108" s="0" t="n">
        <v>0.0366507722669783</v>
      </c>
      <c r="CQ108" s="0" t="n">
        <v>0.0212456339492545</v>
      </c>
      <c r="CR108" s="0" t="n">
        <v>0.964411764931018</v>
      </c>
      <c r="CS108" s="0" t="n">
        <v>0.0770669769177137</v>
      </c>
      <c r="CT108" s="0" t="n">
        <v>0.385616960196028</v>
      </c>
      <c r="CU108" s="0" t="n">
        <v>3.10194600447922</v>
      </c>
      <c r="CV108" s="0" t="n">
        <v>0.0479767579990412</v>
      </c>
      <c r="CW108" s="0" t="n">
        <v>0.0407594594458824</v>
      </c>
      <c r="CX108" s="0" t="n">
        <v>0.0225314405390009</v>
      </c>
      <c r="CY108" s="0" t="n">
        <v>0.0368104861137388</v>
      </c>
      <c r="CZ108" s="0" t="n">
        <v>0.0827078842580825</v>
      </c>
      <c r="DA108" s="0" t="n">
        <v>6.12795815059262</v>
      </c>
      <c r="DB108" s="0" t="n">
        <v>2.30646673238295</v>
      </c>
      <c r="DC108" s="0" t="n">
        <v>3.87478621552622</v>
      </c>
      <c r="DD108" s="0" t="n">
        <v>0.232717195842373</v>
      </c>
      <c r="DE108" s="0" t="n">
        <v>0.0137740993276249</v>
      </c>
      <c r="DF108" s="0" t="n">
        <v>0.00803457569536321</v>
      </c>
      <c r="DG108" s="0" t="n">
        <v>0.000354500796332843</v>
      </c>
      <c r="DH108" s="7" t="n">
        <v>1.93281343129461E-006</v>
      </c>
      <c r="DI108" s="0" t="n">
        <v>0.00233947367426392</v>
      </c>
      <c r="DJ108" s="0" t="n">
        <v>0.00317459253065111</v>
      </c>
      <c r="DK108" s="0" t="n">
        <v>0.000481722443203444</v>
      </c>
      <c r="DL108" s="0" t="n">
        <v>0.0115545825106664</v>
      </c>
      <c r="DM108" s="0" t="n">
        <v>0.0410931580433399</v>
      </c>
      <c r="DN108" s="0" t="n">
        <v>1.50119962807256</v>
      </c>
      <c r="DO108" s="7" t="n">
        <v>3.02333983108703E-007</v>
      </c>
      <c r="DP108" s="0" t="n">
        <v>0.129792675498202</v>
      </c>
      <c r="DQ108" s="0" t="n">
        <v>0.00180812342369987</v>
      </c>
      <c r="DR108" s="0" t="n">
        <v>0.000568655756243659</v>
      </c>
      <c r="DS108" s="0" t="n">
        <v>0.00767858735590428</v>
      </c>
      <c r="DT108" s="0" t="n">
        <v>0.194851863804752</v>
      </c>
      <c r="DU108" s="0" t="n">
        <v>0.999642147372445</v>
      </c>
      <c r="DV108" s="0" t="n">
        <v>1.06010634082722</v>
      </c>
      <c r="DW108" s="0" t="n">
        <v>1.0158561538622</v>
      </c>
      <c r="DX108" s="7" t="n">
        <v>3.68893654517523E-005</v>
      </c>
      <c r="DY108" s="0" t="n">
        <v>0.00684764773929461</v>
      </c>
      <c r="DZ108" s="0" t="n">
        <v>4.89105830003038</v>
      </c>
      <c r="EA108" s="0" t="n">
        <v>0.0437912466190582</v>
      </c>
      <c r="EB108" s="0" t="n">
        <v>2.73200892021485</v>
      </c>
      <c r="EC108" s="0" t="n">
        <v>0.0645696478550057</v>
      </c>
      <c r="ED108" s="0" t="n">
        <v>0.000578113361589094</v>
      </c>
      <c r="EE108" s="0" t="n">
        <v>2.31236530486609</v>
      </c>
      <c r="EF108" s="0" t="n">
        <v>199.760141437411</v>
      </c>
      <c r="EG108" s="0" t="n">
        <v>0.00798961175401544</v>
      </c>
      <c r="EH108" s="0" t="n">
        <v>1.37110753198622</v>
      </c>
      <c r="EI108" s="0" t="n">
        <v>102.886743765337</v>
      </c>
      <c r="EJ108" s="0" t="n">
        <v>0.115316554996256</v>
      </c>
      <c r="EK108" s="0" t="n">
        <v>23303.3355413892</v>
      </c>
      <c r="EL108" s="0" t="n">
        <v>0.00319182045209682</v>
      </c>
      <c r="EM108" s="0" t="n">
        <v>8.99597922537302</v>
      </c>
      <c r="EN108" s="0" t="n">
        <v>653.403735458396</v>
      </c>
      <c r="EO108" s="0" t="n">
        <v>1.90757166288832</v>
      </c>
      <c r="EP108" s="0" t="n">
        <v>264702.062210838</v>
      </c>
      <c r="EQ108" s="0" t="n">
        <v>0.23787566606569</v>
      </c>
      <c r="ER108" s="0" t="n">
        <v>0.0211634241200336</v>
      </c>
      <c r="ES108" s="0" t="n">
        <v>597820.700296091</v>
      </c>
      <c r="ET108" s="0" t="n">
        <v>0.00126386632368343</v>
      </c>
      <c r="EU108" s="0" t="n">
        <v>0.534488935752631</v>
      </c>
      <c r="EV108" s="0" t="n">
        <v>0.00124422946719025</v>
      </c>
      <c r="EW108" s="7" t="n">
        <v>5676114.75957902</v>
      </c>
      <c r="EX108" s="0" t="n">
        <v>2.37755697447331</v>
      </c>
      <c r="EY108" s="0" t="n">
        <v>983.319789389314</v>
      </c>
      <c r="EZ108" s="7" t="n">
        <v>1043581.40301261</v>
      </c>
      <c r="FA108" s="0" t="n">
        <v>0.00110422982308898</v>
      </c>
      <c r="FB108" s="0" t="n">
        <v>19.0272700390337</v>
      </c>
      <c r="FC108" s="0" t="n">
        <v>60762.2219615969</v>
      </c>
      <c r="FD108" s="0" t="n">
        <v>0.0546042368169526</v>
      </c>
      <c r="FE108" s="0" t="n">
        <v>11.5000588410488</v>
      </c>
      <c r="FF108" s="0" t="n">
        <v>22145.2919185901</v>
      </c>
      <c r="FG108" s="0" t="n">
        <v>200.832554131066</v>
      </c>
      <c r="FH108" s="0" t="n">
        <v>119705.220574125</v>
      </c>
      <c r="FI108" s="0" t="n">
        <v>0.13751521090717</v>
      </c>
      <c r="FJ108" s="0" t="n">
        <v>259.974748319158</v>
      </c>
      <c r="FK108" s="0" t="n">
        <v>2.49240017357345</v>
      </c>
      <c r="FL108" s="0" t="n">
        <v>14142.4615594524</v>
      </c>
      <c r="FM108" s="0" t="n">
        <v>396.65481346051</v>
      </c>
      <c r="FN108" s="0" t="n">
        <v>0.00137735492949314</v>
      </c>
      <c r="FO108" s="0" t="n">
        <v>0.191221569430041</v>
      </c>
      <c r="FP108" s="7" t="n">
        <v>3.76623615663548E-012</v>
      </c>
      <c r="FQ108" s="7" t="n">
        <v>4.30782473025835E-010</v>
      </c>
      <c r="FR108" s="0" t="n">
        <v>499999.999999963</v>
      </c>
      <c r="FS108" s="7" t="n">
        <v>2.6858451604858E-011</v>
      </c>
      <c r="FT108" s="7" t="n">
        <v>1.95327762346359E-009</v>
      </c>
      <c r="FU108" s="0" t="n">
        <v>624854.009245867</v>
      </c>
      <c r="FV108" s="7" t="n">
        <v>3.48660396023665E-009</v>
      </c>
      <c r="FW108" s="7" t="n">
        <v>3.97265435683592E-008</v>
      </c>
      <c r="FX108" s="7" t="n">
        <v>5486607.94485519</v>
      </c>
      <c r="FY108" s="7" t="n">
        <v>3.06145574892734E-008</v>
      </c>
      <c r="FZ108" s="7" t="n">
        <v>3.06111280547428E-007</v>
      </c>
      <c r="GA108" s="7" t="n">
        <v>4.88634507570634E-007</v>
      </c>
      <c r="GB108" s="0" t="n">
        <v>99999.9999511453</v>
      </c>
      <c r="GC108" s="7" t="n">
        <v>4.88297838974638E-005</v>
      </c>
      <c r="GD108" s="7" t="n">
        <v>3.2051519138189E-009</v>
      </c>
      <c r="GE108" s="0" t="n">
        <v>99999.9999999783</v>
      </c>
      <c r="GF108" s="7" t="n">
        <v>3.68181461124135E-012</v>
      </c>
      <c r="GG108" s="7" t="n">
        <v>4.86469878541001E-015</v>
      </c>
      <c r="GH108" s="7" t="n">
        <v>1.63174686736528E-008</v>
      </c>
      <c r="GI108" s="7" t="n">
        <v>2.16155198979564E-008</v>
      </c>
      <c r="GJ108" s="0" t="n">
        <v>0.000342404728751871</v>
      </c>
      <c r="GK108" s="0" t="n">
        <v>15.6193873308695</v>
      </c>
      <c r="GL108" s="0" t="n">
        <v>1.9285380957029</v>
      </c>
      <c r="GM108" s="0" t="n">
        <v>11.764121098835</v>
      </c>
      <c r="GN108" s="0" t="s">
        <v>343</v>
      </c>
      <c r="GO108" s="0" t="e">
        <f aca="false">VLOOKUP(GN108,,8,0)</f>
        <v>#NAME?</v>
      </c>
      <c r="GP108" s="0" t="n">
        <v>511</v>
      </c>
      <c r="GQ108" s="0" t="n">
        <v>859009</v>
      </c>
      <c r="GR108" s="0" t="n">
        <v>551</v>
      </c>
      <c r="GS108" s="0" t="n">
        <v>846161</v>
      </c>
      <c r="GT108" s="0" t="n">
        <v>128</v>
      </c>
      <c r="GU108" s="0" t="n">
        <v>12848</v>
      </c>
      <c r="GV108" s="0" t="n">
        <v>65332</v>
      </c>
      <c r="GW108" s="0" t="n">
        <v>0.232304900181488</v>
      </c>
      <c r="GX108" s="0" t="n">
        <v>7</v>
      </c>
      <c r="GY108" s="0" t="s">
        <v>343</v>
      </c>
      <c r="GZ108" s="0" t="n">
        <v>98.4641</v>
      </c>
      <c r="HA108" s="0" t="n">
        <v>0</v>
      </c>
      <c r="HB108" s="0" t="e">
        <f aca="false">VLOOKUP(GN108,,42,0)</f>
        <v>#NAME?</v>
      </c>
      <c r="HC108" s="0" t="e">
        <f aca="false">VLOOKUP(GN108,,43,0)</f>
        <v>#NAME?</v>
      </c>
      <c r="HD108" s="0" t="e">
        <f aca="false">IF(HC108="Progressed",1,0)</f>
        <v>#NAME?</v>
      </c>
      <c r="HE108" s="0" t="n">
        <f aca="false">GU108/GX108</f>
        <v>1835.42857142857</v>
      </c>
      <c r="HF108" s="0" t="e">
        <f aca="false">VLOOKUP(GN108,,3,0)</f>
        <v>#NAME?</v>
      </c>
      <c r="HG108" s="0" t="n">
        <f aca="false">IF(Q108&gt;20,1,0)</f>
        <v>0</v>
      </c>
      <c r="HH108" s="0" t="n">
        <f aca="false">IF(AF108&gt;4.2,1,0)</f>
        <v>0</v>
      </c>
      <c r="HI108" s="0" t="n">
        <f aca="false">IF(DQ108&gt;0.005,1,0)</f>
        <v>0</v>
      </c>
      <c r="HJ108" s="0" t="n">
        <f aca="false">IF(DR108&gt;0.004,1,0)</f>
        <v>0</v>
      </c>
      <c r="HK108" s="0" t="n">
        <f aca="false">IF(ED108&gt;0.001,1,0)</f>
        <v>0</v>
      </c>
      <c r="HL108" s="0" t="n">
        <f aca="false">IF((GT108/GP108)&gt;0.4,1,0)</f>
        <v>0</v>
      </c>
      <c r="HM108" s="0" t="n">
        <f aca="false">SUM(HG108:HH108)</f>
        <v>0</v>
      </c>
      <c r="HN108" s="0" t="n">
        <f aca="false">SUM(HG108,HH108,HL108)</f>
        <v>0</v>
      </c>
      <c r="HP108" s="1" t="n">
        <f aca="false">IF(B108&gt;AVERAGE($B$3:$B$115),1,0)</f>
        <v>0</v>
      </c>
      <c r="HQ108" s="1" t="n">
        <f aca="false">IF(E108&gt;AVERAGE($E$3:$E$115),1,0)</f>
        <v>0</v>
      </c>
      <c r="HR108" s="2" t="str">
        <f aca="false">IF(AND(HP108,HQ108),"high","low")</f>
        <v>low</v>
      </c>
      <c r="HS108" s="6" t="n">
        <v>98.4641</v>
      </c>
      <c r="HT108" s="6" t="n">
        <v>0</v>
      </c>
      <c r="HU108" s="6" t="str">
        <f aca="false">HR108</f>
        <v>low</v>
      </c>
      <c r="HV108" s="0" t="str">
        <f aca="false">IF(HM108+HL108&lt;2,"low","high")</f>
        <v>low</v>
      </c>
      <c r="HW108" s="0" t="n">
        <v>98.4641</v>
      </c>
      <c r="HX108" s="0" t="n">
        <v>0</v>
      </c>
      <c r="HY108" s="0" t="n">
        <f aca="false">SUM(HG108,HH108,HL108)</f>
        <v>0</v>
      </c>
      <c r="IA108" s="0" t="n">
        <v>98.4641</v>
      </c>
      <c r="IB108" s="0" t="n">
        <v>0</v>
      </c>
      <c r="IC108" s="0" t="str">
        <f aca="false">IF(AND(SUM(HG108:HH108)=2,GW108&gt;0.4),"high relBp52 and cRel + high synergy",IF(SUM(HG108:HH108)=2,"high RelBp52 and cRel + low synergy","low nfkb"))</f>
        <v>low nfkb</v>
      </c>
      <c r="IE108" s="0" t="n">
        <v>98.4641</v>
      </c>
      <c r="IF108" s="0" t="n">
        <v>0</v>
      </c>
      <c r="IG108" s="0" t="str">
        <f aca="false">IF(AND(SUM(HG108:HH108)=2,GW108&gt;0.4),"high relBp52 and cRel + high synergy",IF(AND(SUM(HG108:HH108)=1,GW108&gt;0.4),"high RelBp52 or cRel + high synergy",IF(SUM(HG108:HH108)=1,"high cRel OR RelBnp52n","low nfkb")))</f>
        <v>low nfkb</v>
      </c>
      <c r="II108" s="0" t="n">
        <v>98.4641</v>
      </c>
      <c r="IJ108" s="0" t="n">
        <v>0</v>
      </c>
      <c r="IK108" s="0" t="str">
        <f aca="false">IF(Q108&gt;20,"high cRel","low cRel")</f>
        <v>low cRel</v>
      </c>
      <c r="IM108" s="0" t="n">
        <v>98.4641</v>
      </c>
      <c r="IN108" s="0" t="n">
        <v>0</v>
      </c>
      <c r="IO108" s="0" t="str">
        <f aca="false">IF(AND(Q108&gt;20,GW108&gt;0.4),"high cRel + syn","low cRel or syn")</f>
        <v>low cRel or syn</v>
      </c>
      <c r="IQ108" s="0" t="n">
        <v>98.4641</v>
      </c>
      <c r="IR108" s="0" t="n">
        <v>0</v>
      </c>
      <c r="IS108" s="0" t="str">
        <f aca="false">IF(AF108&gt;4.2,"High RelBnp52n","low RelBnp52n")</f>
        <v>low RelBnp52n</v>
      </c>
      <c r="IU108" s="0" t="n">
        <v>98.4641</v>
      </c>
      <c r="IV108" s="0" t="n">
        <v>0</v>
      </c>
      <c r="IW108" s="0" t="str">
        <f aca="false">IF(AND(AF108&gt;4.2,GW108&gt;0.4),"High RelBnp52n and syn","low RelBnp52n or syn")</f>
        <v>low RelBnp52n or syn</v>
      </c>
      <c r="IY108" s="0" t="n">
        <v>98.4641</v>
      </c>
      <c r="IZ108" s="0" t="n">
        <v>0</v>
      </c>
      <c r="JA108" s="0" t="str">
        <f aca="false">IF(AND(AF108&gt;4.2,GW108&gt;0.4),"High RelBnp52n and syn",IF(AND(AF108&gt;4.2,GW108&lt;=0.4),"other",IF(AND(AF108&lt;=4.2,GW108&gt;0.4),"other","low RelBnp52n and syn")))</f>
        <v>low RelBnp52n and syn</v>
      </c>
      <c r="JC108" s="0" t="n">
        <v>98.4641</v>
      </c>
      <c r="JD108" s="0" t="n">
        <v>0</v>
      </c>
      <c r="JE108" s="0" t="str">
        <f aca="false">IF(ED108&gt;0.001,"high pE2F","low pE2F")</f>
        <v>low pE2F</v>
      </c>
      <c r="JG108" s="0" t="n">
        <v>98.4641</v>
      </c>
      <c r="JH108" s="0" t="n">
        <v>0</v>
      </c>
      <c r="JI108" s="0" t="str">
        <f aca="false">IF((Q108/R108)&gt;1.3,"high cRel/relA","low cRel/RelA")</f>
        <v>low cRel/RelA</v>
      </c>
      <c r="JK108" s="0" t="n">
        <v>98.4641</v>
      </c>
      <c r="JL108" s="0" t="n">
        <v>0</v>
      </c>
      <c r="JM108" s="0" t="str">
        <f aca="false">IF(AND((Q108/R108)&gt;1.3,GW108&gt;0.4),"high cRel/relA and high syn",IF(OR((Q108/R108)&gt;1.3,GW108&gt;0.4),"high cRel/RelA or high syn","low both"))</f>
        <v>low both</v>
      </c>
      <c r="JO108" s="0" t="n">
        <v>98.4641</v>
      </c>
      <c r="JP108" s="0" t="n">
        <v>0</v>
      </c>
      <c r="JQ108" s="0" t="str">
        <f aca="false">IF(BB108&gt;7.6,"high IkBd","low IkBd")</f>
        <v>low IkBd</v>
      </c>
      <c r="JS108" s="0" t="n">
        <v>98.4641</v>
      </c>
      <c r="JT108" s="0" t="n">
        <v>0</v>
      </c>
      <c r="JU108" s="0" t="n">
        <v>2</v>
      </c>
      <c r="JW108" s="0" t="n">
        <v>98.4641</v>
      </c>
      <c r="JX108" s="0" t="n">
        <v>0</v>
      </c>
      <c r="JY108" s="0" t="str">
        <f aca="false">IF(OR(JU108=3,JU108=5),IF(GW108&gt;0.4,"3/5 high syn","3/5 low syn"),"other")</f>
        <v>other</v>
      </c>
      <c r="KA108" s="0" t="n">
        <v>98.4641</v>
      </c>
      <c r="KB108" s="0" t="n">
        <v>0</v>
      </c>
      <c r="KC108" s="0" t="str">
        <f aca="false">IF(KD108&gt;$KE$3,"high nfkb","low")</f>
        <v>low</v>
      </c>
      <c r="KD108" s="0" t="n">
        <f aca="false">D108+C108</f>
        <v>24.9635197816744</v>
      </c>
      <c r="KG108" s="0" t="n">
        <v>98.4641</v>
      </c>
      <c r="KH108" s="0" t="n">
        <v>0</v>
      </c>
      <c r="KI108" s="0" t="str">
        <f aca="false">IF(AND(KM108,NOT(KN108),KO108),"high cRel+RelB, low RelA","other")</f>
        <v>other</v>
      </c>
      <c r="KJ108" s="0" t="n">
        <f aca="false">Q108</f>
        <v>18.5492575319976</v>
      </c>
      <c r="KK108" s="0" t="n">
        <f aca="false">R108</f>
        <v>18.6729644574616</v>
      </c>
      <c r="KL108" s="0" t="n">
        <f aca="false">AC108</f>
        <v>15.4715851379997</v>
      </c>
      <c r="KM108" s="0" t="n">
        <f aca="false">IF(KJ108&gt;AVERAGE($KJ$3:$KJ$115),1,0)</f>
        <v>0</v>
      </c>
      <c r="KN108" s="0" t="n">
        <f aca="false">IF(KK108&gt;AVERAGE($KK$3:$KK$115),1,0)</f>
        <v>1</v>
      </c>
      <c r="KO108" s="0" t="n">
        <f aca="false">IF(KL108&gt;AVERAGE($KL$3:$KL$115),1,0)</f>
        <v>0</v>
      </c>
      <c r="KP108" s="0" t="n">
        <v>5</v>
      </c>
      <c r="KQ108" s="0" t="n">
        <v>223</v>
      </c>
      <c r="KR108" s="0" t="n">
        <v>398962</v>
      </c>
      <c r="KS108" s="0" t="n">
        <v>385</v>
      </c>
      <c r="KT108" s="0" t="n">
        <v>506632</v>
      </c>
      <c r="KU108" s="0" t="n">
        <v>106</v>
      </c>
      <c r="KV108" s="0" t="n">
        <v>-107670</v>
      </c>
      <c r="KW108" s="0" t="n">
        <v>27045</v>
      </c>
      <c r="KX108" s="0" t="n">
        <v>0.275324675324675</v>
      </c>
      <c r="KY108" s="0" t="n">
        <f aca="false">KV108/KT108</f>
        <v>-0.212521119866096</v>
      </c>
    </row>
    <row r="109" customFormat="false" ht="15" hidden="false" customHeight="false" outlineLevel="0" collapsed="false">
      <c r="A109" s="0" t="n">
        <v>361</v>
      </c>
      <c r="B109" s="0" t="n">
        <v>14.3163779851872</v>
      </c>
      <c r="C109" s="0" t="n">
        <v>28.7093336079227</v>
      </c>
      <c r="D109" s="0" t="n">
        <v>16.4024499674406</v>
      </c>
      <c r="E109" s="0" t="n">
        <v>107.05016947271</v>
      </c>
      <c r="F109" s="0" t="n">
        <v>0.197281856978071</v>
      </c>
      <c r="G109" s="0" t="n">
        <v>0.0484357429463673</v>
      </c>
      <c r="H109" s="0" t="n">
        <v>1.38753222445536</v>
      </c>
      <c r="I109" s="0" t="n">
        <v>0.876894676274344</v>
      </c>
      <c r="J109" s="0" t="n">
        <v>0.072489661800997</v>
      </c>
      <c r="K109" s="0" t="n">
        <v>10.6638563325621</v>
      </c>
      <c r="L109" s="0" t="n">
        <v>0.580645304611114</v>
      </c>
      <c r="M109" s="0" t="n">
        <v>1</v>
      </c>
      <c r="N109" s="0" t="n">
        <v>1.17493522430877</v>
      </c>
      <c r="O109" s="0" t="n">
        <v>1</v>
      </c>
      <c r="P109" s="0" t="n">
        <v>0.00558352055506371</v>
      </c>
      <c r="Q109" s="0" t="n">
        <v>24.3743707166065</v>
      </c>
      <c r="R109" s="0" t="n">
        <v>15.6241024570247</v>
      </c>
      <c r="S109" s="0" t="n">
        <v>1.41689636906085</v>
      </c>
      <c r="T109" s="0" t="n">
        <v>0</v>
      </c>
      <c r="U109" s="0" t="n">
        <v>1</v>
      </c>
      <c r="V109" s="0" t="n">
        <v>3.9205161666591</v>
      </c>
      <c r="W109" s="0" t="n">
        <v>0.567485317708986</v>
      </c>
      <c r="X109" s="0" t="n">
        <v>1.79190431977258</v>
      </c>
      <c r="Y109" s="0" t="n">
        <v>4.26156229531764</v>
      </c>
      <c r="Z109" s="0" t="n">
        <v>2.03610184005458</v>
      </c>
      <c r="AA109" s="0" t="n">
        <v>0.027229951854709</v>
      </c>
      <c r="AB109" s="0" t="n">
        <v>0.899730030221849</v>
      </c>
      <c r="AC109" s="0" t="n">
        <v>16.0554504552955</v>
      </c>
      <c r="AD109" s="0" t="n">
        <v>0.0097215084132807</v>
      </c>
      <c r="AE109" s="0" t="n">
        <v>0.492333862292484</v>
      </c>
      <c r="AF109" s="0" t="n">
        <v>4.43418056626327</v>
      </c>
      <c r="AG109" s="0" t="n">
        <v>0.326932962469243</v>
      </c>
      <c r="AH109" s="0" t="n">
        <v>17.2084912028236</v>
      </c>
      <c r="AI109" s="0" t="n">
        <v>0.320557842798991</v>
      </c>
      <c r="AJ109" s="0" t="n">
        <v>0.0821085590874313</v>
      </c>
      <c r="AK109" s="0" t="n">
        <v>0.034275034096726</v>
      </c>
      <c r="AL109" s="0" t="n">
        <v>0.0060180513432232</v>
      </c>
      <c r="AM109" s="0" t="n">
        <v>1.07563972650628</v>
      </c>
      <c r="AN109" s="0" t="n">
        <v>0.00150871203721364</v>
      </c>
      <c r="AO109" s="0" t="n">
        <v>0.159845115943549</v>
      </c>
      <c r="AP109" s="0" t="n">
        <v>174.275163634624</v>
      </c>
      <c r="AQ109" s="0" t="n">
        <v>17.1924949956346</v>
      </c>
      <c r="AR109" s="0" t="n">
        <v>31.702824299216</v>
      </c>
      <c r="AS109" s="0" t="n">
        <v>8.86989152557421</v>
      </c>
      <c r="AT109" s="0" t="n">
        <v>19.0648375836585</v>
      </c>
      <c r="AU109" s="0" t="n">
        <v>0.0527740227157788</v>
      </c>
      <c r="AV109" s="0" t="n">
        <v>1.03846788740346</v>
      </c>
      <c r="AW109" s="0" t="n">
        <v>0.0177967025360785</v>
      </c>
      <c r="AX109" s="0" t="n">
        <v>1.89291628892516</v>
      </c>
      <c r="AY109" s="0" t="n">
        <v>0.149084314734076</v>
      </c>
      <c r="AZ109" s="0" t="n">
        <v>0.794956248947643</v>
      </c>
      <c r="BA109" s="0" t="n">
        <v>0.117265594233971</v>
      </c>
      <c r="BB109" s="0" t="n">
        <v>7.71226798157426</v>
      </c>
      <c r="BC109" s="0" t="n">
        <v>19.7486454132928</v>
      </c>
      <c r="BD109" s="0" t="n">
        <v>5.43640870599567</v>
      </c>
      <c r="BE109" s="0" t="n">
        <v>1.52106885177442</v>
      </c>
      <c r="BF109" s="0" t="n">
        <v>10.2675865156014</v>
      </c>
      <c r="BG109" s="0" t="n">
        <v>5.3044256661002</v>
      </c>
      <c r="BH109" s="0" t="n">
        <v>0</v>
      </c>
      <c r="BI109" s="0" t="n">
        <v>0</v>
      </c>
      <c r="BJ109" s="0" t="n">
        <v>0.0892192222431124</v>
      </c>
      <c r="BK109" s="0" t="n">
        <v>0.0702465588099502</v>
      </c>
      <c r="BL109" s="0" t="n">
        <v>1.15252950351586</v>
      </c>
      <c r="BM109" s="0" t="n">
        <v>0.0891004594801589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0.00532221097426696</v>
      </c>
      <c r="BU109" s="0" t="n">
        <v>4.05695241367224</v>
      </c>
      <c r="BV109" s="0" t="n">
        <v>9.36799530184831</v>
      </c>
      <c r="BW109" s="0" t="n">
        <v>4.88705402342975</v>
      </c>
      <c r="BX109" s="0" t="n">
        <v>0.0297405465632321</v>
      </c>
      <c r="BY109" s="0" t="n">
        <v>0.010112470473285</v>
      </c>
      <c r="BZ109" s="0" t="n">
        <v>0.0887094305479706</v>
      </c>
      <c r="CA109" s="0" t="n">
        <v>0.0688883316980271</v>
      </c>
      <c r="CB109" s="0" t="n">
        <v>9.10380905792265</v>
      </c>
      <c r="CC109" s="0" t="n">
        <v>0.723875747904844</v>
      </c>
      <c r="CD109" s="0" t="n">
        <v>0.539809969653444</v>
      </c>
      <c r="CE109" s="0" t="n">
        <v>0.273212616863562</v>
      </c>
      <c r="CF109" s="0" t="n">
        <v>0.00185132380788718</v>
      </c>
      <c r="CG109" s="0" t="n">
        <v>0.00159422178228839</v>
      </c>
      <c r="CH109" s="0" t="n">
        <v>0.00485418484318043</v>
      </c>
      <c r="CI109" s="0" t="n">
        <v>0.00369859567465765</v>
      </c>
      <c r="CJ109" s="0" t="n">
        <v>9.84858004463564</v>
      </c>
      <c r="CK109" s="0" t="n">
        <v>0.862731862121788</v>
      </c>
      <c r="CL109" s="0" t="n">
        <v>0.831132147512064</v>
      </c>
      <c r="CM109" s="0" t="n">
        <v>0.428813974502474</v>
      </c>
      <c r="CN109" s="0" t="n">
        <v>0.00238727513922247</v>
      </c>
      <c r="CO109" s="0" t="n">
        <v>0.00220123746424319</v>
      </c>
      <c r="CP109" s="0" t="n">
        <v>0.00720985770934439</v>
      </c>
      <c r="CQ109" s="0" t="n">
        <v>0.00567051867069961</v>
      </c>
      <c r="CR109" s="0" t="n">
        <v>0.822324970694066</v>
      </c>
      <c r="CS109" s="0" t="n">
        <v>0.0647359259552741</v>
      </c>
      <c r="CT109" s="0" t="n">
        <v>0.462247876185244</v>
      </c>
      <c r="CU109" s="0" t="n">
        <v>5.21401076749424</v>
      </c>
      <c r="CV109" s="0" t="n">
        <v>0.039076130859895</v>
      </c>
      <c r="CW109" s="0" t="n">
        <v>0.0314354624912699</v>
      </c>
      <c r="CX109" s="0" t="n">
        <v>0.0332564553830015</v>
      </c>
      <c r="CY109" s="0" t="n">
        <v>0.0376868145919054</v>
      </c>
      <c r="CZ109" s="0" t="n">
        <v>0.097309757535387</v>
      </c>
      <c r="DA109" s="0" t="n">
        <v>6.64874633294689</v>
      </c>
      <c r="DB109" s="0" t="n">
        <v>1.93987872959846</v>
      </c>
      <c r="DC109" s="0" t="n">
        <v>4.40983107776605</v>
      </c>
      <c r="DD109" s="0" t="n">
        <v>0.287611683207926</v>
      </c>
      <c r="DE109" s="0" t="n">
        <v>0.0169895485870318</v>
      </c>
      <c r="DF109" s="0" t="n">
        <v>0.00986610352994874</v>
      </c>
      <c r="DG109" s="0" t="n">
        <v>0.000575778236883016</v>
      </c>
      <c r="DH109" s="7" t="n">
        <v>2.65794208571197E-006</v>
      </c>
      <c r="DI109" s="0" t="n">
        <v>0.00454762647624397</v>
      </c>
      <c r="DJ109" s="0" t="n">
        <v>0.00491781176417946</v>
      </c>
      <c r="DK109" s="0" t="n">
        <v>0.000410790058730151</v>
      </c>
      <c r="DL109" s="0" t="n">
        <v>0.0292526156260335</v>
      </c>
      <c r="DM109" s="0" t="n">
        <v>0.0463800079918184</v>
      </c>
      <c r="DN109" s="0" t="n">
        <v>1.53225992954585</v>
      </c>
      <c r="DO109" s="7" t="n">
        <v>-6.50251515519804E-005</v>
      </c>
      <c r="DP109" s="0" t="n">
        <v>0.151858209582898</v>
      </c>
      <c r="DQ109" s="0" t="n">
        <v>0.00198012058702509</v>
      </c>
      <c r="DR109" s="0" t="n">
        <v>0.000597897852563145</v>
      </c>
      <c r="DS109" s="0" t="n">
        <v>0.00507888928371772</v>
      </c>
      <c r="DT109" s="0" t="n">
        <v>0.343405321283696</v>
      </c>
      <c r="DU109" s="0" t="n">
        <v>0.999663937114495</v>
      </c>
      <c r="DV109" s="0" t="n">
        <v>0.783133649840168</v>
      </c>
      <c r="DW109" s="0" t="n">
        <v>0.940050903990589</v>
      </c>
      <c r="DX109" s="7" t="n">
        <v>1.53986563796277E-005</v>
      </c>
      <c r="DY109" s="0" t="n">
        <v>0.00488929342713231</v>
      </c>
      <c r="DZ109" s="0" t="n">
        <v>4.86195312594749</v>
      </c>
      <c r="EA109" s="0" t="n">
        <v>0.0856060293596602</v>
      </c>
      <c r="EB109" s="0" t="n">
        <v>3.88308026991704</v>
      </c>
      <c r="EC109" s="0" t="n">
        <v>0.0515308296826103</v>
      </c>
      <c r="ED109" s="0" t="n">
        <v>0.000907321475826766</v>
      </c>
      <c r="EE109" s="0" t="n">
        <v>1.20343783832285</v>
      </c>
      <c r="EF109" s="0" t="n">
        <v>199.760141360643</v>
      </c>
      <c r="EG109" s="0" t="n">
        <v>0.00798961175088446</v>
      </c>
      <c r="EH109" s="0" t="n">
        <v>1.37325536445779</v>
      </c>
      <c r="EI109" s="0" t="n">
        <v>98.1604611512514</v>
      </c>
      <c r="EJ109" s="0" t="n">
        <v>0.108958848925728</v>
      </c>
      <c r="EK109" s="0" t="n">
        <v>22754.6505667347</v>
      </c>
      <c r="EL109" s="0" t="n">
        <v>0.00312155070791265</v>
      </c>
      <c r="EM109" s="0" t="n">
        <v>15.7141195634151</v>
      </c>
      <c r="EN109" s="0" t="n">
        <v>577.918882748049</v>
      </c>
      <c r="EO109" s="0" t="n">
        <v>3.16270450667488</v>
      </c>
      <c r="EP109" s="0" t="n">
        <v>694425.843865525</v>
      </c>
      <c r="EQ109" s="0" t="n">
        <v>1.09006820047321</v>
      </c>
      <c r="ER109" s="0" t="n">
        <v>0.0857843065230743</v>
      </c>
      <c r="ES109" s="0" t="n">
        <v>417075.798812855</v>
      </c>
      <c r="ET109" s="0" t="n">
        <v>0.00357404940666544</v>
      </c>
      <c r="EU109" s="0" t="n">
        <v>1.71710693803708</v>
      </c>
      <c r="EV109" s="0" t="n">
        <v>0.00390305259685774</v>
      </c>
      <c r="EW109" s="7" t="n">
        <v>6416999.13536231</v>
      </c>
      <c r="EX109" s="0" t="n">
        <v>10.8935347546493</v>
      </c>
      <c r="EY109" s="0" t="n">
        <v>3792.12356583478</v>
      </c>
      <c r="EZ109" s="7" t="n">
        <v>1020331.97950582</v>
      </c>
      <c r="FA109" s="0" t="n">
        <v>0.00437619054455234</v>
      </c>
      <c r="FB109" s="0" t="n">
        <v>70.0968259671352</v>
      </c>
      <c r="FC109" s="0" t="n">
        <v>43618.7644061077</v>
      </c>
      <c r="FD109" s="0" t="n">
        <v>0.0684701252727312</v>
      </c>
      <c r="FE109" s="0" t="n">
        <v>14.8965674059884</v>
      </c>
      <c r="FF109" s="0" t="n">
        <v>20535.1691038098</v>
      </c>
      <c r="FG109" s="0" t="n">
        <v>238.676378387368</v>
      </c>
      <c r="FH109" s="0" t="n">
        <v>98532.9385809302</v>
      </c>
      <c r="FI109" s="0" t="n">
        <v>0.146621607065879</v>
      </c>
      <c r="FJ109" s="0" t="n">
        <v>390.926257932387</v>
      </c>
      <c r="FK109" s="0" t="n">
        <v>3.81159383100027</v>
      </c>
      <c r="FL109" s="0" t="n">
        <v>7656.8656839356</v>
      </c>
      <c r="FM109" s="0" t="n">
        <v>320.134401335901</v>
      </c>
      <c r="FN109" s="0" t="n">
        <v>0.0054314519662406</v>
      </c>
      <c r="FO109" s="0" t="n">
        <v>0.393574697346507</v>
      </c>
      <c r="FP109" s="7" t="n">
        <v>5.8621577917726E-011</v>
      </c>
      <c r="FQ109" s="7" t="n">
        <v>3.58925840417647E-009</v>
      </c>
      <c r="FR109" s="0" t="n">
        <v>499999.999999433</v>
      </c>
      <c r="FS109" s="7" t="n">
        <v>4.18062917270721E-010</v>
      </c>
      <c r="FT109" s="7" t="n">
        <v>2.94095803986434E-008</v>
      </c>
      <c r="FU109" s="0" t="n">
        <v>597507.310464055</v>
      </c>
      <c r="FV109" s="7" t="n">
        <v>5.01986676131664E-008</v>
      </c>
      <c r="FW109" s="7" t="n">
        <v>5.70774747778181E-007</v>
      </c>
      <c r="FX109" s="7" t="n">
        <v>5797187.1514216</v>
      </c>
      <c r="FY109" s="7" t="n">
        <v>4.87041858415714E-007</v>
      </c>
      <c r="FZ109" s="7" t="n">
        <v>4.86964315176972E-006</v>
      </c>
      <c r="GA109" s="7" t="n">
        <v>6.91597844686605E-006</v>
      </c>
      <c r="GB109" s="0" t="n">
        <v>99999.9993085508</v>
      </c>
      <c r="GC109" s="0" t="n">
        <v>0.000691110210235601</v>
      </c>
      <c r="GD109" s="7" t="n">
        <v>4.5257513292989E-008</v>
      </c>
      <c r="GE109" s="0" t="n">
        <v>99999.9999997062</v>
      </c>
      <c r="GF109" s="7" t="n">
        <v>4.49105052777255E-011</v>
      </c>
      <c r="GG109" s="7" t="n">
        <v>1.55666059867434E-013</v>
      </c>
      <c r="GH109" s="7" t="n">
        <v>2.3598394783133E-007</v>
      </c>
      <c r="GI109" s="7" t="n">
        <v>2.93635515417962E-007</v>
      </c>
      <c r="GJ109" s="0" t="n">
        <v>0.005733090584003</v>
      </c>
      <c r="GK109" s="0" t="n">
        <v>8.59643551546558</v>
      </c>
      <c r="GL109" s="0" t="n">
        <v>1.94162071404868</v>
      </c>
      <c r="GM109" s="0" t="n">
        <v>15.5125203721325</v>
      </c>
      <c r="GN109" s="0" t="s">
        <v>344</v>
      </c>
      <c r="GO109" s="0" t="e">
        <f aca="false">VLOOKUP(GN109,,8,0)</f>
        <v>#NAME?</v>
      </c>
      <c r="GP109" s="0" t="n">
        <v>319</v>
      </c>
      <c r="GQ109" s="0" t="n">
        <v>537996</v>
      </c>
      <c r="GR109" s="0" t="n">
        <v>278</v>
      </c>
      <c r="GS109" s="0" t="n">
        <v>487293</v>
      </c>
      <c r="GT109" s="0" t="n">
        <v>92</v>
      </c>
      <c r="GU109" s="0" t="n">
        <v>50703</v>
      </c>
      <c r="GV109" s="0" t="n">
        <v>53579</v>
      </c>
      <c r="GW109" s="0" t="n">
        <v>0.330935251798561</v>
      </c>
      <c r="GX109" s="0" t="n">
        <v>2</v>
      </c>
      <c r="GY109" s="0" t="s">
        <v>344</v>
      </c>
      <c r="GZ109" s="0" t="n">
        <v>102.2752</v>
      </c>
      <c r="HA109" s="0" t="n">
        <v>0</v>
      </c>
      <c r="HB109" s="0" t="e">
        <f aca="false">VLOOKUP(GN109,,42,0)</f>
        <v>#NAME?</v>
      </c>
      <c r="HC109" s="0" t="e">
        <f aca="false">VLOOKUP(GN109,,43,0)</f>
        <v>#NAME?</v>
      </c>
      <c r="HD109" s="0" t="e">
        <f aca="false">IF(HC109="Progressed",1,0)</f>
        <v>#NAME?</v>
      </c>
      <c r="HE109" s="0" t="n">
        <f aca="false">GU109/GX109</f>
        <v>25351.5</v>
      </c>
      <c r="HF109" s="0" t="e">
        <f aca="false">VLOOKUP(GN109,,3,0)</f>
        <v>#NAME?</v>
      </c>
      <c r="HG109" s="0" t="n">
        <f aca="false">IF(Q109&gt;20,1,0)</f>
        <v>1</v>
      </c>
      <c r="HH109" s="0" t="n">
        <f aca="false">IF(AF109&gt;4.2,1,0)</f>
        <v>1</v>
      </c>
      <c r="HI109" s="0" t="n">
        <f aca="false">IF(DQ109&gt;0.005,1,0)</f>
        <v>0</v>
      </c>
      <c r="HJ109" s="0" t="n">
        <f aca="false">IF(DR109&gt;0.004,1,0)</f>
        <v>0</v>
      </c>
      <c r="HK109" s="0" t="n">
        <f aca="false">IF(ED109&gt;0.001,1,0)</f>
        <v>0</v>
      </c>
      <c r="HL109" s="0" t="n">
        <f aca="false">IF((GT109/GP109)&gt;0.4,1,0)</f>
        <v>0</v>
      </c>
      <c r="HM109" s="0" t="n">
        <f aca="false">SUM(HG109:HH109)</f>
        <v>2</v>
      </c>
      <c r="HN109" s="0" t="n">
        <f aca="false">SUM(HG109,HH109,HL109)</f>
        <v>2</v>
      </c>
      <c r="HP109" s="1" t="n">
        <f aca="false">IF(B109&gt;AVERAGE($B$3:$B$115),1,0)</f>
        <v>1</v>
      </c>
      <c r="HQ109" s="1" t="n">
        <f aca="false">IF(E109&gt;AVERAGE($E$3:$E$115),1,0)</f>
        <v>0</v>
      </c>
      <c r="HR109" s="2" t="str">
        <f aca="false">IF(AND(HP109,HQ109),"high","low")</f>
        <v>low</v>
      </c>
      <c r="HS109" s="6" t="n">
        <v>102.2752</v>
      </c>
      <c r="HT109" s="6" t="n">
        <v>0</v>
      </c>
      <c r="HU109" s="6" t="str">
        <f aca="false">HR109</f>
        <v>low</v>
      </c>
      <c r="HV109" s="0" t="str">
        <f aca="false">IF(HM109+HL109&lt;2,"low","high")</f>
        <v>high</v>
      </c>
      <c r="HW109" s="0" t="n">
        <v>102.2752</v>
      </c>
      <c r="HX109" s="0" t="n">
        <v>0</v>
      </c>
      <c r="HY109" s="0" t="n">
        <f aca="false">SUM(HG109,HH109,HL109)</f>
        <v>2</v>
      </c>
      <c r="IA109" s="0" t="n">
        <v>102.2752</v>
      </c>
      <c r="IB109" s="0" t="n">
        <v>0</v>
      </c>
      <c r="IC109" s="0" t="str">
        <f aca="false">IF(AND(SUM(HG109:HH109)=2,GW109&gt;0.4),"high relBp52 and cRel + high synergy",IF(SUM(HG109:HH109)=2,"high RelBp52 and cRel + low synergy","low nfkb"))</f>
        <v>high RelBp52 and cRel + low synergy</v>
      </c>
      <c r="IE109" s="0" t="n">
        <v>102.2752</v>
      </c>
      <c r="IF109" s="0" t="n">
        <v>0</v>
      </c>
      <c r="IG109" s="0" t="str">
        <f aca="false">IF(AND(SUM(HG109:HH109)=2,GW109&gt;0.4),"high relBp52 and cRel + high synergy",IF(AND(SUM(HG109:HH109)=1,GW109&gt;0.4),"high RelBp52 or cRel + high synergy",IF(SUM(HG109:HH109)=1,"high cRel OR RelBnp52n","low nfkb")))</f>
        <v>low nfkb</v>
      </c>
      <c r="II109" s="0" t="n">
        <v>102.2752</v>
      </c>
      <c r="IJ109" s="0" t="n">
        <v>0</v>
      </c>
      <c r="IK109" s="0" t="str">
        <f aca="false">IF(Q109&gt;20,"high cRel","low cRel")</f>
        <v>high cRel</v>
      </c>
      <c r="IM109" s="0" t="n">
        <v>102.2752</v>
      </c>
      <c r="IN109" s="0" t="n">
        <v>0</v>
      </c>
      <c r="IO109" s="0" t="str">
        <f aca="false">IF(AND(Q109&gt;20,GW109&gt;0.4),"high cRel + syn","low cRel or syn")</f>
        <v>low cRel or syn</v>
      </c>
      <c r="IQ109" s="0" t="n">
        <v>102.2752</v>
      </c>
      <c r="IR109" s="0" t="n">
        <v>0</v>
      </c>
      <c r="IS109" s="0" t="str">
        <f aca="false">IF(AF109&gt;4.2,"High RelBnp52n","low RelBnp52n")</f>
        <v>High RelBnp52n</v>
      </c>
      <c r="IU109" s="0" t="n">
        <v>102.2752</v>
      </c>
      <c r="IV109" s="0" t="n">
        <v>0</v>
      </c>
      <c r="IW109" s="0" t="str">
        <f aca="false">IF(AND(AF109&gt;4.2,GW109&gt;0.4),"High RelBnp52n and syn","low RelBnp52n or syn")</f>
        <v>low RelBnp52n or syn</v>
      </c>
      <c r="IY109" s="0" t="n">
        <v>102.2752</v>
      </c>
      <c r="IZ109" s="0" t="n">
        <v>0</v>
      </c>
      <c r="JA109" s="0" t="str">
        <f aca="false">IF(AND(AF109&gt;4.2,GW109&gt;0.4),"High RelBnp52n and syn",IF(AND(AF109&gt;4.2,GW109&lt;=0.4),"other",IF(AND(AF109&lt;=4.2,GW109&gt;0.4),"other","low RelBnp52n and syn")))</f>
        <v>other</v>
      </c>
      <c r="JC109" s="0" t="n">
        <v>102.2752</v>
      </c>
      <c r="JD109" s="0" t="n">
        <v>0</v>
      </c>
      <c r="JE109" s="0" t="str">
        <f aca="false">IF(ED109&gt;0.001,"high pE2F","low pE2F")</f>
        <v>low pE2F</v>
      </c>
      <c r="JG109" s="0" t="n">
        <v>102.2752</v>
      </c>
      <c r="JH109" s="0" t="n">
        <v>0</v>
      </c>
      <c r="JI109" s="0" t="str">
        <f aca="false">IF((Q109/R109)&gt;1.3,"high cRel/relA","low cRel/RelA")</f>
        <v>high cRel/relA</v>
      </c>
      <c r="JK109" s="0" t="n">
        <v>102.2752</v>
      </c>
      <c r="JL109" s="0" t="n">
        <v>0</v>
      </c>
      <c r="JM109" s="0" t="str">
        <f aca="false">IF(AND((Q109/R109)&gt;1.3,GW109&gt;0.4),"high cRel/relA and high syn",IF(OR((Q109/R109)&gt;1.3,GW109&gt;0.4),"high cRel/RelA or high syn","low both"))</f>
        <v>high cRel/RelA or high syn</v>
      </c>
      <c r="JO109" s="0" t="n">
        <v>102.2752</v>
      </c>
      <c r="JP109" s="0" t="n">
        <v>0</v>
      </c>
      <c r="JQ109" s="0" t="str">
        <f aca="false">IF(BB109&gt;7.6,"high IkBd","low IkBd")</f>
        <v>high IkBd</v>
      </c>
      <c r="JS109" s="0" t="n">
        <v>102.2752</v>
      </c>
      <c r="JT109" s="0" t="n">
        <v>0</v>
      </c>
      <c r="JU109" s="0" t="n">
        <v>5</v>
      </c>
      <c r="JW109" s="0" t="n">
        <v>102.2752</v>
      </c>
      <c r="JX109" s="0" t="n">
        <v>0</v>
      </c>
      <c r="JY109" s="0" t="str">
        <f aca="false">IF(OR(JU109=3,JU109=5),IF(GW109&gt;0.4,"3/5 high syn","3/5 low syn"),"other")</f>
        <v>3/5 low syn</v>
      </c>
      <c r="KA109" s="0" t="n">
        <v>102.2752</v>
      </c>
      <c r="KB109" s="0" t="n">
        <v>0</v>
      </c>
      <c r="KC109" s="0" t="str">
        <f aca="false">IF(KD109&gt;$KE$3,"high nfkb","low")</f>
        <v>high nfkb</v>
      </c>
      <c r="KD109" s="0" t="n">
        <f aca="false">D109+C109</f>
        <v>45.1117835753633</v>
      </c>
      <c r="KG109" s="0" t="n">
        <v>102.2752</v>
      </c>
      <c r="KH109" s="0" t="n">
        <v>0</v>
      </c>
      <c r="KI109" s="0" t="str">
        <f aca="false">IF(AND(KM109,NOT(KN109),KO109),"high cRel+RelB, low RelA","other")</f>
        <v>other</v>
      </c>
      <c r="KJ109" s="0" t="n">
        <f aca="false">Q109</f>
        <v>24.3743707166065</v>
      </c>
      <c r="KK109" s="0" t="n">
        <f aca="false">R109</f>
        <v>15.6241024570247</v>
      </c>
      <c r="KL109" s="0" t="n">
        <f aca="false">AC109</f>
        <v>16.0554504552955</v>
      </c>
      <c r="KM109" s="0" t="n">
        <f aca="false">IF(KJ109&gt;AVERAGE($KJ$3:$KJ$115),1,0)</f>
        <v>1</v>
      </c>
      <c r="KN109" s="0" t="n">
        <f aca="false">IF(KK109&gt;AVERAGE($KK$3:$KK$115),1,0)</f>
        <v>0</v>
      </c>
      <c r="KO109" s="0" t="n">
        <f aca="false">IF(KL109&gt;AVERAGE($KL$3:$KL$115),1,0)</f>
        <v>0</v>
      </c>
      <c r="KP109" s="0" t="n">
        <v>5</v>
      </c>
      <c r="KQ109" s="0" t="n">
        <v>1695</v>
      </c>
      <c r="KR109" s="0" t="n">
        <v>3790718</v>
      </c>
      <c r="KS109" s="0" t="n">
        <v>942</v>
      </c>
      <c r="KT109" s="0" t="n">
        <v>1409037</v>
      </c>
      <c r="KU109" s="0" t="n">
        <v>1463</v>
      </c>
      <c r="KV109" s="0" t="n">
        <v>2381681</v>
      </c>
      <c r="KW109" s="0" t="n">
        <v>2387631</v>
      </c>
      <c r="KX109" s="0" t="n">
        <v>1.55307855626327</v>
      </c>
      <c r="KY109" s="0" t="n">
        <f aca="false">KV109/KT109</f>
        <v>1.69028989302623</v>
      </c>
    </row>
    <row r="110" customFormat="false" ht="15" hidden="false" customHeight="false" outlineLevel="0" collapsed="false">
      <c r="A110" s="0" t="n">
        <v>361</v>
      </c>
      <c r="B110" s="0" t="n">
        <v>11.4163882710813</v>
      </c>
      <c r="C110" s="0" t="n">
        <v>22.8243595816422</v>
      </c>
      <c r="D110" s="0" t="n">
        <v>12.6612317261206</v>
      </c>
      <c r="E110" s="0" t="n">
        <v>180.807962732038</v>
      </c>
      <c r="F110" s="0" t="n">
        <v>0.161758464255086</v>
      </c>
      <c r="G110" s="0" t="n">
        <v>0.0476485764372707</v>
      </c>
      <c r="H110" s="0" t="n">
        <v>1.21131205676682</v>
      </c>
      <c r="I110" s="0" t="n">
        <v>0.72330758953717</v>
      </c>
      <c r="J110" s="0" t="n">
        <v>0.0892836194548864</v>
      </c>
      <c r="K110" s="0" t="n">
        <v>8.79500502580088</v>
      </c>
      <c r="L110" s="0" t="n">
        <v>0.567237534166477</v>
      </c>
      <c r="M110" s="0" t="n">
        <v>1</v>
      </c>
      <c r="N110" s="0" t="n">
        <v>1.17137875102834</v>
      </c>
      <c r="O110" s="0" t="n">
        <v>1</v>
      </c>
      <c r="P110" s="0" t="n">
        <v>0.00457817929059938</v>
      </c>
      <c r="Q110" s="0" t="n">
        <v>24.097905401564</v>
      </c>
      <c r="R110" s="0" t="n">
        <v>15.701211396284</v>
      </c>
      <c r="S110" s="0" t="n">
        <v>1.32763693116857</v>
      </c>
      <c r="T110" s="0" t="n">
        <v>0</v>
      </c>
      <c r="U110" s="0" t="n">
        <v>1</v>
      </c>
      <c r="V110" s="0" t="n">
        <v>3.79163251023479</v>
      </c>
      <c r="W110" s="0" t="n">
        <v>0.501889479312222</v>
      </c>
      <c r="X110" s="0" t="n">
        <v>1.48019388885288</v>
      </c>
      <c r="Y110" s="0" t="n">
        <v>3.74509537689859</v>
      </c>
      <c r="Z110" s="0" t="n">
        <v>2.03783012846793</v>
      </c>
      <c r="AA110" s="0" t="n">
        <v>0.0264883768162922</v>
      </c>
      <c r="AB110" s="0" t="n">
        <v>0.883201283472972</v>
      </c>
      <c r="AC110" s="0" t="n">
        <v>15.8208180724046</v>
      </c>
      <c r="AD110" s="0" t="n">
        <v>0.00934602355684428</v>
      </c>
      <c r="AE110" s="0" t="n">
        <v>0.414187674287027</v>
      </c>
      <c r="AF110" s="0" t="n">
        <v>4.10037381713929</v>
      </c>
      <c r="AG110" s="0" t="n">
        <v>0.273028665856808</v>
      </c>
      <c r="AH110" s="0" t="n">
        <v>12.9516249736299</v>
      </c>
      <c r="AI110" s="0" t="n">
        <v>0.274193831048995</v>
      </c>
      <c r="AJ110" s="0" t="n">
        <v>0.0649669506477863</v>
      </c>
      <c r="AK110" s="0" t="n">
        <v>0.032436004055797</v>
      </c>
      <c r="AL110" s="0" t="n">
        <v>0.00554522523062384</v>
      </c>
      <c r="AM110" s="0" t="n">
        <v>0.91104701844197</v>
      </c>
      <c r="AN110" s="0" t="n">
        <v>0.00151044358722929</v>
      </c>
      <c r="AO110" s="0" t="n">
        <v>0.159175160604996</v>
      </c>
      <c r="AP110" s="0" t="n">
        <v>169.209797101804</v>
      </c>
      <c r="AQ110" s="0" t="n">
        <v>22.5499287960021</v>
      </c>
      <c r="AR110" s="0" t="n">
        <v>35.3456236466353</v>
      </c>
      <c r="AS110" s="0" t="n">
        <v>10.2563360597974</v>
      </c>
      <c r="AT110" s="0" t="n">
        <v>34.0114822618065</v>
      </c>
      <c r="AU110" s="0" t="n">
        <v>0.109912871251186</v>
      </c>
      <c r="AV110" s="0" t="n">
        <v>1.87609725502338</v>
      </c>
      <c r="AW110" s="0" t="n">
        <v>0.02771194193557</v>
      </c>
      <c r="AX110" s="0" t="n">
        <v>2.30789541428908</v>
      </c>
      <c r="AY110" s="0" t="n">
        <v>0.254340192231976</v>
      </c>
      <c r="AZ110" s="0" t="n">
        <v>1.17108262265168</v>
      </c>
      <c r="BA110" s="0" t="n">
        <v>0.163074355130604</v>
      </c>
      <c r="BB110" s="0" t="n">
        <v>7.84725783635069</v>
      </c>
      <c r="BC110" s="0" t="n">
        <v>18.5691563651925</v>
      </c>
      <c r="BD110" s="0" t="n">
        <v>6.47401936237822</v>
      </c>
      <c r="BE110" s="0" t="n">
        <v>1.43159300772783</v>
      </c>
      <c r="BF110" s="0" t="n">
        <v>12.7490827376179</v>
      </c>
      <c r="BG110" s="0" t="n">
        <v>5.80474603846841</v>
      </c>
      <c r="BH110" s="0" t="n">
        <v>0</v>
      </c>
      <c r="BI110" s="0" t="n">
        <v>0</v>
      </c>
      <c r="BJ110" s="0" t="n">
        <v>0.14411240355444</v>
      </c>
      <c r="BK110" s="0" t="n">
        <v>0.0924719274131044</v>
      </c>
      <c r="BL110" s="0" t="n">
        <v>1.02779288300538</v>
      </c>
      <c r="BM110" s="0" t="n">
        <v>0.0795146028777745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0.00526296390584432</v>
      </c>
      <c r="BU110" s="0" t="n">
        <v>4.30426779677394</v>
      </c>
      <c r="BV110" s="0" t="n">
        <v>11.7077919989147</v>
      </c>
      <c r="BW110" s="0" t="n">
        <v>5.39238459958252</v>
      </c>
      <c r="BX110" s="0" t="n">
        <v>0.0598835064746128</v>
      </c>
      <c r="BY110" s="0" t="n">
        <v>0.0152612122864707</v>
      </c>
      <c r="BZ110" s="0" t="n">
        <v>0.149137589054622</v>
      </c>
      <c r="CA110" s="0" t="n">
        <v>0.094091917000953</v>
      </c>
      <c r="CB110" s="0" t="n">
        <v>8.43895535843949</v>
      </c>
      <c r="CC110" s="0" t="n">
        <v>0.670114570519355</v>
      </c>
      <c r="CD110" s="0" t="n">
        <v>0.717786299254914</v>
      </c>
      <c r="CE110" s="0" t="n">
        <v>0.32310021784743</v>
      </c>
      <c r="CF110" s="0" t="n">
        <v>0.00397372899580079</v>
      </c>
      <c r="CG110" s="0" t="n">
        <v>0.00313496197235719</v>
      </c>
      <c r="CH110" s="0" t="n">
        <v>0.00864738608570539</v>
      </c>
      <c r="CI110" s="0" t="n">
        <v>0.00538648638811218</v>
      </c>
      <c r="CJ110" s="0" t="n">
        <v>9.69316499340458</v>
      </c>
      <c r="CK110" s="0" t="n">
        <v>0.848744112176817</v>
      </c>
      <c r="CL110" s="0" t="n">
        <v>1.19596600004013</v>
      </c>
      <c r="CM110" s="0" t="n">
        <v>0.544056723780737</v>
      </c>
      <c r="CN110" s="0" t="n">
        <v>0.00531708609107126</v>
      </c>
      <c r="CO110" s="0" t="n">
        <v>0.00444734377590225</v>
      </c>
      <c r="CP110" s="0" t="n">
        <v>0.0134941456547676</v>
      </c>
      <c r="CQ110" s="0" t="n">
        <v>0.00865338284030179</v>
      </c>
      <c r="CR110" s="0" t="n">
        <v>0.848551097906514</v>
      </c>
      <c r="CS110" s="0" t="n">
        <v>0.0668770802286393</v>
      </c>
      <c r="CT110" s="0" t="n">
        <v>0.693371761014897</v>
      </c>
      <c r="CU110" s="0" t="n">
        <v>4.24087057632499</v>
      </c>
      <c r="CV110" s="0" t="n">
        <v>0.0349178210635651</v>
      </c>
      <c r="CW110" s="0" t="n">
        <v>0.0314354600341413</v>
      </c>
      <c r="CX110" s="0" t="n">
        <v>0.0320135447162932</v>
      </c>
      <c r="CY110" s="0" t="n">
        <v>0.0370155656605271</v>
      </c>
      <c r="CZ110" s="0" t="n">
        <v>0.0970499744049303</v>
      </c>
      <c r="DA110" s="0" t="n">
        <v>6.64906051753515</v>
      </c>
      <c r="DB110" s="0" t="n">
        <v>2.1480817058801</v>
      </c>
      <c r="DC110" s="0" t="n">
        <v>4.41051884436502</v>
      </c>
      <c r="DD110" s="0" t="n">
        <v>0.287671312304047</v>
      </c>
      <c r="DE110" s="0" t="n">
        <v>0.0172896376791271</v>
      </c>
      <c r="DF110" s="0" t="n">
        <v>0.00927682645777162</v>
      </c>
      <c r="DG110" s="0" t="n">
        <v>0.00051346169607253</v>
      </c>
      <c r="DH110" s="7" t="n">
        <v>2.62837770276238E-006</v>
      </c>
      <c r="DI110" s="0" t="n">
        <v>0.00421553503495934</v>
      </c>
      <c r="DJ110" s="0" t="n">
        <v>0.00484021985317556</v>
      </c>
      <c r="DK110" s="0" t="n">
        <v>0.000423889906201387</v>
      </c>
      <c r="DL110" s="0" t="n">
        <v>0.0292026745926353</v>
      </c>
      <c r="DM110" s="0" t="n">
        <v>0.0449038971336603</v>
      </c>
      <c r="DN110" s="0" t="n">
        <v>1.53661703908068</v>
      </c>
      <c r="DO110" s="7" t="n">
        <v>8.56930916939191E-008</v>
      </c>
      <c r="DP110" s="0" t="n">
        <v>0.203369743945558</v>
      </c>
      <c r="DQ110" s="0" t="n">
        <v>0.00264181442061467</v>
      </c>
      <c r="DR110" s="0" t="n">
        <v>0.000577479216383513</v>
      </c>
      <c r="DS110" s="0" t="n">
        <v>0.00507888726509472</v>
      </c>
      <c r="DT110" s="0" t="n">
        <v>0.282124577481701</v>
      </c>
      <c r="DU110" s="0" t="n">
        <v>0.999664341766662</v>
      </c>
      <c r="DV110" s="0" t="n">
        <v>0.783131484074974</v>
      </c>
      <c r="DW110" s="0" t="n">
        <v>0.940050904584897</v>
      </c>
      <c r="DX110" s="7" t="n">
        <v>1.53986502731548E-005</v>
      </c>
      <c r="DY110" s="0" t="n">
        <v>0.00488929249568548</v>
      </c>
      <c r="DZ110" s="0" t="n">
        <v>4.88281296084651</v>
      </c>
      <c r="EA110" s="0" t="n">
        <v>0.0647795870138615</v>
      </c>
      <c r="EB110" s="0" t="n">
        <v>3.4836423117199</v>
      </c>
      <c r="EC110" s="0" t="n">
        <v>0.0517186169323617</v>
      </c>
      <c r="ED110" s="0" t="n">
        <v>0.000686143218911568</v>
      </c>
      <c r="EE110" s="0" t="n">
        <v>1.58182831534062</v>
      </c>
      <c r="EF110" s="0" t="n">
        <v>199.760141451015</v>
      </c>
      <c r="EG110" s="0" t="n">
        <v>0.00798961175457017</v>
      </c>
      <c r="EH110" s="0" t="n">
        <v>1.3732542473673</v>
      </c>
      <c r="EI110" s="0" t="n">
        <v>98.1604612597926</v>
      </c>
      <c r="EJ110" s="0" t="n">
        <v>0.108958767362072</v>
      </c>
      <c r="EK110" s="0" t="n">
        <v>22763.9964197155</v>
      </c>
      <c r="EL110" s="0" t="n">
        <v>0.00312283013920212</v>
      </c>
      <c r="EM110" s="0" t="n">
        <v>10.1703922282364</v>
      </c>
      <c r="EN110" s="0" t="n">
        <v>580.858865668698</v>
      </c>
      <c r="EO110" s="0" t="n">
        <v>2.0665581421665</v>
      </c>
      <c r="EP110" s="0" t="n">
        <v>347915.500012147</v>
      </c>
      <c r="EQ110" s="0" t="n">
        <v>0.353471790891526</v>
      </c>
      <c r="ER110" s="0" t="n">
        <v>0.0278169652942015</v>
      </c>
      <c r="ES110" s="0" t="n">
        <v>417082.941828226</v>
      </c>
      <c r="ET110" s="0" t="n">
        <v>0.00115897870356446</v>
      </c>
      <c r="EU110" s="0" t="n">
        <v>0.560355287251298</v>
      </c>
      <c r="EV110" s="0" t="n">
        <v>0.00127424971008186</v>
      </c>
      <c r="EW110" s="7" t="n">
        <v>6417001.64835309</v>
      </c>
      <c r="EX110" s="0" t="n">
        <v>3.53285673630454</v>
      </c>
      <c r="EY110" s="0" t="n">
        <v>1292.12040680894</v>
      </c>
      <c r="EZ110" s="7" t="n">
        <v>1530804.96190327</v>
      </c>
      <c r="FA110" s="0" t="n">
        <v>0.00212900541974219</v>
      </c>
      <c r="FB110" s="0" t="n">
        <v>34.4686941503938</v>
      </c>
      <c r="FC110" s="0" t="n">
        <v>65550.4958949003</v>
      </c>
      <c r="FD110" s="0" t="n">
        <v>0.0665973497073855</v>
      </c>
      <c r="FE110" s="0" t="n">
        <v>15.1120818112491</v>
      </c>
      <c r="FF110" s="0" t="n">
        <v>20528.6163069531</v>
      </c>
      <c r="FG110" s="0" t="n">
        <v>244.691530401971</v>
      </c>
      <c r="FH110" s="0" t="n">
        <v>147756.722144317</v>
      </c>
      <c r="FI110" s="0" t="n">
        <v>0.223052817619619</v>
      </c>
      <c r="FJ110" s="0" t="n">
        <v>477.292390716153</v>
      </c>
      <c r="FK110" s="0" t="n">
        <v>4.59613506473871</v>
      </c>
      <c r="FL110" s="0" t="n">
        <v>11848.4864590321</v>
      </c>
      <c r="FM110" s="0" t="n">
        <v>602.207312413807</v>
      </c>
      <c r="FN110" s="0" t="n">
        <v>0.0055870175903913</v>
      </c>
      <c r="FO110" s="0" t="n">
        <v>0.650709883874733</v>
      </c>
      <c r="FP110" s="7" t="n">
        <v>6.18918244919625E-011</v>
      </c>
      <c r="FQ110" s="7" t="n">
        <v>6.32757662658728E-009</v>
      </c>
      <c r="FR110" s="0" t="n">
        <v>499999.999999251</v>
      </c>
      <c r="FS110" s="7" t="n">
        <v>4.41446999202905E-010</v>
      </c>
      <c r="FT110" s="7" t="n">
        <v>3.718282898348E-008</v>
      </c>
      <c r="FU110" s="0" t="n">
        <v>896260.964925698</v>
      </c>
      <c r="FV110" s="7" t="n">
        <v>9.52013905231192E-008</v>
      </c>
      <c r="FW110" s="7" t="n">
        <v>1.11432082731899E-006</v>
      </c>
      <c r="FX110" s="7" t="n">
        <v>5797187.14875775</v>
      </c>
      <c r="FY110" s="7" t="n">
        <v>6.15780781805872E-007</v>
      </c>
      <c r="FZ110" s="7" t="n">
        <v>6.15803706520122E-006</v>
      </c>
      <c r="GA110" s="7" t="n">
        <v>1.62874749745929E-005</v>
      </c>
      <c r="GB110" s="0" t="n">
        <v>99999.9983712072</v>
      </c>
      <c r="GC110" s="0" t="n">
        <v>0.0016278266816859</v>
      </c>
      <c r="GD110" s="7" t="n">
        <v>1.08600820732712E-007</v>
      </c>
      <c r="GE110" s="0" t="n">
        <v>99999.9999991425</v>
      </c>
      <c r="GF110" s="7" t="n">
        <v>1.21956302857818E-010</v>
      </c>
      <c r="GG110" s="7" t="n">
        <v>2.11811766603477E-013</v>
      </c>
      <c r="GH110" s="7" t="n">
        <v>3.30876488731268E-007</v>
      </c>
      <c r="GI110" s="7" t="n">
        <v>8.57312437412243E-007</v>
      </c>
      <c r="GJ110" s="0" t="n">
        <v>0.00870816779654524</v>
      </c>
      <c r="GK110" s="0" t="n">
        <v>9.31682208008066</v>
      </c>
      <c r="GL110" s="0" t="n">
        <v>1.93641893293791</v>
      </c>
      <c r="GM110" s="0" t="n">
        <v>15.470707755858</v>
      </c>
      <c r="GN110" s="0" t="s">
        <v>345</v>
      </c>
      <c r="GO110" s="0" t="e">
        <f aca="false">VLOOKUP(GN110,,8,0)</f>
        <v>#NAME?</v>
      </c>
      <c r="GP110" s="0" t="n">
        <v>497</v>
      </c>
      <c r="GQ110" s="0" t="n">
        <v>859510</v>
      </c>
      <c r="GR110" s="0" t="n">
        <v>600</v>
      </c>
      <c r="GS110" s="0" t="n">
        <v>870862</v>
      </c>
      <c r="GT110" s="0" t="n">
        <v>172</v>
      </c>
      <c r="GU110" s="0" t="n">
        <v>-11352</v>
      </c>
      <c r="GV110" s="0" t="n">
        <v>124113</v>
      </c>
      <c r="GW110" s="0" t="n">
        <v>0.286666666666667</v>
      </c>
      <c r="GX110" s="0" t="n">
        <v>9</v>
      </c>
      <c r="GY110" s="0" t="s">
        <v>345</v>
      </c>
      <c r="GZ110" s="0" t="n">
        <v>104.6735</v>
      </c>
      <c r="HA110" s="0" t="n">
        <v>0</v>
      </c>
      <c r="HB110" s="0" t="e">
        <f aca="false">VLOOKUP(GN110,,42,0)</f>
        <v>#NAME?</v>
      </c>
      <c r="HC110" s="0" t="e">
        <f aca="false">VLOOKUP(GN110,,43,0)</f>
        <v>#NAME?</v>
      </c>
      <c r="HD110" s="0" t="e">
        <f aca="false">IF(HC110="Progressed",1,0)</f>
        <v>#NAME?</v>
      </c>
      <c r="HE110" s="0" t="n">
        <f aca="false">GU110/GX110</f>
        <v>-1261.33333333333</v>
      </c>
      <c r="HF110" s="0" t="e">
        <f aca="false">VLOOKUP(GN110,,3,0)</f>
        <v>#NAME?</v>
      </c>
      <c r="HG110" s="0" t="n">
        <f aca="false">IF(Q110&gt;20,1,0)</f>
        <v>1</v>
      </c>
      <c r="HH110" s="0" t="n">
        <f aca="false">IF(AF110&gt;4.2,1,0)</f>
        <v>0</v>
      </c>
      <c r="HI110" s="0" t="n">
        <f aca="false">IF(DQ110&gt;0.005,1,0)</f>
        <v>0</v>
      </c>
      <c r="HJ110" s="0" t="n">
        <f aca="false">IF(DR110&gt;0.004,1,0)</f>
        <v>0</v>
      </c>
      <c r="HK110" s="0" t="n">
        <f aca="false">IF(ED110&gt;0.001,1,0)</f>
        <v>0</v>
      </c>
      <c r="HL110" s="0" t="n">
        <f aca="false">IF((GT110/GP110)&gt;0.4,1,0)</f>
        <v>0</v>
      </c>
      <c r="HM110" s="0" t="n">
        <f aca="false">SUM(HG110:HH110)</f>
        <v>1</v>
      </c>
      <c r="HN110" s="0" t="n">
        <f aca="false">SUM(HG110,HH110,HL110)</f>
        <v>1</v>
      </c>
      <c r="HP110" s="1" t="n">
        <f aca="false">IF(B110&gt;AVERAGE($B$3:$B$115),1,0)</f>
        <v>0</v>
      </c>
      <c r="HQ110" s="1" t="n">
        <f aca="false">IF(E110&gt;AVERAGE($E$3:$E$115),1,0)</f>
        <v>1</v>
      </c>
      <c r="HR110" s="2" t="str">
        <f aca="false">IF(AND(HP110,HQ110),"high","low")</f>
        <v>low</v>
      </c>
      <c r="HS110" s="6" t="n">
        <v>104.6735</v>
      </c>
      <c r="HT110" s="6" t="n">
        <v>0</v>
      </c>
      <c r="HU110" s="6" t="str">
        <f aca="false">HR110</f>
        <v>low</v>
      </c>
      <c r="HV110" s="0" t="str">
        <f aca="false">IF(HM110+HL110&lt;2,"low","high")</f>
        <v>low</v>
      </c>
      <c r="HW110" s="0" t="n">
        <v>104.6735</v>
      </c>
      <c r="HX110" s="0" t="n">
        <v>0</v>
      </c>
      <c r="HY110" s="0" t="n">
        <f aca="false">SUM(HG110,HH110,HL110)</f>
        <v>1</v>
      </c>
      <c r="IA110" s="0" t="n">
        <v>104.6735</v>
      </c>
      <c r="IB110" s="0" t="n">
        <v>0</v>
      </c>
      <c r="IC110" s="0" t="str">
        <f aca="false">IF(AND(SUM(HG110:HH110)=2,GW110&gt;0.4),"high relBp52 and cRel + high synergy",IF(SUM(HG110:HH110)=2,"high RelBp52 and cRel + low synergy","low nfkb"))</f>
        <v>low nfkb</v>
      </c>
      <c r="IE110" s="0" t="n">
        <v>104.6735</v>
      </c>
      <c r="IF110" s="0" t="n">
        <v>0</v>
      </c>
      <c r="IG110" s="0" t="str">
        <f aca="false">IF(AND(SUM(HG110:HH110)=2,GW110&gt;0.4),"high relBp52 and cRel + high synergy",IF(AND(SUM(HG110:HH110)=1,GW110&gt;0.4),"high RelBp52 or cRel + high synergy",IF(SUM(HG110:HH110)=1,"high cRel OR RelBnp52n","low nfkb")))</f>
        <v>high cRel OR RelBnp52n</v>
      </c>
      <c r="II110" s="0" t="n">
        <v>104.6735</v>
      </c>
      <c r="IJ110" s="0" t="n">
        <v>0</v>
      </c>
      <c r="IK110" s="0" t="str">
        <f aca="false">IF(Q110&gt;20,"high cRel","low cRel")</f>
        <v>high cRel</v>
      </c>
      <c r="IM110" s="0" t="n">
        <v>104.6735</v>
      </c>
      <c r="IN110" s="0" t="n">
        <v>0</v>
      </c>
      <c r="IO110" s="0" t="str">
        <f aca="false">IF(AND(Q110&gt;20,GW110&gt;0.4),"high cRel + syn","low cRel or syn")</f>
        <v>low cRel or syn</v>
      </c>
      <c r="IQ110" s="0" t="n">
        <v>104.6735</v>
      </c>
      <c r="IR110" s="0" t="n">
        <v>0</v>
      </c>
      <c r="IS110" s="0" t="str">
        <f aca="false">IF(AF110&gt;4.2,"High RelBnp52n","low RelBnp52n")</f>
        <v>low RelBnp52n</v>
      </c>
      <c r="IU110" s="0" t="n">
        <v>104.6735</v>
      </c>
      <c r="IV110" s="0" t="n">
        <v>0</v>
      </c>
      <c r="IW110" s="0" t="str">
        <f aca="false">IF(AND(AF110&gt;4.2,GW110&gt;0.4),"High RelBnp52n and syn","low RelBnp52n or syn")</f>
        <v>low RelBnp52n or syn</v>
      </c>
      <c r="IY110" s="0" t="n">
        <v>104.6735</v>
      </c>
      <c r="IZ110" s="0" t="n">
        <v>0</v>
      </c>
      <c r="JA110" s="0" t="str">
        <f aca="false">IF(AND(AF110&gt;4.2,GW110&gt;0.4),"High RelBnp52n and syn",IF(AND(AF110&gt;4.2,GW110&lt;=0.4),"other",IF(AND(AF110&lt;=4.2,GW110&gt;0.4),"other","low RelBnp52n and syn")))</f>
        <v>low RelBnp52n and syn</v>
      </c>
      <c r="JC110" s="0" t="n">
        <v>104.6735</v>
      </c>
      <c r="JD110" s="0" t="n">
        <v>0</v>
      </c>
      <c r="JE110" s="0" t="str">
        <f aca="false">IF(ED110&gt;0.001,"high pE2F","low pE2F")</f>
        <v>low pE2F</v>
      </c>
      <c r="JG110" s="0" t="n">
        <v>104.6735</v>
      </c>
      <c r="JH110" s="0" t="n">
        <v>0</v>
      </c>
      <c r="JI110" s="0" t="str">
        <f aca="false">IF((Q110/R110)&gt;1.3,"high cRel/relA","low cRel/RelA")</f>
        <v>high cRel/relA</v>
      </c>
      <c r="JK110" s="0" t="n">
        <v>104.6735</v>
      </c>
      <c r="JL110" s="0" t="n">
        <v>0</v>
      </c>
      <c r="JM110" s="0" t="str">
        <f aca="false">IF(AND((Q110/R110)&gt;1.3,GW110&gt;0.4),"high cRel/relA and high syn",IF(OR((Q110/R110)&gt;1.3,GW110&gt;0.4),"high cRel/RelA or high syn","low both"))</f>
        <v>high cRel/RelA or high syn</v>
      </c>
      <c r="JO110" s="0" t="n">
        <v>104.6735</v>
      </c>
      <c r="JP110" s="0" t="n">
        <v>0</v>
      </c>
      <c r="JQ110" s="0" t="str">
        <f aca="false">IF(BB110&gt;7.6,"high IkBd","low IkBd")</f>
        <v>high IkBd</v>
      </c>
      <c r="JS110" s="0" t="n">
        <v>104.6735</v>
      </c>
      <c r="JT110" s="0" t="n">
        <v>0</v>
      </c>
      <c r="JU110" s="0" t="n">
        <v>4</v>
      </c>
      <c r="JW110" s="0" t="n">
        <v>104.6735</v>
      </c>
      <c r="JX110" s="0" t="n">
        <v>0</v>
      </c>
      <c r="JY110" s="0" t="str">
        <f aca="false">IF(OR(JU110=3,JU110=5),IF(GW110&gt;0.4,"3/5 high syn","3/5 low syn"),"other")</f>
        <v>other</v>
      </c>
      <c r="KA110" s="0" t="n">
        <v>104.6735</v>
      </c>
      <c r="KB110" s="0" t="n">
        <v>0</v>
      </c>
      <c r="KC110" s="0" t="str">
        <f aca="false">IF(KD110&gt;$KE$3,"high nfkb","low")</f>
        <v>high nfkb</v>
      </c>
      <c r="KD110" s="0" t="n">
        <f aca="false">D110+C110</f>
        <v>35.4855913077628</v>
      </c>
      <c r="KG110" s="0" t="n">
        <v>104.6735</v>
      </c>
      <c r="KH110" s="0" t="n">
        <v>0</v>
      </c>
      <c r="KI110" s="0" t="str">
        <f aca="false">IF(AND(KM110,NOT(KN110),KO110),"high cRel+RelB, low RelA","other")</f>
        <v>other</v>
      </c>
      <c r="KJ110" s="0" t="n">
        <f aca="false">Q110</f>
        <v>24.097905401564</v>
      </c>
      <c r="KK110" s="0" t="n">
        <f aca="false">R110</f>
        <v>15.701211396284</v>
      </c>
      <c r="KL110" s="0" t="n">
        <f aca="false">AC110</f>
        <v>15.8208180724046</v>
      </c>
      <c r="KM110" s="0" t="n">
        <f aca="false">IF(KJ110&gt;AVERAGE($KJ$3:$KJ$115),1,0)</f>
        <v>1</v>
      </c>
      <c r="KN110" s="0" t="n">
        <f aca="false">IF(KK110&gt;AVERAGE($KK$3:$KK$115),1,0)</f>
        <v>0</v>
      </c>
      <c r="KO110" s="0" t="n">
        <f aca="false">IF(KL110&gt;AVERAGE($KL$3:$KL$115),1,0)</f>
        <v>0</v>
      </c>
      <c r="KP110" s="0" t="n">
        <v>5</v>
      </c>
      <c r="KQ110" s="0" t="n">
        <v>577</v>
      </c>
      <c r="KR110" s="0" t="n">
        <v>792379</v>
      </c>
      <c r="KS110" s="0" t="n">
        <v>476</v>
      </c>
      <c r="KT110" s="0" t="n">
        <v>680714</v>
      </c>
      <c r="KU110" s="0" t="n">
        <v>225</v>
      </c>
      <c r="KV110" s="0" t="n">
        <v>111665</v>
      </c>
      <c r="KW110" s="0" t="n">
        <v>153755</v>
      </c>
      <c r="KX110" s="0" t="n">
        <v>0.472689075630252</v>
      </c>
      <c r="KY110" s="0" t="n">
        <f aca="false">KV110/KT110</f>
        <v>0.164040992252253</v>
      </c>
    </row>
    <row r="111" customFormat="false" ht="15" hidden="false" customHeight="false" outlineLevel="0" collapsed="false">
      <c r="A111" s="0" t="n">
        <v>361</v>
      </c>
      <c r="B111" s="0" t="n">
        <v>10.8844175600751</v>
      </c>
      <c r="C111" s="0" t="n">
        <v>22.4161213376821</v>
      </c>
      <c r="D111" s="0" t="n">
        <v>11.348576169062</v>
      </c>
      <c r="E111" s="0" t="n">
        <v>171.306678069802</v>
      </c>
      <c r="F111" s="0" t="n">
        <v>0.154782057239585</v>
      </c>
      <c r="G111" s="0" t="n">
        <v>0.0449229395693889</v>
      </c>
      <c r="H111" s="0" t="n">
        <v>1.2208065554783</v>
      </c>
      <c r="I111" s="0" t="n">
        <v>0.659734848584774</v>
      </c>
      <c r="J111" s="0" t="n">
        <v>0.0824665374026926</v>
      </c>
      <c r="K111" s="0" t="n">
        <v>8.42187452722054</v>
      </c>
      <c r="L111" s="0" t="n">
        <v>0.564666877648441</v>
      </c>
      <c r="M111" s="0" t="n">
        <v>1</v>
      </c>
      <c r="N111" s="0" t="n">
        <v>1.17067193609269</v>
      </c>
      <c r="O111" s="0" t="n">
        <v>1</v>
      </c>
      <c r="P111" s="0" t="n">
        <v>0.00433081883257926</v>
      </c>
      <c r="Q111" s="0" t="n">
        <v>22.6031702939581</v>
      </c>
      <c r="R111" s="0" t="n">
        <v>15.6859688045276</v>
      </c>
      <c r="S111" s="0" t="n">
        <v>1.27613309482206</v>
      </c>
      <c r="T111" s="0" t="n">
        <v>0</v>
      </c>
      <c r="U111" s="0" t="n">
        <v>1</v>
      </c>
      <c r="V111" s="0" t="n">
        <v>3.80152341917183</v>
      </c>
      <c r="W111" s="0" t="n">
        <v>0.500697968428604</v>
      </c>
      <c r="X111" s="0" t="n">
        <v>1.45729570852225</v>
      </c>
      <c r="Y111" s="0" t="n">
        <v>3.71285881355292</v>
      </c>
      <c r="Z111" s="0" t="n">
        <v>2.08383736737121</v>
      </c>
      <c r="AA111" s="0" t="n">
        <v>0.0271114538896636</v>
      </c>
      <c r="AB111" s="0" t="n">
        <v>0.907512237281166</v>
      </c>
      <c r="AC111" s="0" t="n">
        <v>15.4949063446176</v>
      </c>
      <c r="AD111" s="0" t="n">
        <v>0.00927734480437221</v>
      </c>
      <c r="AE111" s="0" t="n">
        <v>0.399612507519153</v>
      </c>
      <c r="AF111" s="0" t="n">
        <v>4.0131608982521</v>
      </c>
      <c r="AG111" s="0" t="n">
        <v>0.264202479096615</v>
      </c>
      <c r="AH111" s="0" t="n">
        <v>12.3463483697759</v>
      </c>
      <c r="AI111" s="0" t="n">
        <v>0.249848949769449</v>
      </c>
      <c r="AJ111" s="0" t="n">
        <v>0.0581669904426741</v>
      </c>
      <c r="AK111" s="0" t="n">
        <v>0.0305482027898641</v>
      </c>
      <c r="AL111" s="0" t="n">
        <v>0.00556482856022814</v>
      </c>
      <c r="AM111" s="0" t="n">
        <v>0.905187792967581</v>
      </c>
      <c r="AN111" s="0" t="n">
        <v>0.00157972181120577</v>
      </c>
      <c r="AO111" s="0" t="n">
        <v>0.166784072440756</v>
      </c>
      <c r="AP111" s="0" t="n">
        <v>166.560949603759</v>
      </c>
      <c r="AQ111" s="0" t="n">
        <v>22.3170291515591</v>
      </c>
      <c r="AR111" s="0" t="n">
        <v>35.6645822300858</v>
      </c>
      <c r="AS111" s="0" t="n">
        <v>10.1538280932988</v>
      </c>
      <c r="AT111" s="0" t="n">
        <v>34.010748994368</v>
      </c>
      <c r="AU111" s="0" t="n">
        <v>0.10858518469904</v>
      </c>
      <c r="AV111" s="0" t="n">
        <v>1.88015893591186</v>
      </c>
      <c r="AW111" s="0" t="n">
        <v>0.0272998859169246</v>
      </c>
      <c r="AX111" s="0" t="n">
        <v>3.31186376352467</v>
      </c>
      <c r="AY111" s="0" t="n">
        <v>0.371175487388007</v>
      </c>
      <c r="AZ111" s="0" t="n">
        <v>1.74119036191627</v>
      </c>
      <c r="BA111" s="0" t="n">
        <v>0.238071435371398</v>
      </c>
      <c r="BB111" s="0" t="n">
        <v>7.87540095027285</v>
      </c>
      <c r="BC111" s="0" t="n">
        <v>18.9415997858006</v>
      </c>
      <c r="BD111" s="0" t="n">
        <v>6.78883134555517</v>
      </c>
      <c r="BE111" s="0" t="n">
        <v>1.46223568212203</v>
      </c>
      <c r="BF111" s="0" t="n">
        <v>12.2440905546683</v>
      </c>
      <c r="BG111" s="0" t="n">
        <v>5.5769460047864</v>
      </c>
      <c r="BH111" s="0" t="n">
        <v>0</v>
      </c>
      <c r="BI111" s="0" t="n">
        <v>0</v>
      </c>
      <c r="BJ111" s="0" t="n">
        <v>0.204099397756473</v>
      </c>
      <c r="BK111" s="0" t="n">
        <v>0.131017582067827</v>
      </c>
      <c r="BL111" s="0" t="n">
        <v>1.01459756614668</v>
      </c>
      <c r="BM111" s="0" t="n">
        <v>0.0786325324276641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0.00523640154288342</v>
      </c>
      <c r="BU111" s="0" t="n">
        <v>4.35030803360417</v>
      </c>
      <c r="BV111" s="0" t="n">
        <v>10.5684603507255</v>
      </c>
      <c r="BW111" s="0" t="n">
        <v>4.86986857057304</v>
      </c>
      <c r="BX111" s="0" t="n">
        <v>0.0539678446330583</v>
      </c>
      <c r="BY111" s="0" t="n">
        <v>0.0137174684149443</v>
      </c>
      <c r="BZ111" s="0" t="n">
        <v>0.198501778243604</v>
      </c>
      <c r="CA111" s="0" t="n">
        <v>0.125303761980574</v>
      </c>
      <c r="CB111" s="0" t="n">
        <v>7.76636152308636</v>
      </c>
      <c r="CC111" s="0" t="n">
        <v>0.61882936015736</v>
      </c>
      <c r="CD111" s="0" t="n">
        <v>0.661048763441423</v>
      </c>
      <c r="CE111" s="0" t="n">
        <v>0.297490097493934</v>
      </c>
      <c r="CF111" s="0" t="n">
        <v>0.00368149397672426</v>
      </c>
      <c r="CG111" s="0" t="n">
        <v>0.00289615276623144</v>
      </c>
      <c r="CH111" s="0" t="n">
        <v>0.0117237287307162</v>
      </c>
      <c r="CI111" s="0" t="n">
        <v>0.0073039854244172</v>
      </c>
      <c r="CJ111" s="0" t="n">
        <v>9.19841604749411</v>
      </c>
      <c r="CK111" s="0" t="n">
        <v>0.806933740400449</v>
      </c>
      <c r="CL111" s="0" t="n">
        <v>1.21504153740144</v>
      </c>
      <c r="CM111" s="0" t="n">
        <v>0.552886255286276</v>
      </c>
      <c r="CN111" s="0" t="n">
        <v>0.005392058021965</v>
      </c>
      <c r="CO111" s="0" t="n">
        <v>0.00450571061896803</v>
      </c>
      <c r="CP111" s="0" t="n">
        <v>0.0202156631582859</v>
      </c>
      <c r="CQ111" s="0" t="n">
        <v>0.0129670843539277</v>
      </c>
      <c r="CR111" s="0" t="n">
        <v>0.891087459213848</v>
      </c>
      <c r="CS111" s="0" t="n">
        <v>0.0703000674850595</v>
      </c>
      <c r="CT111" s="0" t="n">
        <v>0.69337176220658</v>
      </c>
      <c r="CU111" s="0" t="n">
        <v>4.17283725164211</v>
      </c>
      <c r="CV111" s="0" t="n">
        <v>0.0500231762300182</v>
      </c>
      <c r="CW111" s="0" t="n">
        <v>0.0314354600812348</v>
      </c>
      <c r="CX111" s="0" t="n">
        <v>0.0315599610892263</v>
      </c>
      <c r="CY111" s="0" t="n">
        <v>0.0363842829250995</v>
      </c>
      <c r="CZ111" s="0" t="n">
        <v>0.0968002998482064</v>
      </c>
      <c r="DA111" s="0" t="n">
        <v>6.642603842222</v>
      </c>
      <c r="DB111" s="0" t="n">
        <v>2.20791692842804</v>
      </c>
      <c r="DC111" s="0" t="n">
        <v>4.41107916629452</v>
      </c>
      <c r="DD111" s="0" t="n">
        <v>0.287428222991546</v>
      </c>
      <c r="DE111" s="0" t="n">
        <v>0.0173538222352143</v>
      </c>
      <c r="DF111" s="0" t="n">
        <v>0.00946285447683198</v>
      </c>
      <c r="DG111" s="0" t="n">
        <v>0.000506866812912911</v>
      </c>
      <c r="DH111" s="7" t="n">
        <v>2.61510943408287E-006</v>
      </c>
      <c r="DI111" s="0" t="n">
        <v>0.00387950821521162</v>
      </c>
      <c r="DJ111" s="0" t="n">
        <v>0.00459313945386863</v>
      </c>
      <c r="DK111" s="0" t="n">
        <v>0.000445137418691432</v>
      </c>
      <c r="DL111" s="0" t="n">
        <v>0.0292088640022496</v>
      </c>
      <c r="DM111" s="0" t="n">
        <v>0.0445257624063087</v>
      </c>
      <c r="DN111" s="0" t="n">
        <v>1.55459898432886</v>
      </c>
      <c r="DO111" s="7" t="n">
        <v>8.56930643660182E-008</v>
      </c>
      <c r="DP111" s="0" t="n">
        <v>0.198846941827819</v>
      </c>
      <c r="DQ111" s="0" t="n">
        <v>0.00255116953485738</v>
      </c>
      <c r="DR111" s="0" t="n">
        <v>0.000565723480703217</v>
      </c>
      <c r="DS111" s="0" t="n">
        <v>0.00507888608292433</v>
      </c>
      <c r="DT111" s="0" t="n">
        <v>0.270073545119671</v>
      </c>
      <c r="DU111" s="0" t="n">
        <v>0.99966457457215</v>
      </c>
      <c r="DV111" s="0" t="n">
        <v>0.78313175247592</v>
      </c>
      <c r="DW111" s="0" t="n">
        <v>0.940050904580924</v>
      </c>
      <c r="DX111" s="7" t="n">
        <v>1.53986466955966E-005</v>
      </c>
      <c r="DY111" s="0" t="n">
        <v>0.00488929165807838</v>
      </c>
      <c r="DZ111" s="0" t="n">
        <v>4.88667137723396</v>
      </c>
      <c r="EA111" s="0" t="n">
        <v>0.0609581771501479</v>
      </c>
      <c r="EB111" s="0" t="n">
        <v>3.38251279573365</v>
      </c>
      <c r="EC111" s="0" t="n">
        <v>0.0517225512778897</v>
      </c>
      <c r="ED111" s="0" t="n">
        <v>0.000645206858750183</v>
      </c>
      <c r="EE111" s="0" t="n">
        <v>1.67909547013602</v>
      </c>
      <c r="EF111" s="0" t="n">
        <v>199.760141549395</v>
      </c>
      <c r="EG111" s="0" t="n">
        <v>0.00798961175858235</v>
      </c>
      <c r="EH111" s="0" t="n">
        <v>1.37325536189555</v>
      </c>
      <c r="EI111" s="0" t="n">
        <v>98.1604611796124</v>
      </c>
      <c r="EJ111" s="0" t="n">
        <v>0.108958847307937</v>
      </c>
      <c r="EK111" s="0" t="n">
        <v>22754.6505655979</v>
      </c>
      <c r="EL111" s="0" t="n">
        <v>0.00312155069874824</v>
      </c>
      <c r="EM111" s="0" t="n">
        <v>15.7141193507043</v>
      </c>
      <c r="EN111" s="0" t="n">
        <v>577.918883542359</v>
      </c>
      <c r="EO111" s="0" t="n">
        <v>3.162703984901</v>
      </c>
      <c r="EP111" s="0" t="n">
        <v>694425.843928688</v>
      </c>
      <c r="EQ111" s="0" t="n">
        <v>1.09006832844513</v>
      </c>
      <c r="ER111" s="0" t="n">
        <v>0.0857843054426398</v>
      </c>
      <c r="ES111" s="0" t="n">
        <v>417075.798813667</v>
      </c>
      <c r="ET111" s="0" t="n">
        <v>0.00357404937134812</v>
      </c>
      <c r="EU111" s="0" t="n">
        <v>1.71710664516901</v>
      </c>
      <c r="EV111" s="0" t="n">
        <v>0.00390305197531414</v>
      </c>
      <c r="EW111" s="7" t="n">
        <v>6416999.13456956</v>
      </c>
      <c r="EX111" s="0" t="n">
        <v>10.8935348482758</v>
      </c>
      <c r="EY111" s="0" t="n">
        <v>3792.1229962142</v>
      </c>
      <c r="EZ111" s="7" t="n">
        <v>1530497.96903808</v>
      </c>
      <c r="FA111" s="0" t="n">
        <v>0.00656428576688467</v>
      </c>
      <c r="FB111" s="0" t="n">
        <v>105.145219614109</v>
      </c>
      <c r="FC111" s="0" t="n">
        <v>43618.7644114027</v>
      </c>
      <c r="FD111" s="0" t="n">
        <v>0.0684701316450733</v>
      </c>
      <c r="FE111" s="0" t="n">
        <v>14.8950184932217</v>
      </c>
      <c r="FF111" s="0" t="n">
        <v>20535.1952905511</v>
      </c>
      <c r="FG111" s="0" t="n">
        <v>238.651078939266</v>
      </c>
      <c r="FH111" s="0" t="n">
        <v>147799.491665021</v>
      </c>
      <c r="FI111" s="0" t="n">
        <v>0.219909719621056</v>
      </c>
      <c r="FJ111" s="0" t="n">
        <v>458.791637525249</v>
      </c>
      <c r="FK111" s="0" t="n">
        <v>4.41945770336974</v>
      </c>
      <c r="FL111" s="0" t="n">
        <v>11351.0503436295</v>
      </c>
      <c r="FM111" s="0" t="n">
        <v>549.215431676366</v>
      </c>
      <c r="FN111" s="0" t="n">
        <v>0.00516197471009812</v>
      </c>
      <c r="FO111" s="0" t="n">
        <v>0.564496430238776</v>
      </c>
      <c r="FP111" s="7" t="n">
        <v>5.27734733337931E-011</v>
      </c>
      <c r="FQ111" s="7" t="n">
        <v>4.98208502882822E-009</v>
      </c>
      <c r="FR111" s="0" t="n">
        <v>499999.999999421</v>
      </c>
      <c r="FS111" s="7" t="n">
        <v>3.76386176567613E-010</v>
      </c>
      <c r="FT111" s="7" t="n">
        <v>2.87602031298535E-008</v>
      </c>
      <c r="FU111" s="0" t="n">
        <v>896260.965288802</v>
      </c>
      <c r="FV111" s="7" t="n">
        <v>7.36360002208531E-008</v>
      </c>
      <c r="FW111" s="7" t="n">
        <v>8.50753426748137E-007</v>
      </c>
      <c r="FX111" s="7" t="n">
        <v>5797187.15099665</v>
      </c>
      <c r="FY111" s="7" t="n">
        <v>4.76291717326669E-007</v>
      </c>
      <c r="FZ111" s="7" t="n">
        <v>4.7626945416394E-006</v>
      </c>
      <c r="GA111" s="7" t="n">
        <v>1.14877181877467E-005</v>
      </c>
      <c r="GB111" s="0" t="n">
        <v>99999.9988513114</v>
      </c>
      <c r="GC111" s="0" t="n">
        <v>0.00114805819471906</v>
      </c>
      <c r="GD111" s="7" t="n">
        <v>7.60244763154954E-008</v>
      </c>
      <c r="GE111" s="0" t="n">
        <v>99999.9999994456</v>
      </c>
      <c r="GF111" s="7" t="n">
        <v>8.11117761316109E-011</v>
      </c>
      <c r="GG111" s="7" t="n">
        <v>2.81172636561086E-013</v>
      </c>
      <c r="GH111" s="7" t="n">
        <v>2.44663762125917E-007</v>
      </c>
      <c r="GI111" s="7" t="n">
        <v>5.54279665596161E-007</v>
      </c>
      <c r="GJ111" s="0" t="n">
        <v>0.0062300020492686</v>
      </c>
      <c r="GK111" s="0" t="n">
        <v>9.64863343025389</v>
      </c>
      <c r="GL111" s="0" t="n">
        <v>1.93867078761623</v>
      </c>
      <c r="GM111" s="0" t="n">
        <v>15.4395927855492</v>
      </c>
      <c r="GN111" s="0" t="s">
        <v>346</v>
      </c>
      <c r="GO111" s="0" t="e">
        <f aca="false">VLOOKUP(GN111,,8,0)</f>
        <v>#NAME?</v>
      </c>
      <c r="GP111" s="0" t="n">
        <v>192</v>
      </c>
      <c r="GQ111" s="0" t="n">
        <v>403873</v>
      </c>
      <c r="GR111" s="0" t="n">
        <v>235</v>
      </c>
      <c r="GS111" s="0" t="n">
        <v>434520</v>
      </c>
      <c r="GT111" s="0" t="n">
        <v>123</v>
      </c>
      <c r="GU111" s="0" t="n">
        <v>-30647</v>
      </c>
      <c r="GV111" s="0" t="n">
        <v>63434</v>
      </c>
      <c r="GW111" s="0" t="n">
        <v>0.523404255319149</v>
      </c>
      <c r="GX111" s="0" t="n">
        <v>7</v>
      </c>
      <c r="GY111" s="0" t="s">
        <v>346</v>
      </c>
      <c r="GZ111" s="0" t="n">
        <v>107</v>
      </c>
      <c r="HA111" s="0" t="n">
        <v>0</v>
      </c>
      <c r="HB111" s="0" t="e">
        <f aca="false">VLOOKUP(GN111,,42,0)</f>
        <v>#NAME?</v>
      </c>
      <c r="HC111" s="0" t="e">
        <f aca="false">VLOOKUP(GN111,,43,0)</f>
        <v>#NAME?</v>
      </c>
      <c r="HD111" s="0" t="e">
        <f aca="false">IF(HC111="Progressed",1,0)</f>
        <v>#NAME?</v>
      </c>
      <c r="HE111" s="0" t="n">
        <f aca="false">GU111/GX111</f>
        <v>-4378.14285714286</v>
      </c>
      <c r="HF111" s="0" t="e">
        <f aca="false">VLOOKUP(GN111,,3,0)</f>
        <v>#NAME?</v>
      </c>
      <c r="HG111" s="0" t="n">
        <f aca="false">IF(Q111&gt;20,1,0)</f>
        <v>1</v>
      </c>
      <c r="HH111" s="0" t="n">
        <f aca="false">IF(AF111&gt;4.2,1,0)</f>
        <v>0</v>
      </c>
      <c r="HI111" s="0" t="n">
        <f aca="false">IF(DQ111&gt;0.005,1,0)</f>
        <v>0</v>
      </c>
      <c r="HJ111" s="0" t="n">
        <f aca="false">IF(DR111&gt;0.004,1,0)</f>
        <v>0</v>
      </c>
      <c r="HK111" s="0" t="n">
        <f aca="false">IF(ED111&gt;0.001,1,0)</f>
        <v>0</v>
      </c>
      <c r="HL111" s="0" t="n">
        <f aca="false">IF((GT111/GP111)&gt;0.4,1,0)</f>
        <v>1</v>
      </c>
      <c r="HM111" s="0" t="n">
        <f aca="false">SUM(HG111:HH111)</f>
        <v>1</v>
      </c>
      <c r="HN111" s="0" t="n">
        <f aca="false">SUM(HG111,HH111,HL111)</f>
        <v>2</v>
      </c>
      <c r="HP111" s="1" t="n">
        <f aca="false">IF(B111&gt;AVERAGE($B$3:$B$115),1,0)</f>
        <v>0</v>
      </c>
      <c r="HQ111" s="1" t="n">
        <f aca="false">IF(E111&gt;AVERAGE($E$3:$E$115),1,0)</f>
        <v>1</v>
      </c>
      <c r="HR111" s="2" t="str">
        <f aca="false">IF(AND(HP111,HQ111),"high","low")</f>
        <v>low</v>
      </c>
      <c r="HS111" s="6" t="n">
        <v>129.9</v>
      </c>
      <c r="HT111" s="6" t="n">
        <v>0</v>
      </c>
      <c r="HU111" s="6" t="str">
        <f aca="false">HR111</f>
        <v>low</v>
      </c>
      <c r="HV111" s="0" t="str">
        <f aca="false">IF(HM111+HL111&lt;2,"low","high")</f>
        <v>high</v>
      </c>
      <c r="HW111" s="0" t="n">
        <v>107</v>
      </c>
      <c r="HX111" s="0" t="n">
        <v>0</v>
      </c>
      <c r="HY111" s="0" t="n">
        <f aca="false">SUM(HG111,HH111,HL111)</f>
        <v>2</v>
      </c>
      <c r="IA111" s="0" t="n">
        <v>107</v>
      </c>
      <c r="IB111" s="0" t="n">
        <v>0</v>
      </c>
      <c r="IC111" s="0" t="str">
        <f aca="false">IF(AND(SUM(HG111:HH111)=2,GW111&gt;0.4),"high relBp52 and cRel + high synergy",IF(SUM(HG111:HH111)=2,"high RelBp52 and cRel + low synergy","low nfkb"))</f>
        <v>low nfkb</v>
      </c>
      <c r="IE111" s="0" t="n">
        <v>107</v>
      </c>
      <c r="IF111" s="0" t="n">
        <v>0</v>
      </c>
      <c r="IG111" s="0" t="str">
        <f aca="false">IF(AND(SUM(HG111:HH111)=2,GW111&gt;0.4),"high relBp52 and cRel + high synergy",IF(AND(SUM(HG111:HH111)=1,GW111&gt;0.4),"high RelBp52 or cRel + high synergy",IF(SUM(HG111:HH111)=1,"high cRel OR RelBnp52n","low nfkb")))</f>
        <v>high RelBp52 or cRel + high synergy</v>
      </c>
      <c r="II111" s="0" t="n">
        <v>107</v>
      </c>
      <c r="IJ111" s="0" t="n">
        <v>0</v>
      </c>
      <c r="IK111" s="0" t="str">
        <f aca="false">IF(Q111&gt;20,"high cRel","low cRel")</f>
        <v>high cRel</v>
      </c>
      <c r="IM111" s="0" t="n">
        <v>107</v>
      </c>
      <c r="IN111" s="0" t="n">
        <v>0</v>
      </c>
      <c r="IO111" s="0" t="str">
        <f aca="false">IF(AND(Q111&gt;20,GW111&gt;0.4),"high cRel + syn","low cRel or syn")</f>
        <v>high cRel + syn</v>
      </c>
      <c r="IQ111" s="0" t="n">
        <v>107</v>
      </c>
      <c r="IR111" s="0" t="n">
        <v>0</v>
      </c>
      <c r="IS111" s="0" t="str">
        <f aca="false">IF(AF111&gt;4.2,"High RelBnp52n","low RelBnp52n")</f>
        <v>low RelBnp52n</v>
      </c>
      <c r="IU111" s="0" t="n">
        <v>107</v>
      </c>
      <c r="IV111" s="0" t="n">
        <v>0</v>
      </c>
      <c r="IW111" s="0" t="str">
        <f aca="false">IF(AND(AF111&gt;4.2,GW111&gt;0.4),"High RelBnp52n and syn","low RelBnp52n or syn")</f>
        <v>low RelBnp52n or syn</v>
      </c>
      <c r="IY111" s="0" t="n">
        <v>107</v>
      </c>
      <c r="IZ111" s="0" t="n">
        <v>0</v>
      </c>
      <c r="JA111" s="0" t="str">
        <f aca="false">IF(AND(AF111&gt;4.2,GW111&gt;0.4),"High RelBnp52n and syn",IF(AND(AF111&gt;4.2,GW111&lt;=0.4),"other",IF(AND(AF111&lt;=4.2,GW111&gt;0.4),"other","low RelBnp52n and syn")))</f>
        <v>other</v>
      </c>
      <c r="JC111" s="0" t="n">
        <v>107</v>
      </c>
      <c r="JD111" s="0" t="n">
        <v>0</v>
      </c>
      <c r="JE111" s="0" t="str">
        <f aca="false">IF(ED111&gt;0.001,"high pE2F","low pE2F")</f>
        <v>low pE2F</v>
      </c>
      <c r="JG111" s="0" t="n">
        <v>107</v>
      </c>
      <c r="JH111" s="0" t="n">
        <v>0</v>
      </c>
      <c r="JI111" s="0" t="str">
        <f aca="false">IF((Q111/R111)&gt;1.3,"high cRel/relA","low cRel/RelA")</f>
        <v>high cRel/relA</v>
      </c>
      <c r="JK111" s="0" t="n">
        <v>107</v>
      </c>
      <c r="JL111" s="0" t="n">
        <v>0</v>
      </c>
      <c r="JM111" s="0" t="str">
        <f aca="false">IF(AND((Q111/R111)&gt;1.3,GW111&gt;0.4),"high cRel/relA and high syn",IF(OR((Q111/R111)&gt;1.3,GW111&gt;0.4),"high cRel/RelA or high syn","low both"))</f>
        <v>high cRel/relA and high syn</v>
      </c>
      <c r="JO111" s="0" t="n">
        <v>107</v>
      </c>
      <c r="JP111" s="0" t="n">
        <v>0</v>
      </c>
      <c r="JQ111" s="0" t="str">
        <f aca="false">IF(BB111&gt;7.6,"high IkBd","low IkBd")</f>
        <v>high IkBd</v>
      </c>
      <c r="JS111" s="0" t="n">
        <v>107</v>
      </c>
      <c r="JT111" s="0" t="n">
        <v>0</v>
      </c>
      <c r="JU111" s="0" t="n">
        <v>3</v>
      </c>
      <c r="JW111" s="0" t="n">
        <v>107</v>
      </c>
      <c r="JX111" s="0" t="n">
        <v>0</v>
      </c>
      <c r="JY111" s="0" t="str">
        <f aca="false">IF(OR(JU111=3,JU111=5),IF(GW111&gt;0.4,"3/5 high syn","3/5 low syn"),"other")</f>
        <v>3/5 high syn</v>
      </c>
      <c r="KA111" s="0" t="n">
        <v>107</v>
      </c>
      <c r="KB111" s="0" t="n">
        <v>0</v>
      </c>
      <c r="KC111" s="0" t="str">
        <f aca="false">IF(KD111&gt;$KE$3,"high nfkb","low")</f>
        <v>low</v>
      </c>
      <c r="KD111" s="0" t="n">
        <f aca="false">D111+C111</f>
        <v>33.7646975067441</v>
      </c>
      <c r="KG111" s="0" t="n">
        <v>107</v>
      </c>
      <c r="KH111" s="0" t="n">
        <v>0</v>
      </c>
      <c r="KI111" s="0" t="str">
        <f aca="false">IF(AND(KM111,NOT(KN111),KO111),"high cRel+RelB, low RelA","other")</f>
        <v>other</v>
      </c>
      <c r="KJ111" s="0" t="n">
        <f aca="false">Q111</f>
        <v>22.6031702939581</v>
      </c>
      <c r="KK111" s="0" t="n">
        <f aca="false">R111</f>
        <v>15.6859688045276</v>
      </c>
      <c r="KL111" s="0" t="n">
        <f aca="false">AC111</f>
        <v>15.4949063446176</v>
      </c>
      <c r="KM111" s="0" t="n">
        <f aca="false">IF(KJ111&gt;AVERAGE($KJ$3:$KJ$115),1,0)</f>
        <v>1</v>
      </c>
      <c r="KN111" s="0" t="n">
        <f aca="false">IF(KK111&gt;AVERAGE($KK$3:$KK$115),1,0)</f>
        <v>0</v>
      </c>
      <c r="KO111" s="0" t="n">
        <f aca="false">IF(KL111&gt;AVERAGE($KL$3:$KL$115),1,0)</f>
        <v>0</v>
      </c>
      <c r="KP111" s="0" t="n">
        <v>5</v>
      </c>
      <c r="KQ111" s="0" t="n">
        <v>144</v>
      </c>
      <c r="KR111" s="0" t="n">
        <v>346346</v>
      </c>
      <c r="KS111" s="0" t="n">
        <v>177</v>
      </c>
      <c r="KT111" s="0" t="n">
        <v>387753</v>
      </c>
      <c r="KU111" s="0" t="n">
        <v>51</v>
      </c>
      <c r="KV111" s="0" t="n">
        <v>-41407</v>
      </c>
      <c r="KW111" s="0" t="n">
        <v>20255</v>
      </c>
      <c r="KX111" s="0" t="n">
        <v>0.288135593220339</v>
      </c>
      <c r="KY111" s="0" t="n">
        <f aca="false">KV111/KT111</f>
        <v>-0.106787052582443</v>
      </c>
    </row>
    <row r="112" customFormat="false" ht="15" hidden="false" customHeight="false" outlineLevel="0" collapsed="false">
      <c r="A112" s="0" t="n">
        <v>361</v>
      </c>
      <c r="B112" s="0" t="n">
        <v>10.4450793062672</v>
      </c>
      <c r="C112" s="0" t="n">
        <v>24.1143820813997</v>
      </c>
      <c r="D112" s="0" t="n">
        <v>10.4326783845945</v>
      </c>
      <c r="E112" s="0" t="n">
        <v>124.189760407073</v>
      </c>
      <c r="F112" s="0" t="n">
        <v>0.144125735030653</v>
      </c>
      <c r="G112" s="0" t="n">
        <v>0.0440571856455567</v>
      </c>
      <c r="H112" s="0" t="n">
        <v>1.85937538745728</v>
      </c>
      <c r="I112" s="0" t="n">
        <v>0.782205858774298</v>
      </c>
      <c r="J112" s="0" t="n">
        <v>0.147269445148233</v>
      </c>
      <c r="K112" s="0" t="n">
        <v>7.87926391642036</v>
      </c>
      <c r="L112" s="0" t="n">
        <v>0.535366616644053</v>
      </c>
      <c r="M112" s="0" t="n">
        <v>1</v>
      </c>
      <c r="N112" s="0" t="n">
        <v>1.13190947903659</v>
      </c>
      <c r="O112" s="0" t="n">
        <v>1</v>
      </c>
      <c r="P112" s="0" t="n">
        <v>0.0161325287530222</v>
      </c>
      <c r="Q112" s="0" t="n">
        <v>18.410933055271</v>
      </c>
      <c r="R112" s="0" t="n">
        <v>15.8768714226901</v>
      </c>
      <c r="S112" s="0" t="n">
        <v>1.26972821972532</v>
      </c>
      <c r="T112" s="0" t="n">
        <v>0</v>
      </c>
      <c r="U112" s="0" t="n">
        <v>1</v>
      </c>
      <c r="V112" s="0" t="n">
        <v>3.1724605187569</v>
      </c>
      <c r="W112" s="0" t="n">
        <v>0.408312493856528</v>
      </c>
      <c r="X112" s="0" t="n">
        <v>1.35625093902398</v>
      </c>
      <c r="Y112" s="0" t="n">
        <v>2.61087285139036</v>
      </c>
      <c r="Z112" s="0" t="n">
        <v>2.36475941280226</v>
      </c>
      <c r="AA112" s="0" t="n">
        <v>0.0312514389190605</v>
      </c>
      <c r="AB112" s="0" t="n">
        <v>0.909054314643758</v>
      </c>
      <c r="AC112" s="0" t="n">
        <v>15.8862253133287</v>
      </c>
      <c r="AD112" s="0" t="n">
        <v>0.0109566210088115</v>
      </c>
      <c r="AE112" s="0" t="n">
        <v>0.395772434703316</v>
      </c>
      <c r="AF112" s="0" t="n">
        <v>4.85298780239463</v>
      </c>
      <c r="AG112" s="0" t="n">
        <v>0.241863587951396</v>
      </c>
      <c r="AH112" s="0" t="n">
        <v>15.0177605049827</v>
      </c>
      <c r="AI112" s="0" t="n">
        <v>0.174833809272873</v>
      </c>
      <c r="AJ112" s="0" t="n">
        <v>0.0440192489513571</v>
      </c>
      <c r="AK112" s="0" t="n">
        <v>0.0281827021105191</v>
      </c>
      <c r="AL112" s="0" t="n">
        <v>0.00379464799007892</v>
      </c>
      <c r="AM112" s="0" t="n">
        <v>0.538629422856264</v>
      </c>
      <c r="AN112" s="0" t="n">
        <v>0.00202663969497142</v>
      </c>
      <c r="AO112" s="0" t="n">
        <v>0.206150149646511</v>
      </c>
      <c r="AP112" s="0" t="n">
        <v>129.097024845136</v>
      </c>
      <c r="AQ112" s="0" t="n">
        <v>9.36435866139101</v>
      </c>
      <c r="AR112" s="0" t="n">
        <v>26.4191787734941</v>
      </c>
      <c r="AS112" s="0" t="n">
        <v>5.33109139912716</v>
      </c>
      <c r="AT112" s="0" t="n">
        <v>16.6840430229441</v>
      </c>
      <c r="AU112" s="0" t="n">
        <v>0.0249089646460235</v>
      </c>
      <c r="AV112" s="0" t="n">
        <v>1.07747709552604</v>
      </c>
      <c r="AW112" s="0" t="n">
        <v>0.0141763489698409</v>
      </c>
      <c r="AX112" s="0" t="n">
        <v>1.61336935364739</v>
      </c>
      <c r="AY112" s="0" t="n">
        <v>0.101495738879926</v>
      </c>
      <c r="AZ112" s="0" t="n">
        <v>0.804117641453767</v>
      </c>
      <c r="BA112" s="0" t="n">
        <v>0.0915369949732019</v>
      </c>
      <c r="BB112" s="0" t="n">
        <v>6.56695012092621</v>
      </c>
      <c r="BC112" s="0" t="n">
        <v>17.4233440291397</v>
      </c>
      <c r="BD112" s="0" t="n">
        <v>5.33682042804246</v>
      </c>
      <c r="BE112" s="0" t="n">
        <v>1.33016217854654</v>
      </c>
      <c r="BF112" s="0" t="n">
        <v>5.81878908389289</v>
      </c>
      <c r="BG112" s="0" t="n">
        <v>3.31659735047981</v>
      </c>
      <c r="BH112" s="0" t="n">
        <v>0</v>
      </c>
      <c r="BI112" s="0" t="n">
        <v>0</v>
      </c>
      <c r="BJ112" s="0" t="n">
        <v>0.0632074565161412</v>
      </c>
      <c r="BK112" s="0" t="n">
        <v>0.0570343592295116</v>
      </c>
      <c r="BL112" s="0" t="n">
        <v>1.08505294817367</v>
      </c>
      <c r="BM112" s="0" t="n">
        <v>0.082842788621079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0.00523098393608484</v>
      </c>
      <c r="BU112" s="0" t="n">
        <v>4.72247375410205</v>
      </c>
      <c r="BV112" s="0" t="n">
        <v>3.89224975061762</v>
      </c>
      <c r="BW112" s="0" t="n">
        <v>2.23946153448423</v>
      </c>
      <c r="BX112" s="0" t="n">
        <v>0.0106665377766649</v>
      </c>
      <c r="BY112" s="0" t="n">
        <v>0.00610660962008153</v>
      </c>
      <c r="BZ112" s="0" t="n">
        <v>0.0454332025307834</v>
      </c>
      <c r="CA112" s="0" t="n">
        <v>0.0405231501723446</v>
      </c>
      <c r="CB112" s="0" t="n">
        <v>5.88145496996699</v>
      </c>
      <c r="CC112" s="0" t="n">
        <v>0.46515724870983</v>
      </c>
      <c r="CD112" s="0" t="n">
        <v>0.312038022603812</v>
      </c>
      <c r="CE112" s="0" t="n">
        <v>0.173945058282395</v>
      </c>
      <c r="CF112" s="0" t="n">
        <v>0.000940709290263653</v>
      </c>
      <c r="CG112" s="0" t="n">
        <v>0.000991631996332929</v>
      </c>
      <c r="CH112" s="0" t="n">
        <v>0.00346475041849382</v>
      </c>
      <c r="CI112" s="0" t="n">
        <v>0.00303808104055586</v>
      </c>
      <c r="CJ112" s="0" t="n">
        <v>8.50544505170034</v>
      </c>
      <c r="CK112" s="0" t="n">
        <v>0.747689724410121</v>
      </c>
      <c r="CL112" s="0" t="n">
        <v>0.723121261723107</v>
      </c>
      <c r="CM112" s="0" t="n">
        <v>0.411553595779227</v>
      </c>
      <c r="CN112" s="0" t="n">
        <v>0.00184751347145253</v>
      </c>
      <c r="CO112" s="0" t="n">
        <v>0.00213463813304518</v>
      </c>
      <c r="CP112" s="0" t="n">
        <v>0.00784074746032061</v>
      </c>
      <c r="CQ112" s="0" t="n">
        <v>0.00706764519406795</v>
      </c>
      <c r="CR112" s="0" t="n">
        <v>1.14441337782819</v>
      </c>
      <c r="CS112" s="0" t="n">
        <v>0.089345930114025</v>
      </c>
      <c r="CT112" s="0" t="n">
        <v>0.526474636457681</v>
      </c>
      <c r="CU112" s="0" t="n">
        <v>4.32151950190263</v>
      </c>
      <c r="CV112" s="0" t="n">
        <v>0.0393873507118488</v>
      </c>
      <c r="CW112" s="0" t="n">
        <v>0.0373466784479257</v>
      </c>
      <c r="CX112" s="0" t="n">
        <v>0.026817125731395</v>
      </c>
      <c r="CY112" s="0" t="n">
        <v>0.0464534577993528</v>
      </c>
      <c r="CZ112" s="0" t="n">
        <v>0.0959762873092937</v>
      </c>
      <c r="DA112" s="0" t="n">
        <v>6.29045626469044</v>
      </c>
      <c r="DB112" s="0" t="n">
        <v>1.80779474141184</v>
      </c>
      <c r="DC112" s="0" t="n">
        <v>5.63575744133127</v>
      </c>
      <c r="DD112" s="0" t="n">
        <v>0.348475972065191</v>
      </c>
      <c r="DE112" s="0" t="n">
        <v>0.018490243281589</v>
      </c>
      <c r="DF112" s="0" t="n">
        <v>0.00870570109977261</v>
      </c>
      <c r="DG112" s="0" t="n">
        <v>0.000542154747387554</v>
      </c>
      <c r="DH112" s="7" t="n">
        <v>2.61273415621258E-006</v>
      </c>
      <c r="DI112" s="0" t="n">
        <v>0.00293836614919293</v>
      </c>
      <c r="DJ112" s="0" t="n">
        <v>0.00424760214687099</v>
      </c>
      <c r="DK112" s="0" t="n">
        <v>0.00057177214041512</v>
      </c>
      <c r="DL112" s="0" t="n">
        <v>0.00863920403263318</v>
      </c>
      <c r="DM112" s="0" t="n">
        <v>0.0472115964502882</v>
      </c>
      <c r="DN112" s="0" t="n">
        <v>0.403567199631002</v>
      </c>
      <c r="DO112" s="7" t="n">
        <v>8.26053120587061E-008</v>
      </c>
      <c r="DP112" s="0" t="n">
        <v>0.213360892595553</v>
      </c>
      <c r="DQ112" s="0" t="n">
        <v>0.0112563573852354</v>
      </c>
      <c r="DR112" s="0" t="n">
        <v>0.00246122341388144</v>
      </c>
      <c r="DS112" s="0" t="n">
        <v>0.00507875124454576</v>
      </c>
      <c r="DT112" s="0" t="n">
        <v>0.251011573602693</v>
      </c>
      <c r="DU112" s="0" t="n">
        <v>0.999689741482233</v>
      </c>
      <c r="DV112" s="0" t="n">
        <v>1.01539970179884</v>
      </c>
      <c r="DW112" s="0" t="n">
        <v>1.13394281026192</v>
      </c>
      <c r="DX112" s="7" t="n">
        <v>1.89463276955863E-005</v>
      </c>
      <c r="DY112" s="0" t="n">
        <v>0.00519336957196154</v>
      </c>
      <c r="DZ112" s="0" t="n">
        <v>4.852395520555</v>
      </c>
      <c r="EA112" s="0" t="n">
        <v>0.0881582915088497</v>
      </c>
      <c r="EB112" s="0" t="n">
        <v>3.93521687466185</v>
      </c>
      <c r="EC112" s="0" t="n">
        <v>0.0583828165857024</v>
      </c>
      <c r="ED112" s="0" t="n">
        <v>0.00106068323296838</v>
      </c>
      <c r="EE112" s="0" t="n">
        <v>1.15400696539884</v>
      </c>
      <c r="EF112" s="0" t="n">
        <v>199.76014142446</v>
      </c>
      <c r="EG112" s="0" t="n">
        <v>0.00798961175348713</v>
      </c>
      <c r="EH112" s="0" t="n">
        <v>1.43614832261598</v>
      </c>
      <c r="EI112" s="0" t="n">
        <v>82.2832162041418</v>
      </c>
      <c r="EJ112" s="0" t="n">
        <v>0.0971041067924264</v>
      </c>
      <c r="EK112" s="0" t="n">
        <v>20532.2185025708</v>
      </c>
      <c r="EL112" s="0" t="n">
        <v>0.00294566528127588</v>
      </c>
      <c r="EM112" s="0" t="n">
        <v>12.187276875568</v>
      </c>
      <c r="EN112" s="0" t="n">
        <v>640.945175197887</v>
      </c>
      <c r="EO112" s="0" t="n">
        <v>2.4218658595525</v>
      </c>
      <c r="EP112" s="0" t="n">
        <v>408608.99840371</v>
      </c>
      <c r="EQ112" s="0" t="n">
        <v>0.497455459970004</v>
      </c>
      <c r="ER112" s="0" t="n">
        <v>0.0499868554289368</v>
      </c>
      <c r="ES112" s="0" t="n">
        <v>673529.675151474</v>
      </c>
      <c r="ET112" s="0" t="n">
        <v>0.00336319573092953</v>
      </c>
      <c r="EU112" s="0" t="n">
        <v>1.57045042048399</v>
      </c>
      <c r="EV112" s="0" t="n">
        <v>0.00322106102246363</v>
      </c>
      <c r="EW112" s="7" t="n">
        <v>5025556.86898006</v>
      </c>
      <c r="EX112" s="0" t="n">
        <v>4.97150160446691</v>
      </c>
      <c r="EY112" s="0" t="n">
        <v>1918.82635730823</v>
      </c>
      <c r="EZ112" s="7" t="n">
        <v>1018002.18029616</v>
      </c>
      <c r="FA112" s="0" t="n">
        <v>0.00254420146346696</v>
      </c>
      <c r="FB112" s="0" t="n">
        <v>41.3139230249441</v>
      </c>
      <c r="FC112" s="0" t="n">
        <v>45104.3103227075</v>
      </c>
      <c r="FD112" s="0" t="n">
        <v>0.0549116302682549</v>
      </c>
      <c r="FE112" s="0" t="n">
        <v>10.8996612229611</v>
      </c>
      <c r="FF112" s="0" t="n">
        <v>23465.7937947843</v>
      </c>
      <c r="FG112" s="0" t="n">
        <v>201.728817973213</v>
      </c>
      <c r="FH112" s="0" t="n">
        <v>232802.519496869</v>
      </c>
      <c r="FI112" s="0" t="n">
        <v>0.253473708453346</v>
      </c>
      <c r="FJ112" s="0" t="n">
        <v>589.244409910068</v>
      </c>
      <c r="FK112" s="0" t="n">
        <v>5.70738313119463</v>
      </c>
      <c r="FL112" s="0" t="n">
        <v>9480.18827548534</v>
      </c>
      <c r="FM112" s="0" t="n">
        <v>589.463374961791</v>
      </c>
      <c r="FN112" s="0" t="n">
        <v>0.0106002240178693</v>
      </c>
      <c r="FO112" s="0" t="n">
        <v>0.983743628383466</v>
      </c>
      <c r="FP112" s="7" t="n">
        <v>2.23047705812389E-010</v>
      </c>
      <c r="FQ112" s="7" t="n">
        <v>1.73113186369368E-008</v>
      </c>
      <c r="FR112" s="0" t="n">
        <v>499999.99999779</v>
      </c>
      <c r="FS112" s="7" t="n">
        <v>1.5907307262633E-009</v>
      </c>
      <c r="FT112" s="7" t="n">
        <v>1.35208789929599E-007</v>
      </c>
      <c r="FU112" s="0" t="n">
        <v>780491.329178731</v>
      </c>
      <c r="FV112" s="7" t="n">
        <v>3.01463547312916E-007</v>
      </c>
      <c r="FW112" s="7" t="n">
        <v>3.44671721880902E-006</v>
      </c>
      <c r="FX112" s="7" t="n">
        <v>4586594.60875632</v>
      </c>
      <c r="FY112" s="7" t="n">
        <v>1.77156494780736E-006</v>
      </c>
      <c r="FZ112" s="7" t="n">
        <v>1.7715952721955E-005</v>
      </c>
      <c r="GA112" s="7" t="n">
        <v>4.34196715595188E-005</v>
      </c>
      <c r="GB112" s="0" t="n">
        <v>99999.995658714</v>
      </c>
      <c r="GC112" s="0" t="n">
        <v>0.00433906198620155</v>
      </c>
      <c r="GD112" s="7" t="n">
        <v>2.85505730051769E-007</v>
      </c>
      <c r="GE112" s="0" t="n">
        <v>99999.9999980614</v>
      </c>
      <c r="GF112" s="7" t="n">
        <v>3.71918821615097E-010</v>
      </c>
      <c r="GG112" s="7" t="n">
        <v>7.58551966726013E-013</v>
      </c>
      <c r="GH112" s="7" t="n">
        <v>1.10331053221779E-006</v>
      </c>
      <c r="GI112" s="7" t="n">
        <v>1.93813672331871E-006</v>
      </c>
      <c r="GJ112" s="0" t="n">
        <v>0.0211092576008768</v>
      </c>
      <c r="GK112" s="0" t="n">
        <v>7.80784531426911</v>
      </c>
      <c r="GL112" s="0" t="n">
        <v>1.79789347652651</v>
      </c>
      <c r="GM112" s="0" t="n">
        <v>18.8806847943266</v>
      </c>
      <c r="GN112" s="0" t="s">
        <v>347</v>
      </c>
      <c r="GO112" s="0" t="e">
        <f aca="false">VLOOKUP(GN112,,8,0)</f>
        <v>#NAME?</v>
      </c>
      <c r="GP112" s="0" t="n">
        <v>454</v>
      </c>
      <c r="GQ112" s="0" t="n">
        <v>699694</v>
      </c>
      <c r="GR112" s="0" t="n">
        <v>514</v>
      </c>
      <c r="GS112" s="0" t="n">
        <v>784827</v>
      </c>
      <c r="GT112" s="0" t="n">
        <v>62</v>
      </c>
      <c r="GU112" s="0" t="n">
        <v>-85133</v>
      </c>
      <c r="GV112" s="0" t="n">
        <v>10091</v>
      </c>
      <c r="GW112" s="0" t="n">
        <v>0.120622568093385</v>
      </c>
      <c r="GX112" s="0" t="n">
        <v>7</v>
      </c>
      <c r="GY112" s="0" t="s">
        <v>347</v>
      </c>
      <c r="GZ112" s="0" t="n">
        <v>107.5975</v>
      </c>
      <c r="HA112" s="0" t="n">
        <v>0</v>
      </c>
      <c r="HB112" s="0" t="e">
        <f aca="false">VLOOKUP(GN112,,42,0)</f>
        <v>#NAME?</v>
      </c>
      <c r="HC112" s="0" t="e">
        <f aca="false">VLOOKUP(GN112,,43,0)</f>
        <v>#NAME?</v>
      </c>
      <c r="HD112" s="0" t="e">
        <f aca="false">IF(HC112="Progressed",1,0)</f>
        <v>#NAME?</v>
      </c>
      <c r="HE112" s="0" t="n">
        <f aca="false">GU112/GX112</f>
        <v>-12161.8571428571</v>
      </c>
      <c r="HF112" s="0" t="e">
        <f aca="false">VLOOKUP(GN112,,3,0)</f>
        <v>#NAME?</v>
      </c>
      <c r="HG112" s="0" t="n">
        <f aca="false">IF(Q112&gt;20,1,0)</f>
        <v>0</v>
      </c>
      <c r="HH112" s="0" t="n">
        <f aca="false">IF(AF112&gt;4.2,1,0)</f>
        <v>1</v>
      </c>
      <c r="HI112" s="0" t="n">
        <f aca="false">IF(DQ112&gt;0.005,1,0)</f>
        <v>1</v>
      </c>
      <c r="HJ112" s="0" t="n">
        <f aca="false">IF(DR112&gt;0.004,1,0)</f>
        <v>0</v>
      </c>
      <c r="HK112" s="0" t="n">
        <f aca="false">IF(ED112&gt;0.001,1,0)</f>
        <v>1</v>
      </c>
      <c r="HL112" s="0" t="n">
        <f aca="false">IF((GT112/GP112)&gt;0.4,1,0)</f>
        <v>0</v>
      </c>
      <c r="HM112" s="0" t="n">
        <f aca="false">SUM(HG112:HH112)</f>
        <v>1</v>
      </c>
      <c r="HN112" s="0" t="n">
        <f aca="false">SUM(HG112,HH112,HL112)</f>
        <v>1</v>
      </c>
      <c r="HP112" s="1" t="n">
        <f aca="false">IF(B112&gt;AVERAGE($B$3:$B$115),1,0)</f>
        <v>0</v>
      </c>
      <c r="HQ112" s="1" t="n">
        <f aca="false">IF(E112&gt;AVERAGE($E$3:$E$115),1,0)</f>
        <v>0</v>
      </c>
      <c r="HR112" s="2" t="str">
        <f aca="false">IF(AND(HP112,HQ112),"high","low")</f>
        <v>low</v>
      </c>
      <c r="HS112" s="6" t="n">
        <v>107.5975</v>
      </c>
      <c r="HT112" s="6" t="n">
        <v>0</v>
      </c>
      <c r="HU112" s="6" t="str">
        <f aca="false">HR112</f>
        <v>low</v>
      </c>
      <c r="HV112" s="0" t="str">
        <f aca="false">IF(HM112+HL112&lt;2,"low","high")</f>
        <v>low</v>
      </c>
      <c r="HW112" s="0" t="n">
        <v>107.5975</v>
      </c>
      <c r="HX112" s="0" t="n">
        <v>0</v>
      </c>
      <c r="HY112" s="0" t="n">
        <f aca="false">SUM(HG112,HH112,HL112)</f>
        <v>1</v>
      </c>
      <c r="IA112" s="0" t="n">
        <v>107.5975</v>
      </c>
      <c r="IB112" s="0" t="n">
        <v>0</v>
      </c>
      <c r="IC112" s="0" t="str">
        <f aca="false">IF(AND(SUM(HG112:HH112)=2,GW112&gt;0.4),"high relBp52 and cRel + high synergy",IF(SUM(HG112:HH112)=2,"high RelBp52 and cRel + low synergy","low nfkb"))</f>
        <v>low nfkb</v>
      </c>
      <c r="IE112" s="0" t="n">
        <v>107.5975</v>
      </c>
      <c r="IF112" s="0" t="n">
        <v>0</v>
      </c>
      <c r="IG112" s="0" t="str">
        <f aca="false">IF(AND(SUM(HG112:HH112)=2,GW112&gt;0.4),"high relBp52 and cRel + high synergy",IF(AND(SUM(HG112:HH112)=1,GW112&gt;0.4),"high RelBp52 or cRel + high synergy",IF(SUM(HG112:HH112)=1,"high cRel OR RelBnp52n","low nfkb")))</f>
        <v>high cRel OR RelBnp52n</v>
      </c>
      <c r="II112" s="0" t="n">
        <v>107.5975</v>
      </c>
      <c r="IJ112" s="0" t="n">
        <v>0</v>
      </c>
      <c r="IK112" s="0" t="str">
        <f aca="false">IF(Q112&gt;20,"high cRel","low cRel")</f>
        <v>low cRel</v>
      </c>
      <c r="IM112" s="0" t="n">
        <v>107.5975</v>
      </c>
      <c r="IN112" s="0" t="n">
        <v>0</v>
      </c>
      <c r="IO112" s="0" t="str">
        <f aca="false">IF(AND(Q112&gt;20,GW112&gt;0.4),"high cRel + syn","low cRel or syn")</f>
        <v>low cRel or syn</v>
      </c>
      <c r="IQ112" s="0" t="n">
        <v>107.5975</v>
      </c>
      <c r="IR112" s="0" t="n">
        <v>0</v>
      </c>
      <c r="IS112" s="0" t="str">
        <f aca="false">IF(AF112&gt;4.2,"High RelBnp52n","low RelBnp52n")</f>
        <v>High RelBnp52n</v>
      </c>
      <c r="IU112" s="0" t="n">
        <v>107.5975</v>
      </c>
      <c r="IV112" s="0" t="n">
        <v>0</v>
      </c>
      <c r="IW112" s="0" t="str">
        <f aca="false">IF(AND(AF112&gt;4.2,GW112&gt;0.4),"High RelBnp52n and syn","low RelBnp52n or syn")</f>
        <v>low RelBnp52n or syn</v>
      </c>
      <c r="IY112" s="0" t="n">
        <v>107.5975</v>
      </c>
      <c r="IZ112" s="0" t="n">
        <v>0</v>
      </c>
      <c r="JA112" s="0" t="str">
        <f aca="false">IF(AND(AF112&gt;4.2,GW112&gt;0.4),"High RelBnp52n and syn",IF(AND(AF112&gt;4.2,GW112&lt;=0.4),"other",IF(AND(AF112&lt;=4.2,GW112&gt;0.4),"other","low RelBnp52n and syn")))</f>
        <v>other</v>
      </c>
      <c r="JC112" s="0" t="n">
        <v>107.5975</v>
      </c>
      <c r="JD112" s="0" t="n">
        <v>0</v>
      </c>
      <c r="JE112" s="0" t="str">
        <f aca="false">IF(ED112&gt;0.001,"high pE2F","low pE2F")</f>
        <v>high pE2F</v>
      </c>
      <c r="JG112" s="0" t="n">
        <v>107.5975</v>
      </c>
      <c r="JH112" s="0" t="n">
        <v>0</v>
      </c>
      <c r="JI112" s="0" t="str">
        <f aca="false">IF((Q112/R112)&gt;1.3,"high cRel/relA","low cRel/RelA")</f>
        <v>low cRel/RelA</v>
      </c>
      <c r="JK112" s="0" t="n">
        <v>107.5975</v>
      </c>
      <c r="JL112" s="0" t="n">
        <v>0</v>
      </c>
      <c r="JM112" s="0" t="str">
        <f aca="false">IF(AND((Q112/R112)&gt;1.3,GW112&gt;0.4),"high cRel/relA and high syn",IF(OR((Q112/R112)&gt;1.3,GW112&gt;0.4),"high cRel/RelA or high syn","low both"))</f>
        <v>low both</v>
      </c>
      <c r="JO112" s="0" t="n">
        <v>107.5975</v>
      </c>
      <c r="JP112" s="0" t="n">
        <v>0</v>
      </c>
      <c r="JQ112" s="0" t="str">
        <f aca="false">IF(BB112&gt;7.6,"high IkBd","low IkBd")</f>
        <v>low IkBd</v>
      </c>
      <c r="JS112" s="0" t="n">
        <v>107.5975</v>
      </c>
      <c r="JT112" s="0" t="n">
        <v>0</v>
      </c>
      <c r="JU112" s="0" t="n">
        <v>5</v>
      </c>
      <c r="JW112" s="0" t="n">
        <v>107.5975</v>
      </c>
      <c r="JX112" s="0" t="n">
        <v>0</v>
      </c>
      <c r="JY112" s="0" t="str">
        <f aca="false">IF(OR(JU112=3,JU112=5),IF(GW112&gt;0.4,"3/5 high syn","3/5 low syn"),"other")</f>
        <v>3/5 low syn</v>
      </c>
      <c r="KA112" s="0" t="n">
        <v>107.5975</v>
      </c>
      <c r="KB112" s="0" t="n">
        <v>0</v>
      </c>
      <c r="KC112" s="0" t="str">
        <f aca="false">IF(KD112&gt;$KE$3,"high nfkb","low")</f>
        <v>low</v>
      </c>
      <c r="KD112" s="0" t="n">
        <f aca="false">D112+C112</f>
        <v>34.5470604659942</v>
      </c>
      <c r="KG112" s="0" t="n">
        <v>107.5975</v>
      </c>
      <c r="KH112" s="0" t="n">
        <v>0</v>
      </c>
      <c r="KI112" s="0" t="str">
        <f aca="false">IF(AND(KM112,NOT(KN112),KO112),"high cRel+RelB, low RelA","other")</f>
        <v>other</v>
      </c>
      <c r="KJ112" s="0" t="n">
        <f aca="false">Q112</f>
        <v>18.410933055271</v>
      </c>
      <c r="KK112" s="0" t="n">
        <f aca="false">R112</f>
        <v>15.8768714226901</v>
      </c>
      <c r="KL112" s="0" t="n">
        <f aca="false">AC112</f>
        <v>15.8862253133287</v>
      </c>
      <c r="KM112" s="0" t="n">
        <f aca="false">IF(KJ112&gt;AVERAGE($KJ$3:$KJ$115),1,0)</f>
        <v>0</v>
      </c>
      <c r="KN112" s="0" t="n">
        <f aca="false">IF(KK112&gt;AVERAGE($KK$3:$KK$115),1,0)</f>
        <v>0</v>
      </c>
      <c r="KO112" s="0" t="n">
        <f aca="false">IF(KL112&gt;AVERAGE($KL$3:$KL$115),1,0)</f>
        <v>0</v>
      </c>
      <c r="KP112" s="0" t="n">
        <v>5</v>
      </c>
      <c r="KQ112" s="0" t="n">
        <v>597</v>
      </c>
      <c r="KR112" s="0" t="n">
        <v>862120</v>
      </c>
      <c r="KS112" s="0" t="n">
        <v>597</v>
      </c>
      <c r="KT112" s="0" t="n">
        <v>800586</v>
      </c>
      <c r="KU112" s="0" t="n">
        <v>123</v>
      </c>
      <c r="KV112" s="0" t="n">
        <v>61534</v>
      </c>
      <c r="KW112" s="0" t="n">
        <v>96104</v>
      </c>
      <c r="KX112" s="0" t="n">
        <v>0.206030150753769</v>
      </c>
      <c r="KY112" s="0" t="n">
        <f aca="false">KV112/KT112</f>
        <v>0.0768611991716068</v>
      </c>
    </row>
    <row r="113" customFormat="false" ht="15" hidden="false" customHeight="false" outlineLevel="0" collapsed="false">
      <c r="A113" s="0" t="n">
        <v>361</v>
      </c>
      <c r="B113" s="0" t="n">
        <v>17.9549294884993</v>
      </c>
      <c r="C113" s="0" t="n">
        <v>35.3599346845069</v>
      </c>
      <c r="D113" s="0" t="n">
        <v>22.380414652424</v>
      </c>
      <c r="E113" s="0" t="n">
        <v>188.458374386533</v>
      </c>
      <c r="F113" s="0" t="n">
        <v>0.242511939557116</v>
      </c>
      <c r="G113" s="0" t="n">
        <v>0.0511054218757918</v>
      </c>
      <c r="H113" s="0" t="n">
        <v>1.6098436447326</v>
      </c>
      <c r="I113" s="0" t="n">
        <v>1.11791502356636</v>
      </c>
      <c r="J113" s="0" t="n">
        <v>0.131733098504506</v>
      </c>
      <c r="K113" s="0" t="n">
        <v>13.0518543207043</v>
      </c>
      <c r="L113" s="0" t="n">
        <v>0.60114772778815</v>
      </c>
      <c r="M113" s="0" t="n">
        <v>1</v>
      </c>
      <c r="N113" s="0" t="n">
        <v>1.18055408535264</v>
      </c>
      <c r="O113" s="0" t="n">
        <v>1</v>
      </c>
      <c r="P113" s="0" t="n">
        <v>0.00815539132951408</v>
      </c>
      <c r="Q113" s="0" t="n">
        <v>25.7488033952135</v>
      </c>
      <c r="R113" s="0" t="n">
        <v>15.5302540968548</v>
      </c>
      <c r="S113" s="0" t="n">
        <v>1.52692950096591</v>
      </c>
      <c r="T113" s="0" t="n">
        <v>0</v>
      </c>
      <c r="U113" s="0" t="n">
        <v>1</v>
      </c>
      <c r="V113" s="0" t="n">
        <v>4.01184894405968</v>
      </c>
      <c r="W113" s="0" t="n">
        <v>0.587772135717314</v>
      </c>
      <c r="X113" s="0" t="n">
        <v>2.13185434549725</v>
      </c>
      <c r="Y113" s="0" t="n">
        <v>4.7876337441231</v>
      </c>
      <c r="Z113" s="0" t="n">
        <v>1.99398634139125</v>
      </c>
      <c r="AA113" s="0" t="n">
        <v>0.0265470824616447</v>
      </c>
      <c r="AB113" s="0" t="n">
        <v>0.89384866923156</v>
      </c>
      <c r="AC113" s="0" t="n">
        <v>16.4414720664372</v>
      </c>
      <c r="AD113" s="0" t="n">
        <v>0.0100227998784095</v>
      </c>
      <c r="AE113" s="0" t="n">
        <v>0.586037072106818</v>
      </c>
      <c r="AF113" s="0" t="n">
        <v>4.7556084501177</v>
      </c>
      <c r="AG113" s="0" t="n">
        <v>0.360873991613683</v>
      </c>
      <c r="AH113" s="0" t="n">
        <v>22.6237467975666</v>
      </c>
      <c r="AI113" s="0" t="n">
        <v>0.368809328560945</v>
      </c>
      <c r="AJ113" s="0" t="n">
        <v>0.109711415529619</v>
      </c>
      <c r="AK113" s="0" t="n">
        <v>0.0364233711304978</v>
      </c>
      <c r="AL113" s="0" t="n">
        <v>0.00641222369782903</v>
      </c>
      <c r="AM113" s="0" t="n">
        <v>1.25188028749459</v>
      </c>
      <c r="AN113" s="0" t="n">
        <v>0.00144741529696888</v>
      </c>
      <c r="AO113" s="0" t="n">
        <v>0.153846012743286</v>
      </c>
      <c r="AP113" s="0" t="n">
        <v>168.804078859942</v>
      </c>
      <c r="AQ113" s="0" t="n">
        <v>11.7745945018797</v>
      </c>
      <c r="AR113" s="0" t="n">
        <v>26.2924750510631</v>
      </c>
      <c r="AS113" s="0" t="n">
        <v>7.16563380586574</v>
      </c>
      <c r="AT113" s="0" t="n">
        <v>23.0866003997911</v>
      </c>
      <c r="AU113" s="0" t="n">
        <v>0.0517383302719958</v>
      </c>
      <c r="AV113" s="0" t="n">
        <v>1.2372954195381</v>
      </c>
      <c r="AW113" s="0" t="n">
        <v>0.0244968390345706</v>
      </c>
      <c r="AX113" s="0" t="n">
        <v>1.56900426487675</v>
      </c>
      <c r="AY113" s="0" t="n">
        <v>0.084474294408776</v>
      </c>
      <c r="AZ113" s="0" t="n">
        <v>0.538221839224421</v>
      </c>
      <c r="BA113" s="0" t="n">
        <v>0.0849263040804957</v>
      </c>
      <c r="BB113" s="0" t="n">
        <v>7.59605257699208</v>
      </c>
      <c r="BC113" s="0" t="n">
        <v>20.1884192413446</v>
      </c>
      <c r="BD113" s="0" t="n">
        <v>4.45546535979407</v>
      </c>
      <c r="BE113" s="0" t="n">
        <v>1.5522824819466</v>
      </c>
      <c r="BF113" s="0" t="n">
        <v>7.50462148480211</v>
      </c>
      <c r="BG113" s="0" t="n">
        <v>4.57525138036896</v>
      </c>
      <c r="BH113" s="0" t="n">
        <v>0</v>
      </c>
      <c r="BI113" s="0" t="n">
        <v>0</v>
      </c>
      <c r="BJ113" s="0" t="n">
        <v>0.0539499836402428</v>
      </c>
      <c r="BK113" s="0" t="n">
        <v>0.0543070067376909</v>
      </c>
      <c r="BL113" s="0" t="n">
        <v>1.25792689709826</v>
      </c>
      <c r="BM113" s="0" t="n">
        <v>0.0970752155189858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0.00535188245283551</v>
      </c>
      <c r="BU113" s="0" t="n">
        <v>3.76476692868246</v>
      </c>
      <c r="BV113" s="0" t="n">
        <v>7.20387853323469</v>
      </c>
      <c r="BW113" s="0" t="n">
        <v>4.42531796880733</v>
      </c>
      <c r="BX113" s="0" t="n">
        <v>0.0324167412180844</v>
      </c>
      <c r="BY113" s="0" t="n">
        <v>0.0154397685368705</v>
      </c>
      <c r="BZ113" s="0" t="n">
        <v>0.0551460040992769</v>
      </c>
      <c r="CA113" s="0" t="n">
        <v>0.0548965702785506</v>
      </c>
      <c r="CB113" s="0" t="n">
        <v>10.2508626921817</v>
      </c>
      <c r="CC113" s="0" t="n">
        <v>0.814179900412431</v>
      </c>
      <c r="CD113" s="0" t="n">
        <v>0.388510366907475</v>
      </c>
      <c r="CE113" s="0" t="n">
        <v>0.229746956429835</v>
      </c>
      <c r="CF113" s="0" t="n">
        <v>0.00187901112835006</v>
      </c>
      <c r="CG113" s="0" t="n">
        <v>0.00183876540857501</v>
      </c>
      <c r="CH113" s="0" t="n">
        <v>0.00283422418160018</v>
      </c>
      <c r="CI113" s="0" t="n">
        <v>0.00275256760158373</v>
      </c>
      <c r="CJ113" s="0" t="n">
        <v>10.3362073815064</v>
      </c>
      <c r="CK113" s="0" t="n">
        <v>0.904486961292261</v>
      </c>
      <c r="CL113" s="0" t="n">
        <v>0.535980728130256</v>
      </c>
      <c r="CM113" s="0" t="n">
        <v>0.326243642160839</v>
      </c>
      <c r="CN113" s="0" t="n">
        <v>0.00224700340021691</v>
      </c>
      <c r="CO113" s="0" t="n">
        <v>0.00238032716985172</v>
      </c>
      <c r="CP113" s="0" t="n">
        <v>0.00384687950698981</v>
      </c>
      <c r="CQ113" s="0" t="n">
        <v>0.00386768710277432</v>
      </c>
      <c r="CR113" s="0" t="n">
        <v>0.772266870407878</v>
      </c>
      <c r="CS113" s="0" t="n">
        <v>0.0609141466919961</v>
      </c>
      <c r="CT113" s="0" t="n">
        <v>0.693371765430902</v>
      </c>
      <c r="CU113" s="0" t="n">
        <v>6.26909232398308</v>
      </c>
      <c r="CV113" s="0" t="n">
        <v>0.0452130332606676</v>
      </c>
      <c r="CW113" s="0" t="n">
        <v>0.0314354602279752</v>
      </c>
      <c r="CX113" s="0" t="n">
        <v>0.0346074808568576</v>
      </c>
      <c r="CY113" s="0" t="n">
        <v>0.0385861804261871</v>
      </c>
      <c r="CZ113" s="0" t="n">
        <v>0.0976531286173847</v>
      </c>
      <c r="DA113" s="0" t="n">
        <v>6.65246640895206</v>
      </c>
      <c r="DB113" s="0" t="n">
        <v>1.72463772155455</v>
      </c>
      <c r="DC113" s="0" t="n">
        <v>4.4089247485705</v>
      </c>
      <c r="DD113" s="0" t="n">
        <v>0.287712632872084</v>
      </c>
      <c r="DE113" s="0" t="n">
        <v>0.0167300694965167</v>
      </c>
      <c r="DF113" s="0" t="n">
        <v>0.0100858634310497</v>
      </c>
      <c r="DG113" s="0" t="n">
        <v>0.000628436109779854</v>
      </c>
      <c r="DH113" s="7" t="n">
        <v>2.67273801331276E-006</v>
      </c>
      <c r="DI113" s="0" t="n">
        <v>0.00512063264128356</v>
      </c>
      <c r="DJ113" s="0" t="n">
        <v>0.00516132555996158</v>
      </c>
      <c r="DK113" s="0" t="n">
        <v>0.000385781051631128</v>
      </c>
      <c r="DL113" s="0" t="n">
        <v>0.0291841674899054</v>
      </c>
      <c r="DM113" s="0" t="n">
        <v>0.051280005198405</v>
      </c>
      <c r="DN113" s="0" t="n">
        <v>1.2911223208318</v>
      </c>
      <c r="DO113" s="7" t="n">
        <v>8.56935666241553E-008</v>
      </c>
      <c r="DP113" s="0" t="n">
        <v>0.284679146939101</v>
      </c>
      <c r="DQ113" s="0" t="n">
        <v>0.00447360070391523</v>
      </c>
      <c r="DR113" s="0" t="n">
        <v>0.000792967617473473</v>
      </c>
      <c r="DS113" s="0" t="n">
        <v>0.00507890854402118</v>
      </c>
      <c r="DT113" s="0" t="n">
        <v>0.420260672709016</v>
      </c>
      <c r="DU113" s="0" t="n">
        <v>0.999660075128362</v>
      </c>
      <c r="DV113" s="0" t="n">
        <v>0.783130681473524</v>
      </c>
      <c r="DW113" s="0" t="n">
        <v>0.940050904542382</v>
      </c>
      <c r="DX113" s="7" t="n">
        <v>1.53987146066772E-005</v>
      </c>
      <c r="DY113" s="0" t="n">
        <v>0.00488930580052809</v>
      </c>
      <c r="DZ113" s="0" t="n">
        <v>4.78389086787255</v>
      </c>
      <c r="EA113" s="0" t="n">
        <v>0.16312432420681</v>
      </c>
      <c r="EB113" s="0" t="n">
        <v>4.53393753102593</v>
      </c>
      <c r="EC113" s="0" t="n">
        <v>0.0512349416258807</v>
      </c>
      <c r="ED113" s="0" t="n">
        <v>0.00174716811185591</v>
      </c>
      <c r="EE113" s="0" t="n">
        <v>0.630938826078952</v>
      </c>
      <c r="EF113" s="0" t="n">
        <v>199.760141457984</v>
      </c>
      <c r="EG113" s="0" t="n">
        <v>0.0079896117548545</v>
      </c>
      <c r="EH113" s="0" t="n">
        <v>1.37325536375416</v>
      </c>
      <c r="EI113" s="0" t="n">
        <v>98.1604611751999</v>
      </c>
      <c r="EJ113" s="0" t="n">
        <v>0.108958846824281</v>
      </c>
      <c r="EK113" s="0" t="n">
        <v>22754.6505629865</v>
      </c>
      <c r="EL113" s="0" t="n">
        <v>0.00312155069995003</v>
      </c>
      <c r="EM113" s="0" t="n">
        <v>15.7141222308633</v>
      </c>
      <c r="EN113" s="0" t="n">
        <v>577.918884241402</v>
      </c>
      <c r="EO113" s="0" t="n">
        <v>3.16270313006404</v>
      </c>
      <c r="EP113" s="0" t="n">
        <v>694425.84336329</v>
      </c>
      <c r="EQ113" s="0" t="n">
        <v>1.09006847452269</v>
      </c>
      <c r="ER113" s="0" t="n">
        <v>0.0857843280393038</v>
      </c>
      <c r="ES113" s="0" t="n">
        <v>417075.798811332</v>
      </c>
      <c r="ET113" s="0" t="n">
        <v>0.00357405029777227</v>
      </c>
      <c r="EU113" s="0" t="n">
        <v>1.71710675704027</v>
      </c>
      <c r="EV113" s="0" t="n">
        <v>0.00390305220645247</v>
      </c>
      <c r="EW113" s="7" t="n">
        <v>6416999.13498611</v>
      </c>
      <c r="EX113" s="0" t="n">
        <v>10.893537311632</v>
      </c>
      <c r="EY113" s="0" t="n">
        <v>3792.12395413883</v>
      </c>
      <c r="EZ113" s="7" t="n">
        <v>1020331.97947141</v>
      </c>
      <c r="FA113" s="0" t="n">
        <v>0.00437619165528607</v>
      </c>
      <c r="FB113" s="0" t="n">
        <v>70.0968208533478</v>
      </c>
      <c r="FC113" s="0" t="n">
        <v>43618.7643847691</v>
      </c>
      <c r="FD113" s="0" t="n">
        <v>0.068470141282757</v>
      </c>
      <c r="FE113" s="0" t="n">
        <v>14.8950264947229</v>
      </c>
      <c r="FF113" s="0" t="n">
        <v>20535.1952707708</v>
      </c>
      <c r="FG113" s="0" t="n">
        <v>238.651095550134</v>
      </c>
      <c r="FH113" s="0" t="n">
        <v>147799.491455428</v>
      </c>
      <c r="FI113" s="0" t="n">
        <v>0.219909822196497</v>
      </c>
      <c r="FJ113" s="0" t="n">
        <v>441.201047490085</v>
      </c>
      <c r="FK113" s="0" t="n">
        <v>4.23905724027307</v>
      </c>
      <c r="FL113" s="0" t="n">
        <v>12091.2092991364</v>
      </c>
      <c r="FM113" s="0" t="n">
        <v>560.198329050296</v>
      </c>
      <c r="FN113" s="0" t="n">
        <v>0.0045260426354754</v>
      </c>
      <c r="FO113" s="0" t="n">
        <v>0.530633850554965</v>
      </c>
      <c r="FP113" s="7" t="n">
        <v>4.05369737135667E-011</v>
      </c>
      <c r="FQ113" s="7" t="n">
        <v>4.14213403808729E-009</v>
      </c>
      <c r="FR113" s="0" t="n">
        <v>499999.999999535</v>
      </c>
      <c r="FS113" s="7" t="n">
        <v>2.89126233501739E-010</v>
      </c>
      <c r="FT113" s="7" t="n">
        <v>2.40745984104043E-008</v>
      </c>
      <c r="FU113" s="0" t="n">
        <v>597507.310497987</v>
      </c>
      <c r="FV113" s="7" t="n">
        <v>4.10929561019665E-008</v>
      </c>
      <c r="FW113" s="7" t="n">
        <v>4.77444287967701E-007</v>
      </c>
      <c r="FX113" s="7" t="n">
        <v>5797187.15177189</v>
      </c>
      <c r="FY113" s="7" t="n">
        <v>3.98695635947606E-007</v>
      </c>
      <c r="FZ113" s="7" t="n">
        <v>3.98693555232863E-006</v>
      </c>
      <c r="GA113" s="7" t="n">
        <v>6.67718920692664E-006</v>
      </c>
      <c r="GB113" s="0" t="n">
        <v>99999.9993323014</v>
      </c>
      <c r="GC113" s="0" t="n">
        <v>0.000667321016479733</v>
      </c>
      <c r="GD113" s="7" t="n">
        <v>4.43372516446121E-008</v>
      </c>
      <c r="GE113" s="0" t="n">
        <v>99999.9999996668</v>
      </c>
      <c r="GF113" s="7" t="n">
        <v>4.82206145539145E-011</v>
      </c>
      <c r="GG113" s="7" t="n">
        <v>1.67161512288721E-013</v>
      </c>
      <c r="GH113" s="7" t="n">
        <v>2.08972421992183E-007</v>
      </c>
      <c r="GI113" s="7" t="n">
        <v>3.33117574754083E-007</v>
      </c>
      <c r="GJ113" s="0" t="n">
        <v>0.00540215003066625</v>
      </c>
      <c r="GK113" s="0" t="n">
        <v>7.79892431913126</v>
      </c>
      <c r="GL113" s="0" t="n">
        <v>1.91854852066051</v>
      </c>
      <c r="GM113" s="0" t="n">
        <v>15.5472734243695</v>
      </c>
      <c r="GN113" s="0" t="s">
        <v>348</v>
      </c>
      <c r="GO113" s="0" t="e">
        <f aca="false">VLOOKUP(GN113,,8,0)</f>
        <v>#NAME?</v>
      </c>
      <c r="GP113" s="0" t="n">
        <v>428</v>
      </c>
      <c r="GQ113" s="0" t="n">
        <v>691962</v>
      </c>
      <c r="GR113" s="0" t="n">
        <v>498</v>
      </c>
      <c r="GS113" s="0" t="n">
        <v>712405</v>
      </c>
      <c r="GT113" s="0" t="n">
        <v>76</v>
      </c>
      <c r="GU113" s="0" t="n">
        <v>-20443</v>
      </c>
      <c r="GV113" s="0" t="n">
        <v>36093</v>
      </c>
      <c r="GW113" s="0" t="n">
        <v>0.152610441767068</v>
      </c>
      <c r="GX113" s="0" t="n">
        <v>5</v>
      </c>
      <c r="GY113" s="0" t="s">
        <v>348</v>
      </c>
      <c r="GZ113" s="0" t="n">
        <v>109.963</v>
      </c>
      <c r="HA113" s="0" t="n">
        <v>0</v>
      </c>
      <c r="HB113" s="0" t="e">
        <f aca="false">VLOOKUP(GN113,,42,0)</f>
        <v>#NAME?</v>
      </c>
      <c r="HC113" s="0" t="e">
        <f aca="false">VLOOKUP(GN113,,43,0)</f>
        <v>#NAME?</v>
      </c>
      <c r="HD113" s="0" t="e">
        <f aca="false">IF(HC113="Progressed",1,0)</f>
        <v>#NAME?</v>
      </c>
      <c r="HE113" s="0" t="n">
        <f aca="false">GU113/GX113</f>
        <v>-4088.6</v>
      </c>
      <c r="HF113" s="0" t="e">
        <f aca="false">VLOOKUP(GN113,,3,0)</f>
        <v>#NAME?</v>
      </c>
      <c r="HG113" s="0" t="n">
        <f aca="false">IF(Q113&gt;20,1,0)</f>
        <v>1</v>
      </c>
      <c r="HH113" s="0" t="n">
        <f aca="false">IF(AF113&gt;4.2,1,0)</f>
        <v>1</v>
      </c>
      <c r="HI113" s="0" t="n">
        <f aca="false">IF(DQ113&gt;0.005,1,0)</f>
        <v>0</v>
      </c>
      <c r="HJ113" s="0" t="n">
        <f aca="false">IF(DR113&gt;0.004,1,0)</f>
        <v>0</v>
      </c>
      <c r="HK113" s="0" t="n">
        <f aca="false">IF(ED113&gt;0.001,1,0)</f>
        <v>1</v>
      </c>
      <c r="HL113" s="0" t="n">
        <f aca="false">IF((GT113/GP113)&gt;0.4,1,0)</f>
        <v>0</v>
      </c>
      <c r="HM113" s="0" t="n">
        <f aca="false">SUM(HG113:HH113)</f>
        <v>2</v>
      </c>
      <c r="HN113" s="0" t="n">
        <f aca="false">SUM(HG113,HH113,HL113)</f>
        <v>2</v>
      </c>
      <c r="HP113" s="1" t="n">
        <f aca="false">IF(B113&gt;AVERAGE($B$3:$B$115),1,0)</f>
        <v>1</v>
      </c>
      <c r="HQ113" s="1" t="n">
        <f aca="false">IF(E113&gt;AVERAGE($E$3:$E$115),1,0)</f>
        <v>1</v>
      </c>
      <c r="HR113" s="2" t="str">
        <f aca="false">IF(AND(HP113,HQ113),"high","low")</f>
        <v>high</v>
      </c>
      <c r="HS113" s="6" t="n">
        <v>109.963</v>
      </c>
      <c r="HT113" s="6" t="n">
        <v>0</v>
      </c>
      <c r="HU113" s="6" t="str">
        <f aca="false">HR113</f>
        <v>high</v>
      </c>
      <c r="HV113" s="0" t="str">
        <f aca="false">IF(HM113+HL113&lt;2,"low","high")</f>
        <v>high</v>
      </c>
      <c r="HW113" s="0" t="n">
        <v>109.963</v>
      </c>
      <c r="HX113" s="0" t="n">
        <v>0</v>
      </c>
      <c r="HY113" s="0" t="n">
        <f aca="false">SUM(HG113,HH113,HL113)</f>
        <v>2</v>
      </c>
      <c r="IA113" s="0" t="n">
        <v>109.963</v>
      </c>
      <c r="IB113" s="0" t="n">
        <v>0</v>
      </c>
      <c r="IC113" s="0" t="str">
        <f aca="false">IF(AND(SUM(HG113:HH113)=2,GW113&gt;0.4),"high relBp52 and cRel + high synergy",IF(SUM(HG113:HH113)=2,"high RelBp52 and cRel + low synergy","low nfkb"))</f>
        <v>high RelBp52 and cRel + low synergy</v>
      </c>
      <c r="IE113" s="0" t="n">
        <v>109.963</v>
      </c>
      <c r="IF113" s="0" t="n">
        <v>0</v>
      </c>
      <c r="IG113" s="0" t="str">
        <f aca="false">IF(AND(SUM(HG113:HH113)=2,GW113&gt;0.4),"high relBp52 and cRel + high synergy",IF(AND(SUM(HG113:HH113)=1,GW113&gt;0.4),"high RelBp52 or cRel + high synergy",IF(SUM(HG113:HH113)=1,"high cRel OR RelBnp52n","low nfkb")))</f>
        <v>low nfkb</v>
      </c>
      <c r="II113" s="0" t="n">
        <v>109.963</v>
      </c>
      <c r="IJ113" s="0" t="n">
        <v>0</v>
      </c>
      <c r="IK113" s="0" t="str">
        <f aca="false">IF(Q113&gt;20,"high cRel","low cRel")</f>
        <v>high cRel</v>
      </c>
      <c r="IM113" s="0" t="n">
        <v>109.963</v>
      </c>
      <c r="IN113" s="0" t="n">
        <v>0</v>
      </c>
      <c r="IO113" s="0" t="str">
        <f aca="false">IF(AND(Q113&gt;20,GW113&gt;0.4),"high cRel + syn","low cRel or syn")</f>
        <v>low cRel or syn</v>
      </c>
      <c r="IQ113" s="0" t="n">
        <v>109.963</v>
      </c>
      <c r="IR113" s="0" t="n">
        <v>0</v>
      </c>
      <c r="IS113" s="0" t="str">
        <f aca="false">IF(AF113&gt;4.2,"High RelBnp52n","low RelBnp52n")</f>
        <v>High RelBnp52n</v>
      </c>
      <c r="IU113" s="0" t="n">
        <v>109.963</v>
      </c>
      <c r="IV113" s="0" t="n">
        <v>0</v>
      </c>
      <c r="IW113" s="0" t="str">
        <f aca="false">IF(AND(AF113&gt;4.2,GW113&gt;0.4),"High RelBnp52n and syn","low RelBnp52n or syn")</f>
        <v>low RelBnp52n or syn</v>
      </c>
      <c r="IY113" s="0" t="n">
        <v>109.963</v>
      </c>
      <c r="IZ113" s="0" t="n">
        <v>0</v>
      </c>
      <c r="JA113" s="0" t="str">
        <f aca="false">IF(AND(AF113&gt;4.2,GW113&gt;0.4),"High RelBnp52n and syn",IF(AND(AF113&gt;4.2,GW113&lt;=0.4),"other",IF(AND(AF113&lt;=4.2,GW113&gt;0.4),"other","low RelBnp52n and syn")))</f>
        <v>other</v>
      </c>
      <c r="JC113" s="0" t="n">
        <v>109.963</v>
      </c>
      <c r="JD113" s="0" t="n">
        <v>0</v>
      </c>
      <c r="JE113" s="0" t="str">
        <f aca="false">IF(ED113&gt;0.001,"high pE2F","low pE2F")</f>
        <v>high pE2F</v>
      </c>
      <c r="JG113" s="0" t="n">
        <v>109.963</v>
      </c>
      <c r="JH113" s="0" t="n">
        <v>0</v>
      </c>
      <c r="JI113" s="0" t="str">
        <f aca="false">IF((Q113/R113)&gt;1.3,"high cRel/relA","low cRel/RelA")</f>
        <v>high cRel/relA</v>
      </c>
      <c r="JK113" s="0" t="n">
        <v>109.963</v>
      </c>
      <c r="JL113" s="0" t="n">
        <v>0</v>
      </c>
      <c r="JM113" s="0" t="str">
        <f aca="false">IF(AND((Q113/R113)&gt;1.3,GW113&gt;0.4),"high cRel/relA and high syn",IF(OR((Q113/R113)&gt;1.3,GW113&gt;0.4),"high cRel/RelA or high syn","low both"))</f>
        <v>high cRel/RelA or high syn</v>
      </c>
      <c r="JO113" s="0" t="n">
        <v>109.963</v>
      </c>
      <c r="JP113" s="0" t="n">
        <v>0</v>
      </c>
      <c r="JQ113" s="0" t="str">
        <f aca="false">IF(BB113&gt;7.6,"high IkBd","low IkBd")</f>
        <v>low IkBd</v>
      </c>
      <c r="JS113" s="0" t="n">
        <v>109.963</v>
      </c>
      <c r="JT113" s="0" t="n">
        <v>0</v>
      </c>
      <c r="JU113" s="0" t="n">
        <v>5</v>
      </c>
      <c r="JW113" s="0" t="n">
        <v>109.963</v>
      </c>
      <c r="JX113" s="0" t="n">
        <v>0</v>
      </c>
      <c r="JY113" s="0" t="str">
        <f aca="false">IF(OR(JU113=3,JU113=5),IF(GW113&gt;0.4,"3/5 high syn","3/5 low syn"),"other")</f>
        <v>3/5 low syn</v>
      </c>
      <c r="KA113" s="0" t="n">
        <v>109.963</v>
      </c>
      <c r="KB113" s="0" t="n">
        <v>0</v>
      </c>
      <c r="KC113" s="0" t="str">
        <f aca="false">IF(KD113&gt;$KE$3,"high nfkb","low")</f>
        <v>high nfkb</v>
      </c>
      <c r="KD113" s="0" t="n">
        <f aca="false">D113+C113</f>
        <v>57.7403493369309</v>
      </c>
      <c r="KG113" s="0" t="n">
        <v>109.963</v>
      </c>
      <c r="KH113" s="0" t="n">
        <v>0</v>
      </c>
      <c r="KI113" s="0" t="str">
        <f aca="false">IF(AND(KM113,NOT(KN113),KO113),"high cRel+RelB, low RelA","other")</f>
        <v>high cRel+RelB, low RelA</v>
      </c>
      <c r="KJ113" s="0" t="n">
        <f aca="false">Q113</f>
        <v>25.7488033952135</v>
      </c>
      <c r="KK113" s="0" t="n">
        <f aca="false">R113</f>
        <v>15.5302540968548</v>
      </c>
      <c r="KL113" s="0" t="n">
        <f aca="false">AC113</f>
        <v>16.4414720664372</v>
      </c>
      <c r="KM113" s="0" t="n">
        <f aca="false">IF(KJ113&gt;AVERAGE($KJ$3:$KJ$115),1,0)</f>
        <v>1</v>
      </c>
      <c r="KN113" s="0" t="n">
        <f aca="false">IF(KK113&gt;AVERAGE($KK$3:$KK$115),1,0)</f>
        <v>0</v>
      </c>
      <c r="KO113" s="0" t="n">
        <f aca="false">IF(KL113&gt;AVERAGE($KL$3:$KL$115),1,0)</f>
        <v>1</v>
      </c>
      <c r="KP113" s="0" t="n">
        <v>5</v>
      </c>
      <c r="KQ113" s="0" t="n">
        <v>319</v>
      </c>
      <c r="KR113" s="0" t="n">
        <v>537996</v>
      </c>
      <c r="KS113" s="0" t="n">
        <v>278</v>
      </c>
      <c r="KT113" s="0" t="n">
        <v>487293</v>
      </c>
      <c r="KU113" s="0" t="n">
        <v>92</v>
      </c>
      <c r="KV113" s="0" t="n">
        <v>50703</v>
      </c>
      <c r="KW113" s="0" t="n">
        <v>53579</v>
      </c>
      <c r="KX113" s="0" t="n">
        <v>0.330935251798561</v>
      </c>
      <c r="KY113" s="0" t="n">
        <f aca="false">KV113/KT113</f>
        <v>0.104050335219262</v>
      </c>
    </row>
    <row r="114" customFormat="false" ht="15" hidden="false" customHeight="false" outlineLevel="0" collapsed="false">
      <c r="A114" s="0" t="n">
        <v>361</v>
      </c>
      <c r="B114" s="0" t="n">
        <v>17.968630531873</v>
      </c>
      <c r="C114" s="0" t="n">
        <v>35.3796097217993</v>
      </c>
      <c r="D114" s="0" t="n">
        <v>22.4073940636055</v>
      </c>
      <c r="E114" s="0" t="n">
        <v>274.715830551609</v>
      </c>
      <c r="F114" s="0" t="n">
        <v>0.242706114353038</v>
      </c>
      <c r="G114" s="0" t="n">
        <v>0.0511236362235047</v>
      </c>
      <c r="H114" s="0" t="n">
        <v>1.61062859820324</v>
      </c>
      <c r="I114" s="0" t="n">
        <v>1.11896405899896</v>
      </c>
      <c r="J114" s="0" t="n">
        <v>0.131785340062285</v>
      </c>
      <c r="K114" s="0" t="n">
        <v>13.0624224310789</v>
      </c>
      <c r="L114" s="0" t="n">
        <v>0.601143425722136</v>
      </c>
      <c r="M114" s="0" t="n">
        <v>1</v>
      </c>
      <c r="N114" s="0" t="n">
        <v>1.18050963363288</v>
      </c>
      <c r="O114" s="0" t="n">
        <v>1</v>
      </c>
      <c r="P114" s="0" t="n">
        <v>0.00745177999239237</v>
      </c>
      <c r="Q114" s="0" t="n">
        <v>25.758511599597</v>
      </c>
      <c r="R114" s="0" t="n">
        <v>15.5295929087586</v>
      </c>
      <c r="S114" s="0" t="n">
        <v>1.52719481114015</v>
      </c>
      <c r="T114" s="0" t="n">
        <v>0</v>
      </c>
      <c r="U114" s="0" t="n">
        <v>1</v>
      </c>
      <c r="V114" s="0" t="n">
        <v>4.01220877829727</v>
      </c>
      <c r="W114" s="0" t="n">
        <v>0.587570826641495</v>
      </c>
      <c r="X114" s="0" t="n">
        <v>2.13292918707847</v>
      </c>
      <c r="Y114" s="0" t="n">
        <v>4.78943456368712</v>
      </c>
      <c r="Z114" s="0" t="n">
        <v>1.99367569950333</v>
      </c>
      <c r="AA114" s="0" t="n">
        <v>0.0265377940587105</v>
      </c>
      <c r="AB114" s="0" t="n">
        <v>0.893765719775182</v>
      </c>
      <c r="AC114" s="0" t="n">
        <v>16.4441864895223</v>
      </c>
      <c r="AD114" s="0" t="n">
        <v>0.0100240488139109</v>
      </c>
      <c r="AE114" s="0" t="n">
        <v>0.586269697114077</v>
      </c>
      <c r="AF114" s="0" t="n">
        <v>4.75696968216111</v>
      </c>
      <c r="AG114" s="0" t="n">
        <v>0.361063839462698</v>
      </c>
      <c r="AH114" s="0" t="n">
        <v>22.6344251357366</v>
      </c>
      <c r="AI114" s="0" t="n">
        <v>0.368913427001205</v>
      </c>
      <c r="AJ114" s="0" t="n">
        <v>0.109843744045607</v>
      </c>
      <c r="AK114" s="0" t="n">
        <v>0.0364296144157908</v>
      </c>
      <c r="AL114" s="0" t="n">
        <v>0.00641375519530323</v>
      </c>
      <c r="AM114" s="0" t="n">
        <v>1.25254583288042</v>
      </c>
      <c r="AN114" s="0" t="n">
        <v>0.00144696311522697</v>
      </c>
      <c r="AO114" s="0" t="n">
        <v>0.153799992466989</v>
      </c>
      <c r="AP114" s="0" t="n">
        <v>168.917468751771</v>
      </c>
      <c r="AQ114" s="0" t="n">
        <v>11.7845294459482</v>
      </c>
      <c r="AR114" s="0" t="n">
        <v>26.2973073284332</v>
      </c>
      <c r="AS114" s="0" t="n">
        <v>7.17116979599758</v>
      </c>
      <c r="AT114" s="0" t="n">
        <v>15.3928929100509</v>
      </c>
      <c r="AU114" s="0" t="n">
        <v>0.0345105924450388</v>
      </c>
      <c r="AV114" s="0" t="n">
        <v>0.824870640489716</v>
      </c>
      <c r="AW114" s="0" t="n">
        <v>0.0163401966751402</v>
      </c>
      <c r="AX114" s="0" t="n">
        <v>1.57033015485842</v>
      </c>
      <c r="AY114" s="0" t="n">
        <v>0.0845478441623158</v>
      </c>
      <c r="AZ114" s="0" t="n">
        <v>0.538311751334505</v>
      </c>
      <c r="BA114" s="0" t="n">
        <v>0.0849892165270207</v>
      </c>
      <c r="BB114" s="0" t="n">
        <v>7.59588661897243</v>
      </c>
      <c r="BC114" s="0" t="n">
        <v>20.1879046363941</v>
      </c>
      <c r="BD114" s="0" t="n">
        <v>4.45222653326902</v>
      </c>
      <c r="BE114" s="0" t="n">
        <v>1.5522164349185</v>
      </c>
      <c r="BF114" s="0" t="n">
        <v>7.51102551650534</v>
      </c>
      <c r="BG114" s="0" t="n">
        <v>4.57863539913658</v>
      </c>
      <c r="BH114" s="0" t="n">
        <v>0</v>
      </c>
      <c r="BI114" s="0" t="n">
        <v>0</v>
      </c>
      <c r="BJ114" s="0" t="n">
        <v>0.0539950256390666</v>
      </c>
      <c r="BK114" s="0" t="n">
        <v>0.0543436686993934</v>
      </c>
      <c r="BL114" s="0" t="n">
        <v>1.25774592489988</v>
      </c>
      <c r="BM114" s="0" t="n">
        <v>0.0970598796393711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0.00535236986086768</v>
      </c>
      <c r="BU114" s="0" t="n">
        <v>3.76387239253463</v>
      </c>
      <c r="BV114" s="0" t="n">
        <v>7.2146215996104</v>
      </c>
      <c r="BW114" s="0" t="n">
        <v>4.43157064387558</v>
      </c>
      <c r="BX114" s="0" t="n">
        <v>0.021636717292368</v>
      </c>
      <c r="BY114" s="0" t="n">
        <v>0.0103054236616653</v>
      </c>
      <c r="BZ114" s="0" t="n">
        <v>0.0552301352282028</v>
      </c>
      <c r="CA114" s="0" t="n">
        <v>0.0549724562923641</v>
      </c>
      <c r="CB114" s="0" t="n">
        <v>10.2577635877479</v>
      </c>
      <c r="CC114" s="0" t="n">
        <v>0.814705777927681</v>
      </c>
      <c r="CD114" s="0" t="n">
        <v>0.388984136099887</v>
      </c>
      <c r="CE114" s="0" t="n">
        <v>0.23000674651796</v>
      </c>
      <c r="CF114" s="0" t="n">
        <v>0.0012537199035501</v>
      </c>
      <c r="CG114" s="0" t="n">
        <v>0.00122688173363008</v>
      </c>
      <c r="CH114" s="0" t="n">
        <v>0.00283781292492423</v>
      </c>
      <c r="CI114" s="0" t="n">
        <v>0.00275558438130714</v>
      </c>
      <c r="CJ114" s="0" t="n">
        <v>10.3394190042129</v>
      </c>
      <c r="CK114" s="0" t="n">
        <v>0.904758055116403</v>
      </c>
      <c r="CL114" s="0" t="n">
        <v>0.536393604206043</v>
      </c>
      <c r="CM114" s="0" t="n">
        <v>0.326471778967313</v>
      </c>
      <c r="CN114" s="0" t="n">
        <v>0.00149867484604728</v>
      </c>
      <c r="CO114" s="0" t="n">
        <v>0.00158759585679063</v>
      </c>
      <c r="CP114" s="0" t="n">
        <v>0.00384992574702893</v>
      </c>
      <c r="CQ114" s="0" t="n">
        <v>0.00387025029648548</v>
      </c>
      <c r="CR114" s="0" t="n">
        <v>0.772092476604703</v>
      </c>
      <c r="CS114" s="0" t="n">
        <v>0.0609005678781573</v>
      </c>
      <c r="CT114" s="0" t="n">
        <v>0.462247876517741</v>
      </c>
      <c r="CU114" s="0" t="n">
        <v>6.27248907668348</v>
      </c>
      <c r="CV114" s="0" t="n">
        <v>0.0452435507914088</v>
      </c>
      <c r="CW114" s="0" t="n">
        <v>0.0314354625135225</v>
      </c>
      <c r="CX114" s="0" t="n">
        <v>0.0346147536214281</v>
      </c>
      <c r="CY114" s="0" t="n">
        <v>0.0385919629129531</v>
      </c>
      <c r="CZ114" s="0" t="n">
        <v>0.097656589274078</v>
      </c>
      <c r="DA114" s="0" t="n">
        <v>6.65257067389317</v>
      </c>
      <c r="DB114" s="0" t="n">
        <v>1.72389928587467</v>
      </c>
      <c r="DC114" s="0" t="n">
        <v>4.40891752336938</v>
      </c>
      <c r="DD114" s="0" t="n">
        <v>0.287716567349287</v>
      </c>
      <c r="DE114" s="0" t="n">
        <v>0.0167297126988457</v>
      </c>
      <c r="DF114" s="0" t="n">
        <v>0.0100856069352954</v>
      </c>
      <c r="DG114" s="0" t="n">
        <v>0.000628345722462081</v>
      </c>
      <c r="DH114" s="7" t="n">
        <v>2.67298138330113E-006</v>
      </c>
      <c r="DI114" s="0" t="n">
        <v>0.00512408035238743</v>
      </c>
      <c r="DJ114" s="0" t="n">
        <v>0.00516292950238607</v>
      </c>
      <c r="DK114" s="0" t="n">
        <v>0.000385693931172722</v>
      </c>
      <c r="DL114" s="0" t="n">
        <v>0.0293027242291827</v>
      </c>
      <c r="DM114" s="0" t="n">
        <v>0.0501576389657742</v>
      </c>
      <c r="DN114" s="0" t="n">
        <v>1.41115227141238</v>
      </c>
      <c r="DO114" s="7" t="n">
        <v>8.56933726706476E-008</v>
      </c>
      <c r="DP114" s="0" t="n">
        <v>0.183915675349015</v>
      </c>
      <c r="DQ114" s="0" t="n">
        <v>0.00262526647904292</v>
      </c>
      <c r="DR114" s="0" t="n">
        <v>0.000705534945533238</v>
      </c>
      <c r="DS114" s="0" t="n">
        <v>0.00507889992283569</v>
      </c>
      <c r="DT114" s="0" t="n">
        <v>0.421309380363975</v>
      </c>
      <c r="DU114" s="0" t="n">
        <v>0.999661806563311</v>
      </c>
      <c r="DV114" s="0" t="n">
        <v>0.783135822873579</v>
      </c>
      <c r="DW114" s="0" t="n">
        <v>0.94005090398237</v>
      </c>
      <c r="DX114" s="7" t="n">
        <v>1.53986885548336E-005</v>
      </c>
      <c r="DY114" s="0" t="n">
        <v>0.00488930021994834</v>
      </c>
      <c r="DZ114" s="0" t="n">
        <v>4.80545855573718</v>
      </c>
      <c r="EA114" s="0" t="n">
        <v>0.141805177987679</v>
      </c>
      <c r="EB114" s="0" t="n">
        <v>4.41541008781113</v>
      </c>
      <c r="EC114" s="0" t="n">
        <v>0.0512219683683422</v>
      </c>
      <c r="ED114" s="0" t="n">
        <v>0.00151160731100337</v>
      </c>
      <c r="EE114" s="0" t="n">
        <v>0.727911565315531</v>
      </c>
      <c r="EF114" s="0" t="n">
        <v>199.760141368994</v>
      </c>
      <c r="EG114" s="0" t="n">
        <v>0.007989611751225</v>
      </c>
      <c r="EH114" s="0" t="n">
        <v>1.37325536322839</v>
      </c>
      <c r="EI114" s="0" t="n">
        <v>98.1604611510152</v>
      </c>
      <c r="EJ114" s="0" t="n">
        <v>0.108958849171375</v>
      </c>
      <c r="EK114" s="0" t="n">
        <v>22754.6647676182</v>
      </c>
      <c r="EL114" s="0" t="n">
        <v>0.0031215526633217</v>
      </c>
      <c r="EM114" s="0" t="n">
        <v>15.7000922737242</v>
      </c>
      <c r="EN114" s="0" t="n">
        <v>577.926826992577</v>
      </c>
      <c r="EO114" s="0" t="n">
        <v>3.1598961378574</v>
      </c>
      <c r="EP114" s="0" t="n">
        <v>694430.310302277</v>
      </c>
      <c r="EQ114" s="0" t="n">
        <v>1.08910184320125</v>
      </c>
      <c r="ER114" s="0" t="n">
        <v>0.0857082572619199</v>
      </c>
      <c r="ES114" s="0" t="n">
        <v>417075.809263524</v>
      </c>
      <c r="ET114" s="0" t="n">
        <v>0.00357088094780593</v>
      </c>
      <c r="EU114" s="0" t="n">
        <v>1.71556342574429</v>
      </c>
      <c r="EV114" s="0" t="n">
        <v>0.00389954638028997</v>
      </c>
      <c r="EW114" s="7" t="n">
        <v>6416999.14205378</v>
      </c>
      <c r="EX114" s="0" t="n">
        <v>10.8838747859814</v>
      </c>
      <c r="EY114" s="0" t="n">
        <v>3788.4087564744</v>
      </c>
      <c r="EZ114" s="7" t="n">
        <v>1020332.28411146</v>
      </c>
      <c r="FA114" s="0" t="n">
        <v>0.00437231223331255</v>
      </c>
      <c r="FB114" s="0" t="n">
        <v>70.0332322234821</v>
      </c>
      <c r="FC114" s="0" t="n">
        <v>65428.5284537528</v>
      </c>
      <c r="FD114" s="0" t="n">
        <v>0.102614082510525</v>
      </c>
      <c r="FE114" s="0" t="n">
        <v>22.4528628032854</v>
      </c>
      <c r="FF114" s="0" t="n">
        <v>20412.7129101856</v>
      </c>
      <c r="FG114" s="0" t="n">
        <v>357.594991458746</v>
      </c>
      <c r="FH114" s="0" t="n">
        <v>98298.9231364614</v>
      </c>
      <c r="FI114" s="0" t="n">
        <v>0.220470442429187</v>
      </c>
      <c r="FJ114" s="0" t="n">
        <v>346.480952253028</v>
      </c>
      <c r="FK114" s="0" t="n">
        <v>3.27704538879088</v>
      </c>
      <c r="FL114" s="0" t="n">
        <v>17038.1781099558</v>
      </c>
      <c r="FM114" s="0" t="n">
        <v>610.509702298701</v>
      </c>
      <c r="FN114" s="0" t="n">
        <v>0.00200530467543852</v>
      </c>
      <c r="FO114" s="0" t="n">
        <v>0.33711048792007</v>
      </c>
      <c r="FP114" s="7" t="n">
        <v>7.95496269605782E-012</v>
      </c>
      <c r="FQ114" s="7" t="n">
        <v>1.18856759595152E-009</v>
      </c>
      <c r="FR114" s="0" t="n">
        <v>499999.999999897</v>
      </c>
      <c r="FS114" s="7" t="n">
        <v>5.67421017456596E-011</v>
      </c>
      <c r="FT114" s="7" t="n">
        <v>5.34082826971813E-009</v>
      </c>
      <c r="FU114" s="0" t="n">
        <v>597507.310901989</v>
      </c>
      <c r="FV114" s="7" t="n">
        <v>9.11633066127567E-009</v>
      </c>
      <c r="FW114" s="7" t="n">
        <v>1.07881987675536E-007</v>
      </c>
      <c r="FX114" s="7" t="n">
        <v>5797187.15553605</v>
      </c>
      <c r="FY114" s="7" t="n">
        <v>8.8449252504354E-008</v>
      </c>
      <c r="FZ114" s="7" t="n">
        <v>8.84580556500563E-007</v>
      </c>
      <c r="GA114" s="7" t="n">
        <v>1.67691573802322E-006</v>
      </c>
      <c r="GB114" s="0" t="n">
        <v>99999.9998322907</v>
      </c>
      <c r="GC114" s="0" t="n">
        <v>0.000167603549178666</v>
      </c>
      <c r="GD114" s="7" t="n">
        <v>1.1242737997126E-008</v>
      </c>
      <c r="GE114" s="0" t="n">
        <v>99999.9999999055</v>
      </c>
      <c r="GF114" s="7" t="n">
        <v>1.3152111093902E-011</v>
      </c>
      <c r="GG114" s="7" t="n">
        <v>4.55935397249947E-014</v>
      </c>
      <c r="GH114" s="7" t="n">
        <v>4.92686162551959E-008</v>
      </c>
      <c r="GI114" s="7" t="n">
        <v>9.44212490553952E-008</v>
      </c>
      <c r="GJ114" s="0" t="n">
        <v>0.00132904419318578</v>
      </c>
      <c r="GK114" s="0" t="n">
        <v>7.79760648403855</v>
      </c>
      <c r="GL114" s="0" t="n">
        <v>1.9185221137963</v>
      </c>
      <c r="GM114" s="0" t="n">
        <v>15.5473996681444</v>
      </c>
      <c r="GN114" s="0" t="s">
        <v>349</v>
      </c>
      <c r="GO114" s="0" t="e">
        <f aca="false">VLOOKUP(GN114,,8,0)</f>
        <v>#NAME?</v>
      </c>
      <c r="GP114" s="0" t="n">
        <v>496</v>
      </c>
      <c r="GQ114" s="0" t="n">
        <v>793343</v>
      </c>
      <c r="GR114" s="0" t="n">
        <v>581</v>
      </c>
      <c r="GS114" s="0" t="n">
        <v>793692</v>
      </c>
      <c r="GT114" s="0" t="n">
        <v>156</v>
      </c>
      <c r="GU114" s="0" t="n">
        <v>-349</v>
      </c>
      <c r="GV114" s="0" t="n">
        <v>60212</v>
      </c>
      <c r="GW114" s="0" t="n">
        <v>0.268502581755594</v>
      </c>
      <c r="GX114" s="0" t="n">
        <v>3</v>
      </c>
      <c r="GY114" s="0" t="s">
        <v>349</v>
      </c>
      <c r="GZ114" s="0" t="n">
        <v>120.4</v>
      </c>
      <c r="HA114" s="0" t="n">
        <v>0</v>
      </c>
      <c r="HB114" s="0" t="e">
        <f aca="false">VLOOKUP(GN114,,42,0)</f>
        <v>#NAME?</v>
      </c>
      <c r="HC114" s="0" t="e">
        <f aca="false">VLOOKUP(GN114,,43,0)</f>
        <v>#NAME?</v>
      </c>
      <c r="HD114" s="0" t="e">
        <f aca="false">IF(HC114="Progressed",1,0)</f>
        <v>#NAME?</v>
      </c>
      <c r="HE114" s="0" t="n">
        <f aca="false">GU114/GX114</f>
        <v>-116.333333333333</v>
      </c>
      <c r="HF114" s="0" t="e">
        <f aca="false">VLOOKUP(GN114,,3,0)</f>
        <v>#NAME?</v>
      </c>
      <c r="HG114" s="0" t="n">
        <f aca="false">IF(Q114&gt;20,1,0)</f>
        <v>1</v>
      </c>
      <c r="HH114" s="0" t="n">
        <f aca="false">IF(AF114&gt;4.2,1,0)</f>
        <v>1</v>
      </c>
      <c r="HI114" s="0" t="n">
        <f aca="false">IF(DQ114&gt;0.005,1,0)</f>
        <v>0</v>
      </c>
      <c r="HJ114" s="0" t="n">
        <f aca="false">IF(DR114&gt;0.004,1,0)</f>
        <v>0</v>
      </c>
      <c r="HK114" s="0" t="n">
        <f aca="false">IF(ED114&gt;0.001,1,0)</f>
        <v>1</v>
      </c>
      <c r="HL114" s="0" t="n">
        <f aca="false">IF((GT114/GP114)&gt;0.4,1,0)</f>
        <v>0</v>
      </c>
      <c r="HM114" s="0" t="n">
        <f aca="false">SUM(HG114:HH114)</f>
        <v>2</v>
      </c>
      <c r="HN114" s="0" t="n">
        <f aca="false">SUM(HG114,HH114,HL114)</f>
        <v>2</v>
      </c>
      <c r="HP114" s="1" t="n">
        <f aca="false">IF(B114&gt;AVERAGE($B$3:$B$115),1,0)</f>
        <v>1</v>
      </c>
      <c r="HQ114" s="1" t="n">
        <f aca="false">IF(E114&gt;AVERAGE($E$3:$E$115),1,0)</f>
        <v>1</v>
      </c>
      <c r="HR114" s="2" t="str">
        <f aca="false">IF(AND(HP114,HQ114),"high","low")</f>
        <v>high</v>
      </c>
      <c r="HS114" s="6" t="n">
        <v>27.6</v>
      </c>
      <c r="HT114" s="6" t="n">
        <v>1</v>
      </c>
      <c r="HU114" s="6" t="str">
        <f aca="false">HR114</f>
        <v>high</v>
      </c>
      <c r="HV114" s="0" t="str">
        <f aca="false">IF(HM114+HL114&lt;2,"low","high")</f>
        <v>high</v>
      </c>
      <c r="HW114" s="0" t="n">
        <v>120.4</v>
      </c>
      <c r="HX114" s="0" t="n">
        <v>0</v>
      </c>
      <c r="HY114" s="0" t="n">
        <f aca="false">SUM(HG114,HH114,HL114)</f>
        <v>2</v>
      </c>
      <c r="IA114" s="0" t="n">
        <v>120.4</v>
      </c>
      <c r="IB114" s="0" t="n">
        <v>0</v>
      </c>
      <c r="IC114" s="0" t="str">
        <f aca="false">IF(AND(SUM(HG114:HH114)=2,GW114&gt;0.4),"high relBp52 and cRel + high synergy",IF(SUM(HG114:HH114)=2,"high RelBp52 and cRel + low synergy","low nfkb"))</f>
        <v>high RelBp52 and cRel + low synergy</v>
      </c>
      <c r="IE114" s="0" t="n">
        <v>120.4</v>
      </c>
      <c r="IF114" s="0" t="n">
        <v>0</v>
      </c>
      <c r="IG114" s="0" t="str">
        <f aca="false">IF(AND(SUM(HG114:HH114)=2,GW114&gt;0.4),"high relBp52 and cRel + high synergy",IF(AND(SUM(HG114:HH114)=1,GW114&gt;0.4),"high RelBp52 or cRel + high synergy",IF(SUM(HG114:HH114)=1,"high cRel OR RelBnp52n","low nfkb")))</f>
        <v>low nfkb</v>
      </c>
      <c r="II114" s="0" t="n">
        <v>120.4</v>
      </c>
      <c r="IJ114" s="0" t="n">
        <v>0</v>
      </c>
      <c r="IK114" s="0" t="str">
        <f aca="false">IF(Q114&gt;20,"high cRel","low cRel")</f>
        <v>high cRel</v>
      </c>
      <c r="IM114" s="0" t="n">
        <v>120.4</v>
      </c>
      <c r="IN114" s="0" t="n">
        <v>0</v>
      </c>
      <c r="IO114" s="0" t="str">
        <f aca="false">IF(AND(Q114&gt;20,GW114&gt;0.4),"high cRel + syn","low cRel or syn")</f>
        <v>low cRel or syn</v>
      </c>
      <c r="IQ114" s="0" t="n">
        <v>120.4</v>
      </c>
      <c r="IR114" s="0" t="n">
        <v>0</v>
      </c>
      <c r="IS114" s="0" t="str">
        <f aca="false">IF(AF114&gt;4.2,"High RelBnp52n","low RelBnp52n")</f>
        <v>High RelBnp52n</v>
      </c>
      <c r="IU114" s="0" t="n">
        <v>120.4</v>
      </c>
      <c r="IV114" s="0" t="n">
        <v>0</v>
      </c>
      <c r="IW114" s="0" t="str">
        <f aca="false">IF(AND(AF114&gt;4.2,GW114&gt;0.4),"High RelBnp52n and syn","low RelBnp52n or syn")</f>
        <v>low RelBnp52n or syn</v>
      </c>
      <c r="IY114" s="0" t="n">
        <v>120.4</v>
      </c>
      <c r="IZ114" s="0" t="n">
        <v>0</v>
      </c>
      <c r="JA114" s="0" t="str">
        <f aca="false">IF(AND(AF114&gt;4.2,GW114&gt;0.4),"High RelBnp52n and syn",IF(AND(AF114&gt;4.2,GW114&lt;=0.4),"other",IF(AND(AF114&lt;=4.2,GW114&gt;0.4),"other","low RelBnp52n and syn")))</f>
        <v>other</v>
      </c>
      <c r="JC114" s="0" t="n">
        <v>120.4</v>
      </c>
      <c r="JD114" s="0" t="n">
        <v>0</v>
      </c>
      <c r="JE114" s="0" t="str">
        <f aca="false">IF(ED114&gt;0.001,"high pE2F","low pE2F")</f>
        <v>high pE2F</v>
      </c>
      <c r="JG114" s="0" t="n">
        <v>120.4</v>
      </c>
      <c r="JH114" s="0" t="n">
        <v>0</v>
      </c>
      <c r="JI114" s="0" t="str">
        <f aca="false">IF((Q114/R114)&gt;1.3,"high cRel/relA","low cRel/RelA")</f>
        <v>high cRel/relA</v>
      </c>
      <c r="JK114" s="0" t="n">
        <v>120.4</v>
      </c>
      <c r="JL114" s="0" t="n">
        <v>0</v>
      </c>
      <c r="JM114" s="0" t="str">
        <f aca="false">IF(AND((Q114/R114)&gt;1.3,GW114&gt;0.4),"high cRel/relA and high syn",IF(OR((Q114/R114)&gt;1.3,GW114&gt;0.4),"high cRel/RelA or high syn","low both"))</f>
        <v>high cRel/RelA or high syn</v>
      </c>
      <c r="JO114" s="0" t="n">
        <v>120.4</v>
      </c>
      <c r="JP114" s="0" t="n">
        <v>0</v>
      </c>
      <c r="JQ114" s="0" t="str">
        <f aca="false">IF(BB114&gt;7.6,"high IkBd","low IkBd")</f>
        <v>low IkBd</v>
      </c>
      <c r="JS114" s="0" t="n">
        <v>120.4</v>
      </c>
      <c r="JT114" s="0" t="n">
        <v>0</v>
      </c>
      <c r="JU114" s="0" t="n">
        <v>3</v>
      </c>
      <c r="JW114" s="0" t="n">
        <v>120.4</v>
      </c>
      <c r="JX114" s="0" t="n">
        <v>0</v>
      </c>
      <c r="JY114" s="0" t="str">
        <f aca="false">IF(OR(JU114=3,JU114=5),IF(GW114&gt;0.4,"3/5 high syn","3/5 low syn"),"other")</f>
        <v>3/5 low syn</v>
      </c>
      <c r="KA114" s="0" t="n">
        <v>120.4</v>
      </c>
      <c r="KB114" s="0" t="n">
        <v>0</v>
      </c>
      <c r="KC114" s="0" t="str">
        <f aca="false">IF(KD114&gt;$KE$3,"high nfkb","low")</f>
        <v>high nfkb</v>
      </c>
      <c r="KD114" s="0" t="n">
        <f aca="false">D114+C114</f>
        <v>57.7870037854048</v>
      </c>
      <c r="KG114" s="0" t="n">
        <v>120.4</v>
      </c>
      <c r="KH114" s="0" t="n">
        <v>0</v>
      </c>
      <c r="KI114" s="0" t="str">
        <f aca="false">IF(AND(KM114,NOT(KN114),KO114),"high cRel+RelB, low RelA","other")</f>
        <v>high cRel+RelB, low RelA</v>
      </c>
      <c r="KJ114" s="0" t="n">
        <f aca="false">Q114</f>
        <v>25.758511599597</v>
      </c>
      <c r="KK114" s="0" t="n">
        <f aca="false">R114</f>
        <v>15.5295929087586</v>
      </c>
      <c r="KL114" s="0" t="n">
        <f aca="false">AC114</f>
        <v>16.4441864895223</v>
      </c>
      <c r="KM114" s="0" t="n">
        <f aca="false">IF(KJ114&gt;AVERAGE($KJ$3:$KJ$115),1,0)</f>
        <v>1</v>
      </c>
      <c r="KN114" s="0" t="n">
        <f aca="false">IF(KK114&gt;AVERAGE($KK$3:$KK$115),1,0)</f>
        <v>0</v>
      </c>
      <c r="KO114" s="0" t="n">
        <f aca="false">IF(KL114&gt;AVERAGE($KL$3:$KL$115),1,0)</f>
        <v>1</v>
      </c>
      <c r="KP114" s="0" t="n">
        <v>5</v>
      </c>
      <c r="KQ114" s="0" t="n">
        <v>454</v>
      </c>
      <c r="KR114" s="0" t="n">
        <v>699694</v>
      </c>
      <c r="KS114" s="0" t="n">
        <v>514</v>
      </c>
      <c r="KT114" s="0" t="n">
        <v>784827</v>
      </c>
      <c r="KU114" s="0" t="n">
        <v>62</v>
      </c>
      <c r="KV114" s="0" t="n">
        <v>-85133</v>
      </c>
      <c r="KW114" s="0" t="n">
        <v>10091</v>
      </c>
      <c r="KX114" s="0" t="n">
        <v>0.120622568093385</v>
      </c>
      <c r="KY114" s="0" t="n">
        <f aca="false">KV114/KT114</f>
        <v>-0.108473587172715</v>
      </c>
    </row>
    <row r="115" customFormat="false" ht="15" hidden="false" customHeight="false" outlineLevel="0" collapsed="false">
      <c r="A115" s="0" t="n">
        <v>361</v>
      </c>
      <c r="B115" s="0" t="n">
        <v>14.313988594382</v>
      </c>
      <c r="C115" s="0" t="n">
        <v>28.7085725315776</v>
      </c>
      <c r="D115" s="0" t="n">
        <v>16.3929637825249</v>
      </c>
      <c r="E115" s="0" t="n">
        <v>152.34765860088</v>
      </c>
      <c r="F115" s="0" t="n">
        <v>0.197266198333075</v>
      </c>
      <c r="G115" s="0" t="n">
        <v>0.0483231210061282</v>
      </c>
      <c r="H115" s="0" t="n">
        <v>1.38778679741283</v>
      </c>
      <c r="I115" s="0" t="n">
        <v>0.875786948719819</v>
      </c>
      <c r="J115" s="0" t="n">
        <v>0.112327965420865</v>
      </c>
      <c r="K115" s="0" t="n">
        <v>10.6632194209712</v>
      </c>
      <c r="L115" s="0" t="n">
        <v>0.580642509903966</v>
      </c>
      <c r="M115" s="0" t="n">
        <v>1</v>
      </c>
      <c r="N115" s="0" t="n">
        <v>1.17493472818301</v>
      </c>
      <c r="O115" s="0" t="n">
        <v>1</v>
      </c>
      <c r="P115" s="0" t="n">
        <v>0.00558303297311905</v>
      </c>
      <c r="Q115" s="0" t="n">
        <v>24.3245139759235</v>
      </c>
      <c r="R115" s="0" t="n">
        <v>15.6223377474512</v>
      </c>
      <c r="S115" s="0" t="n">
        <v>1.43793169110029</v>
      </c>
      <c r="T115" s="0" t="n">
        <v>0</v>
      </c>
      <c r="U115" s="0" t="n">
        <v>1</v>
      </c>
      <c r="V115" s="0" t="n">
        <v>3.92215722180328</v>
      </c>
      <c r="W115" s="0" t="n">
        <v>0.567515460953032</v>
      </c>
      <c r="X115" s="0" t="n">
        <v>1.79177974575449</v>
      </c>
      <c r="Y115" s="0" t="n">
        <v>4.26259529689528</v>
      </c>
      <c r="Z115" s="0" t="n">
        <v>2.03726336770573</v>
      </c>
      <c r="AA115" s="0" t="n">
        <v>0.0272374879820028</v>
      </c>
      <c r="AB115" s="0" t="n">
        <v>0.900233313989551</v>
      </c>
      <c r="AC115" s="0" t="n">
        <v>16.0540950828617</v>
      </c>
      <c r="AD115" s="0" t="n">
        <v>0.00972503190004772</v>
      </c>
      <c r="AE115" s="0" t="n">
        <v>0.492349889369236</v>
      </c>
      <c r="AF115" s="0" t="n">
        <v>4.43498846073175</v>
      </c>
      <c r="AG115" s="0" t="n">
        <v>0.326958797739719</v>
      </c>
      <c r="AH115" s="0" t="n">
        <v>17.2085785907742</v>
      </c>
      <c r="AI115" s="0" t="n">
        <v>0.320387248683117</v>
      </c>
      <c r="AJ115" s="0" t="n">
        <v>0.0820650759532378</v>
      </c>
      <c r="AK115" s="0" t="n">
        <v>0.0342393499043368</v>
      </c>
      <c r="AL115" s="0" t="n">
        <v>0.00602284130132632</v>
      </c>
      <c r="AM115" s="0" t="n">
        <v>1.07626566778322</v>
      </c>
      <c r="AN115" s="0" t="n">
        <v>0.00151041508228202</v>
      </c>
      <c r="AO115" s="0" t="n">
        <v>0.160008879373557</v>
      </c>
      <c r="AP115" s="0" t="n">
        <v>174.276365970601</v>
      </c>
      <c r="AQ115" s="0" t="n">
        <v>17.1942009456948</v>
      </c>
      <c r="AR115" s="0" t="n">
        <v>31.7059967903638</v>
      </c>
      <c r="AS115" s="0" t="n">
        <v>8.87066606323585</v>
      </c>
      <c r="AT115" s="0" t="n">
        <v>19.0650704102071</v>
      </c>
      <c r="AU115" s="0" t="n">
        <v>0.0527762954293309</v>
      </c>
      <c r="AV115" s="0" t="n">
        <v>1.03849136182443</v>
      </c>
      <c r="AW115" s="0" t="n">
        <v>0.017796797751931</v>
      </c>
      <c r="AX115" s="0" t="n">
        <v>1.89275268964066</v>
      </c>
      <c r="AY115" s="0" t="n">
        <v>0.149090146622222</v>
      </c>
      <c r="AZ115" s="0" t="n">
        <v>0.794990252381427</v>
      </c>
      <c r="BA115" s="0" t="n">
        <v>0.117268300726752</v>
      </c>
      <c r="BB115" s="0" t="n">
        <v>7.7126302910619</v>
      </c>
      <c r="BC115" s="0" t="n">
        <v>19.7509760785167</v>
      </c>
      <c r="BD115" s="0" t="n">
        <v>5.43863358508485</v>
      </c>
      <c r="BE115" s="0" t="n">
        <v>1.5213049799184</v>
      </c>
      <c r="BF115" s="0" t="n">
        <v>10.2689090016133</v>
      </c>
      <c r="BG115" s="0" t="n">
        <v>5.30504871195707</v>
      </c>
      <c r="BH115" s="0" t="n">
        <v>0</v>
      </c>
      <c r="BI115" s="0" t="n">
        <v>0</v>
      </c>
      <c r="BJ115" s="0" t="n">
        <v>0.0892253871881213</v>
      </c>
      <c r="BK115" s="0" t="n">
        <v>0.0702503388571296</v>
      </c>
      <c r="BL115" s="0" t="n">
        <v>1.15268157087275</v>
      </c>
      <c r="BM115" s="0" t="n">
        <v>0.0891157976933887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0.00532347680297484</v>
      </c>
      <c r="BU115" s="0" t="n">
        <v>4.05766329266837</v>
      </c>
      <c r="BV115" s="0" t="n">
        <v>9.36400434808482</v>
      </c>
      <c r="BW115" s="0" t="n">
        <v>4.88487974825122</v>
      </c>
      <c r="BX115" s="0" t="n">
        <v>0.0297260598948712</v>
      </c>
      <c r="BY115" s="0" t="n">
        <v>0.0101070576582786</v>
      </c>
      <c r="BZ115" s="0" t="n">
        <v>0.0886668637326554</v>
      </c>
      <c r="CA115" s="0" t="n">
        <v>0.0688533866711897</v>
      </c>
      <c r="CB115" s="0" t="n">
        <v>9.10301388247694</v>
      </c>
      <c r="CC115" s="0" t="n">
        <v>0.723805547518456</v>
      </c>
      <c r="CD115" s="0" t="n">
        <v>0.539242835092735</v>
      </c>
      <c r="CE115" s="0" t="n">
        <v>0.272915478408434</v>
      </c>
      <c r="CF115" s="0" t="n">
        <v>0.00184937486816317</v>
      </c>
      <c r="CG115" s="0" t="n">
        <v>0.00159248029395119</v>
      </c>
      <c r="CH115" s="0" t="n">
        <v>0.00484878139264272</v>
      </c>
      <c r="CI115" s="0" t="n">
        <v>0.00369429798875342</v>
      </c>
      <c r="CJ115" s="0" t="n">
        <v>9.84314725844382</v>
      </c>
      <c r="CK115" s="0" t="n">
        <v>0.862202842255181</v>
      </c>
      <c r="CL115" s="0" t="n">
        <v>0.831380103258796</v>
      </c>
      <c r="CM115" s="0" t="n">
        <v>0.428937775418109</v>
      </c>
      <c r="CN115" s="0" t="n">
        <v>0.002387846669582</v>
      </c>
      <c r="CO115" s="0" t="n">
        <v>0.00220173146639081</v>
      </c>
      <c r="CP115" s="0" t="n">
        <v>0.00721156852774637</v>
      </c>
      <c r="CQ115" s="0" t="n">
        <v>0.00567179185712789</v>
      </c>
      <c r="CR115" s="0" t="n">
        <v>0.822505923656833</v>
      </c>
      <c r="CS115" s="0" t="n">
        <v>0.064754000599063</v>
      </c>
      <c r="CT115" s="0" t="n">
        <v>0.462247876222451</v>
      </c>
      <c r="CU115" s="0" t="n">
        <v>5.21396276390429</v>
      </c>
      <c r="CV115" s="0" t="n">
        <v>0.0390715679339206</v>
      </c>
      <c r="CW115" s="0" t="n">
        <v>0.0314354624936872</v>
      </c>
      <c r="CX115" s="0" t="n">
        <v>0.0332562318902857</v>
      </c>
      <c r="CY115" s="0" t="n">
        <v>0.0376864583331476</v>
      </c>
      <c r="CZ115" s="0" t="n">
        <v>0.0973097522997542</v>
      </c>
      <c r="DA115" s="0" t="n">
        <v>6.64876980162924</v>
      </c>
      <c r="DB115" s="0" t="n">
        <v>1.94032443512636</v>
      </c>
      <c r="DC115" s="0" t="n">
        <v>4.40983121262611</v>
      </c>
      <c r="DD115" s="0" t="n">
        <v>0.287612650083966</v>
      </c>
      <c r="DE115" s="0" t="n">
        <v>0.0169903593092183</v>
      </c>
      <c r="DF115" s="0" t="n">
        <v>0.00986726670689787</v>
      </c>
      <c r="DG115" s="0" t="n">
        <v>0.000575854131269297</v>
      </c>
      <c r="DH115" s="7" t="n">
        <v>2.65857385733844E-006</v>
      </c>
      <c r="DI115" s="0" t="n">
        <v>0.00454722943524454</v>
      </c>
      <c r="DJ115" s="0" t="n">
        <v>0.00491510016640197</v>
      </c>
      <c r="DK115" s="0" t="n">
        <v>0.000410880372269642</v>
      </c>
      <c r="DL115" s="0" t="n">
        <v>0.0292526152155961</v>
      </c>
      <c r="DM115" s="0" t="n">
        <v>0.0463796361870911</v>
      </c>
      <c r="DN115" s="0" t="n">
        <v>1.53228927422021</v>
      </c>
      <c r="DO115" s="7" t="n">
        <v>-5.16171849654833E-005</v>
      </c>
      <c r="DP115" s="0" t="n">
        <v>0.151854607192776</v>
      </c>
      <c r="DQ115" s="0" t="n">
        <v>0.00198006012362354</v>
      </c>
      <c r="DR115" s="0" t="n">
        <v>0.000597885989902337</v>
      </c>
      <c r="DS115" s="0" t="n">
        <v>0.00507888928217303</v>
      </c>
      <c r="DT115" s="0" t="n">
        <v>0.34338082356519</v>
      </c>
      <c r="DU115" s="0" t="n">
        <v>0.999663937355615</v>
      </c>
      <c r="DV115" s="0" t="n">
        <v>0.783133649829187</v>
      </c>
      <c r="DW115" s="0" t="n">
        <v>0.94005090398865</v>
      </c>
      <c r="DX115" s="7" t="n">
        <v>1.53986563749124E-005</v>
      </c>
      <c r="DY115" s="0" t="n">
        <v>0.00488929343015778</v>
      </c>
      <c r="DZ115" s="0" t="n">
        <v>4.86196849591544</v>
      </c>
      <c r="EA115" s="0" t="n">
        <v>0.0855906970106006</v>
      </c>
      <c r="EB115" s="0" t="n">
        <v>3.88293240134518</v>
      </c>
      <c r="EC115" s="0" t="n">
        <v>0.0515309599102379</v>
      </c>
      <c r="ED115" s="0" t="n">
        <v>0.000907158031593962</v>
      </c>
      <c r="EE115" s="0" t="n">
        <v>1.2035702992418</v>
      </c>
      <c r="EF115" s="0" t="n">
        <v>199.760141349919</v>
      </c>
      <c r="EG115" s="0" t="n">
        <v>0.00798961175044702</v>
      </c>
      <c r="EH115" s="0" t="n">
        <v>1.37325536394244</v>
      </c>
      <c r="EI115" s="0" t="n">
        <v>98.1604611503134</v>
      </c>
      <c r="EJ115" s="0" t="n">
        <v>0.108958849939599</v>
      </c>
      <c r="EK115" s="0" t="n">
        <v>22754.6505676187</v>
      </c>
      <c r="EL115" s="0" t="n">
        <v>0.00312155071409425</v>
      </c>
      <c r="EM115" s="0" t="n">
        <v>15.7141183533352</v>
      </c>
      <c r="EN115" s="0" t="n">
        <v>577.918881439745</v>
      </c>
      <c r="EO115" s="0" t="n">
        <v>3.16270592251236</v>
      </c>
      <c r="EP115" s="0" t="n">
        <v>694425.843994091</v>
      </c>
      <c r="EQ115" s="0" t="n">
        <v>1.09006800657442</v>
      </c>
      <c r="ER115" s="0" t="n">
        <v>0.0857842912651834</v>
      </c>
      <c r="ES115" s="0" t="n">
        <v>417075.798813647</v>
      </c>
      <c r="ET115" s="0" t="n">
        <v>0.003574048788025</v>
      </c>
      <c r="EU115" s="0" t="n">
        <v>1.71710720434269</v>
      </c>
      <c r="EV115" s="0" t="n">
        <v>0.00390305317481316</v>
      </c>
      <c r="EW115" s="7" t="n">
        <v>6416999.13897667</v>
      </c>
      <c r="EX115" s="0" t="n">
        <v>10.8935333589534</v>
      </c>
      <c r="EY115" s="0" t="n">
        <v>3792.12346289971</v>
      </c>
      <c r="EZ115" s="7" t="n">
        <v>1020331.97951341</v>
      </c>
      <c r="FA115" s="0" t="n">
        <v>0.00437618974976602</v>
      </c>
      <c r="FB115" s="0" t="n">
        <v>70.0968327070963</v>
      </c>
      <c r="FC115" s="0" t="n">
        <v>43618.7644129037</v>
      </c>
      <c r="FD115" s="0" t="n">
        <v>0.0684701144779457</v>
      </c>
      <c r="FE115" s="0" t="n">
        <v>14.896564663497</v>
      </c>
      <c r="FF115" s="0" t="n">
        <v>20535.1691082691</v>
      </c>
      <c r="FG115" s="0" t="n">
        <v>238.676374765468</v>
      </c>
      <c r="FH115" s="0" t="n">
        <v>98532.9386000559</v>
      </c>
      <c r="FI115" s="0" t="n">
        <v>0.14662154740213</v>
      </c>
      <c r="FJ115" s="0" t="n">
        <v>327.357138871428</v>
      </c>
      <c r="FK115" s="0" t="n">
        <v>3.16410339925366</v>
      </c>
      <c r="FL115" s="0" t="n">
        <v>10274.9962361671</v>
      </c>
      <c r="FM115" s="0" t="n">
        <v>355.623793186147</v>
      </c>
      <c r="FN115" s="0" t="n">
        <v>0.00289950408660835</v>
      </c>
      <c r="FO115" s="0" t="n">
        <v>0.286227426109376</v>
      </c>
      <c r="FP115" s="7" t="n">
        <v>1.66970784795567E-011</v>
      </c>
      <c r="FQ115" s="7" t="n">
        <v>1.42015352156007E-009</v>
      </c>
      <c r="FR115" s="0" t="n">
        <v>499999.99999982</v>
      </c>
      <c r="FS115" s="7" t="n">
        <v>1.19084523102581E-010</v>
      </c>
      <c r="FT115" s="7" t="n">
        <v>9.29442356332772E-009</v>
      </c>
      <c r="FU115" s="0" t="n">
        <v>597507.310837105</v>
      </c>
      <c r="FV115" s="7" t="n">
        <v>1.58645947833785E-008</v>
      </c>
      <c r="FW115" s="7" t="n">
        <v>1.82739318084915E-007</v>
      </c>
      <c r="FX115" s="7" t="n">
        <v>5797187.15492298</v>
      </c>
      <c r="FY115" s="7" t="n">
        <v>1.53922844839189E-007</v>
      </c>
      <c r="FZ115" s="7" t="n">
        <v>1.53913208192117E-006</v>
      </c>
      <c r="GA115" s="7" t="n">
        <v>2.41992770646761E-006</v>
      </c>
      <c r="GB115" s="0" t="n">
        <v>99999.9997580313</v>
      </c>
      <c r="GC115" s="0" t="n">
        <v>0.000241838955146728</v>
      </c>
      <c r="GD115" s="7" t="n">
        <v>1.59830275044885E-008</v>
      </c>
      <c r="GE115" s="0" t="n">
        <v>99999.9999998863</v>
      </c>
      <c r="GF115" s="7" t="n">
        <v>1.67800514426197E-011</v>
      </c>
      <c r="GG115" s="7" t="n">
        <v>5.81638236764985E-014</v>
      </c>
      <c r="GH115" s="7" t="n">
        <v>7.82523848762151E-008</v>
      </c>
      <c r="GI115" s="7" t="n">
        <v>1.13596312825997E-007</v>
      </c>
      <c r="GJ115" s="0" t="n">
        <v>0.00197673374889219</v>
      </c>
      <c r="GK115" s="0" t="n">
        <v>8.38384371599886</v>
      </c>
      <c r="GL115" s="0" t="n">
        <v>1.92753880711738</v>
      </c>
      <c r="GM115" s="0" t="n">
        <v>15.5124167406662</v>
      </c>
      <c r="GN115" s="0" t="s">
        <v>350</v>
      </c>
      <c r="GO115" s="0" t="e">
        <f aca="false">VLOOKUP(GN115,,8,0)</f>
        <v>#NAME?</v>
      </c>
      <c r="GP115" s="0" t="n">
        <v>331</v>
      </c>
      <c r="GQ115" s="0" t="n">
        <v>596705</v>
      </c>
      <c r="GR115" s="0" t="n">
        <v>358</v>
      </c>
      <c r="GS115" s="0" t="n">
        <v>568951</v>
      </c>
      <c r="GT115" s="0" t="n">
        <v>145</v>
      </c>
      <c r="GU115" s="0" t="n">
        <v>27754</v>
      </c>
      <c r="GV115" s="0" t="n">
        <v>49847</v>
      </c>
      <c r="GW115" s="0" t="n">
        <v>0.405027932960894</v>
      </c>
      <c r="GX115" s="0" t="n">
        <v>2</v>
      </c>
      <c r="GY115" s="0" t="s">
        <v>350</v>
      </c>
      <c r="GZ115" s="0" t="n">
        <v>127.4666667</v>
      </c>
      <c r="HA115" s="0" t="n">
        <v>0</v>
      </c>
      <c r="HB115" s="0" t="e">
        <f aca="false">VLOOKUP(GN115,,42,0)</f>
        <v>#NAME?</v>
      </c>
      <c r="HC115" s="0" t="e">
        <f aca="false">VLOOKUP(GN115,,43,0)</f>
        <v>#NAME?</v>
      </c>
      <c r="HD115" s="0" t="e">
        <f aca="false">IF(HC115="Progressed",1,0)</f>
        <v>#NAME?</v>
      </c>
      <c r="HE115" s="0" t="n">
        <f aca="false">GU115/GX115</f>
        <v>13877</v>
      </c>
      <c r="HF115" s="0" t="e">
        <f aca="false">VLOOKUP(GN115,,3,0)</f>
        <v>#NAME?</v>
      </c>
      <c r="HG115" s="0" t="n">
        <f aca="false">IF(Q115&gt;20,1,0)</f>
        <v>1</v>
      </c>
      <c r="HH115" s="0" t="n">
        <f aca="false">IF(AF115&gt;4.2,1,0)</f>
        <v>1</v>
      </c>
      <c r="HI115" s="0" t="n">
        <f aca="false">IF(DQ115&gt;0.005,1,0)</f>
        <v>0</v>
      </c>
      <c r="HJ115" s="0" t="n">
        <f aca="false">IF(DR115&gt;0.004,1,0)</f>
        <v>0</v>
      </c>
      <c r="HK115" s="0" t="n">
        <f aca="false">IF(ED115&gt;0.001,1,0)</f>
        <v>0</v>
      </c>
      <c r="HL115" s="0" t="n">
        <f aca="false">IF((GT115/GP115)&gt;0.4,1,0)</f>
        <v>1</v>
      </c>
      <c r="HM115" s="0" t="n">
        <f aca="false">SUM(HG115:HH115)</f>
        <v>2</v>
      </c>
      <c r="HN115" s="0" t="n">
        <f aca="false">SUM(HG115,HH115,HL115)</f>
        <v>3</v>
      </c>
      <c r="HP115" s="1" t="n">
        <f aca="false">IF(B115&gt;AVERAGE($B$3:$B$115),1,0)</f>
        <v>1</v>
      </c>
      <c r="HQ115" s="1" t="n">
        <f aca="false">IF(E115&gt;AVERAGE($E$3:$E$115),1,0)</f>
        <v>1</v>
      </c>
      <c r="HR115" s="2" t="str">
        <f aca="false">IF(AND(HP115,HQ115),"high","low")</f>
        <v>high</v>
      </c>
      <c r="HS115" s="6" t="n">
        <v>127.4666667</v>
      </c>
      <c r="HT115" s="6" t="n">
        <v>0</v>
      </c>
      <c r="HU115" s="6" t="str">
        <f aca="false">HR115</f>
        <v>high</v>
      </c>
      <c r="HV115" s="0" t="str">
        <f aca="false">IF(HM115+HL115&lt;2,"low","high")</f>
        <v>high</v>
      </c>
      <c r="HW115" s="0" t="n">
        <v>127.4666667</v>
      </c>
      <c r="HX115" s="0" t="n">
        <v>0</v>
      </c>
      <c r="HY115" s="0" t="n">
        <f aca="false">SUM(HG115,HH115,HL115)</f>
        <v>3</v>
      </c>
      <c r="IA115" s="0" t="n">
        <v>127.4666667</v>
      </c>
      <c r="IB115" s="0" t="n">
        <v>0</v>
      </c>
      <c r="IC115" s="0" t="str">
        <f aca="false">IF(AND(SUM(HG115:HH115)=2,GW115&gt;0.4),"high relBp52 and cRel + high synergy",IF(SUM(HG115:HH115)=2,"high RelBp52 and cRel + low synergy","low nfkb"))</f>
        <v>high relBp52 and cRel + high synergy</v>
      </c>
      <c r="IE115" s="0" t="n">
        <v>127.4666667</v>
      </c>
      <c r="IF115" s="0" t="n">
        <v>0</v>
      </c>
      <c r="IG115" s="0" t="str">
        <f aca="false">IF(AND(SUM(HG115:HH115)=2,GW115&gt;0.4),"high relBp52 and cRel + high synergy",IF(AND(SUM(HG115:HH115)=1,GW115&gt;0.4),"high RelBp52 or cRel + high synergy",IF(SUM(HG115:HH115)=1,"high cRel OR RelBnp52n","low nfkb")))</f>
        <v>high relBp52 and cRel + high synergy</v>
      </c>
      <c r="II115" s="0" t="n">
        <v>127.4666667</v>
      </c>
      <c r="IJ115" s="0" t="n">
        <v>0</v>
      </c>
      <c r="IK115" s="0" t="str">
        <f aca="false">IF(Q115&gt;20,"high cRel","low cRel")</f>
        <v>high cRel</v>
      </c>
      <c r="IM115" s="0" t="n">
        <v>127.4666667</v>
      </c>
      <c r="IN115" s="0" t="n">
        <v>0</v>
      </c>
      <c r="IO115" s="0" t="str">
        <f aca="false">IF(AND(Q115&gt;20,GW115&gt;0.4),"high cRel + syn","low cRel or syn")</f>
        <v>high cRel + syn</v>
      </c>
      <c r="IQ115" s="0" t="n">
        <v>127.4666667</v>
      </c>
      <c r="IR115" s="0" t="n">
        <v>0</v>
      </c>
      <c r="IS115" s="0" t="str">
        <f aca="false">IF(AF115&gt;4.2,"High RelBnp52n","low RelBnp52n")</f>
        <v>High RelBnp52n</v>
      </c>
      <c r="IU115" s="0" t="n">
        <v>127.4666667</v>
      </c>
      <c r="IV115" s="0" t="n">
        <v>0</v>
      </c>
      <c r="IW115" s="0" t="str">
        <f aca="false">IF(AND(AF115&gt;4.2,GW115&gt;0.4),"High RelBnp52n and syn","low RelBnp52n or syn")</f>
        <v>High RelBnp52n and syn</v>
      </c>
      <c r="IY115" s="0" t="n">
        <v>127.4666667</v>
      </c>
      <c r="IZ115" s="0" t="n">
        <v>0</v>
      </c>
      <c r="JA115" s="0" t="str">
        <f aca="false">IF(AND(AF115&gt;4.2,GW115&gt;0.4),"High RelBnp52n and syn",IF(AND(AF115&gt;4.2,GW115&lt;=0.4),"other",IF(AND(AF115&lt;=4.2,GW115&gt;0.4),"other","low RelBnp52n and syn")))</f>
        <v>High RelBnp52n and syn</v>
      </c>
      <c r="JC115" s="0" t="n">
        <v>127.4666667</v>
      </c>
      <c r="JD115" s="0" t="n">
        <v>0</v>
      </c>
      <c r="JE115" s="0" t="str">
        <f aca="false">IF(ED115&gt;0.001,"high pE2F","low pE2F")</f>
        <v>low pE2F</v>
      </c>
      <c r="JG115" s="0" t="n">
        <v>127.4666667</v>
      </c>
      <c r="JH115" s="0" t="n">
        <v>0</v>
      </c>
      <c r="JI115" s="0" t="str">
        <f aca="false">IF((Q115/R115)&gt;1.3,"high cRel/relA","low cRel/RelA")</f>
        <v>high cRel/relA</v>
      </c>
      <c r="JK115" s="0" t="n">
        <v>127.4666667</v>
      </c>
      <c r="JL115" s="0" t="n">
        <v>0</v>
      </c>
      <c r="JM115" s="0" t="str">
        <f aca="false">IF(AND((Q115/R115)&gt;1.3,GW115&gt;0.4),"high cRel/relA and high syn",IF(OR((Q115/R115)&gt;1.3,GW115&gt;0.4),"high cRel/RelA or high syn","low both"))</f>
        <v>high cRel/relA and high syn</v>
      </c>
      <c r="JO115" s="0" t="n">
        <v>127.4666667</v>
      </c>
      <c r="JP115" s="0" t="n">
        <v>0</v>
      </c>
      <c r="JQ115" s="0" t="str">
        <f aca="false">IF(BB115&gt;7.6,"high IkBd","low IkBd")</f>
        <v>high IkBd</v>
      </c>
      <c r="JS115" s="0" t="n">
        <v>127.4666667</v>
      </c>
      <c r="JT115" s="0" t="n">
        <v>0</v>
      </c>
      <c r="JU115" s="0" t="n">
        <v>2</v>
      </c>
      <c r="JW115" s="0" t="n">
        <v>127.4666667</v>
      </c>
      <c r="JX115" s="0" t="n">
        <v>0</v>
      </c>
      <c r="JY115" s="0" t="str">
        <f aca="false">IF(OR(JU115=3,JU115=5),IF(GW115&gt;0.4,"3/5 high syn","3/5 low syn"),"other")</f>
        <v>other</v>
      </c>
      <c r="KA115" s="0" t="n">
        <v>127.4666667</v>
      </c>
      <c r="KB115" s="0" t="n">
        <v>0</v>
      </c>
      <c r="KC115" s="0" t="str">
        <f aca="false">IF(KD115&gt;$KE$3,"high nfkb","low")</f>
        <v>high nfkb</v>
      </c>
      <c r="KD115" s="0" t="n">
        <f aca="false">D115+C115</f>
        <v>45.1015363141025</v>
      </c>
      <c r="KG115" s="0" t="n">
        <v>127.4666667</v>
      </c>
      <c r="KH115" s="0" t="n">
        <v>0</v>
      </c>
      <c r="KI115" s="0" t="str">
        <f aca="false">IF(AND(KM115,NOT(KN115),KO115),"high cRel+RelB, low RelA","other")</f>
        <v>other</v>
      </c>
      <c r="KJ115" s="0" t="n">
        <f aca="false">Q115</f>
        <v>24.3245139759235</v>
      </c>
      <c r="KK115" s="0" t="n">
        <f aca="false">R115</f>
        <v>15.6223377474512</v>
      </c>
      <c r="KL115" s="0" t="n">
        <f aca="false">AC115</f>
        <v>16.0540950828617</v>
      </c>
      <c r="KM115" s="0" t="n">
        <f aca="false">IF(KJ115&gt;AVERAGE($KJ$3:$KJ$115),1,0)</f>
        <v>1</v>
      </c>
      <c r="KN115" s="0" t="n">
        <f aca="false">IF(KK115&gt;AVERAGE($KK$3:$KK$115),1,0)</f>
        <v>0</v>
      </c>
      <c r="KO115" s="0" t="n">
        <f aca="false">IF(KL115&gt;AVERAGE($KL$3:$KL$115),1,0)</f>
        <v>0</v>
      </c>
      <c r="KP115" s="0" t="n">
        <v>5</v>
      </c>
      <c r="KQ115" s="0" t="n">
        <v>428</v>
      </c>
      <c r="KR115" s="0" t="n">
        <v>691962</v>
      </c>
      <c r="KS115" s="0" t="n">
        <v>498</v>
      </c>
      <c r="KT115" s="0" t="n">
        <v>712405</v>
      </c>
      <c r="KU115" s="0" t="n">
        <v>76</v>
      </c>
      <c r="KV115" s="0" t="n">
        <v>-20443</v>
      </c>
      <c r="KW115" s="0" t="n">
        <v>36093</v>
      </c>
      <c r="KX115" s="0" t="n">
        <v>0.152610441767068</v>
      </c>
      <c r="KY115" s="0" t="n">
        <f aca="false">KV115/KT115</f>
        <v>-0.0286957559253515</v>
      </c>
    </row>
    <row r="116" customFormat="false" ht="15" hidden="false" customHeight="false" outlineLevel="0" collapsed="false">
      <c r="HP116" s="0"/>
      <c r="HQ116" s="0"/>
      <c r="HR116" s="0"/>
    </row>
    <row r="117" customFormat="false" ht="15" hidden="false" customHeight="false" outlineLevel="0" collapsed="false">
      <c r="B117" s="0" t="n">
        <f aca="false">AVERAGE(B3:B115)</f>
        <v>11.6840383568882</v>
      </c>
      <c r="HP117" s="8"/>
      <c r="HQ117" s="8"/>
      <c r="HR117" s="8"/>
    </row>
    <row r="118" customFormat="false" ht="15" hidden="false" customHeight="false" outlineLevel="0" collapsed="false">
      <c r="HP118" s="8"/>
      <c r="HQ118" s="8"/>
      <c r="HR118" s="8"/>
    </row>
    <row r="119" customFormat="false" ht="15" hidden="false" customHeight="false" outlineLevel="0" collapsed="false">
      <c r="HP119" s="8"/>
      <c r="HQ119" s="8"/>
      <c r="HR119" s="8"/>
    </row>
    <row r="120" customFormat="false" ht="15" hidden="false" customHeight="false" outlineLevel="0" collapsed="false">
      <c r="HP120" s="8"/>
      <c r="HQ120" s="8"/>
      <c r="HR120" s="8"/>
    </row>
    <row r="121" customFormat="false" ht="15" hidden="false" customHeight="false" outlineLevel="0" collapsed="false">
      <c r="HP121" s="8"/>
      <c r="HQ121" s="8"/>
      <c r="HR121" s="8"/>
    </row>
    <row r="122" customFormat="false" ht="15" hidden="false" customHeight="false" outlineLevel="0" collapsed="false">
      <c r="HP122" s="8"/>
      <c r="HQ122" s="8"/>
      <c r="HR122" s="8"/>
    </row>
    <row r="123" customFormat="false" ht="15" hidden="false" customHeight="false" outlineLevel="0" collapsed="false">
      <c r="HP123" s="8"/>
      <c r="HQ123" s="8"/>
      <c r="HR123" s="8"/>
    </row>
    <row r="124" customFormat="false" ht="15" hidden="false" customHeight="false" outlineLevel="0" collapsed="false">
      <c r="HP124" s="8"/>
      <c r="HQ124" s="8"/>
      <c r="HR124" s="8"/>
    </row>
    <row r="125" customFormat="false" ht="15" hidden="false" customHeight="false" outlineLevel="0" collapsed="false">
      <c r="HP125" s="8"/>
      <c r="HQ125" s="8"/>
      <c r="HR125" s="8"/>
    </row>
    <row r="126" customFormat="false" ht="15" hidden="false" customHeight="false" outlineLevel="0" collapsed="false">
      <c r="HP126" s="8"/>
      <c r="HQ126" s="8"/>
      <c r="HR126" s="8"/>
    </row>
    <row r="127" customFormat="false" ht="15" hidden="false" customHeight="false" outlineLevel="0" collapsed="false">
      <c r="HP127" s="8"/>
      <c r="HQ127" s="8"/>
      <c r="HR127" s="8"/>
    </row>
    <row r="128" customFormat="false" ht="15" hidden="false" customHeight="false" outlineLevel="0" collapsed="false">
      <c r="HP128" s="8"/>
      <c r="HQ128" s="8"/>
      <c r="HR128" s="8"/>
    </row>
    <row r="129" customFormat="false" ht="15" hidden="false" customHeight="false" outlineLevel="0" collapsed="false">
      <c r="HP129" s="8"/>
      <c r="HQ129" s="8"/>
      <c r="HR129" s="8"/>
    </row>
    <row r="130" customFormat="false" ht="15" hidden="false" customHeight="false" outlineLevel="0" collapsed="false">
      <c r="HP130" s="8"/>
      <c r="HQ130" s="8"/>
      <c r="HR130" s="8"/>
    </row>
    <row r="131" customFormat="false" ht="15" hidden="false" customHeight="false" outlineLevel="0" collapsed="false">
      <c r="HP131" s="8"/>
      <c r="HQ131" s="8"/>
      <c r="HR131" s="8"/>
    </row>
    <row r="132" customFormat="false" ht="15" hidden="false" customHeight="false" outlineLevel="0" collapsed="false">
      <c r="HP132" s="8"/>
      <c r="HQ132" s="8"/>
      <c r="HR132" s="8"/>
    </row>
    <row r="133" customFormat="false" ht="15" hidden="false" customHeight="false" outlineLevel="0" collapsed="false">
      <c r="HP133" s="8"/>
      <c r="HQ133" s="8"/>
      <c r="HR133" s="8"/>
    </row>
    <row r="134" customFormat="false" ht="15" hidden="false" customHeight="false" outlineLevel="0" collapsed="false">
      <c r="HP134" s="8"/>
      <c r="HQ134" s="8"/>
      <c r="HR134" s="8"/>
    </row>
    <row r="135" customFormat="false" ht="15" hidden="false" customHeight="false" outlineLevel="0" collapsed="false">
      <c r="HP135" s="8"/>
      <c r="HQ135" s="8"/>
      <c r="HR135" s="8"/>
    </row>
    <row r="136" customFormat="false" ht="15" hidden="false" customHeight="false" outlineLevel="0" collapsed="false">
      <c r="HP136" s="8"/>
      <c r="HQ136" s="8"/>
      <c r="HR136" s="8"/>
    </row>
    <row r="137" customFormat="false" ht="15" hidden="false" customHeight="false" outlineLevel="0" collapsed="false">
      <c r="HP137" s="8"/>
      <c r="HQ137" s="8"/>
      <c r="HR137" s="8"/>
    </row>
    <row r="138" customFormat="false" ht="15" hidden="false" customHeight="false" outlineLevel="0" collapsed="false">
      <c r="HP138" s="8"/>
      <c r="HQ138" s="8"/>
      <c r="HR138" s="8"/>
    </row>
    <row r="139" customFormat="false" ht="15" hidden="false" customHeight="false" outlineLevel="0" collapsed="false">
      <c r="HP139" s="8"/>
      <c r="HQ139" s="8"/>
      <c r="HR139" s="8"/>
    </row>
    <row r="140" customFormat="false" ht="15" hidden="false" customHeight="false" outlineLevel="0" collapsed="false">
      <c r="HP140" s="8"/>
      <c r="HQ140" s="8"/>
      <c r="HR140" s="8"/>
    </row>
    <row r="141" customFormat="false" ht="15" hidden="false" customHeight="false" outlineLevel="0" collapsed="false">
      <c r="HP141" s="8"/>
      <c r="HQ141" s="8"/>
      <c r="HR141" s="8"/>
    </row>
    <row r="142" customFormat="false" ht="15" hidden="false" customHeight="false" outlineLevel="0" collapsed="false">
      <c r="HP142" s="8"/>
      <c r="HQ142" s="8"/>
      <c r="HR142" s="8"/>
    </row>
    <row r="143" customFormat="false" ht="15" hidden="false" customHeight="false" outlineLevel="0" collapsed="false">
      <c r="HP143" s="8"/>
      <c r="HQ143" s="8"/>
      <c r="HR143" s="8"/>
    </row>
    <row r="144" customFormat="false" ht="15" hidden="false" customHeight="false" outlineLevel="0" collapsed="false">
      <c r="HP144" s="9"/>
      <c r="HQ144" s="8"/>
      <c r="HR144" s="8"/>
    </row>
    <row r="145" customFormat="false" ht="15" hidden="false" customHeight="false" outlineLevel="0" collapsed="false">
      <c r="HP145" s="10"/>
      <c r="HQ145" s="8"/>
      <c r="HR145" s="8"/>
    </row>
    <row r="146" customFormat="false" ht="15" hidden="false" customHeight="false" outlineLevel="0" collapsed="false">
      <c r="HP146" s="10"/>
      <c r="HQ146" s="8"/>
      <c r="HR146" s="8"/>
    </row>
    <row r="147" customFormat="false" ht="15" hidden="false" customHeight="false" outlineLevel="0" collapsed="false">
      <c r="HP147" s="10"/>
      <c r="HQ147" s="8"/>
      <c r="HR147" s="8"/>
    </row>
    <row r="148" customFormat="false" ht="15" hidden="false" customHeight="false" outlineLevel="0" collapsed="false">
      <c r="HP148" s="10"/>
      <c r="HQ148" s="8"/>
      <c r="HR148" s="8"/>
    </row>
    <row r="149" customFormat="false" ht="15" hidden="false" customHeight="false" outlineLevel="0" collapsed="false">
      <c r="HP149" s="10"/>
      <c r="HQ149" s="8"/>
      <c r="HR149" s="8"/>
    </row>
    <row r="150" customFormat="false" ht="15" hidden="false" customHeight="false" outlineLevel="0" collapsed="false">
      <c r="HP150" s="10"/>
      <c r="HQ150" s="8"/>
      <c r="HR150" s="8"/>
    </row>
    <row r="151" customFormat="false" ht="15" hidden="false" customHeight="false" outlineLevel="0" collapsed="false">
      <c r="HP151" s="10"/>
      <c r="HQ151" s="8"/>
      <c r="HR151" s="8"/>
    </row>
    <row r="152" customFormat="false" ht="15" hidden="false" customHeight="false" outlineLevel="0" collapsed="false">
      <c r="HP152" s="8"/>
      <c r="HQ152" s="8"/>
      <c r="HR152" s="8"/>
    </row>
    <row r="153" customFormat="false" ht="15" hidden="false" customHeight="false" outlineLevel="0" collapsed="false">
      <c r="HP153" s="8"/>
      <c r="HQ153" s="8"/>
      <c r="HR153" s="8"/>
    </row>
    <row r="154" customFormat="false" ht="15" hidden="false" customHeight="false" outlineLevel="0" collapsed="false">
      <c r="HP154" s="8"/>
      <c r="HQ154" s="8"/>
      <c r="HR154" s="8"/>
    </row>
    <row r="155" customFormat="false" ht="15" hidden="false" customHeight="false" outlineLevel="0" collapsed="false">
      <c r="HP155" s="8"/>
      <c r="HQ155" s="8"/>
      <c r="HR155" s="8"/>
    </row>
    <row r="156" customFormat="false" ht="15" hidden="false" customHeight="false" outlineLevel="0" collapsed="false">
      <c r="HP156" s="8"/>
      <c r="HQ156" s="8"/>
      <c r="HR156" s="8"/>
    </row>
    <row r="157" customFormat="false" ht="15" hidden="false" customHeight="false" outlineLevel="0" collapsed="false">
      <c r="HP157" s="8"/>
      <c r="HQ157" s="8"/>
      <c r="HR157" s="8"/>
    </row>
    <row r="158" customFormat="false" ht="15" hidden="false" customHeight="false" outlineLevel="0" collapsed="false">
      <c r="HP158" s="8"/>
      <c r="HQ158" s="8"/>
      <c r="HR158" s="8"/>
    </row>
    <row r="159" customFormat="false" ht="15" hidden="false" customHeight="false" outlineLevel="0" collapsed="false">
      <c r="HP159" s="8"/>
      <c r="HQ159" s="8"/>
      <c r="HR159" s="8"/>
    </row>
    <row r="160" customFormat="false" ht="15" hidden="false" customHeight="false" outlineLevel="0" collapsed="false">
      <c r="HP160" s="8"/>
      <c r="HQ160" s="8"/>
      <c r="HR160" s="8"/>
    </row>
    <row r="161" customFormat="false" ht="15" hidden="false" customHeight="false" outlineLevel="0" collapsed="false">
      <c r="HP161" s="8"/>
      <c r="HQ161" s="8"/>
      <c r="HR161" s="8"/>
    </row>
    <row r="162" customFormat="false" ht="15" hidden="false" customHeight="false" outlineLevel="0" collapsed="false">
      <c r="HP162" s="8"/>
      <c r="HQ162" s="8"/>
      <c r="HR162" s="8"/>
    </row>
    <row r="163" customFormat="false" ht="15" hidden="false" customHeight="false" outlineLevel="0" collapsed="false">
      <c r="HP163" s="8"/>
      <c r="HQ163" s="8"/>
      <c r="HR163" s="8"/>
    </row>
    <row r="164" customFormat="false" ht="15" hidden="false" customHeight="false" outlineLevel="0" collapsed="false">
      <c r="HP164" s="8"/>
      <c r="HQ164" s="8"/>
      <c r="HR164" s="8"/>
    </row>
    <row r="165" customFormat="false" ht="15" hidden="false" customHeight="false" outlineLevel="0" collapsed="false">
      <c r="HP165" s="8"/>
      <c r="HQ165" s="8"/>
      <c r="HR165" s="8"/>
    </row>
    <row r="166" customFormat="false" ht="15" hidden="false" customHeight="false" outlineLevel="0" collapsed="false">
      <c r="HP166" s="8"/>
      <c r="HQ166" s="8"/>
      <c r="HR166" s="8"/>
    </row>
    <row r="167" customFormat="false" ht="15" hidden="false" customHeight="false" outlineLevel="0" collapsed="false">
      <c r="HP167" s="8"/>
      <c r="HQ167" s="8"/>
      <c r="HR167" s="8"/>
    </row>
    <row r="168" customFormat="false" ht="15" hidden="false" customHeight="false" outlineLevel="0" collapsed="false">
      <c r="HP168" s="8"/>
      <c r="HQ168" s="8"/>
      <c r="HR168" s="8"/>
    </row>
    <row r="169" customFormat="false" ht="15" hidden="false" customHeight="false" outlineLevel="0" collapsed="false">
      <c r="HP169" s="8"/>
      <c r="HQ169" s="8"/>
      <c r="HR169" s="8"/>
    </row>
    <row r="170" customFormat="false" ht="15" hidden="false" customHeight="false" outlineLevel="0" collapsed="false">
      <c r="HP170" s="8"/>
      <c r="HQ170" s="8"/>
      <c r="HR170" s="8"/>
    </row>
    <row r="171" customFormat="false" ht="15" hidden="false" customHeight="false" outlineLevel="0" collapsed="false">
      <c r="HP171" s="8"/>
      <c r="HQ171" s="8"/>
      <c r="HR171" s="8"/>
      <c r="JW171" s="0" t="n">
        <v>1</v>
      </c>
      <c r="JX171" s="0" t="n">
        <v>1</v>
      </c>
      <c r="JY171" s="0" t="s">
        <v>351</v>
      </c>
    </row>
    <row r="172" customFormat="false" ht="15" hidden="false" customHeight="false" outlineLevel="0" collapsed="false">
      <c r="HP172" s="8"/>
      <c r="HQ172" s="8"/>
      <c r="HR172" s="8"/>
      <c r="JW172" s="0" t="n">
        <v>4.8296</v>
      </c>
      <c r="JX172" s="0" t="n">
        <v>1</v>
      </c>
      <c r="JY172" s="0" t="s">
        <v>351</v>
      </c>
    </row>
    <row r="173" customFormat="false" ht="15" hidden="false" customHeight="false" outlineLevel="0" collapsed="false">
      <c r="HP173" s="8"/>
      <c r="HQ173" s="8"/>
      <c r="HR173" s="8"/>
      <c r="JW173" s="0" t="n">
        <v>4.9281</v>
      </c>
      <c r="JX173" s="0" t="n">
        <v>1</v>
      </c>
      <c r="JY173" s="0" t="s">
        <v>351</v>
      </c>
    </row>
    <row r="174" customFormat="false" ht="15" hidden="false" customHeight="false" outlineLevel="0" collapsed="false">
      <c r="HP174" s="8"/>
      <c r="HQ174" s="8"/>
      <c r="HR174" s="8"/>
      <c r="JW174" s="0" t="n">
        <v>6.2752</v>
      </c>
      <c r="JX174" s="0" t="n">
        <v>1</v>
      </c>
      <c r="JY174" s="0" t="s">
        <v>351</v>
      </c>
    </row>
    <row r="175" customFormat="false" ht="15" hidden="false" customHeight="false" outlineLevel="0" collapsed="false">
      <c r="HP175" s="8"/>
      <c r="HQ175" s="8"/>
      <c r="HR175" s="8"/>
      <c r="JW175" s="0" t="n">
        <v>7.3</v>
      </c>
      <c r="JX175" s="0" t="n">
        <v>1</v>
      </c>
      <c r="JY175" s="0" t="s">
        <v>351</v>
      </c>
    </row>
    <row r="176" customFormat="false" ht="15" hidden="false" customHeight="false" outlineLevel="0" collapsed="false">
      <c r="HP176" s="8"/>
      <c r="HQ176" s="8"/>
      <c r="HR176" s="8"/>
      <c r="JW176" s="0" t="n">
        <v>10.2</v>
      </c>
      <c r="JX176" s="0" t="n">
        <v>1</v>
      </c>
      <c r="JY176" s="0" t="s">
        <v>351</v>
      </c>
    </row>
    <row r="177" customFormat="false" ht="15" hidden="false" customHeight="false" outlineLevel="0" collapsed="false">
      <c r="HP177" s="8"/>
      <c r="HQ177" s="8"/>
      <c r="HR177" s="8"/>
      <c r="JW177" s="0" t="n">
        <v>12.7</v>
      </c>
      <c r="JX177" s="0" t="n">
        <v>1</v>
      </c>
      <c r="JY177" s="0" t="s">
        <v>351</v>
      </c>
    </row>
    <row r="178" customFormat="false" ht="15" hidden="false" customHeight="false" outlineLevel="0" collapsed="false">
      <c r="HP178" s="8"/>
      <c r="HQ178" s="8"/>
      <c r="HR178" s="8"/>
      <c r="JW178" s="0" t="n">
        <v>16.4271</v>
      </c>
      <c r="JX178" s="0" t="n">
        <v>1</v>
      </c>
      <c r="JY178" s="0" t="s">
        <v>351</v>
      </c>
    </row>
    <row r="179" customFormat="false" ht="15" hidden="false" customHeight="false" outlineLevel="0" collapsed="false">
      <c r="HP179" s="8"/>
      <c r="HQ179" s="8"/>
      <c r="HR179" s="8"/>
      <c r="JW179" s="0" t="n">
        <v>20.9</v>
      </c>
      <c r="JX179" s="0" t="n">
        <v>1</v>
      </c>
      <c r="JY179" s="0" t="s">
        <v>351</v>
      </c>
    </row>
    <row r="180" customFormat="false" ht="15" hidden="false" customHeight="false" outlineLevel="0" collapsed="false">
      <c r="HP180" s="8"/>
      <c r="HQ180" s="8"/>
      <c r="HR180" s="8"/>
      <c r="JW180" s="0" t="n">
        <v>35.4</v>
      </c>
      <c r="JX180" s="0" t="n">
        <v>0</v>
      </c>
      <c r="JY180" s="0" t="s">
        <v>351</v>
      </c>
    </row>
    <row r="181" customFormat="false" ht="15" hidden="false" customHeight="false" outlineLevel="0" collapsed="false">
      <c r="HP181" s="8"/>
      <c r="HQ181" s="8"/>
      <c r="HR181" s="8"/>
      <c r="JW181" s="0" t="n">
        <v>45.2</v>
      </c>
      <c r="JX181" s="0" t="n">
        <v>1</v>
      </c>
      <c r="JY181" s="0" t="s">
        <v>351</v>
      </c>
    </row>
    <row r="182" customFormat="false" ht="15" hidden="false" customHeight="false" outlineLevel="0" collapsed="false">
      <c r="HP182" s="8"/>
      <c r="HQ182" s="8"/>
      <c r="HR182" s="8"/>
      <c r="JW182" s="0" t="n">
        <v>46.8</v>
      </c>
      <c r="JX182" s="0" t="n">
        <v>0</v>
      </c>
      <c r="JY182" s="0" t="s">
        <v>351</v>
      </c>
    </row>
    <row r="183" customFormat="false" ht="15" hidden="false" customHeight="false" outlineLevel="0" collapsed="false">
      <c r="HP183" s="8"/>
      <c r="HQ183" s="8"/>
      <c r="HR183" s="8"/>
      <c r="JW183" s="0" t="n">
        <v>48.0986</v>
      </c>
      <c r="JX183" s="0" t="n">
        <v>1</v>
      </c>
      <c r="JY183" s="0" t="s">
        <v>351</v>
      </c>
    </row>
    <row r="184" customFormat="false" ht="15" hidden="false" customHeight="false" outlineLevel="0" collapsed="false">
      <c r="HP184" s="8"/>
      <c r="HQ184" s="8"/>
      <c r="HR184" s="8"/>
      <c r="JW184" s="0" t="n">
        <v>49.5</v>
      </c>
      <c r="JX184" s="0" t="n">
        <v>0</v>
      </c>
      <c r="JY184" s="0" t="s">
        <v>351</v>
      </c>
    </row>
    <row r="185" customFormat="false" ht="15" hidden="false" customHeight="false" outlineLevel="0" collapsed="false">
      <c r="HP185" s="8"/>
      <c r="HQ185" s="8"/>
      <c r="HR185" s="8"/>
      <c r="JW185" s="0" t="n">
        <v>52</v>
      </c>
      <c r="JX185" s="0" t="n">
        <v>0</v>
      </c>
      <c r="JY185" s="0" t="s">
        <v>351</v>
      </c>
    </row>
    <row r="186" customFormat="false" ht="15" hidden="false" customHeight="false" outlineLevel="0" collapsed="false">
      <c r="HP186" s="8"/>
      <c r="HQ186" s="8"/>
      <c r="HR186" s="8"/>
      <c r="JW186" s="0" t="n">
        <v>53.3224</v>
      </c>
      <c r="JX186" s="0" t="n">
        <v>1</v>
      </c>
      <c r="JY186" s="0" t="s">
        <v>351</v>
      </c>
    </row>
    <row r="187" customFormat="false" ht="15" hidden="false" customHeight="false" outlineLevel="0" collapsed="false">
      <c r="HP187" s="8"/>
      <c r="HQ187" s="8"/>
      <c r="HR187" s="8"/>
      <c r="JW187" s="0" t="n">
        <v>54.5051</v>
      </c>
      <c r="JX187" s="0" t="n">
        <v>1</v>
      </c>
      <c r="JY187" s="0" t="s">
        <v>351</v>
      </c>
    </row>
    <row r="188" customFormat="false" ht="15" hidden="false" customHeight="false" outlineLevel="0" collapsed="false">
      <c r="HP188" s="8"/>
      <c r="HQ188" s="8"/>
      <c r="HR188" s="8"/>
      <c r="JW188" s="0" t="n">
        <v>55.8</v>
      </c>
      <c r="JX188" s="0" t="n">
        <v>1</v>
      </c>
      <c r="JY188" s="0" t="s">
        <v>351</v>
      </c>
    </row>
    <row r="189" customFormat="false" ht="15" hidden="false" customHeight="false" outlineLevel="0" collapsed="false">
      <c r="HP189" s="8"/>
      <c r="HQ189" s="8"/>
      <c r="HR189" s="8"/>
      <c r="JW189" s="0" t="n">
        <v>58.9</v>
      </c>
      <c r="JX189" s="0" t="n">
        <v>0</v>
      </c>
      <c r="JY189" s="0" t="s">
        <v>351</v>
      </c>
    </row>
    <row r="190" customFormat="false" ht="15" hidden="false" customHeight="false" outlineLevel="0" collapsed="false">
      <c r="HP190" s="8"/>
      <c r="HQ190" s="8"/>
      <c r="HR190" s="8"/>
      <c r="JW190" s="0" t="n">
        <v>59.039</v>
      </c>
      <c r="JX190" s="0" t="n">
        <v>1</v>
      </c>
      <c r="JY190" s="0" t="s">
        <v>351</v>
      </c>
    </row>
    <row r="191" customFormat="false" ht="15" hidden="false" customHeight="false" outlineLevel="0" collapsed="false">
      <c r="HP191" s="8"/>
      <c r="HQ191" s="8"/>
      <c r="HR191" s="8"/>
      <c r="JW191" s="0" t="n">
        <v>59.1</v>
      </c>
      <c r="JX191" s="0" t="n">
        <v>0</v>
      </c>
      <c r="JY191" s="0" t="s">
        <v>351</v>
      </c>
    </row>
    <row r="192" customFormat="false" ht="15" hidden="false" customHeight="false" outlineLevel="0" collapsed="false">
      <c r="HP192" s="8"/>
      <c r="HQ192" s="8"/>
      <c r="HR192" s="8"/>
      <c r="JW192" s="0" t="n">
        <v>59.1</v>
      </c>
      <c r="JX192" s="0" t="n">
        <v>0</v>
      </c>
      <c r="JY192" s="0" t="s">
        <v>351</v>
      </c>
    </row>
    <row r="193" customFormat="false" ht="15" hidden="false" customHeight="false" outlineLevel="0" collapsed="false">
      <c r="HP193" s="8"/>
      <c r="HQ193" s="8"/>
      <c r="HR193" s="8"/>
      <c r="JW193" s="0" t="n">
        <v>59.2</v>
      </c>
      <c r="JX193" s="0" t="n">
        <v>0</v>
      </c>
      <c r="JY193" s="0" t="s">
        <v>351</v>
      </c>
    </row>
    <row r="194" customFormat="false" ht="15" hidden="false" customHeight="false" outlineLevel="0" collapsed="false">
      <c r="HP194" s="8"/>
      <c r="HQ194" s="8"/>
      <c r="HR194" s="8"/>
      <c r="JW194" s="0" t="n">
        <v>59.7</v>
      </c>
      <c r="JX194" s="0" t="n">
        <v>0</v>
      </c>
      <c r="JY194" s="0" t="s">
        <v>351</v>
      </c>
    </row>
    <row r="195" customFormat="false" ht="15" hidden="false" customHeight="false" outlineLevel="0" collapsed="false">
      <c r="HP195" s="8"/>
      <c r="HQ195" s="8"/>
      <c r="HR195" s="8"/>
      <c r="JW195" s="0" t="n">
        <v>59.9</v>
      </c>
      <c r="JX195" s="0" t="n">
        <v>0</v>
      </c>
      <c r="JY195" s="0" t="s">
        <v>351</v>
      </c>
    </row>
    <row r="196" customFormat="false" ht="15" hidden="false" customHeight="false" outlineLevel="0" collapsed="false">
      <c r="HP196" s="8"/>
      <c r="HQ196" s="8"/>
      <c r="HR196" s="8"/>
      <c r="JW196" s="0" t="n">
        <v>60.7</v>
      </c>
      <c r="JX196" s="0" t="n">
        <v>1</v>
      </c>
      <c r="JY196" s="0" t="s">
        <v>351</v>
      </c>
    </row>
    <row r="197" customFormat="false" ht="15" hidden="false" customHeight="false" outlineLevel="0" collapsed="false">
      <c r="HP197" s="8"/>
      <c r="HQ197" s="8"/>
      <c r="HR197" s="8"/>
      <c r="JW197" s="0" t="n">
        <v>61.3</v>
      </c>
      <c r="JX197" s="0" t="n">
        <v>0</v>
      </c>
      <c r="JY197" s="0" t="s">
        <v>351</v>
      </c>
    </row>
    <row r="198" customFormat="false" ht="15" hidden="false" customHeight="false" outlineLevel="0" collapsed="false">
      <c r="HP198" s="8"/>
      <c r="HQ198" s="8"/>
      <c r="HR198" s="8"/>
      <c r="JW198" s="0" t="n">
        <v>63.1</v>
      </c>
      <c r="JX198" s="0" t="n">
        <v>0</v>
      </c>
      <c r="JY198" s="0" t="s">
        <v>351</v>
      </c>
    </row>
    <row r="199" customFormat="false" ht="15" hidden="false" customHeight="false" outlineLevel="0" collapsed="false">
      <c r="HP199" s="8"/>
      <c r="HQ199" s="8"/>
      <c r="HR199" s="8"/>
      <c r="JW199" s="0" t="n">
        <v>63.4743</v>
      </c>
      <c r="JX199" s="0" t="n">
        <v>1</v>
      </c>
      <c r="JY199" s="0" t="s">
        <v>351</v>
      </c>
    </row>
    <row r="200" customFormat="false" ht="15" hidden="false" customHeight="false" outlineLevel="0" collapsed="false">
      <c r="HP200" s="8"/>
      <c r="HQ200" s="8"/>
      <c r="HR200" s="8"/>
      <c r="JW200" s="0" t="n">
        <v>64.4928</v>
      </c>
      <c r="JX200" s="0" t="n">
        <v>0</v>
      </c>
      <c r="JY200" s="0" t="s">
        <v>351</v>
      </c>
    </row>
    <row r="201" customFormat="false" ht="15" hidden="false" customHeight="false" outlineLevel="0" collapsed="false">
      <c r="HP201" s="8"/>
      <c r="HQ201" s="8"/>
      <c r="HR201" s="8"/>
      <c r="JW201" s="0" t="n">
        <v>66.037</v>
      </c>
      <c r="JX201" s="0" t="n">
        <v>0</v>
      </c>
      <c r="JY201" s="0" t="s">
        <v>351</v>
      </c>
    </row>
    <row r="202" customFormat="false" ht="15" hidden="false" customHeight="false" outlineLevel="0" collapsed="false">
      <c r="HP202" s="8"/>
      <c r="HQ202" s="8"/>
      <c r="HR202" s="8"/>
      <c r="JW202" s="0" t="n">
        <v>66.4641</v>
      </c>
      <c r="JX202" s="0" t="n">
        <v>0</v>
      </c>
      <c r="JY202" s="0" t="s">
        <v>351</v>
      </c>
    </row>
    <row r="203" customFormat="false" ht="15" hidden="false" customHeight="false" outlineLevel="0" collapsed="false">
      <c r="HP203" s="8"/>
      <c r="HQ203" s="8"/>
      <c r="HR203" s="8"/>
      <c r="JW203" s="0" t="n">
        <v>67.0883</v>
      </c>
      <c r="JX203" s="0" t="n">
        <v>0</v>
      </c>
      <c r="JY203" s="0" t="s">
        <v>351</v>
      </c>
    </row>
    <row r="204" customFormat="false" ht="15" hidden="false" customHeight="false" outlineLevel="0" collapsed="false">
      <c r="HP204" s="8"/>
      <c r="HQ204" s="8"/>
      <c r="HR204" s="8"/>
      <c r="JW204" s="0" t="n">
        <v>68.3696</v>
      </c>
      <c r="JX204" s="0" t="n">
        <v>0</v>
      </c>
      <c r="JY204" s="0" t="s">
        <v>351</v>
      </c>
    </row>
    <row r="205" customFormat="false" ht="15" hidden="false" customHeight="false" outlineLevel="0" collapsed="false">
      <c r="HP205" s="8"/>
      <c r="HQ205" s="8"/>
      <c r="HR205" s="8"/>
      <c r="JW205" s="0" t="n">
        <v>70.9</v>
      </c>
      <c r="JX205" s="0" t="n">
        <v>0</v>
      </c>
      <c r="JY205" s="0" t="s">
        <v>351</v>
      </c>
    </row>
    <row r="206" customFormat="false" ht="15" hidden="false" customHeight="false" outlineLevel="0" collapsed="false">
      <c r="HP206" s="8"/>
      <c r="HQ206" s="8"/>
      <c r="HR206" s="8"/>
      <c r="JW206" s="0" t="n">
        <v>73</v>
      </c>
      <c r="JX206" s="0" t="n">
        <v>0</v>
      </c>
      <c r="JY206" s="0" t="s">
        <v>351</v>
      </c>
    </row>
    <row r="207" customFormat="false" ht="15" hidden="false" customHeight="false" outlineLevel="0" collapsed="false">
      <c r="HP207" s="8"/>
      <c r="HQ207" s="8"/>
      <c r="HR207" s="8"/>
      <c r="JW207" s="0" t="n">
        <v>73.3634</v>
      </c>
      <c r="JX207" s="0" t="n">
        <v>0</v>
      </c>
      <c r="JY207" s="0" t="s">
        <v>351</v>
      </c>
    </row>
    <row r="208" customFormat="false" ht="15" hidden="false" customHeight="false" outlineLevel="0" collapsed="false">
      <c r="HP208" s="8"/>
      <c r="HQ208" s="8"/>
      <c r="HR208" s="8"/>
      <c r="JW208" s="0" t="n">
        <v>73.5606</v>
      </c>
      <c r="JX208" s="0" t="n">
        <v>0</v>
      </c>
      <c r="JY208" s="0" t="s">
        <v>351</v>
      </c>
    </row>
    <row r="209" customFormat="false" ht="15" hidden="false" customHeight="false" outlineLevel="0" collapsed="false">
      <c r="HP209" s="8"/>
      <c r="HQ209" s="8"/>
      <c r="HR209" s="8"/>
      <c r="JW209" s="0" t="n">
        <v>73.7577</v>
      </c>
      <c r="JX209" s="0" t="n">
        <v>0</v>
      </c>
      <c r="JY209" s="0" t="s">
        <v>351</v>
      </c>
    </row>
    <row r="210" customFormat="false" ht="15" hidden="false" customHeight="false" outlineLevel="0" collapsed="false">
      <c r="HP210" s="8"/>
      <c r="HQ210" s="8"/>
      <c r="HR210" s="8"/>
      <c r="JW210" s="0" t="n">
        <v>74.1191</v>
      </c>
      <c r="JX210" s="0" t="n">
        <v>1</v>
      </c>
      <c r="JY210" s="0" t="s">
        <v>351</v>
      </c>
    </row>
    <row r="211" customFormat="false" ht="15" hidden="false" customHeight="false" outlineLevel="0" collapsed="false">
      <c r="HP211" s="8"/>
      <c r="HQ211" s="8"/>
      <c r="HR211" s="8"/>
      <c r="JW211" s="0" t="n">
        <v>74.4805</v>
      </c>
      <c r="JX211" s="0" t="n">
        <v>0</v>
      </c>
      <c r="JY211" s="0" t="s">
        <v>351</v>
      </c>
    </row>
    <row r="212" customFormat="false" ht="15" hidden="false" customHeight="false" outlineLevel="0" collapsed="false">
      <c r="HP212" s="8"/>
      <c r="HQ212" s="8"/>
      <c r="HR212" s="8"/>
      <c r="JW212" s="0" t="n">
        <v>80.0329</v>
      </c>
      <c r="JX212" s="0" t="n">
        <v>0</v>
      </c>
      <c r="JY212" s="0" t="s">
        <v>351</v>
      </c>
    </row>
    <row r="213" customFormat="false" ht="15" hidden="false" customHeight="false" outlineLevel="0" collapsed="false">
      <c r="HP213" s="8"/>
      <c r="HQ213" s="8"/>
      <c r="HR213" s="8"/>
      <c r="JW213" s="0" t="n">
        <v>83.2</v>
      </c>
      <c r="JX213" s="0" t="n">
        <v>0</v>
      </c>
      <c r="JY213" s="0" t="s">
        <v>351</v>
      </c>
    </row>
    <row r="214" customFormat="false" ht="15" hidden="false" customHeight="false" outlineLevel="0" collapsed="false">
      <c r="HP214" s="8"/>
      <c r="HQ214" s="8"/>
      <c r="HR214" s="8"/>
      <c r="JW214" s="0" t="n">
        <v>83.3183</v>
      </c>
      <c r="JX214" s="0" t="n">
        <v>0</v>
      </c>
      <c r="JY214" s="0" t="s">
        <v>351</v>
      </c>
    </row>
    <row r="215" customFormat="false" ht="15" hidden="false" customHeight="false" outlineLevel="0" collapsed="false">
      <c r="HP215" s="8"/>
      <c r="HQ215" s="8"/>
      <c r="HR215" s="8"/>
      <c r="JW215" s="0" t="n">
        <v>84</v>
      </c>
      <c r="JX215" s="0" t="n">
        <v>0</v>
      </c>
      <c r="JY215" s="0" t="s">
        <v>351</v>
      </c>
    </row>
    <row r="216" customFormat="false" ht="15" hidden="false" customHeight="false" outlineLevel="0" collapsed="false">
      <c r="HP216" s="8"/>
      <c r="HQ216" s="8"/>
      <c r="HR216" s="8"/>
      <c r="JW216" s="0" t="n">
        <v>85.2895</v>
      </c>
      <c r="JX216" s="0" t="n">
        <v>0</v>
      </c>
      <c r="JY216" s="0" t="s">
        <v>351</v>
      </c>
    </row>
    <row r="217" customFormat="false" ht="15" hidden="false" customHeight="false" outlineLevel="0" collapsed="false">
      <c r="HP217" s="8"/>
      <c r="HQ217" s="8"/>
      <c r="HR217" s="8"/>
      <c r="JW217" s="0" t="n">
        <v>86.4723</v>
      </c>
      <c r="JX217" s="0" t="n">
        <v>0</v>
      </c>
      <c r="JY217" s="0" t="s">
        <v>351</v>
      </c>
    </row>
    <row r="218" customFormat="false" ht="15" hidden="false" customHeight="false" outlineLevel="0" collapsed="false">
      <c r="HP218" s="8"/>
      <c r="HQ218" s="8"/>
      <c r="HR218" s="8"/>
      <c r="JW218" s="0" t="n">
        <v>86.7023</v>
      </c>
      <c r="JX218" s="0" t="n">
        <v>0</v>
      </c>
      <c r="JY218" s="0" t="s">
        <v>351</v>
      </c>
    </row>
    <row r="219" customFormat="false" ht="15" hidden="false" customHeight="false" outlineLevel="0" collapsed="false">
      <c r="HP219" s="8"/>
      <c r="HQ219" s="8"/>
      <c r="HR219" s="8"/>
      <c r="JW219" s="0" t="n">
        <v>91.3347</v>
      </c>
      <c r="JX219" s="0" t="n">
        <v>0</v>
      </c>
      <c r="JY219" s="0" t="s">
        <v>351</v>
      </c>
    </row>
    <row r="220" customFormat="false" ht="15" hidden="false" customHeight="false" outlineLevel="0" collapsed="false">
      <c r="HP220" s="8"/>
      <c r="HQ220" s="8"/>
      <c r="HR220" s="8"/>
      <c r="JW220" s="0" t="n">
        <v>91.3676</v>
      </c>
      <c r="JX220" s="0" t="n">
        <v>0</v>
      </c>
      <c r="JY220" s="0" t="s">
        <v>351</v>
      </c>
    </row>
    <row r="221" customFormat="false" ht="15" hidden="false" customHeight="false" outlineLevel="0" collapsed="false">
      <c r="HP221" s="8"/>
      <c r="HQ221" s="8"/>
      <c r="HR221" s="8"/>
      <c r="JW221" s="0" t="n">
        <v>93.1417</v>
      </c>
      <c r="JX221" s="0" t="n">
        <v>1</v>
      </c>
      <c r="JY221" s="0" t="s">
        <v>351</v>
      </c>
    </row>
    <row r="222" customFormat="false" ht="15" hidden="false" customHeight="false" outlineLevel="0" collapsed="false">
      <c r="HP222" s="8"/>
      <c r="HQ222" s="8"/>
      <c r="HR222" s="8"/>
      <c r="JW222" s="0" t="n">
        <v>94.653</v>
      </c>
      <c r="JX222" s="0" t="n">
        <v>0</v>
      </c>
      <c r="JY222" s="0" t="s">
        <v>351</v>
      </c>
    </row>
    <row r="223" customFormat="false" ht="15" hidden="false" customHeight="false" outlineLevel="0" collapsed="false">
      <c r="HP223" s="8"/>
      <c r="HQ223" s="8"/>
      <c r="HR223" s="8"/>
      <c r="JW223" s="0" t="n">
        <v>94.8</v>
      </c>
      <c r="JX223" s="0" t="n">
        <v>0</v>
      </c>
      <c r="JY223" s="0" t="s">
        <v>351</v>
      </c>
    </row>
    <row r="224" customFormat="false" ht="15" hidden="false" customHeight="false" outlineLevel="0" collapsed="false">
      <c r="HP224" s="8"/>
      <c r="HQ224" s="8"/>
      <c r="HR224" s="8"/>
      <c r="JW224" s="0" t="n">
        <v>95</v>
      </c>
      <c r="JX224" s="0" t="n">
        <v>0</v>
      </c>
      <c r="JY224" s="0" t="s">
        <v>351</v>
      </c>
    </row>
    <row r="225" customFormat="false" ht="15" hidden="false" customHeight="false" outlineLevel="0" collapsed="false">
      <c r="HP225" s="8"/>
      <c r="HQ225" s="8"/>
      <c r="HR225" s="8"/>
      <c r="JW225" s="0" t="n">
        <v>95.1</v>
      </c>
      <c r="JX225" s="0" t="n">
        <v>0</v>
      </c>
      <c r="JY225" s="0" t="s">
        <v>351</v>
      </c>
    </row>
    <row r="226" customFormat="false" ht="15" hidden="false" customHeight="false" outlineLevel="0" collapsed="false">
      <c r="HP226" s="8"/>
      <c r="HQ226" s="8"/>
      <c r="HR226" s="8"/>
      <c r="JW226" s="0" t="n">
        <v>95.7</v>
      </c>
      <c r="JX226" s="0" t="n">
        <v>0</v>
      </c>
      <c r="JY226" s="0" t="s">
        <v>351</v>
      </c>
    </row>
    <row r="227" customFormat="false" ht="15" hidden="false" customHeight="false" outlineLevel="0" collapsed="false">
      <c r="HP227" s="8"/>
      <c r="HQ227" s="8"/>
      <c r="HR227" s="8"/>
      <c r="JW227" s="0" t="n">
        <v>96.7556</v>
      </c>
      <c r="JX227" s="0" t="n">
        <v>0</v>
      </c>
      <c r="JY227" s="0" t="s">
        <v>351</v>
      </c>
    </row>
    <row r="228" customFormat="false" ht="15" hidden="false" customHeight="false" outlineLevel="0" collapsed="false">
      <c r="HP228" s="8"/>
      <c r="HQ228" s="8"/>
      <c r="HR228" s="8"/>
      <c r="JW228" s="0" t="n">
        <v>98.4641</v>
      </c>
      <c r="JX228" s="0" t="n">
        <v>0</v>
      </c>
      <c r="JY228" s="0" t="s">
        <v>351</v>
      </c>
    </row>
    <row r="229" customFormat="false" ht="15" hidden="false" customHeight="false" outlineLevel="0" collapsed="false">
      <c r="HP229" s="8"/>
      <c r="HQ229" s="8"/>
      <c r="HR229" s="8"/>
      <c r="JW229" s="0" t="n">
        <v>104.6735</v>
      </c>
      <c r="JX229" s="0" t="n">
        <v>0</v>
      </c>
      <c r="JY229" s="0" t="s">
        <v>351</v>
      </c>
    </row>
    <row r="230" customFormat="false" ht="15" hidden="false" customHeight="false" outlineLevel="0" collapsed="false">
      <c r="HP230" s="8"/>
      <c r="HQ230" s="8"/>
      <c r="HR230" s="8"/>
      <c r="JW230" s="0" t="n">
        <v>127.4666667</v>
      </c>
      <c r="JX230" s="0" t="n">
        <v>0</v>
      </c>
      <c r="JY230" s="0" t="s">
        <v>351</v>
      </c>
    </row>
  </sheetData>
  <mergeCells count="15">
    <mergeCell ref="HW1:HY1"/>
    <mergeCell ref="IA1:IC1"/>
    <mergeCell ref="II1:IK1"/>
    <mergeCell ref="IM1:IO1"/>
    <mergeCell ref="IQ1:IS1"/>
    <mergeCell ref="IU1:IW1"/>
    <mergeCell ref="IY1:JA1"/>
    <mergeCell ref="JC1:JE1"/>
    <mergeCell ref="JG1:JI1"/>
    <mergeCell ref="JK1:JM1"/>
    <mergeCell ref="JO1:JQ1"/>
    <mergeCell ref="JS1:JU1"/>
    <mergeCell ref="JW1:JY1"/>
    <mergeCell ref="KA1:KC1"/>
    <mergeCell ref="KG1:K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2024-01-08T11:56:10Z</dcterms:created>
  <dc:creator/>
  <dc:description/>
  <dc:language>en-GB</dc:language>
  <cp:lastModifiedBy/>
  <dcterms:modified xsi:type="dcterms:W3CDTF">2024-01-08T11:57:11Z</dcterms:modified>
  <cp:revision>1</cp:revision>
  <dc:subject/>
  <dc:title/>
</cp:coreProperties>
</file>