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(周四)专题资料\备选专题（周四备用，每日奖励）\12 HR人才盘点资料包\"/>
    </mc:Choice>
  </mc:AlternateContent>
  <bookViews>
    <workbookView xWindow="360" yWindow="360" windowWidth="19320" windowHeight="8580"/>
  </bookViews>
  <sheets>
    <sheet name="数据填报与分析" sheetId="1" r:id="rId1"/>
    <sheet name="Sheet1" sheetId="2" r:id="rId2"/>
  </sheets>
  <externalReferences>
    <externalReference r:id="rId3"/>
  </externalReferences>
  <definedNames>
    <definedName name="data" localSheetId="0">OFFSET([1]Sheet4!$P$5,,,SUM(数据填报与分析!num_1))</definedName>
    <definedName name="data">OFFSET([1]Sheet4!$P$5,,,SUM(数据填报与分析!num_1))</definedName>
    <definedName name="irow" localSheetId="0">IF(数据填报与分析!data=myname,ROW(数据填报与分析!data)-1)</definedName>
    <definedName name="irow">IF(data=myname,ROW(data)-1)</definedName>
    <definedName name="mytotal" localSheetId="0">COUNTIF(数据填报与分析!data,myname)</definedName>
    <definedName name="mytotal">COUNTIF(data,myname)</definedName>
    <definedName name="num_1" localSheetId="0">COUNTIF(INDIRECT(数据填报与分析!SH&amp;"!$b$5:$b$65536"),"&gt;0")</definedName>
    <definedName name="num_1">COUNTIF(INDIRECT(数据填报与分析!SH&amp;"!$b$5:$b$65536"),"&gt;0")</definedName>
    <definedName name="PIC">INDEX([1]Sheet3!$G$1:$G$65536,MATCH([1]Sheet5!$D$8,[1]Sheet3!$F$1:$F$65536))</definedName>
    <definedName name="_xlnm.Print_Area" localSheetId="0">数据填报与分析!$A$5:$M$258</definedName>
    <definedName name="_xlnm.Print_Titles" localSheetId="0">数据填报与分析!$1:$4</definedName>
    <definedName name="SFZ">INDEX([1]Sheet3!$H$1:$H$65536,MATCH([1]Sheet5!$D$8,[1]Sheet3!$F$1:$F$65536))</definedName>
    <definedName name="SH" localSheetId="0">{"SHEET4"}</definedName>
    <definedName name="SH">{"SHEET4"}</definedName>
    <definedName name="毕业院校">IF(ISERROR(VLOOKUP([1]Sheet5!$D$8,[1]Sheet4!$C$5:$AD$65536,21,FALSE)),"",VLOOKUP([1]Sheet5!$D$8,[1]Sheet4!$C$5:$AD$65536,21,FALSE))</definedName>
    <definedName name="出生年月">IF(ISERROR(VLOOKUP([1]Sheet5!$D$8,[1]Sheet4!$C$5:$AD$65536,5,FALSE)),"",VLOOKUP([1]Sheet5!$D$8,[1]Sheet4!$C$5:$AD$65536,5,FALSE))</definedName>
    <definedName name="电子邮箱">IF(ISERROR(VLOOKUP([1]Sheet5!$D$8,[1]Sheet4!$C$5:$AD$65536,18,FALSE)),"",VLOOKUP([1]Sheet5!$D$8,[1]Sheet4!$C$5:$AD$65536,18,FALSE))</definedName>
    <definedName name="工号">IF([1]Sheet5!$F$2="",[1]Sheet4!$B$5:$B1048575,IF([1]Sheet5!$F$2&lt;&gt;"",""))</definedName>
    <definedName name="工龄">IF(ISERROR(VLOOKUP([1]Sheet5!$D$8,[1]Sheet4!$C$5:$AD$65536,14,FALSE)),"",VLOOKUP([1]Sheet5!$D$8,[1]Sheet4!$C$5:$AD$65536,14,FALSE))</definedName>
    <definedName name="工作经历1">IF(ISERROR(VLOOKUP([1]Sheet5!$D$8,[1]Sheet4!$C$5:$AD$65536,24,FALSE)),"",VLOOKUP([1]Sheet5!$D$8,[1]Sheet4!$C$5:$AD$65536,24,FALSE))</definedName>
    <definedName name="工作经历2">IF(ISERROR(VLOOKUP([1]Sheet5!$D$8,[1]Sheet4!$C$5:$AD$65536,25,FALSE)),"",VLOOKUP([1]Sheet5!$D$8,[1]Sheet4!$C$5:$AD$65536,25,FALSE))</definedName>
    <definedName name="工作经历3">IF(ISERROR(VLOOKUP([1]Sheet5!$D$8,[1]Sheet4!$C$5:$AD$65536,26,FALSE)),"",VLOOKUP([1]Sheet5!$D$8,[1]Sheet4!$C$5:$AD$65536,26,FALSE))</definedName>
    <definedName name="籍贯">IF(ISERROR(VLOOKUP([1]Sheet5!$D$8,[1]Sheet4!$C$5:$AD$65536,8,FALSE)),"",VLOOKUP([1]Sheet5!$D$8,[1]Sheet4!$C$5:$AD$65536,8,FALSE))</definedName>
    <definedName name="进厂时间">IF(ISERROR(VLOOKUP([1]Sheet5!$D$8,[1]Sheet4!$C$5:$AD$65536,9,FALSE)),"",VLOOKUP([1]Sheet5!$D$8,[1]Sheet4!$C$5:$AD$65536,9,FALSE))</definedName>
    <definedName name="离职时间">IF(ISERROR(VLOOKUP([1]Sheet5!$D$8,[1]Sheet4!$C$5:$AD$65536,12,FALSE)),"",VLOOKUP([1]Sheet5!$D$8,[1]Sheet4!$C$5:$AD$65536,12,FALSE))</definedName>
    <definedName name="联系电话">IF(ISERROR(VLOOKUP([1]Sheet5!$D$8,[1]Sheet4!$C$5:$AD$65536,17,FALSE)),"",VLOOKUP([1]Sheet5!$D$8,[1]Sheet4!$C$5:$AD$65536,17,FALSE))</definedName>
    <definedName name="民族">IF(ISERROR(VLOOKUP([1]Sheet5!$D$8,[1]Sheet4!$C$5:$AD$65536,3,FALSE)),"",VLOOKUP([1]Sheet5!$D$8,[1]Sheet4!$C$5:$AD$65536,3,FALSE))</definedName>
    <definedName name="是否在职">IF(AND([1]Sheet5!$D$16&lt;&gt;"",[1]Sheet5!$D$17=""),"在职",IF(AND([1]Sheet5!$D$16&lt;&gt;"",[1]Sheet5!$D$17&lt;&gt;""),"离职"))</definedName>
    <definedName name="所获证书">IF(ISERROR(VLOOKUP([1]Sheet5!$D$8,[1]Sheet4!$C$5:$AD$65536,27,FALSE)),"",VLOOKUP([1]Sheet5!$D$8,[1]Sheet4!$C$5:$AD$65536,27,FALSE))</definedName>
    <definedName name="所属部门">IF(ISERROR(VLOOKUP([1]Sheet5!$D$8,[1]Sheet4!$C$5:$AD$65536,10,FALSE)),"",VLOOKUP([1]Sheet5!$D$8,[1]Sheet4!$C$5:$AD$65536,10,FALSE))</definedName>
    <definedName name="性别">IF(ISERROR(VLOOKUP([1]Sheet5!$D$8,[1]Sheet4!$C$5:$AD$65536,2,FALSE)),"",VLOOKUP([1]Sheet5!$D$8,[1]Sheet4!$C$5:$AD$65536,2,FALSE))</definedName>
    <definedName name="姓名">IF([1]Sheet5!$C$2="",[1]Sheet4!$C$5:$C1048571,IF([1]Sheet5!$C$2&lt;&gt;"",""))</definedName>
    <definedName name="姓名1">IF(AND([1]Sheet5!$C$2="",[1]Sheet5!$F$2=""),"",IF([1]Sheet5!$C$2&lt;&gt;"",VLOOKUP([1]Sheet5!$C$2,[1]Sheet4!$A$5:$AD$65536,3),IF(AND([1]Sheet5!$C$2="",[1]Sheet5!$F$2&lt;&gt;""),[1]Sheet5!$F$2)))</definedName>
    <definedName name="学历">IF(ISERROR(VLOOKUP([1]Sheet5!$D$8,[1]Sheet4!$C$5:$AD$65536,20,FALSE)),"",VLOOKUP([1]Sheet5!$D$8,[1]Sheet4!$C$5:$AD$65536,20,FALSE))</definedName>
    <definedName name="政治面目">IF(ISERROR(VLOOKUP([1]Sheet5!$D$8,[1]Sheet4!$C$5:$AD$65536,19,FALSE)),"",VLOOKUP([1]Sheet5!$D$8,[1]Sheet4!$C$5:$AD$65536,19,FALSE))</definedName>
    <definedName name="职称">IF(ISERROR(VLOOKUP([1]Sheet5!$D$8,[1]Sheet4!$C$5:$AD$65536,23,FALSE)),"",VLOOKUP([1]Sheet5!$D$8,[1]Sheet4!$C$5:$AD$65536,23,FALSE))</definedName>
    <definedName name="职务">IF(ISERROR(VLOOKUP([1]Sheet5!$D$8,[1]Sheet4!$C$5:$AD$65536,11,FALSE)),"",VLOOKUP([1]Sheet5!$D$8,[1]Sheet4!$C$5:$AD$65536,11,FALSE))</definedName>
    <definedName name="专业">IF(ISERROR(VLOOKUP([1]Sheet5!$D$8,[1]Sheet4!$C$5:$AD$65536,22,FALSE)),"",VLOOKUP([1]Sheet5!$D$8,[1]Sheet4!$C$5:$AD$65536,22,FALSE))</definedName>
  </definedNames>
  <calcPr calcId="162913"/>
</workbook>
</file>

<file path=xl/calcChain.xml><?xml version="1.0" encoding="utf-8"?>
<calcChain xmlns="http://schemas.openxmlformats.org/spreadsheetml/2006/main">
  <c r="O258" i="1" l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M253" i="1"/>
  <c r="L253" i="1"/>
  <c r="K253" i="1"/>
  <c r="M252" i="1"/>
  <c r="L252" i="1"/>
  <c r="K252" i="1"/>
  <c r="M251" i="1"/>
  <c r="L251" i="1"/>
  <c r="K251" i="1"/>
  <c r="M250" i="1"/>
  <c r="L250" i="1"/>
  <c r="K250" i="1"/>
  <c r="M249" i="1"/>
  <c r="L249" i="1"/>
  <c r="I249" i="1"/>
  <c r="H249" i="1"/>
  <c r="K249" i="1"/>
  <c r="M247" i="1"/>
  <c r="L247" i="1"/>
  <c r="M246" i="1"/>
  <c r="L246" i="1"/>
  <c r="M245" i="1"/>
  <c r="L245" i="1"/>
  <c r="K245" i="1"/>
  <c r="M244" i="1"/>
  <c r="L244" i="1"/>
  <c r="K244" i="1"/>
  <c r="M243" i="1"/>
  <c r="L243" i="1"/>
  <c r="K243" i="1"/>
  <c r="M242" i="1"/>
  <c r="L242" i="1"/>
  <c r="I242" i="1"/>
  <c r="H242" i="1"/>
  <c r="K247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I234" i="1"/>
  <c r="H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I218" i="1"/>
  <c r="H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I212" i="1"/>
  <c r="H212" i="1"/>
  <c r="M210" i="1"/>
  <c r="L210" i="1"/>
  <c r="M208" i="1"/>
  <c r="L208" i="1"/>
  <c r="I208" i="1"/>
  <c r="H208" i="1"/>
  <c r="M206" i="1"/>
  <c r="L206" i="1"/>
  <c r="K206" i="1"/>
  <c r="M204" i="1"/>
  <c r="L204" i="1"/>
  <c r="M202" i="1"/>
  <c r="L202" i="1"/>
  <c r="M200" i="1"/>
  <c r="L200" i="1"/>
  <c r="I200" i="1"/>
  <c r="H200" i="1"/>
  <c r="M198" i="1"/>
  <c r="L198" i="1"/>
  <c r="M196" i="1"/>
  <c r="L196" i="1"/>
  <c r="M194" i="1"/>
  <c r="L194" i="1"/>
  <c r="I194" i="1"/>
  <c r="H194" i="1"/>
  <c r="I192" i="1"/>
  <c r="H192" i="1"/>
  <c r="G192" i="1"/>
  <c r="M190" i="1"/>
  <c r="L190" i="1"/>
  <c r="K190" i="1"/>
  <c r="M189" i="1"/>
  <c r="L189" i="1"/>
  <c r="K189" i="1"/>
  <c r="M188" i="1"/>
  <c r="L188" i="1"/>
  <c r="K188" i="1"/>
  <c r="M187" i="1"/>
  <c r="L187" i="1"/>
  <c r="K187" i="1"/>
  <c r="M186" i="1"/>
  <c r="L186" i="1"/>
  <c r="K186" i="1"/>
  <c r="M185" i="1"/>
  <c r="L185" i="1"/>
  <c r="K185" i="1"/>
  <c r="I184" i="1"/>
  <c r="H184" i="1"/>
  <c r="G184" i="1"/>
  <c r="M183" i="1"/>
  <c r="L183" i="1"/>
  <c r="K183" i="1"/>
  <c r="M182" i="1"/>
  <c r="L182" i="1"/>
  <c r="K182" i="1"/>
  <c r="M181" i="1"/>
  <c r="L181" i="1"/>
  <c r="K181" i="1"/>
  <c r="M180" i="1"/>
  <c r="L180" i="1"/>
  <c r="K180" i="1"/>
  <c r="M179" i="1"/>
  <c r="L179" i="1"/>
  <c r="K179" i="1"/>
  <c r="M178" i="1"/>
  <c r="L178" i="1"/>
  <c r="K178" i="1"/>
  <c r="I177" i="1"/>
  <c r="H177" i="1"/>
  <c r="G177" i="1"/>
  <c r="M175" i="1"/>
  <c r="L175" i="1"/>
  <c r="K175" i="1"/>
  <c r="I175" i="1"/>
  <c r="H175" i="1"/>
  <c r="G175" i="1"/>
  <c r="M173" i="1"/>
  <c r="L173" i="1"/>
  <c r="K173" i="1"/>
  <c r="I173" i="1"/>
  <c r="H173" i="1"/>
  <c r="G173" i="1"/>
  <c r="M168" i="1"/>
  <c r="L168" i="1"/>
  <c r="K168" i="1"/>
  <c r="M167" i="1"/>
  <c r="L167" i="1"/>
  <c r="K167" i="1"/>
  <c r="M164" i="1"/>
  <c r="L164" i="1"/>
  <c r="K164" i="1"/>
  <c r="M163" i="1"/>
  <c r="L163" i="1"/>
  <c r="K163" i="1"/>
  <c r="M162" i="1"/>
  <c r="L162" i="1"/>
  <c r="K162" i="1"/>
  <c r="M161" i="1"/>
  <c r="L161" i="1"/>
  <c r="K161" i="1"/>
  <c r="M157" i="1"/>
  <c r="L157" i="1"/>
  <c r="K157" i="1"/>
  <c r="M156" i="1"/>
  <c r="L156" i="1"/>
  <c r="K156" i="1"/>
  <c r="M155" i="1"/>
  <c r="L155" i="1"/>
  <c r="K155" i="1"/>
  <c r="M154" i="1"/>
  <c r="L154" i="1"/>
  <c r="K154" i="1"/>
  <c r="I154" i="1"/>
  <c r="H154" i="1"/>
  <c r="G154" i="1"/>
  <c r="M152" i="1"/>
  <c r="L152" i="1"/>
  <c r="K152" i="1"/>
  <c r="M151" i="1"/>
  <c r="L151" i="1"/>
  <c r="K151" i="1"/>
  <c r="I151" i="1"/>
  <c r="H151" i="1"/>
  <c r="G151" i="1"/>
  <c r="M150" i="1"/>
  <c r="L150" i="1"/>
  <c r="K150" i="1"/>
  <c r="M149" i="1"/>
  <c r="L149" i="1"/>
  <c r="K149" i="1"/>
  <c r="M148" i="1"/>
  <c r="L148" i="1"/>
  <c r="K148" i="1"/>
  <c r="M146" i="1"/>
  <c r="L146" i="1"/>
  <c r="K146" i="1"/>
  <c r="M145" i="1"/>
  <c r="L145" i="1"/>
  <c r="K145" i="1"/>
  <c r="M144" i="1"/>
  <c r="L144" i="1"/>
  <c r="K144" i="1"/>
  <c r="M143" i="1"/>
  <c r="L143" i="1"/>
  <c r="K143" i="1"/>
  <c r="M142" i="1"/>
  <c r="L142" i="1"/>
  <c r="K142" i="1"/>
  <c r="M141" i="1"/>
  <c r="L141" i="1"/>
  <c r="K141" i="1"/>
  <c r="I141" i="1"/>
  <c r="H141" i="1"/>
  <c r="G141" i="1"/>
  <c r="M140" i="1"/>
  <c r="L140" i="1"/>
  <c r="K140" i="1"/>
  <c r="M139" i="1"/>
  <c r="L139" i="1"/>
  <c r="K139" i="1"/>
  <c r="M138" i="1"/>
  <c r="L138" i="1"/>
  <c r="K138" i="1"/>
  <c r="M137" i="1"/>
  <c r="L137" i="1"/>
  <c r="K137" i="1"/>
  <c r="M136" i="1"/>
  <c r="L136" i="1"/>
  <c r="K136" i="1"/>
  <c r="I136" i="1"/>
  <c r="H136" i="1"/>
  <c r="G136" i="1"/>
  <c r="M134" i="1"/>
  <c r="L134" i="1"/>
  <c r="K134" i="1"/>
  <c r="M133" i="1"/>
  <c r="L133" i="1"/>
  <c r="K133" i="1"/>
  <c r="M132" i="1"/>
  <c r="L132" i="1"/>
  <c r="K132" i="1"/>
  <c r="M131" i="1"/>
  <c r="L131" i="1"/>
  <c r="K131" i="1"/>
  <c r="M130" i="1"/>
  <c r="L130" i="1"/>
  <c r="K130" i="1"/>
  <c r="M129" i="1"/>
  <c r="L129" i="1"/>
  <c r="K129" i="1"/>
  <c r="I127" i="1"/>
  <c r="H127" i="1"/>
  <c r="G127" i="1"/>
  <c r="M125" i="1"/>
  <c r="L125" i="1"/>
  <c r="K125" i="1"/>
  <c r="I121" i="1"/>
  <c r="H121" i="1"/>
  <c r="G121" i="1"/>
  <c r="M119" i="1"/>
  <c r="L119" i="1"/>
  <c r="K119" i="1"/>
  <c r="M117" i="1"/>
  <c r="L117" i="1"/>
  <c r="K117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K92" i="1"/>
  <c r="M91" i="1"/>
  <c r="L91" i="1"/>
  <c r="K91" i="1"/>
  <c r="M90" i="1"/>
  <c r="L90" i="1"/>
  <c r="M89" i="1"/>
  <c r="L89" i="1"/>
  <c r="K89" i="1"/>
  <c r="M88" i="1"/>
  <c r="L88" i="1"/>
  <c r="K88" i="1"/>
  <c r="M87" i="1"/>
  <c r="L87" i="1"/>
  <c r="M86" i="1"/>
  <c r="L86" i="1"/>
  <c r="K86" i="1"/>
  <c r="M85" i="1"/>
  <c r="L85" i="1"/>
  <c r="M84" i="1"/>
  <c r="L84" i="1"/>
  <c r="M83" i="1"/>
  <c r="L83" i="1"/>
  <c r="K83" i="1"/>
  <c r="M82" i="1"/>
  <c r="L82" i="1"/>
  <c r="K82" i="1"/>
  <c r="M81" i="1"/>
  <c r="L81" i="1"/>
  <c r="M80" i="1"/>
  <c r="L80" i="1"/>
  <c r="K80" i="1"/>
  <c r="M79" i="1"/>
  <c r="L79" i="1"/>
  <c r="K79" i="1"/>
  <c r="M78" i="1"/>
  <c r="L78" i="1"/>
  <c r="M77" i="1"/>
  <c r="L77" i="1"/>
  <c r="K77" i="1"/>
  <c r="M76" i="1"/>
  <c r="L76" i="1"/>
  <c r="K76" i="1"/>
  <c r="M75" i="1"/>
  <c r="L75" i="1"/>
  <c r="I75" i="1"/>
  <c r="H75" i="1"/>
  <c r="M74" i="1"/>
  <c r="L74" i="1"/>
  <c r="M73" i="1"/>
  <c r="L73" i="1"/>
  <c r="M72" i="1"/>
  <c r="L72" i="1"/>
  <c r="M71" i="1"/>
  <c r="L71" i="1"/>
  <c r="M70" i="1"/>
  <c r="L70" i="1"/>
  <c r="M69" i="1"/>
  <c r="L69" i="1"/>
  <c r="I69" i="1"/>
  <c r="H69" i="1"/>
  <c r="K70" i="1"/>
  <c r="M68" i="1"/>
  <c r="L68" i="1"/>
  <c r="K107" i="1"/>
  <c r="M67" i="1"/>
  <c r="L67" i="1"/>
  <c r="K100" i="1"/>
  <c r="M66" i="1"/>
  <c r="L66" i="1"/>
  <c r="M65" i="1"/>
  <c r="L65" i="1"/>
  <c r="M64" i="1"/>
  <c r="L64" i="1"/>
  <c r="K112" i="1"/>
  <c r="M63" i="1"/>
  <c r="L63" i="1"/>
  <c r="I63" i="1"/>
  <c r="H63" i="1"/>
  <c r="M61" i="1"/>
  <c r="L61" i="1"/>
  <c r="M59" i="1"/>
  <c r="L59" i="1"/>
  <c r="K59" i="1"/>
  <c r="M58" i="1"/>
  <c r="L58" i="1"/>
  <c r="K58" i="1"/>
  <c r="M57" i="1"/>
  <c r="L57" i="1"/>
  <c r="K57" i="1"/>
  <c r="M56" i="1"/>
  <c r="L56" i="1"/>
  <c r="K56" i="1"/>
  <c r="M55" i="1"/>
  <c r="L55" i="1"/>
  <c r="K55" i="1"/>
  <c r="M54" i="1"/>
  <c r="L54" i="1"/>
  <c r="K54" i="1"/>
  <c r="I54" i="1"/>
  <c r="H54" i="1"/>
  <c r="G54" i="1"/>
  <c r="M53" i="1"/>
  <c r="L53" i="1"/>
  <c r="K53" i="1"/>
  <c r="M52" i="1"/>
  <c r="L52" i="1"/>
  <c r="K52" i="1"/>
  <c r="M51" i="1"/>
  <c r="L51" i="1"/>
  <c r="K51" i="1"/>
  <c r="M50" i="1"/>
  <c r="L50" i="1"/>
  <c r="K50" i="1"/>
  <c r="M49" i="1"/>
  <c r="L49" i="1"/>
  <c r="K49" i="1"/>
  <c r="I49" i="1"/>
  <c r="H49" i="1"/>
  <c r="G49" i="1"/>
  <c r="M47" i="1"/>
  <c r="L47" i="1"/>
  <c r="K47" i="1"/>
  <c r="M46" i="1"/>
  <c r="L46" i="1"/>
  <c r="K46" i="1"/>
  <c r="M45" i="1"/>
  <c r="L45" i="1"/>
  <c r="K45" i="1"/>
  <c r="M44" i="1"/>
  <c r="L44" i="1"/>
  <c r="K44" i="1"/>
  <c r="M43" i="1"/>
  <c r="L43" i="1"/>
  <c r="K43" i="1"/>
  <c r="M42" i="1"/>
  <c r="L42" i="1"/>
  <c r="K42" i="1"/>
  <c r="I42" i="1"/>
  <c r="H42" i="1"/>
  <c r="G42" i="1"/>
  <c r="M41" i="1"/>
  <c r="L41" i="1"/>
  <c r="K41" i="1"/>
  <c r="M40" i="1"/>
  <c r="L40" i="1"/>
  <c r="K40" i="1"/>
  <c r="I40" i="1"/>
  <c r="H40" i="1"/>
  <c r="G40" i="1"/>
  <c r="L38" i="1"/>
  <c r="L37" i="1"/>
  <c r="H37" i="1"/>
  <c r="M35" i="1"/>
  <c r="L35" i="1"/>
  <c r="M34" i="1"/>
  <c r="L34" i="1"/>
  <c r="K34" i="1"/>
  <c r="M33" i="1"/>
  <c r="L33" i="1"/>
  <c r="K33" i="1"/>
  <c r="M32" i="1"/>
  <c r="L32" i="1"/>
  <c r="K32" i="1"/>
  <c r="M31" i="1"/>
  <c r="L31" i="1"/>
  <c r="K31" i="1"/>
  <c r="M30" i="1"/>
  <c r="L30" i="1"/>
  <c r="K30" i="1"/>
  <c r="M29" i="1"/>
  <c r="L29" i="1"/>
  <c r="H29" i="1"/>
  <c r="K29" i="1"/>
  <c r="M28" i="1"/>
  <c r="L28" i="1"/>
  <c r="M27" i="1"/>
  <c r="L27" i="1"/>
  <c r="M26" i="1"/>
  <c r="L26" i="1"/>
  <c r="M25" i="1"/>
  <c r="L25" i="1"/>
  <c r="M24" i="1"/>
  <c r="L24" i="1"/>
  <c r="H24" i="1"/>
  <c r="G24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H16" i="1"/>
  <c r="O22" i="1" s="1"/>
  <c r="M15" i="1"/>
  <c r="L15" i="1"/>
  <c r="K15" i="1"/>
  <c r="M14" i="1"/>
  <c r="L14" i="1"/>
  <c r="H14" i="1"/>
  <c r="G14" i="1"/>
  <c r="K14" i="1"/>
  <c r="M13" i="1"/>
  <c r="L13" i="1"/>
  <c r="K204" i="1"/>
  <c r="M12" i="1"/>
  <c r="L12" i="1"/>
  <c r="M11" i="1"/>
  <c r="L11" i="1"/>
  <c r="H11" i="1"/>
  <c r="M9" i="1"/>
  <c r="L9" i="1"/>
  <c r="K198" i="1"/>
  <c r="M8" i="1"/>
  <c r="L8" i="1"/>
  <c r="M7" i="1"/>
  <c r="L7" i="1"/>
  <c r="H7" i="1"/>
  <c r="L6" i="1"/>
  <c r="L171" i="1" s="1"/>
  <c r="K61" i="1"/>
  <c r="L5" i="1"/>
  <c r="L170" i="1" s="1"/>
  <c r="K5" i="1"/>
  <c r="K177" i="1" s="1"/>
  <c r="M5" i="1"/>
  <c r="G5" i="1"/>
  <c r="K214" i="1" l="1"/>
  <c r="K212" i="1"/>
  <c r="K217" i="1"/>
  <c r="K216" i="1"/>
  <c r="K215" i="1"/>
  <c r="K213" i="1"/>
  <c r="G212" i="1"/>
  <c r="K196" i="1"/>
  <c r="K200" i="1"/>
  <c r="M193" i="1"/>
  <c r="M192" i="1"/>
  <c r="M177" i="1"/>
  <c r="M169" i="1"/>
  <c r="M123" i="1"/>
  <c r="M121" i="1"/>
  <c r="M170" i="1"/>
  <c r="M124" i="1"/>
  <c r="M122" i="1"/>
  <c r="M37" i="1"/>
  <c r="M38" i="1"/>
  <c r="I37" i="1"/>
  <c r="K194" i="1"/>
  <c r="K202" i="1"/>
  <c r="K7" i="1"/>
  <c r="K8" i="1"/>
  <c r="K9" i="1"/>
  <c r="K11" i="1"/>
  <c r="K12" i="1"/>
  <c r="K13" i="1"/>
  <c r="I14" i="1"/>
  <c r="O16" i="1"/>
  <c r="O17" i="1"/>
  <c r="O18" i="1"/>
  <c r="O19" i="1"/>
  <c r="O20" i="1"/>
  <c r="O21" i="1"/>
  <c r="K24" i="1"/>
  <c r="K25" i="1"/>
  <c r="K26" i="1"/>
  <c r="K27" i="1"/>
  <c r="K28" i="1"/>
  <c r="G29" i="1"/>
  <c r="I29" i="1"/>
  <c r="K35" i="1"/>
  <c r="K71" i="1"/>
  <c r="K6" i="1"/>
  <c r="K171" i="1" s="1"/>
  <c r="M6" i="1"/>
  <c r="M171" i="1" s="1"/>
  <c r="G7" i="1"/>
  <c r="I7" i="1"/>
  <c r="G11" i="1"/>
  <c r="I11" i="1"/>
  <c r="I16" i="1"/>
  <c r="I24" i="1"/>
  <c r="K65" i="1"/>
  <c r="G69" i="1"/>
  <c r="K85" i="1"/>
  <c r="K94" i="1"/>
  <c r="K95" i="1"/>
  <c r="K97" i="1"/>
  <c r="K101" i="1"/>
  <c r="K103" i="1"/>
  <c r="K104" i="1"/>
  <c r="K106" i="1"/>
  <c r="K109" i="1"/>
  <c r="K110" i="1"/>
  <c r="K113" i="1"/>
  <c r="L121" i="1"/>
  <c r="K122" i="1"/>
  <c r="L123" i="1"/>
  <c r="K124" i="1"/>
  <c r="L169" i="1"/>
  <c r="K170" i="1"/>
  <c r="L177" i="1"/>
  <c r="L192" i="1"/>
  <c r="L193" i="1"/>
  <c r="K208" i="1"/>
  <c r="G218" i="1"/>
  <c r="K233" i="1"/>
  <c r="G242" i="1"/>
  <c r="K246" i="1"/>
  <c r="G249" i="1"/>
  <c r="K84" i="1"/>
  <c r="K69" i="1"/>
  <c r="K98" i="1"/>
  <c r="K115" i="1"/>
  <c r="K121" i="1"/>
  <c r="L122" i="1"/>
  <c r="K123" i="1"/>
  <c r="L124" i="1"/>
  <c r="K169" i="1"/>
  <c r="K192" i="1"/>
  <c r="K193" i="1"/>
  <c r="G194" i="1"/>
  <c r="G200" i="1"/>
  <c r="K242" i="1"/>
  <c r="G208" i="1" l="1"/>
  <c r="K114" i="1"/>
  <c r="K74" i="1"/>
  <c r="K73" i="1"/>
  <c r="K72" i="1"/>
  <c r="K210" i="1"/>
  <c r="K38" i="1"/>
  <c r="K68" i="1"/>
  <c r="K64" i="1"/>
  <c r="K229" i="1"/>
  <c r="K225" i="1"/>
  <c r="K221" i="1"/>
  <c r="K90" i="1"/>
  <c r="K93" i="1"/>
  <c r="K230" i="1"/>
  <c r="K226" i="1"/>
  <c r="K222" i="1"/>
  <c r="K218" i="1"/>
  <c r="K105" i="1"/>
  <c r="K96" i="1"/>
  <c r="K111" i="1"/>
  <c r="K108" i="1"/>
  <c r="K102" i="1"/>
  <c r="K99" i="1"/>
  <c r="K66" i="1"/>
  <c r="G75" i="1"/>
  <c r="K75" i="1"/>
  <c r="G63" i="1"/>
  <c r="K63" i="1"/>
  <c r="K67" i="1"/>
  <c r="G37" i="1"/>
  <c r="K231" i="1"/>
  <c r="K227" i="1"/>
  <c r="K223" i="1"/>
  <c r="K219" i="1"/>
  <c r="K81" i="1"/>
  <c r="K87" i="1"/>
  <c r="K232" i="1"/>
  <c r="K228" i="1"/>
  <c r="K224" i="1"/>
  <c r="K220" i="1"/>
  <c r="K78" i="1"/>
  <c r="K37" i="1"/>
  <c r="G16" i="1" l="1"/>
  <c r="K16" i="1"/>
  <c r="K239" i="1"/>
  <c r="K234" i="1"/>
  <c r="G234" i="1"/>
  <c r="K18" i="1"/>
  <c r="K20" i="1"/>
  <c r="K22" i="1"/>
  <c r="K235" i="1"/>
  <c r="K237" i="1"/>
  <c r="K17" i="1"/>
  <c r="K19" i="1"/>
  <c r="K21" i="1"/>
  <c r="K240" i="1"/>
  <c r="K236" i="1"/>
  <c r="K238" i="1"/>
  <c r="N22" i="1" l="1"/>
  <c r="N21" i="1"/>
  <c r="N20" i="1"/>
  <c r="N19" i="1"/>
  <c r="N18" i="1"/>
  <c r="N17" i="1"/>
  <c r="N16" i="1"/>
</calcChain>
</file>

<file path=xl/comments1.xml><?xml version="1.0" encoding="utf-8"?>
<comments xmlns="http://schemas.openxmlformats.org/spreadsheetml/2006/main">
  <authors>
    <author>xuzhi</author>
    <author>admin</author>
  </authors>
  <commentLis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包含正式工、劳务派遣工、小时工，以下除特殊说明，均以此口径为准</t>
        </r>
      </text>
    </comment>
    <comment ref="G5" authorId="0" shapeId="0">
      <text>
        <r>
          <rPr>
            <b/>
            <sz val="9"/>
            <color indexed="81"/>
            <rFont val="宋体"/>
            <family val="3"/>
            <charset val="134"/>
          </rPr>
          <t>当月月初在职人数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上月月末在职人数</t>
        </r>
      </text>
    </comment>
    <comment ref="G7" authorId="0" shapeId="0">
      <text>
        <r>
          <rPr>
            <b/>
            <sz val="9"/>
            <color indexed="81"/>
            <rFont val="宋体"/>
            <family val="3"/>
            <charset val="134"/>
          </rPr>
          <t>正式工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劳务派遣工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小时工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10" authorId="0" shapeId="0">
      <text>
        <r>
          <rPr>
            <b/>
            <sz val="9"/>
            <color indexed="81"/>
            <rFont val="宋体"/>
            <family val="3"/>
            <charset val="134"/>
          </rPr>
          <t>不含临时促销员</t>
        </r>
      </text>
    </comment>
    <comment ref="C11" authorId="0" shapeId="0">
      <text>
        <r>
          <rPr>
            <b/>
            <sz val="9"/>
            <color indexed="81"/>
            <rFont val="宋体"/>
            <family val="3"/>
            <charset val="134"/>
          </rPr>
          <t>编制属于职能部门的人员数量（其成本属于</t>
        </r>
        <r>
          <rPr>
            <b/>
            <sz val="9"/>
            <color indexed="81"/>
            <rFont val="Tahoma"/>
            <family val="2"/>
          </rPr>
          <t>6S</t>
        </r>
        <r>
          <rPr>
            <b/>
            <sz val="9"/>
            <color indexed="81"/>
            <rFont val="宋体"/>
            <family val="3"/>
            <charset val="134"/>
          </rPr>
          <t>中的管理费用）</t>
        </r>
      </text>
    </comment>
    <comment ref="G11" authorId="0" shapeId="0">
      <text>
        <r>
          <rPr>
            <b/>
            <sz val="9"/>
            <color indexed="81"/>
            <rFont val="宋体"/>
            <family val="3"/>
            <charset val="134"/>
          </rPr>
          <t>职能</t>
        </r>
        <r>
          <rPr>
            <b/>
            <sz val="9"/>
            <color indexed="81"/>
            <rFont val="Tahoma"/>
            <family val="2"/>
          </rPr>
          <t>+DC+</t>
        </r>
        <r>
          <rPr>
            <b/>
            <sz val="9"/>
            <color indexed="81"/>
            <rFont val="宋体"/>
            <family val="3"/>
            <charset val="134"/>
          </rPr>
          <t>营运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12" authorId="0" shapeId="0">
      <text>
        <r>
          <rPr>
            <b/>
            <sz val="9"/>
            <color indexed="81"/>
            <rFont val="宋体"/>
            <family val="3"/>
            <charset val="134"/>
          </rPr>
          <t>编制属于</t>
        </r>
        <r>
          <rPr>
            <b/>
            <sz val="9"/>
            <color indexed="81"/>
            <rFont val="Tahoma"/>
            <family val="2"/>
          </rPr>
          <t>DC</t>
        </r>
        <r>
          <rPr>
            <b/>
            <sz val="9"/>
            <color indexed="81"/>
            <rFont val="宋体"/>
            <family val="3"/>
            <charset val="134"/>
          </rPr>
          <t>的人员数量（其成本属于</t>
        </r>
        <r>
          <rPr>
            <b/>
            <sz val="9"/>
            <color indexed="81"/>
            <rFont val="Tahoma"/>
            <family val="2"/>
          </rPr>
          <t>6S</t>
        </r>
        <r>
          <rPr>
            <b/>
            <sz val="9"/>
            <color indexed="81"/>
            <rFont val="宋体"/>
            <family val="3"/>
            <charset val="134"/>
          </rPr>
          <t>中的货仓费用）</t>
        </r>
      </text>
    </comment>
    <comment ref="C13" authorId="0" shapeId="0">
      <text>
        <r>
          <rPr>
            <b/>
            <sz val="9"/>
            <color indexed="81"/>
            <rFont val="宋体"/>
            <family val="3"/>
            <charset val="134"/>
          </rPr>
          <t>编制属于门店的人员数量（其成本属于</t>
        </r>
        <r>
          <rPr>
            <b/>
            <sz val="9"/>
            <color indexed="81"/>
            <rFont val="Tahoma"/>
            <family val="2"/>
          </rPr>
          <t>6S</t>
        </r>
        <r>
          <rPr>
            <b/>
            <sz val="9"/>
            <color indexed="81"/>
            <rFont val="宋体"/>
            <family val="3"/>
            <charset val="134"/>
          </rPr>
          <t>中的销售费用）</t>
        </r>
      </text>
    </comment>
    <comment ref="G14" authorId="0" shapeId="0">
      <text>
        <r>
          <rPr>
            <b/>
            <sz val="9"/>
            <color indexed="81"/>
            <rFont val="宋体"/>
            <family val="3"/>
            <charset val="134"/>
          </rPr>
          <t>男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女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G16" authorId="0" shapeId="0">
      <text>
        <r>
          <rPr>
            <b/>
            <sz val="9"/>
            <color indexed="81"/>
            <rFont val="宋体"/>
            <family val="3"/>
            <charset val="134"/>
          </rPr>
          <t>各年龄段人数之和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23" authorId="0" shapeId="0">
      <text>
        <r>
          <rPr>
            <b/>
            <sz val="9"/>
            <color indexed="81"/>
            <rFont val="宋体"/>
            <family val="3"/>
            <charset val="134"/>
          </rPr>
          <t>平均年龄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当月月末在职的员工年龄之和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当月月末在职的员工人数之和</t>
        </r>
      </text>
    </comment>
    <comment ref="G24" authorId="0" shapeId="0">
      <text>
        <r>
          <rPr>
            <b/>
            <sz val="9"/>
            <color indexed="81"/>
            <rFont val="宋体"/>
            <family val="3"/>
            <charset val="134"/>
          </rPr>
          <t>各学历人数之和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25" authorId="0" shapeId="0">
      <text>
        <r>
          <rPr>
            <b/>
            <sz val="9"/>
            <color indexed="81"/>
            <rFont val="宋体"/>
            <family val="3"/>
            <charset val="134"/>
          </rPr>
          <t>含高中、中专、中技或同等学历</t>
        </r>
      </text>
    </comment>
    <comment ref="C28" authorId="0" shapeId="0">
      <text>
        <r>
          <rPr>
            <b/>
            <sz val="9"/>
            <color indexed="81"/>
            <rFont val="宋体"/>
            <family val="3"/>
            <charset val="134"/>
          </rPr>
          <t>包含硕士研究生、博士研究生</t>
        </r>
      </text>
    </comment>
    <comment ref="G29" authorId="0" shapeId="0">
      <text>
        <r>
          <rPr>
            <b/>
            <sz val="9"/>
            <color indexed="81"/>
            <rFont val="宋体"/>
            <family val="3"/>
            <charset val="134"/>
          </rPr>
          <t>各司龄段人数之和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36" authorId="0" shapeId="0">
      <text>
        <r>
          <rPr>
            <b/>
            <sz val="9"/>
            <color indexed="81"/>
            <rFont val="宋体"/>
            <family val="3"/>
            <charset val="134"/>
          </rPr>
          <t>平均司龄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当月月末在职的员工司龄之和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当月月末在职的员工人数之和</t>
        </r>
      </text>
    </comment>
    <comment ref="C37" authorId="0" shapeId="0">
      <text>
        <r>
          <rPr>
            <b/>
            <sz val="9"/>
            <color indexed="81"/>
            <rFont val="宋体"/>
            <family val="3"/>
            <charset val="134"/>
          </rPr>
          <t>经理级人员指的是职务名称为经理的员工</t>
        </r>
      </text>
    </comment>
    <comment ref="G37" authorId="0" shapeId="0">
      <text>
        <r>
          <rPr>
            <b/>
            <sz val="9"/>
            <color indexed="81"/>
            <rFont val="宋体"/>
            <family val="3"/>
            <charset val="134"/>
          </rPr>
          <t>经理级及以上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经理级以下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当月月末人数</t>
        </r>
      </text>
    </comment>
    <comment ref="C39" authorId="0" shapeId="0">
      <text>
        <r>
          <rPr>
            <b/>
            <sz val="9"/>
            <color indexed="81"/>
            <rFont val="宋体"/>
            <family val="3"/>
            <charset val="134"/>
          </rPr>
          <t>人力资源从业人员指的是公司内的专职</t>
        </r>
        <r>
          <rPr>
            <b/>
            <sz val="9"/>
            <color indexed="81"/>
            <rFont val="Tahoma"/>
            <family val="2"/>
          </rPr>
          <t>HR</t>
        </r>
        <r>
          <rPr>
            <b/>
            <sz val="9"/>
            <color indexed="81"/>
            <rFont val="宋体"/>
            <family val="3"/>
            <charset val="134"/>
          </rPr>
          <t>，包含总部、业务单元、区域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城市公司、门店</t>
        </r>
        <r>
          <rPr>
            <b/>
            <sz val="9"/>
            <color indexed="81"/>
            <rFont val="Tahoma"/>
            <family val="2"/>
          </rPr>
          <t>HR</t>
        </r>
      </text>
    </comment>
    <comment ref="G40" authorId="0" shapeId="0">
      <text>
        <r>
          <rPr>
            <b/>
            <sz val="9"/>
            <color indexed="81"/>
            <rFont val="宋体"/>
            <family val="3"/>
            <charset val="134"/>
          </rPr>
          <t>男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女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当月月末人力资源从业人数</t>
        </r>
      </text>
    </comment>
    <comment ref="G42" authorId="0" shapeId="0">
      <text>
        <r>
          <rPr>
            <b/>
            <sz val="9"/>
            <color indexed="81"/>
            <rFont val="宋体"/>
            <family val="3"/>
            <charset val="134"/>
          </rPr>
          <t>各年龄段人数之和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当月月末人力资源从业人数</t>
        </r>
      </text>
    </comment>
    <comment ref="C48" authorId="0" shapeId="0">
      <text>
        <r>
          <rPr>
            <b/>
            <sz val="9"/>
            <color indexed="81"/>
            <rFont val="宋体"/>
            <family val="3"/>
            <charset val="134"/>
          </rPr>
          <t>平均年龄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当月月末在职的员工年龄之和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当月月末在职的员工人数之和</t>
        </r>
      </text>
    </comment>
    <comment ref="G49" authorId="0" shapeId="0">
      <text>
        <r>
          <rPr>
            <b/>
            <sz val="9"/>
            <color indexed="81"/>
            <rFont val="宋体"/>
            <family val="3"/>
            <charset val="134"/>
          </rPr>
          <t>各学历人数之和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当月月末人力资源从业人数</t>
        </r>
      </text>
    </comment>
    <comment ref="G54" authorId="0" shapeId="0">
      <text>
        <r>
          <rPr>
            <b/>
            <sz val="9"/>
            <color indexed="81"/>
            <rFont val="宋体"/>
            <family val="3"/>
            <charset val="134"/>
          </rPr>
          <t>各司龄段人数之和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当月月末人力资源从业人数</t>
        </r>
      </text>
    </comment>
    <comment ref="C60" authorId="0" shapeId="0">
      <text>
        <r>
          <rPr>
            <b/>
            <sz val="9"/>
            <color indexed="81"/>
            <rFont val="宋体"/>
            <family val="3"/>
            <charset val="134"/>
          </rPr>
          <t>平均司龄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当月月末在职的员工司龄之和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>当月月末在职的员工人数之和</t>
        </r>
      </text>
    </comment>
    <comment ref="C61" authorId="0" shapeId="0">
      <text>
        <r>
          <rPr>
            <b/>
            <sz val="9"/>
            <color indexed="81"/>
            <rFont val="宋体"/>
            <family val="3"/>
            <charset val="134"/>
          </rPr>
          <t>该人数应小于或等于月末在职人数</t>
        </r>
      </text>
    </comment>
    <comment ref="G63" authorId="0" shapeId="0">
      <text>
        <r>
          <rPr>
            <b/>
            <sz val="9"/>
            <color indexed="81"/>
            <rFont val="宋体"/>
            <family val="3"/>
            <charset val="134"/>
          </rPr>
          <t>正式工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劳务派遣工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小时工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职能</t>
        </r>
        <r>
          <rPr>
            <b/>
            <sz val="9"/>
            <color indexed="81"/>
            <rFont val="Tahoma"/>
            <family val="2"/>
          </rPr>
          <t>+DC+</t>
        </r>
        <r>
          <rPr>
            <b/>
            <sz val="9"/>
            <color indexed="81"/>
            <rFont val="宋体"/>
            <family val="3"/>
            <charset val="134"/>
          </rPr>
          <t>营运</t>
        </r>
      </text>
    </comment>
    <comment ref="G69" authorId="0" shapeId="0">
      <text>
        <r>
          <rPr>
            <b/>
            <sz val="9"/>
            <color indexed="81"/>
            <rFont val="宋体"/>
            <family val="3"/>
            <charset val="134"/>
          </rPr>
          <t>正式工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劳务派遣工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小时工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职能</t>
        </r>
        <r>
          <rPr>
            <b/>
            <sz val="9"/>
            <color indexed="81"/>
            <rFont val="Tahoma"/>
            <family val="2"/>
          </rPr>
          <t>+DC+</t>
        </r>
        <r>
          <rPr>
            <b/>
            <sz val="9"/>
            <color indexed="81"/>
            <rFont val="宋体"/>
            <family val="3"/>
            <charset val="134"/>
          </rPr>
          <t>营运</t>
        </r>
      </text>
    </comment>
    <comment ref="G75" authorId="0" shapeId="0">
      <text>
        <r>
          <rPr>
            <b/>
            <sz val="9"/>
            <color indexed="81"/>
            <rFont val="宋体"/>
            <family val="3"/>
            <charset val="134"/>
          </rPr>
          <t>各渠道累计入职人数之和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累计入职人员之和</t>
        </r>
      </text>
    </comment>
    <comment ref="C121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G121" authorId="0" shapeId="0">
      <text>
        <r>
          <rPr>
            <b/>
            <sz val="9"/>
            <color indexed="81"/>
            <rFont val="宋体"/>
            <family val="3"/>
            <charset val="134"/>
          </rPr>
          <t>晋升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平调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降级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业务单元内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业务单元外</t>
        </r>
      </text>
    </comment>
    <comment ref="C122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23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24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25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26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27" authorId="0" shapeId="0">
      <text>
        <r>
          <rPr>
            <b/>
            <sz val="9"/>
            <color indexed="81"/>
            <rFont val="宋体"/>
            <family val="3"/>
            <charset val="134"/>
          </rPr>
          <t>商品部（采购）的</t>
        </r>
        <r>
          <rPr>
            <b/>
            <sz val="9"/>
            <color indexed="81"/>
            <rFont val="Tahoma"/>
            <family val="2"/>
          </rPr>
          <t>MM/DMM/GMM</t>
        </r>
        <r>
          <rPr>
            <b/>
            <sz val="9"/>
            <color indexed="81"/>
            <rFont val="宋体"/>
            <family val="3"/>
            <charset val="134"/>
          </rPr>
          <t>及非商品部助理总监级及以上人员</t>
        </r>
      </text>
    </comment>
    <comment ref="G127" authorId="0" shapeId="0">
      <text>
        <r>
          <rPr>
            <b/>
            <sz val="9"/>
            <color indexed="81"/>
            <rFont val="宋体"/>
            <family val="3"/>
            <charset val="134"/>
          </rPr>
          <t>职能关键人才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营运关键人才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各年龄段关键人才人数之和</t>
        </r>
      </text>
    </comment>
    <comment ref="C128" authorId="0" shapeId="0">
      <text>
        <r>
          <rPr>
            <b/>
            <sz val="9"/>
            <color indexed="81"/>
            <rFont val="宋体"/>
            <family val="3"/>
            <charset val="134"/>
          </rPr>
          <t>区总及大店店总</t>
        </r>
      </text>
    </comment>
    <comment ref="G136" authorId="0" shapeId="0">
      <text>
        <r>
          <rPr>
            <b/>
            <sz val="9"/>
            <color indexed="81"/>
            <rFont val="宋体"/>
            <family val="3"/>
            <charset val="134"/>
          </rPr>
          <t>职能关键人才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营运关键人才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各学历关键人才人数之和</t>
        </r>
      </text>
    </comment>
    <comment ref="G141" authorId="0" shapeId="0">
      <text>
        <r>
          <rPr>
            <b/>
            <sz val="9"/>
            <color indexed="81"/>
            <rFont val="宋体"/>
            <family val="3"/>
            <charset val="134"/>
          </rPr>
          <t>职能关键人才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营运关键人才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各司龄段关键人才人数之和</t>
        </r>
      </text>
    </comment>
    <comment ref="C148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49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50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G151" authorId="0" shape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&gt;=</t>
        </r>
        <r>
          <rPr>
            <b/>
            <sz val="9"/>
            <color indexed="81"/>
            <rFont val="宋体"/>
            <family val="3"/>
            <charset val="134"/>
          </rPr>
          <t>主动离职人数</t>
        </r>
      </text>
    </comment>
    <comment ref="G154" authorId="0" shape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&gt;=</t>
        </r>
        <r>
          <rPr>
            <b/>
            <sz val="9"/>
            <color indexed="81"/>
            <rFont val="宋体"/>
            <family val="3"/>
            <charset val="134"/>
          </rPr>
          <t>主动离职人数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>2011</t>
        </r>
        <r>
          <rPr>
            <b/>
            <sz val="9"/>
            <color indexed="81"/>
            <rFont val="宋体"/>
            <family val="3"/>
            <charset val="134"/>
          </rPr>
          <t>届及以后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2011</t>
        </r>
        <r>
          <rPr>
            <b/>
            <sz val="9"/>
            <color indexed="81"/>
            <rFont val="宋体"/>
            <family val="3"/>
            <charset val="134"/>
          </rPr>
          <t>届及以后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2011</t>
        </r>
        <r>
          <rPr>
            <b/>
            <sz val="9"/>
            <color indexed="81"/>
            <rFont val="宋体"/>
            <family val="3"/>
            <charset val="134"/>
          </rPr>
          <t>届及以后</t>
        </r>
      </text>
    </comment>
    <comment ref="C161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62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C163" authorId="0" shapeId="0">
      <text>
        <r>
          <rPr>
            <b/>
            <sz val="9"/>
            <color indexed="81"/>
            <rFont val="宋体"/>
            <family val="3"/>
            <charset val="134"/>
          </rPr>
          <t>由调入单位进行统计，调出单位不进行统计</t>
        </r>
      </text>
    </comment>
    <comment ref="G173" authorId="0" shapeId="0">
      <text>
        <r>
          <rPr>
            <b/>
            <sz val="9"/>
            <color indexed="81"/>
            <rFont val="宋体"/>
            <family val="3"/>
            <charset val="134"/>
          </rPr>
          <t>当月已缴人数</t>
        </r>
        <r>
          <rPr>
            <b/>
            <sz val="9"/>
            <color indexed="81"/>
            <rFont val="Tahoma"/>
            <family val="2"/>
          </rPr>
          <t>&lt;=</t>
        </r>
        <r>
          <rPr>
            <b/>
            <sz val="9"/>
            <color indexed="81"/>
            <rFont val="宋体"/>
            <family val="3"/>
            <charset val="134"/>
          </rPr>
          <t>当月应缴人数</t>
        </r>
      </text>
    </comment>
    <comment ref="G175" authorId="0" shapeId="0">
      <text>
        <r>
          <rPr>
            <b/>
            <sz val="9"/>
            <color indexed="81"/>
            <rFont val="宋体"/>
            <family val="3"/>
            <charset val="134"/>
          </rPr>
          <t>当月已缴人数</t>
        </r>
        <r>
          <rPr>
            <b/>
            <sz val="9"/>
            <color indexed="81"/>
            <rFont val="Tahoma"/>
            <family val="2"/>
          </rPr>
          <t>&lt;=</t>
        </r>
        <r>
          <rPr>
            <b/>
            <sz val="9"/>
            <color indexed="81"/>
            <rFont val="宋体"/>
            <family val="3"/>
            <charset val="134"/>
          </rPr>
          <t>当月应缴人数</t>
        </r>
      </text>
    </comment>
    <comment ref="G177" authorId="0" shapeId="0">
      <text>
        <r>
          <rPr>
            <sz val="9"/>
            <color indexed="81"/>
            <rFont val="宋体"/>
            <family val="3"/>
            <charset val="134"/>
          </rPr>
          <t>已申请工伤数量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宋体"/>
            <family val="3"/>
            <charset val="134"/>
          </rPr>
          <t>各类工伤之和</t>
        </r>
      </text>
    </comment>
    <comment ref="G184" authorId="0" shapeId="0">
      <text>
        <r>
          <rPr>
            <b/>
            <sz val="9"/>
            <color indexed="81"/>
            <rFont val="宋体"/>
            <family val="3"/>
            <charset val="134"/>
          </rPr>
          <t>已登记劳动争议数量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各类争议之和</t>
        </r>
      </text>
    </comment>
    <comment ref="C191" authorId="0" shapeId="0">
      <text>
        <r>
          <rPr>
            <b/>
            <sz val="9"/>
            <color indexed="81"/>
            <rFont val="宋体"/>
            <family val="3"/>
            <charset val="134"/>
          </rPr>
          <t>单位：千元</t>
        </r>
      </text>
    </comment>
    <comment ref="C192" authorId="0" shapeId="0">
      <text>
        <r>
          <rPr>
            <b/>
            <sz val="9"/>
            <color indexed="81"/>
            <rFont val="宋体"/>
            <family val="3"/>
            <charset val="134"/>
          </rPr>
          <t>包含正式工、劳务派遣工、小时工</t>
        </r>
      </text>
    </comment>
    <comment ref="G192" authorId="0" shape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=&gt;</t>
        </r>
        <r>
          <rPr>
            <b/>
            <sz val="9"/>
            <color indexed="81"/>
            <rFont val="宋体"/>
            <family val="3"/>
            <charset val="134"/>
          </rPr>
          <t>主动离职人数</t>
        </r>
      </text>
    </comment>
    <comment ref="G194" authorId="0" shape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正式工离职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劳务派遣工离职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小时工离职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月初在职的正式工人数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月末在职的正式工人数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月初在职的劳务派遣工人数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月末在职的劳务派遣工人数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月初在职的小时工人数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月末在职的小时工人数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G200" authorId="0" shape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职能离职</t>
        </r>
        <r>
          <rPr>
            <b/>
            <sz val="9"/>
            <color indexed="81"/>
            <rFont val="Tahoma"/>
            <family val="2"/>
          </rPr>
          <t>+DC</t>
        </r>
        <r>
          <rPr>
            <b/>
            <sz val="9"/>
            <color indexed="81"/>
            <rFont val="宋体"/>
            <family val="3"/>
            <charset val="134"/>
          </rPr>
          <t>离职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营运离职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月初在职的职能员工人数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月末在职的职能员工人数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C203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</t>
        </r>
        <r>
          <rPr>
            <b/>
            <sz val="9"/>
            <color indexed="81"/>
            <rFont val="Tahoma"/>
            <family val="2"/>
          </rPr>
          <t>DC</t>
        </r>
        <r>
          <rPr>
            <b/>
            <sz val="9"/>
            <color indexed="81"/>
            <rFont val="宋体"/>
            <family val="3"/>
            <charset val="134"/>
          </rPr>
          <t>员工人数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</t>
        </r>
        <r>
          <rPr>
            <b/>
            <sz val="9"/>
            <color indexed="81"/>
            <rFont val="Tahoma"/>
            <family val="2"/>
          </rPr>
          <t>DC</t>
        </r>
        <r>
          <rPr>
            <b/>
            <sz val="9"/>
            <color indexed="81"/>
            <rFont val="宋体"/>
            <family val="3"/>
            <charset val="134"/>
          </rPr>
          <t>员工人数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月初在职的营运员工人数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月末在职的营员员工人数</t>
        </r>
        <r>
          <rPr>
            <b/>
            <sz val="9"/>
            <color indexed="81"/>
            <rFont val="Tahoma"/>
            <family val="2"/>
          </rPr>
          <t>)/2</t>
        </r>
      </text>
    </comment>
    <comment ref="G208" authorId="0" shapeId="0">
      <text>
        <r>
          <rPr>
            <b/>
            <sz val="9"/>
            <color indexed="81"/>
            <rFont val="宋体"/>
            <family val="3"/>
            <charset val="134"/>
          </rPr>
          <t>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经理级及以上离职</t>
        </r>
        <r>
          <rPr>
            <b/>
            <sz val="9"/>
            <color indexed="81"/>
            <rFont val="Tahoma"/>
            <family val="2"/>
          </rPr>
          <t>+</t>
        </r>
        <r>
          <rPr>
            <b/>
            <sz val="9"/>
            <color indexed="81"/>
            <rFont val="宋体"/>
            <family val="3"/>
            <charset val="134"/>
          </rPr>
          <t>经理级以下离职</t>
        </r>
      </text>
    </comment>
    <comment ref="C212" authorId="0" shapeId="0">
      <text>
        <r>
          <rPr>
            <b/>
            <sz val="9"/>
            <color indexed="81"/>
            <rFont val="宋体"/>
            <family val="3"/>
            <charset val="134"/>
          </rPr>
          <t>包含公司提出的与员工提出的</t>
        </r>
      </text>
    </comment>
    <comment ref="G212" authorId="0" shapeId="0">
      <text>
        <r>
          <rPr>
            <b/>
            <sz val="9"/>
            <color indexed="81"/>
            <rFont val="宋体"/>
            <family val="3"/>
            <charset val="134"/>
          </rPr>
          <t>离职类型人数之和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总离职人数</t>
        </r>
      </text>
    </comment>
    <comment ref="C213" authorId="0" shapeId="0">
      <text>
        <r>
          <rPr>
            <b/>
            <sz val="9"/>
            <color indexed="81"/>
            <rFont val="宋体"/>
            <family val="3"/>
            <charset val="134"/>
          </rPr>
          <t>指调出华润万家</t>
        </r>
      </text>
    </comment>
    <comment ref="C216" authorId="0" shapeId="0">
      <text>
        <r>
          <rPr>
            <b/>
            <sz val="9"/>
            <color indexed="81"/>
            <rFont val="宋体"/>
            <family val="3"/>
            <charset val="134"/>
          </rPr>
          <t>即主动离职</t>
        </r>
      </text>
    </comment>
    <comment ref="C217" authorId="0" shapeId="0">
      <text>
        <r>
          <rPr>
            <b/>
            <sz val="9"/>
            <color indexed="81"/>
            <rFont val="宋体"/>
            <family val="3"/>
            <charset val="134"/>
          </rPr>
          <t>指公司提出辞退</t>
        </r>
      </text>
    </comment>
    <comment ref="G218" authorId="0" shapeId="0">
      <text>
        <r>
          <rPr>
            <b/>
            <sz val="9"/>
            <color indexed="81"/>
            <rFont val="宋体"/>
            <family val="3"/>
            <charset val="134"/>
          </rPr>
          <t>主动离职人数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各类主动离职人数之和</t>
        </r>
      </text>
    </comment>
    <comment ref="G234" authorId="0" shapeId="0">
      <text>
        <r>
          <rPr>
            <b/>
            <sz val="9"/>
            <color indexed="81"/>
            <rFont val="宋体"/>
            <family val="3"/>
            <charset val="134"/>
          </rPr>
          <t>主动离职人数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各年龄段主动离职人数之和</t>
        </r>
      </text>
    </comment>
    <comment ref="D241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每月改动此公式中的日期</t>
        </r>
      </text>
    </comment>
    <comment ref="G242" authorId="0" shapeId="0">
      <text>
        <r>
          <rPr>
            <b/>
            <sz val="9"/>
            <color indexed="81"/>
            <rFont val="宋体"/>
            <family val="3"/>
            <charset val="134"/>
          </rPr>
          <t>主动离职人数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各司龄段主动离职人数之和</t>
        </r>
      </text>
    </comment>
    <comment ref="D248" authorId="1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每月改动此公式中的日期
</t>
        </r>
      </text>
    </comment>
    <comment ref="G249" authorId="0" shapeId="0">
      <text>
        <r>
          <rPr>
            <b/>
            <sz val="9"/>
            <color indexed="81"/>
            <rFont val="宋体"/>
            <family val="3"/>
            <charset val="134"/>
          </rPr>
          <t>主动离职人数</t>
        </r>
        <r>
          <rPr>
            <b/>
            <sz val="9"/>
            <color indexed="81"/>
            <rFont val="Tahoma"/>
            <family val="2"/>
          </rPr>
          <t>=</t>
        </r>
        <r>
          <rPr>
            <b/>
            <sz val="9"/>
            <color indexed="81"/>
            <rFont val="宋体"/>
            <family val="3"/>
            <charset val="134"/>
          </rPr>
          <t>各学历主动离职人数之和</t>
        </r>
      </text>
    </comment>
    <comment ref="C254" authorId="0" shapeId="0">
      <text>
        <r>
          <rPr>
            <b/>
            <sz val="9"/>
            <color indexed="81"/>
            <rFont val="宋体"/>
            <family val="3"/>
            <charset val="134"/>
          </rPr>
          <t>取自</t>
        </r>
        <r>
          <rPr>
            <b/>
            <sz val="9"/>
            <color indexed="81"/>
            <rFont val="Tahoma"/>
            <family val="2"/>
          </rPr>
          <t>6S</t>
        </r>
        <r>
          <rPr>
            <b/>
            <sz val="9"/>
            <color indexed="81"/>
            <rFont val="宋体"/>
            <family val="3"/>
            <charset val="134"/>
          </rPr>
          <t>报表</t>
        </r>
      </text>
    </comment>
    <comment ref="C255" authorId="0" shapeId="0">
      <text>
        <r>
          <rPr>
            <b/>
            <sz val="9"/>
            <color indexed="81"/>
            <rFont val="宋体"/>
            <family val="3"/>
            <charset val="134"/>
          </rPr>
          <t>取自6S报表，单位：千元</t>
        </r>
      </text>
    </comment>
    <comment ref="C256" authorId="0" shapeId="0">
      <text>
        <r>
          <rPr>
            <b/>
            <sz val="9"/>
            <color indexed="81"/>
            <rFont val="宋体"/>
            <family val="3"/>
            <charset val="134"/>
          </rPr>
          <t>取自6S报表，单位：千元</t>
        </r>
      </text>
    </comment>
    <comment ref="C257" authorId="0" shapeId="0">
      <text>
        <r>
          <rPr>
            <b/>
            <sz val="9"/>
            <color indexed="81"/>
            <rFont val="宋体"/>
            <family val="3"/>
            <charset val="134"/>
          </rPr>
          <t>取自6S报表，单位：千元</t>
        </r>
      </text>
    </comment>
  </commentList>
</comments>
</file>

<file path=xl/sharedStrings.xml><?xml version="1.0" encoding="utf-8"?>
<sst xmlns="http://schemas.openxmlformats.org/spreadsheetml/2006/main" count="629" uniqueCount="529">
  <si>
    <t>《人力资源状况与分析》填报模板</t>
    <phoneticPr fontId="4" type="noConversion"/>
  </si>
  <si>
    <t>项目</t>
    <phoneticPr fontId="4" type="noConversion"/>
  </si>
  <si>
    <t>填报区</t>
    <phoneticPr fontId="4" type="noConversion"/>
  </si>
  <si>
    <t>校验区</t>
    <phoneticPr fontId="4" type="noConversion"/>
  </si>
  <si>
    <t>计算区</t>
    <phoneticPr fontId="4" type="noConversion"/>
  </si>
  <si>
    <t>同比</t>
    <phoneticPr fontId="4" type="noConversion"/>
  </si>
  <si>
    <t>人
员
结
构</t>
    <phoneticPr fontId="4" type="noConversion"/>
  </si>
  <si>
    <t>平均人数</t>
    <phoneticPr fontId="4" type="noConversion"/>
  </si>
  <si>
    <t>当月月初在职总人数</t>
    <phoneticPr fontId="4" type="noConversion"/>
  </si>
  <si>
    <t>\</t>
    <phoneticPr fontId="4" type="noConversion"/>
  </si>
  <si>
    <t>当月月末在职总人数</t>
    <phoneticPr fontId="4" type="noConversion"/>
  </si>
  <si>
    <t>月末人数</t>
    <phoneticPr fontId="4" type="noConversion"/>
  </si>
  <si>
    <t>用工结构</t>
    <phoneticPr fontId="4" type="noConversion"/>
  </si>
  <si>
    <t>当月月末在职的正式工人数</t>
    <phoneticPr fontId="4" type="noConversion"/>
  </si>
  <si>
    <t>正式工占比</t>
    <phoneticPr fontId="4" type="noConversion"/>
  </si>
  <si>
    <t>当月月末在职的劳务派遣工人数</t>
    <phoneticPr fontId="4" type="noConversion"/>
  </si>
  <si>
    <t>劳务派遣工占比</t>
    <phoneticPr fontId="4" type="noConversion"/>
  </si>
  <si>
    <t>当月月末在职的小时工人数</t>
    <phoneticPr fontId="4" type="noConversion"/>
  </si>
  <si>
    <t>小时工占比</t>
    <phoneticPr fontId="4" type="noConversion"/>
  </si>
  <si>
    <t>当月月末在职的促销员人数</t>
    <phoneticPr fontId="4" type="noConversion"/>
  </si>
  <si>
    <t>职能结构</t>
    <phoneticPr fontId="4" type="noConversion"/>
  </si>
  <si>
    <t>当月月末在职的职能员工人数</t>
    <phoneticPr fontId="4" type="noConversion"/>
  </si>
  <si>
    <t>职能员工工占比</t>
    <phoneticPr fontId="4" type="noConversion"/>
  </si>
  <si>
    <t>当月月末在职的DC员工人数</t>
    <phoneticPr fontId="4" type="noConversion"/>
  </si>
  <si>
    <t>DC员工占比</t>
    <phoneticPr fontId="4" type="noConversion"/>
  </si>
  <si>
    <t>当月月末在职的营运员工人数</t>
    <phoneticPr fontId="4" type="noConversion"/>
  </si>
  <si>
    <t>营运员工占比</t>
    <phoneticPr fontId="4" type="noConversion"/>
  </si>
  <si>
    <t>性别结构</t>
    <phoneticPr fontId="4" type="noConversion"/>
  </si>
  <si>
    <t>当月月末在职的男员工人数</t>
    <phoneticPr fontId="4" type="noConversion"/>
  </si>
  <si>
    <t>男员工占比</t>
    <phoneticPr fontId="4" type="noConversion"/>
  </si>
  <si>
    <t>当月月末在职的女员工人数</t>
    <phoneticPr fontId="4" type="noConversion"/>
  </si>
  <si>
    <t>女员工占比</t>
    <phoneticPr fontId="4" type="noConversion"/>
  </si>
  <si>
    <t>年龄结构</t>
    <phoneticPr fontId="4" type="noConversion"/>
  </si>
  <si>
    <t>当月月末在职的16至18岁人数</t>
    <phoneticPr fontId="4" type="noConversion"/>
  </si>
  <si>
    <t>16至18岁人数占比</t>
    <phoneticPr fontId="4" type="noConversion"/>
  </si>
  <si>
    <t>当月月末在职的19至25岁人数</t>
    <phoneticPr fontId="4" type="noConversion"/>
  </si>
  <si>
    <t>19至25岁人数占比</t>
    <phoneticPr fontId="4" type="noConversion"/>
  </si>
  <si>
    <t>当月月末在职的26至30岁人数</t>
    <phoneticPr fontId="4" type="noConversion"/>
  </si>
  <si>
    <t>26至30岁人数占比</t>
    <phoneticPr fontId="4" type="noConversion"/>
  </si>
  <si>
    <t>当月月末在职的31至35岁人数</t>
    <phoneticPr fontId="4" type="noConversion"/>
  </si>
  <si>
    <t>31至35岁人数占比</t>
    <phoneticPr fontId="4" type="noConversion"/>
  </si>
  <si>
    <t>当月月末在职的36至40岁人数</t>
    <phoneticPr fontId="4" type="noConversion"/>
  </si>
  <si>
    <t>36至40岁人数占比</t>
    <phoneticPr fontId="4" type="noConversion"/>
  </si>
  <si>
    <t>当月月末在职的41至45岁人数</t>
    <phoneticPr fontId="4" type="noConversion"/>
  </si>
  <si>
    <t>41至45岁人数占比</t>
    <phoneticPr fontId="4" type="noConversion"/>
  </si>
  <si>
    <t>当月月末在职的46岁及以上人数</t>
    <phoneticPr fontId="4" type="noConversion"/>
  </si>
  <si>
    <t>46岁及以上人数占比</t>
    <phoneticPr fontId="4" type="noConversion"/>
  </si>
  <si>
    <t>员工平均年龄</t>
    <phoneticPr fontId="4" type="noConversion"/>
  </si>
  <si>
    <t>学历结构</t>
    <phoneticPr fontId="4" type="noConversion"/>
  </si>
  <si>
    <t>当月月末在职的初中及以下学历人数</t>
    <phoneticPr fontId="4" type="noConversion"/>
  </si>
  <si>
    <t>初中及以下学历占比</t>
    <phoneticPr fontId="4" type="noConversion"/>
  </si>
  <si>
    <t>当月月末在职的中等学历人数</t>
    <phoneticPr fontId="4" type="noConversion"/>
  </si>
  <si>
    <t>中等学历占比</t>
    <phoneticPr fontId="4" type="noConversion"/>
  </si>
  <si>
    <t>当月月末在职的专科学历人数</t>
    <phoneticPr fontId="4" type="noConversion"/>
  </si>
  <si>
    <t>专科学历占比</t>
    <phoneticPr fontId="4" type="noConversion"/>
  </si>
  <si>
    <t>当月月末在职的本科学历人数</t>
    <phoneticPr fontId="4" type="noConversion"/>
  </si>
  <si>
    <t>本科学历占比</t>
    <phoneticPr fontId="4" type="noConversion"/>
  </si>
  <si>
    <t>当月月末在职的研究生学历人数</t>
    <phoneticPr fontId="4" type="noConversion"/>
  </si>
  <si>
    <t>研究生学历占比</t>
    <phoneticPr fontId="4" type="noConversion"/>
  </si>
  <si>
    <t>司龄结构</t>
    <phoneticPr fontId="4" type="noConversion"/>
  </si>
  <si>
    <t>当月月末在职的试用期以内人数</t>
    <phoneticPr fontId="4" type="noConversion"/>
  </si>
  <si>
    <t>试用期以内占比</t>
  </si>
  <si>
    <t>当月月末在职的一年及以下司龄人数</t>
    <phoneticPr fontId="4" type="noConversion"/>
  </si>
  <si>
    <t>一年及以下司龄占比</t>
  </si>
  <si>
    <t>当月月末在职的一至三年（含）司龄人数</t>
    <phoneticPr fontId="4" type="noConversion"/>
  </si>
  <si>
    <t>一至三年（含）司龄占比</t>
  </si>
  <si>
    <t>当月月末在职的三至五年（含）司龄人数</t>
    <phoneticPr fontId="4" type="noConversion"/>
  </si>
  <si>
    <t>三至五年（含）司龄占比</t>
  </si>
  <si>
    <t>当月月末在职的五至十年（含）司龄人数</t>
    <phoneticPr fontId="4" type="noConversion"/>
  </si>
  <si>
    <t>五至十年（含）司龄占比</t>
  </si>
  <si>
    <t>当月月末在职的十至十五年（含）司龄人数</t>
    <phoneticPr fontId="4" type="noConversion"/>
  </si>
  <si>
    <t>十至十五年（含）司龄占比</t>
  </si>
  <si>
    <t>当月月末在职的十五年以上司龄人数</t>
    <phoneticPr fontId="4" type="noConversion"/>
  </si>
  <si>
    <t>十五年以上司龄占比</t>
  </si>
  <si>
    <t>员工平均司龄</t>
    <phoneticPr fontId="4" type="noConversion"/>
  </si>
  <si>
    <t>管理结构</t>
    <phoneticPr fontId="4" type="noConversion"/>
  </si>
  <si>
    <t>当月月末在职的经理级及以上人数</t>
    <phoneticPr fontId="4" type="noConversion"/>
  </si>
  <si>
    <t>经理级及以上占比</t>
    <phoneticPr fontId="4" type="noConversion"/>
  </si>
  <si>
    <t>当月月末在职的经理级以下人数</t>
    <phoneticPr fontId="4" type="noConversion"/>
  </si>
  <si>
    <t>经理级以下占比</t>
    <phoneticPr fontId="4" type="noConversion"/>
  </si>
  <si>
    <t>人
力
资
源
从
业
人
员
结
构</t>
    <phoneticPr fontId="4" type="noConversion"/>
  </si>
  <si>
    <t>人员数量</t>
    <phoneticPr fontId="4" type="noConversion"/>
  </si>
  <si>
    <t>当月月末在职的人力资源从业人员人数</t>
    <phoneticPr fontId="4" type="noConversion"/>
  </si>
  <si>
    <t>当月月末在职的人力资源从业人员中的男员工人数</t>
  </si>
  <si>
    <t>当月月末在职的人力资源从业人员中的女员工人数</t>
  </si>
  <si>
    <t>当月月末在职的25岁及以下人力资源从业人员人数</t>
  </si>
  <si>
    <t>25岁及以下人力资源从业人员人数占比</t>
    <phoneticPr fontId="4" type="noConversion"/>
  </si>
  <si>
    <t>当月月末在职的26至30岁人力资源从业人员人数</t>
  </si>
  <si>
    <t>26至30岁人力资源从业人员人数占比</t>
    <phoneticPr fontId="4" type="noConversion"/>
  </si>
  <si>
    <t>当月月末在职的31至35岁人力资源从业人员人数</t>
  </si>
  <si>
    <t>31至35岁人力资源从业人员人数占比</t>
    <phoneticPr fontId="4" type="noConversion"/>
  </si>
  <si>
    <t>当月月末在职的36至40岁人力资源从业人员人数</t>
  </si>
  <si>
    <t>36至40岁人力资源从业人员人数占比</t>
    <phoneticPr fontId="4" type="noConversion"/>
  </si>
  <si>
    <t>当月月末在职的41至45岁人力资源从业人员人数</t>
  </si>
  <si>
    <t>41至45岁人力资源从业人员人数占比</t>
    <phoneticPr fontId="4" type="noConversion"/>
  </si>
  <si>
    <t>当月月末在职的46岁及以上人力资源从业人员人数</t>
  </si>
  <si>
    <t>46岁及以上人力资源从业人员人数占比</t>
    <phoneticPr fontId="4" type="noConversion"/>
  </si>
  <si>
    <t>人力资源从业人员平均年龄</t>
  </si>
  <si>
    <t>当月月末在职的初中及以下学历人力资源从业人员人数</t>
  </si>
  <si>
    <t>初中及以下学历人力资源从业人员人数占比</t>
    <phoneticPr fontId="4" type="noConversion"/>
  </si>
  <si>
    <t>当月月末在职的中等学历人力资源从业人员人数</t>
  </si>
  <si>
    <t>中等学历人力资源从业人员人数占比</t>
    <phoneticPr fontId="4" type="noConversion"/>
  </si>
  <si>
    <t>当月月末在职的专科学历人力资源从业人员人数</t>
  </si>
  <si>
    <t>专科学历人力资源从业人员人数占比</t>
    <phoneticPr fontId="4" type="noConversion"/>
  </si>
  <si>
    <t>当月月末在职的本科学历人力资源从业人员人数</t>
  </si>
  <si>
    <t>本科学历人力资源从业人员人数占比</t>
    <phoneticPr fontId="4" type="noConversion"/>
  </si>
  <si>
    <t>当月月末在职的研究生学历人力资源从业人员人数</t>
  </si>
  <si>
    <t>研究生学历人力资源从业人员人数占比</t>
    <phoneticPr fontId="4" type="noConversion"/>
  </si>
  <si>
    <t>当月月末在职的一年及以下司龄人力资源从业人员人数</t>
  </si>
  <si>
    <t>一年及以下司龄人力资源从业人员人数占比</t>
    <phoneticPr fontId="4" type="noConversion"/>
  </si>
  <si>
    <t>当月月末在职的一至三年（含）司龄人力资源从业人员人数</t>
  </si>
  <si>
    <t>一至三年（含）司龄人力资源从业人员人数占比</t>
    <phoneticPr fontId="4" type="noConversion"/>
  </si>
  <si>
    <t>当月月末在职的三至五年（含）司龄人力资源从业人员人数</t>
  </si>
  <si>
    <t>三至五年（含）司龄人力资源从业人员人数占比</t>
    <phoneticPr fontId="4" type="noConversion"/>
  </si>
  <si>
    <t>当月月末在职的五至十年（含）司龄人力资源从业人员人数</t>
  </si>
  <si>
    <t>五至十年（含）司龄人力资源从业人员人数占比</t>
    <phoneticPr fontId="4" type="noConversion"/>
  </si>
  <si>
    <t>当月月末在职的十至十五年（含）司龄人力资源从业人员人数</t>
  </si>
  <si>
    <t>十至十五年（含）司龄人力资源从业人员人数占比</t>
    <phoneticPr fontId="4" type="noConversion"/>
  </si>
  <si>
    <t>当月月末在职的十五年以上司龄人力资源从业人员人数</t>
  </si>
  <si>
    <t>十五年以上司龄人力资源从业人员人数占比</t>
    <phoneticPr fontId="4" type="noConversion"/>
  </si>
  <si>
    <t>人力资源从业人员平均司龄</t>
  </si>
  <si>
    <t>达编率</t>
    <phoneticPr fontId="4" type="noConversion"/>
  </si>
  <si>
    <t>当月月末实际在编人数</t>
    <phoneticPr fontId="4" type="noConversion"/>
  </si>
  <si>
    <t>当月月末编制总数</t>
    <phoneticPr fontId="4" type="noConversion"/>
  </si>
  <si>
    <t>累计新入职人员结构
（按用工方式区分）</t>
    <phoneticPr fontId="4" type="noConversion"/>
  </si>
  <si>
    <t>年初累计至今入职的正式工人数</t>
    <phoneticPr fontId="4" type="noConversion"/>
  </si>
  <si>
    <t>年初累计至今入职的正式工人数占比</t>
    <phoneticPr fontId="4" type="noConversion"/>
  </si>
  <si>
    <t>年初累计至今入职的劳务派遣工人数</t>
    <phoneticPr fontId="4" type="noConversion"/>
  </si>
  <si>
    <t>年初累计至今入职的劳务派遣工人数占比</t>
    <phoneticPr fontId="4" type="noConversion"/>
  </si>
  <si>
    <t>年初累计至今入职的小时工人数</t>
    <phoneticPr fontId="4" type="noConversion"/>
  </si>
  <si>
    <t>年初累计至今入职的小时工人数占比</t>
    <phoneticPr fontId="4" type="noConversion"/>
  </si>
  <si>
    <t>累计新入职人员结构
（按职能区分）</t>
    <phoneticPr fontId="4" type="noConversion"/>
  </si>
  <si>
    <t>年初累计至今入职的职能员工人数</t>
    <phoneticPr fontId="4" type="noConversion"/>
  </si>
  <si>
    <t>年初累计至今入职的职能员工人数占比</t>
    <phoneticPr fontId="4" type="noConversion"/>
  </si>
  <si>
    <t>年初累计至今入职的DC员工人数</t>
    <phoneticPr fontId="4" type="noConversion"/>
  </si>
  <si>
    <t>年初累计至今入职的DC员工人数占比</t>
    <phoneticPr fontId="4" type="noConversion"/>
  </si>
  <si>
    <t>年初累计至今入职的营运员工人数</t>
    <phoneticPr fontId="4" type="noConversion"/>
  </si>
  <si>
    <t>年初累计至今入职的营运员工人数占比</t>
    <phoneticPr fontId="4" type="noConversion"/>
  </si>
  <si>
    <t>当月新入职人员结构
（按用工方式区分）</t>
    <phoneticPr fontId="4" type="noConversion"/>
  </si>
  <si>
    <t>当月入职的正式工人数</t>
    <phoneticPr fontId="4" type="noConversion"/>
  </si>
  <si>
    <t>当月入职的正式工人数占比</t>
    <phoneticPr fontId="4" type="noConversion"/>
  </si>
  <si>
    <t>当月入职的劳务派遣工人数</t>
    <phoneticPr fontId="4" type="noConversion"/>
  </si>
  <si>
    <t>当月入职的劳务派遣工人数占比</t>
    <phoneticPr fontId="4" type="noConversion"/>
  </si>
  <si>
    <t>当月入职的小时工人数</t>
    <phoneticPr fontId="4" type="noConversion"/>
  </si>
  <si>
    <t>当月入职的小时工人数占比</t>
    <phoneticPr fontId="4" type="noConversion"/>
  </si>
  <si>
    <t>当月新入职人员结构
（按职能区分）</t>
    <phoneticPr fontId="4" type="noConversion"/>
  </si>
  <si>
    <t>当月入职的职能员工人数</t>
    <phoneticPr fontId="4" type="noConversion"/>
  </si>
  <si>
    <t>当月入职的职能员工人数占比</t>
    <phoneticPr fontId="4" type="noConversion"/>
  </si>
  <si>
    <t>当月入职的DC员工人数</t>
    <phoneticPr fontId="4" type="noConversion"/>
  </si>
  <si>
    <t>当月入职的DC员工人数占比</t>
    <phoneticPr fontId="4" type="noConversion"/>
  </si>
  <si>
    <t>当月入职的营运员工人数</t>
    <phoneticPr fontId="4" type="noConversion"/>
  </si>
  <si>
    <t>当月入职的营运员工人数占比</t>
    <phoneticPr fontId="4" type="noConversion"/>
  </si>
  <si>
    <t>内部推荐
累计入职人数</t>
    <phoneticPr fontId="4" type="noConversion"/>
  </si>
  <si>
    <t>年初累计至今通过内部推荐渠道入职的职能员工人数</t>
    <phoneticPr fontId="4" type="noConversion"/>
  </si>
  <si>
    <t>内部推荐渠道贡献率（职能）</t>
    <phoneticPr fontId="4" type="noConversion"/>
  </si>
  <si>
    <t>年初累计至今通过内部推荐渠道入职的DC员工人数</t>
    <phoneticPr fontId="4" type="noConversion"/>
  </si>
  <si>
    <t>内部推荐渠道贡献率（DC）</t>
    <phoneticPr fontId="4" type="noConversion"/>
  </si>
  <si>
    <t>年初累计至今通过内部推荐渠道入职的营运员工人数</t>
    <phoneticPr fontId="4" type="noConversion"/>
  </si>
  <si>
    <t>内部推荐渠道贡献率（营运）</t>
    <phoneticPr fontId="4" type="noConversion"/>
  </si>
  <si>
    <t>校园招聘
累计入职人数</t>
    <phoneticPr fontId="4" type="noConversion"/>
  </si>
  <si>
    <t>年初累计至今通过校园招聘渠道入职的职能员工人数</t>
  </si>
  <si>
    <t>校园招聘渠道贡献率（职能）</t>
  </si>
  <si>
    <t>年初累计至今通过校园招聘渠道入职的DC员工人数</t>
  </si>
  <si>
    <t>校园招聘渠道贡献率（DC）</t>
  </si>
  <si>
    <t>年初累计至今通过校园招聘渠道入职的营运员工人数</t>
  </si>
  <si>
    <t>校园招聘渠道贡献率（营运）</t>
  </si>
  <si>
    <t>网络及媒体
累计入职人数</t>
    <phoneticPr fontId="4" type="noConversion"/>
  </si>
  <si>
    <t>年初累计至今通过网络及媒体渠道入职的职能员工人数</t>
  </si>
  <si>
    <t>网络及媒体渠道贡献率（职能）</t>
  </si>
  <si>
    <t>年初累计至今通过网络及媒体渠道入职的DC员工人数</t>
  </si>
  <si>
    <t>网络及媒体渠道贡献率（DC）</t>
  </si>
  <si>
    <t>年初累计至今通过网络及媒体渠道入职的营运员工人数</t>
  </si>
  <si>
    <t>网络及媒体渠道贡献率（营运）</t>
  </si>
  <si>
    <t>人才中介/市场
累计入职人数</t>
    <phoneticPr fontId="4" type="noConversion"/>
  </si>
  <si>
    <t>年初累计至今通过人才中介/市场渠道入职的职能员工人数</t>
  </si>
  <si>
    <t>人才中介/市场渠道贡献率（职能）</t>
  </si>
  <si>
    <t>年初累计至今通过人才中介/市场渠道入职的DC员工人数</t>
  </si>
  <si>
    <t>人才中介/市场渠道贡献率（DC）</t>
  </si>
  <si>
    <t>年初累计至今通过人才中介/市场渠道入职的营运员工人数</t>
  </si>
  <si>
    <t>人才中介/市场渠道贡献率（营运）</t>
  </si>
  <si>
    <t>猎头公司
累计入职人数</t>
    <phoneticPr fontId="4" type="noConversion"/>
  </si>
  <si>
    <t>年初累计至今通过猎头公司渠道入职的职能员工人数</t>
  </si>
  <si>
    <t>猎头公司渠道贡献率（职能）</t>
  </si>
  <si>
    <t>年初累计至今通过猎头公司渠道入职的DC员工人数</t>
  </si>
  <si>
    <t>猎头公司渠道贡献率（DC）</t>
  </si>
  <si>
    <t>年初累计至今通过猎头公司渠道入职的营运员工人数</t>
  </si>
  <si>
    <t>猎头公司渠道贡献率（营运）</t>
  </si>
  <si>
    <t>企业合并
累计入职人数</t>
    <phoneticPr fontId="4" type="noConversion"/>
  </si>
  <si>
    <t>年初累计至今通过企业合并渠道入职的职能员工人数</t>
  </si>
  <si>
    <t>企业合并渠道贡献率（职能）</t>
  </si>
  <si>
    <t>年初累计至今通过企业合并渠道入职的DC员工人数</t>
  </si>
  <si>
    <t>企业合并渠道贡献率（DC）</t>
  </si>
  <si>
    <t>年初累计至今通过企业合并渠道入职的营运员工人数</t>
  </si>
  <si>
    <t>企业合并渠道贡献率（营运）</t>
  </si>
  <si>
    <t>其他企业调入
累计入职人数</t>
    <phoneticPr fontId="4" type="noConversion"/>
  </si>
  <si>
    <t>年初累计至今通过其他企业调入渠道入职的职能员工人数</t>
  </si>
  <si>
    <t>其他企业调入渠道贡献率（职能）</t>
  </si>
  <si>
    <t>年初累计至今通过其他企业调入渠道入职的DC员工人数</t>
  </si>
  <si>
    <t>其他企业调入渠道贡献率（DC）</t>
  </si>
  <si>
    <t>年初累计至今通过其他企业调入渠道入职的营运员工人数</t>
  </si>
  <si>
    <t>其他企业调入渠道贡献率（营运）</t>
  </si>
  <si>
    <t>军转干部安置
累计入职人数</t>
    <phoneticPr fontId="4" type="noConversion"/>
  </si>
  <si>
    <t>年初累计至今通过军转干部安置渠道入职的职能员工人数</t>
  </si>
  <si>
    <t>军转干部渠道贡献率（职能）</t>
  </si>
  <si>
    <t>年初累计至今通过军转干部安置渠道入职的DC员工人数</t>
  </si>
  <si>
    <t>军转干部渠道贡献率（DC）</t>
  </si>
  <si>
    <t>年初累计至今通过军转干部安置渠道入职的营运员工人数</t>
  </si>
  <si>
    <t>军转干部渠道贡献率（营运）</t>
  </si>
  <si>
    <t>企业内部猎头
累计入职人数</t>
    <phoneticPr fontId="4" type="noConversion"/>
  </si>
  <si>
    <t>年初累计至今通过企业内部猎头渠道入职的职能员工人数</t>
  </si>
  <si>
    <t>企业内部猎头渠道贡献率（职能）</t>
  </si>
  <si>
    <t>年初累计至今通过企业内部猎头渠道入职的DC员工人数</t>
  </si>
  <si>
    <t>企业内部猎头渠道贡献率（DC）</t>
  </si>
  <si>
    <t>年初累计至今通过企业内部猎头渠道入职的营运员工人数</t>
  </si>
  <si>
    <t>企业内部猎头渠道贡献率（营运）</t>
  </si>
  <si>
    <t>店面/项目现场招聘
累计入职人数</t>
    <phoneticPr fontId="4" type="noConversion"/>
  </si>
  <si>
    <t>年初累计至今通过店面/项目现场招聘渠道入职的职能员工人数</t>
  </si>
  <si>
    <t>店面/项目现场招聘渠道贡献率（职能）</t>
  </si>
  <si>
    <t>年初累计至今通过店面/项目现场招聘渠道入职的DC员工人数</t>
  </si>
  <si>
    <t>店面/项目现场招聘渠道贡献率（DC）</t>
  </si>
  <si>
    <t>年初累计至今通过店面/项目现场招聘渠道入职的营运员工人数</t>
  </si>
  <si>
    <t>店面/项目现场招聘渠道贡献率（营运）</t>
  </si>
  <si>
    <t>定向招聘培养
累计入职人数</t>
    <phoneticPr fontId="4" type="noConversion"/>
  </si>
  <si>
    <t>年初累计至今通过定向招聘培养渠道入职的职能员工人数</t>
  </si>
  <si>
    <t>定向招聘培养渠道贡献率（职能）</t>
  </si>
  <si>
    <t>年初累计至今通过定向招聘培养渠道入职的DC员工人数</t>
  </si>
  <si>
    <t>定向招聘培养渠道贡献率（DC）</t>
  </si>
  <si>
    <t>年初累计至今通过定向招聘培养渠道入职的营运员工人数</t>
  </si>
  <si>
    <t>定向招聘培养渠道贡献率（营运）</t>
  </si>
  <si>
    <t>其他招聘方式
累计入职人数</t>
    <phoneticPr fontId="4" type="noConversion"/>
  </si>
  <si>
    <t>年初累计至今通过其他招聘渠道入职的职能员工人数</t>
    <phoneticPr fontId="4" type="noConversion"/>
  </si>
  <si>
    <t>其他招聘方式渠道贡献率（职能）</t>
  </si>
  <si>
    <t>年初累计至今通过其他招聘渠道入职的DC员工人数</t>
    <phoneticPr fontId="4" type="noConversion"/>
  </si>
  <si>
    <t>其他招聘方式渠道贡献率（DC）</t>
  </si>
  <si>
    <t>年初累计至今通过其他招聘渠道入职的营运员工人数</t>
    <phoneticPr fontId="4" type="noConversion"/>
  </si>
  <si>
    <t>其他招聘方式渠道贡献率（营运）</t>
  </si>
  <si>
    <t>当年截至当月月末仍满足的
招聘需求数</t>
    <phoneticPr fontId="4" type="noConversion"/>
  </si>
  <si>
    <t>截至当月月末仍满足的职能招聘需求数</t>
    <phoneticPr fontId="4" type="noConversion"/>
  </si>
  <si>
    <t>招聘满足率（职能）</t>
    <phoneticPr fontId="4" type="noConversion"/>
  </si>
  <si>
    <t>截至当月月末仍满足的DC招聘需求数</t>
    <phoneticPr fontId="4" type="noConversion"/>
  </si>
  <si>
    <t>招聘满足率（DC）</t>
    <phoneticPr fontId="4" type="noConversion"/>
  </si>
  <si>
    <t>截至当月月末仍满足的营运招聘需求数</t>
    <phoneticPr fontId="4" type="noConversion"/>
  </si>
  <si>
    <t>招聘满足率（营运）</t>
    <phoneticPr fontId="4" type="noConversion"/>
  </si>
  <si>
    <t>职能平均招聘周期</t>
    <phoneticPr fontId="4" type="noConversion"/>
  </si>
  <si>
    <t>当月入职的职能员工招聘天数之和</t>
    <phoneticPr fontId="4" type="noConversion"/>
  </si>
  <si>
    <t>平均招聘周期（职能）</t>
  </si>
  <si>
    <t>试用期离职率</t>
    <phoneticPr fontId="4" type="noConversion"/>
  </si>
  <si>
    <t>当月离职的职能试用期员工人数</t>
    <phoneticPr fontId="4" type="noConversion"/>
  </si>
  <si>
    <t>试用期离职率（职能）</t>
    <phoneticPr fontId="4" type="noConversion"/>
  </si>
  <si>
    <t>当月处于试用期的职能员工平均人数</t>
    <phoneticPr fontId="4" type="noConversion"/>
  </si>
  <si>
    <t>当月离职的DC试用期员工人数</t>
    <phoneticPr fontId="4" type="noConversion"/>
  </si>
  <si>
    <t>试用期离职率（DC）</t>
    <phoneticPr fontId="4" type="noConversion"/>
  </si>
  <si>
    <t>当月处于试用期的DC员工平均人数</t>
    <phoneticPr fontId="4" type="noConversion"/>
  </si>
  <si>
    <t>当月离职的营运试用期员工人数</t>
    <phoneticPr fontId="4" type="noConversion"/>
  </si>
  <si>
    <t>试用期离职率（营运）</t>
    <phoneticPr fontId="4" type="noConversion"/>
  </si>
  <si>
    <t>当月处于试用期的营运员工平均人数</t>
    <phoneticPr fontId="4" type="noConversion"/>
  </si>
  <si>
    <t>试用期离职率（合计）</t>
    <phoneticPr fontId="4" type="noConversion"/>
  </si>
  <si>
    <t>人员异动情况</t>
    <phoneticPr fontId="4" type="noConversion"/>
  </si>
  <si>
    <t>当月获晋升人员人数</t>
    <phoneticPr fontId="4" type="noConversion"/>
  </si>
  <si>
    <t>员工内部流动率（晋升）</t>
    <phoneticPr fontId="4" type="noConversion"/>
  </si>
  <si>
    <t>当月获平调人员人数</t>
    <phoneticPr fontId="4" type="noConversion"/>
  </si>
  <si>
    <t>员工内部流动率（平调）</t>
    <phoneticPr fontId="4" type="noConversion"/>
  </si>
  <si>
    <t>当月获降级人员人数</t>
    <phoneticPr fontId="4" type="noConversion"/>
  </si>
  <si>
    <t>员工内部流动率（降级）</t>
    <phoneticPr fontId="4" type="noConversion"/>
  </si>
  <si>
    <t>当月业务单元内异动人数</t>
    <phoneticPr fontId="4" type="noConversion"/>
  </si>
  <si>
    <t>员工内部流动率（业务单元内）</t>
    <phoneticPr fontId="4" type="noConversion"/>
  </si>
  <si>
    <t>当月跨业务单元异动人数（经理级及以上）</t>
    <phoneticPr fontId="4" type="noConversion"/>
  </si>
  <si>
    <t>员工内部流动率（跨业务单元）</t>
    <phoneticPr fontId="4" type="noConversion"/>
  </si>
  <si>
    <t>当月跨业务单元异动人数（经理级以下）</t>
    <phoneticPr fontId="4" type="noConversion"/>
  </si>
  <si>
    <t>关键人才数量</t>
  </si>
  <si>
    <t>当月月末在职的职能关键人才人数</t>
    <phoneticPr fontId="4" type="noConversion"/>
  </si>
  <si>
    <t>当月月末在职的营运关键人才人数</t>
    <phoneticPr fontId="4" type="noConversion"/>
  </si>
  <si>
    <t>关键人才年龄结构</t>
  </si>
  <si>
    <t>当月月末在职的25岁及以下关键人才人数</t>
    <phoneticPr fontId="4" type="noConversion"/>
  </si>
  <si>
    <t>25岁及以下关键人才人数占比</t>
    <phoneticPr fontId="4" type="noConversion"/>
  </si>
  <si>
    <t>当月月末在职的26至30岁关键人才人数</t>
    <phoneticPr fontId="4" type="noConversion"/>
  </si>
  <si>
    <t>26至30岁关键人才人数占比</t>
    <phoneticPr fontId="4" type="noConversion"/>
  </si>
  <si>
    <t>当月月末在职的31至35岁关键人才人数</t>
    <phoneticPr fontId="4" type="noConversion"/>
  </si>
  <si>
    <t>31至35岁关键人才人数占比</t>
    <phoneticPr fontId="4" type="noConversion"/>
  </si>
  <si>
    <t>当月月末在职的36至40岁关键人才人数</t>
    <phoneticPr fontId="4" type="noConversion"/>
  </si>
  <si>
    <t>36至40岁关键人才人数占比</t>
    <phoneticPr fontId="4" type="noConversion"/>
  </si>
  <si>
    <t>当月月末在职的41至45岁关键人才人数</t>
    <phoneticPr fontId="4" type="noConversion"/>
  </si>
  <si>
    <t>41至45岁关键人才人数占比</t>
    <phoneticPr fontId="4" type="noConversion"/>
  </si>
  <si>
    <t>当月月末在职的46岁及以上关键人才人数</t>
    <phoneticPr fontId="4" type="noConversion"/>
  </si>
  <si>
    <t>46岁及以上关键人才人数占比</t>
    <phoneticPr fontId="4" type="noConversion"/>
  </si>
  <si>
    <t>关键人才平均年龄</t>
    <phoneticPr fontId="4" type="noConversion"/>
  </si>
  <si>
    <t>关键人才学历结构</t>
  </si>
  <si>
    <t>当月月末在职的初中及以下学历关键人才人数</t>
    <phoneticPr fontId="4" type="noConversion"/>
  </si>
  <si>
    <t>初中及以下学历关键人才人数占比</t>
    <phoneticPr fontId="4" type="noConversion"/>
  </si>
  <si>
    <t>当月月末在职的中等学历关键人才人数</t>
    <phoneticPr fontId="4" type="noConversion"/>
  </si>
  <si>
    <t>中等学历关键人才人数占比</t>
    <phoneticPr fontId="4" type="noConversion"/>
  </si>
  <si>
    <t>当月月末在职的专科学历关键人才人数</t>
    <phoneticPr fontId="4" type="noConversion"/>
  </si>
  <si>
    <t>专科学历关键人才人数占比</t>
    <phoneticPr fontId="4" type="noConversion"/>
  </si>
  <si>
    <t>当月月末在职的本科学历关键人才人数</t>
    <phoneticPr fontId="4" type="noConversion"/>
  </si>
  <si>
    <t>本科学历关键人才人数占比</t>
    <phoneticPr fontId="4" type="noConversion"/>
  </si>
  <si>
    <t>当月月末在职的研究生学历关键人才人数</t>
    <phoneticPr fontId="4" type="noConversion"/>
  </si>
  <si>
    <t>研究生学历关键人才人数占比</t>
    <phoneticPr fontId="4" type="noConversion"/>
  </si>
  <si>
    <t>关键人才司龄结构</t>
  </si>
  <si>
    <t>当月月末在职的一年及以下司龄关键人才人数</t>
    <phoneticPr fontId="4" type="noConversion"/>
  </si>
  <si>
    <t>一年及以下司龄关键人才人数占比</t>
    <phoneticPr fontId="4" type="noConversion"/>
  </si>
  <si>
    <t>当月月末在职的一至三年（含）司龄关键人才人数</t>
    <phoneticPr fontId="4" type="noConversion"/>
  </si>
  <si>
    <t>一至三年（含）司龄关键人才人数占比</t>
    <phoneticPr fontId="4" type="noConversion"/>
  </si>
  <si>
    <t>当月月末在职的三至五年（含）司龄关键人才人数</t>
    <phoneticPr fontId="4" type="noConversion"/>
  </si>
  <si>
    <t>三至五年（含）司龄关键人才人数占比</t>
    <phoneticPr fontId="4" type="noConversion"/>
  </si>
  <si>
    <t>当月月末在职的五至十年（含）司龄关键人才人数</t>
    <phoneticPr fontId="4" type="noConversion"/>
  </si>
  <si>
    <t>五至十年（含）司龄关键人才人数占比</t>
    <phoneticPr fontId="4" type="noConversion"/>
  </si>
  <si>
    <t>当月月末在职的十至十五年（含）司龄关键人才人数</t>
    <phoneticPr fontId="4" type="noConversion"/>
  </si>
  <si>
    <t>十至十五年（含）司龄关键人才人数占比</t>
    <phoneticPr fontId="4" type="noConversion"/>
  </si>
  <si>
    <t>当月月末在职的十五年以上司龄关键人才人数</t>
    <phoneticPr fontId="4" type="noConversion"/>
  </si>
  <si>
    <t>十五年以上司龄关键人才人数占比</t>
    <phoneticPr fontId="4" type="noConversion"/>
  </si>
  <si>
    <t>关键人才异动情况</t>
    <phoneticPr fontId="4" type="noConversion"/>
  </si>
  <si>
    <t>当月关键人才晋升人数</t>
    <phoneticPr fontId="4" type="noConversion"/>
  </si>
  <si>
    <t>关键人才内部流动率（晋升）</t>
    <phoneticPr fontId="4" type="noConversion"/>
  </si>
  <si>
    <t>当月关键人才平调人数</t>
    <phoneticPr fontId="4" type="noConversion"/>
  </si>
  <si>
    <t>关键人才内部流动率（平调）</t>
    <phoneticPr fontId="4" type="noConversion"/>
  </si>
  <si>
    <t>当月关键人才降级人数</t>
    <phoneticPr fontId="4" type="noConversion"/>
  </si>
  <si>
    <t>关键人才内部流动率（降级）</t>
    <phoneticPr fontId="4" type="noConversion"/>
  </si>
  <si>
    <t>关键人才离职情况</t>
    <phoneticPr fontId="4" type="noConversion"/>
  </si>
  <si>
    <t>当月职能关键人才离职人数</t>
    <phoneticPr fontId="4" type="noConversion"/>
  </si>
  <si>
    <t>职能关键人才离职率</t>
    <phoneticPr fontId="4" type="noConversion"/>
  </si>
  <si>
    <t>当月职能关键人才主动离职人数</t>
    <phoneticPr fontId="4" type="noConversion"/>
  </si>
  <si>
    <t>职能关键人才主动离职率</t>
    <phoneticPr fontId="4" type="noConversion"/>
  </si>
  <si>
    <t>当月职能关键人才平均人数</t>
    <phoneticPr fontId="4" type="noConversion"/>
  </si>
  <si>
    <t>当月营运关键人才离职人数</t>
    <phoneticPr fontId="4" type="noConversion"/>
  </si>
  <si>
    <t>营运关键人才离职率</t>
    <phoneticPr fontId="4" type="noConversion"/>
  </si>
  <si>
    <t>营运关键人才主动离职率</t>
    <phoneticPr fontId="4" type="noConversion"/>
  </si>
  <si>
    <t>当月营运关键人才平均人数</t>
    <phoneticPr fontId="4" type="noConversion"/>
  </si>
  <si>
    <t>关键人才离职率</t>
    <phoneticPr fontId="4" type="noConversion"/>
  </si>
  <si>
    <t>当月离职关键人才平均司龄</t>
    <phoneticPr fontId="4" type="noConversion"/>
  </si>
  <si>
    <t>关键人才主动离职率</t>
    <phoneticPr fontId="4" type="noConversion"/>
  </si>
  <si>
    <t>管理培训生数量</t>
    <phoneticPr fontId="4" type="noConversion"/>
  </si>
  <si>
    <t>当月月末在职的职能管理培训生</t>
    <phoneticPr fontId="4" type="noConversion"/>
  </si>
  <si>
    <t>当月月末在职的采购管理培训生</t>
    <phoneticPr fontId="4" type="noConversion"/>
  </si>
  <si>
    <t>当月月末在职的营运管理培训生</t>
    <phoneticPr fontId="4" type="noConversion"/>
  </si>
  <si>
    <t>管理培训生异动情况</t>
    <phoneticPr fontId="4" type="noConversion"/>
  </si>
  <si>
    <t>当月管理培训生晋升人数</t>
    <phoneticPr fontId="4" type="noConversion"/>
  </si>
  <si>
    <t>管理培训生内部流动率（晋升）</t>
  </si>
  <si>
    <t>当月管理培训生平调人数</t>
    <phoneticPr fontId="4" type="noConversion"/>
  </si>
  <si>
    <t>管理培训生内部流动率（平调）</t>
  </si>
  <si>
    <t>当月管理培训生降级人数</t>
    <phoneticPr fontId="4" type="noConversion"/>
  </si>
  <si>
    <t>管理培训生内部流动率（降级）</t>
  </si>
  <si>
    <t>管理培训生离职情况</t>
    <phoneticPr fontId="4" type="noConversion"/>
  </si>
  <si>
    <t>当月管理培训生离职人数</t>
    <phoneticPr fontId="4" type="noConversion"/>
  </si>
  <si>
    <t>管理培训生离职率</t>
  </si>
  <si>
    <t>当月管理培训生平均人数</t>
    <phoneticPr fontId="4" type="noConversion"/>
  </si>
  <si>
    <t>离职管理培训生平均司龄</t>
    <phoneticPr fontId="4" type="noConversion"/>
  </si>
  <si>
    <t>考勤管理</t>
    <phoneticPr fontId="4" type="noConversion"/>
  </si>
  <si>
    <t>当月已休事假天数之和</t>
    <phoneticPr fontId="4" type="noConversion"/>
  </si>
  <si>
    <t>平均事假天数</t>
    <phoneticPr fontId="4" type="noConversion"/>
  </si>
  <si>
    <t>当月已休事假人数</t>
    <phoneticPr fontId="4" type="noConversion"/>
  </si>
  <si>
    <t>平均病假天数</t>
    <phoneticPr fontId="4" type="noConversion"/>
  </si>
  <si>
    <t>当月已休病假天数之和</t>
    <phoneticPr fontId="4" type="noConversion"/>
  </si>
  <si>
    <t>事假发生率</t>
    <phoneticPr fontId="4" type="noConversion"/>
  </si>
  <si>
    <t>当月已休病假人数</t>
    <phoneticPr fontId="4" type="noConversion"/>
  </si>
  <si>
    <t>病假发生率</t>
    <phoneticPr fontId="4" type="noConversion"/>
  </si>
  <si>
    <t>当月月末在编不在岗人数</t>
    <phoneticPr fontId="4" type="noConversion"/>
  </si>
  <si>
    <t>在编不在岗率</t>
    <phoneticPr fontId="4" type="noConversion"/>
  </si>
  <si>
    <t>当月已录入的加班工时数总和</t>
    <phoneticPr fontId="4" type="noConversion"/>
  </si>
  <si>
    <t>福利</t>
    <phoneticPr fontId="4" type="noConversion"/>
  </si>
  <si>
    <t>当月已缴交社保的人数</t>
    <phoneticPr fontId="4" type="noConversion"/>
  </si>
  <si>
    <t>社保覆盖率</t>
    <phoneticPr fontId="4" type="noConversion"/>
  </si>
  <si>
    <t>当月应缴交社保的人数</t>
    <phoneticPr fontId="4" type="noConversion"/>
  </si>
  <si>
    <t>当月已缴交公积金（强积金）的人数</t>
    <phoneticPr fontId="4" type="noConversion"/>
  </si>
  <si>
    <t>公积金（强积金）覆盖率</t>
    <phoneticPr fontId="4" type="noConversion"/>
  </si>
  <si>
    <t>当月应缴交公积金（强积金）的人数</t>
    <phoneticPr fontId="4" type="noConversion"/>
  </si>
  <si>
    <t>工伤情况</t>
    <phoneticPr fontId="4" type="noConversion"/>
  </si>
  <si>
    <t>当月已申请工伤认定的工伤事件数量</t>
    <phoneticPr fontId="4" type="noConversion"/>
  </si>
  <si>
    <t>工伤发生率</t>
    <phoneticPr fontId="4" type="noConversion"/>
  </si>
  <si>
    <t>当月已申请工伤认定且工伤类型为交通事故的工伤数量</t>
    <phoneticPr fontId="4" type="noConversion"/>
  </si>
  <si>
    <t>交通事故占比</t>
    <phoneticPr fontId="4" type="noConversion"/>
  </si>
  <si>
    <t>当月已申请工伤认定且工伤类型为机器伤害的工伤数量</t>
    <phoneticPr fontId="4" type="noConversion"/>
  </si>
  <si>
    <t>机器伤害占比</t>
    <phoneticPr fontId="4" type="noConversion"/>
  </si>
  <si>
    <t>当月已申请工伤认定且工伤类型为工具伤害的工伤数量</t>
    <phoneticPr fontId="4" type="noConversion"/>
  </si>
  <si>
    <t>工具伤害占比</t>
    <phoneticPr fontId="4" type="noConversion"/>
  </si>
  <si>
    <t>当月已申请工伤认定且工伤类型为暴力伤害的工伤数量</t>
    <phoneticPr fontId="4" type="noConversion"/>
  </si>
  <si>
    <t>暴力伤害占比</t>
    <phoneticPr fontId="4" type="noConversion"/>
  </si>
  <si>
    <t>当月已申请工伤认定且工伤类型为摔/扭/烫伤的工伤数量</t>
    <phoneticPr fontId="4" type="noConversion"/>
  </si>
  <si>
    <t>摔/扭/烫伤占比</t>
    <phoneticPr fontId="4" type="noConversion"/>
  </si>
  <si>
    <t>当月已申请工伤认定且工伤类型为其他的工伤数量</t>
    <phoneticPr fontId="4" type="noConversion"/>
  </si>
  <si>
    <t>其他工伤占比</t>
    <phoneticPr fontId="4" type="noConversion"/>
  </si>
  <si>
    <t>劳动关系情况</t>
    <phoneticPr fontId="4" type="noConversion"/>
  </si>
  <si>
    <t>当月已在劳动部门登记的劳动争议数量</t>
    <phoneticPr fontId="4" type="noConversion"/>
  </si>
  <si>
    <t>当月因违纪而产生的劳动争议数量</t>
    <phoneticPr fontId="4" type="noConversion"/>
  </si>
  <si>
    <t>因违纪而产生的劳动争议数量占比</t>
    <phoneticPr fontId="4" type="noConversion"/>
  </si>
  <si>
    <t>当月因合同而产生的劳动争议数量</t>
    <phoneticPr fontId="4" type="noConversion"/>
  </si>
  <si>
    <t>因合同而产生的劳动争议数量占比</t>
    <phoneticPr fontId="4" type="noConversion"/>
  </si>
  <si>
    <t>当月因薪资而产生的劳动争议数量</t>
    <phoneticPr fontId="4" type="noConversion"/>
  </si>
  <si>
    <t>因薪资而产生的劳动争议数量占比</t>
    <phoneticPr fontId="4" type="noConversion"/>
  </si>
  <si>
    <t>当月因福利而产生的劳动争议数量</t>
    <phoneticPr fontId="4" type="noConversion"/>
  </si>
  <si>
    <t>因福利而产生的劳动争议数量占比</t>
    <phoneticPr fontId="4" type="noConversion"/>
  </si>
  <si>
    <t>当月因工伤而产生的劳动争议数量</t>
    <phoneticPr fontId="4" type="noConversion"/>
  </si>
  <si>
    <t>因工伤而产生的劳动争议数量占比</t>
    <phoneticPr fontId="4" type="noConversion"/>
  </si>
  <si>
    <t>当月因其他原因而产生的劳动争议数量</t>
    <phoneticPr fontId="4" type="noConversion"/>
  </si>
  <si>
    <t>因其他原因而产生的劳动争议数量占比</t>
    <phoneticPr fontId="4" type="noConversion"/>
  </si>
  <si>
    <t>当月发生的劳动关系管理费</t>
    <phoneticPr fontId="4" type="noConversion"/>
  </si>
  <si>
    <t>离职率</t>
    <phoneticPr fontId="4" type="noConversion"/>
  </si>
  <si>
    <t>当月离职人数</t>
    <phoneticPr fontId="4" type="noConversion"/>
  </si>
  <si>
    <t>总离职率</t>
    <phoneticPr fontId="4" type="noConversion"/>
  </si>
  <si>
    <t>当月主动离职人数</t>
    <phoneticPr fontId="4" type="noConversion"/>
  </si>
  <si>
    <t>主动离职率</t>
    <phoneticPr fontId="4" type="noConversion"/>
  </si>
  <si>
    <t>当月正式工离职人数</t>
    <phoneticPr fontId="4" type="noConversion"/>
  </si>
  <si>
    <t>正式工离职率</t>
    <phoneticPr fontId="4" type="noConversion"/>
  </si>
  <si>
    <t>当月正式工平均人数</t>
    <phoneticPr fontId="4" type="noConversion"/>
  </si>
  <si>
    <t>当月劳务派遣工离职人数</t>
    <phoneticPr fontId="4" type="noConversion"/>
  </si>
  <si>
    <t>劳务派遣工离职率</t>
    <phoneticPr fontId="4" type="noConversion"/>
  </si>
  <si>
    <t>当月劳务派遣工平均人数</t>
    <phoneticPr fontId="4" type="noConversion"/>
  </si>
  <si>
    <t>当月小时工离职人数</t>
    <phoneticPr fontId="4" type="noConversion"/>
  </si>
  <si>
    <t>小时工离职率</t>
    <phoneticPr fontId="4" type="noConversion"/>
  </si>
  <si>
    <t>当月小时工平均人数</t>
    <phoneticPr fontId="4" type="noConversion"/>
  </si>
  <si>
    <t>当月职能员工离职人数</t>
    <phoneticPr fontId="4" type="noConversion"/>
  </si>
  <si>
    <t>职能员工离职率</t>
    <phoneticPr fontId="4" type="noConversion"/>
  </si>
  <si>
    <t>当月职能员工平均人数</t>
    <phoneticPr fontId="4" type="noConversion"/>
  </si>
  <si>
    <t>当月DC员工离职人数</t>
    <phoneticPr fontId="4" type="noConversion"/>
  </si>
  <si>
    <t>DC员工离职率</t>
    <phoneticPr fontId="4" type="noConversion"/>
  </si>
  <si>
    <t>当月DC员工平均人数</t>
    <phoneticPr fontId="4" type="noConversion"/>
  </si>
  <si>
    <t>当月营运员工离职人数</t>
    <phoneticPr fontId="4" type="noConversion"/>
  </si>
  <si>
    <t>营运员工离职率</t>
    <phoneticPr fontId="4" type="noConversion"/>
  </si>
  <si>
    <t>当月营运员工平均人数</t>
    <phoneticPr fontId="4" type="noConversion"/>
  </si>
  <si>
    <t>当月核心管理团队及助理总监（含）员工离职人数</t>
    <phoneticPr fontId="4" type="noConversion"/>
  </si>
  <si>
    <t>核心管理团队及助理总监（含）员工离职率</t>
    <phoneticPr fontId="4" type="noConversion"/>
  </si>
  <si>
    <t>当月核心管理团队及助理总监（含）员工平均人数</t>
    <phoneticPr fontId="4" type="noConversion"/>
  </si>
  <si>
    <t>当月经理级及以上员工离职人数</t>
    <phoneticPr fontId="4" type="noConversion"/>
  </si>
  <si>
    <t>经理级及以上员工离职率</t>
    <phoneticPr fontId="4" type="noConversion"/>
  </si>
  <si>
    <t>当月经理级及以上员工平均人数</t>
    <phoneticPr fontId="4" type="noConversion"/>
  </si>
  <si>
    <t>当月经理级以下员工离职人数</t>
    <phoneticPr fontId="4" type="noConversion"/>
  </si>
  <si>
    <t>经理级以下员工离职率</t>
    <phoneticPr fontId="4" type="noConversion"/>
  </si>
  <si>
    <t>当月经理级以下员工平均人数</t>
    <phoneticPr fontId="4" type="noConversion"/>
  </si>
  <si>
    <t>离职类型</t>
    <phoneticPr fontId="4" type="noConversion"/>
  </si>
  <si>
    <t>当月因合同到期终止而离职的员工人数</t>
    <phoneticPr fontId="4" type="noConversion"/>
  </si>
  <si>
    <t>合同到期终止而离职的员工人数占比</t>
    <phoneticPr fontId="4" type="noConversion"/>
  </si>
  <si>
    <t>当月因调出而离职的员工人数</t>
    <phoneticPr fontId="4" type="noConversion"/>
  </si>
  <si>
    <t>调出而离职的员工人数占比</t>
    <phoneticPr fontId="4" type="noConversion"/>
  </si>
  <si>
    <t>当月因退休而离职的员工人数</t>
    <phoneticPr fontId="4" type="noConversion"/>
  </si>
  <si>
    <t>退休而离职的员工人数占比</t>
    <phoneticPr fontId="4" type="noConversion"/>
  </si>
  <si>
    <t>当月因身故而离职的员工人数</t>
    <phoneticPr fontId="4" type="noConversion"/>
  </si>
  <si>
    <t>身故而离职的员工人数占比</t>
    <phoneticPr fontId="4" type="noConversion"/>
  </si>
  <si>
    <t>当月因辞职而离职的员工人数</t>
    <phoneticPr fontId="4" type="noConversion"/>
  </si>
  <si>
    <t>辞职而离职的员工人数占比</t>
    <phoneticPr fontId="4" type="noConversion"/>
  </si>
  <si>
    <t>当月因辞退而离职的员工人数</t>
    <phoneticPr fontId="4" type="noConversion"/>
  </si>
  <si>
    <t>辞退而离职的员工人数占比</t>
    <phoneticPr fontId="4" type="noConversion"/>
  </si>
  <si>
    <t>主动离职（辞职）原因</t>
    <phoneticPr fontId="4" type="noConversion"/>
  </si>
  <si>
    <t>当月因个人发展而离职的员工人数</t>
    <phoneticPr fontId="4" type="noConversion"/>
  </si>
  <si>
    <t>当月因个人发展而离职的员工人数占比</t>
    <phoneticPr fontId="4" type="noConversion"/>
  </si>
  <si>
    <t>当月因健康原因而离职的员工人数</t>
    <phoneticPr fontId="4" type="noConversion"/>
  </si>
  <si>
    <t>当月因健康原因而离职的员工人数占比</t>
    <phoneticPr fontId="4" type="noConversion"/>
  </si>
  <si>
    <t>当月因同事关系而离职的员工人数</t>
    <phoneticPr fontId="4" type="noConversion"/>
  </si>
  <si>
    <t>当月因同事关系而离职的员工人数占比</t>
    <phoneticPr fontId="4" type="noConversion"/>
  </si>
  <si>
    <t>当月因培训机会而离职的员工人数</t>
    <phoneticPr fontId="4" type="noConversion"/>
  </si>
  <si>
    <t>当月因培训机会而离职的员工人数占比</t>
    <phoneticPr fontId="4" type="noConversion"/>
  </si>
  <si>
    <t>当月因学习深造而离职的员工人数</t>
    <phoneticPr fontId="4" type="noConversion"/>
  </si>
  <si>
    <t>当月因学习深造而离职的员工人数占比</t>
    <phoneticPr fontId="4" type="noConversion"/>
  </si>
  <si>
    <t>当月因家庭原因而离职的员工人数</t>
    <phoneticPr fontId="4" type="noConversion"/>
  </si>
  <si>
    <t>当月因家庭原因而离职的员工人数占比</t>
    <phoneticPr fontId="4" type="noConversion"/>
  </si>
  <si>
    <t>当月因工作环境而离职的员工人数</t>
    <phoneticPr fontId="4" type="noConversion"/>
  </si>
  <si>
    <t>当月因工作环境而离职的员工人数占比</t>
    <phoneticPr fontId="4" type="noConversion"/>
  </si>
  <si>
    <t>当月因晋升机会而离职的员工人数</t>
    <phoneticPr fontId="4" type="noConversion"/>
  </si>
  <si>
    <t>当月因晋升机会而离职的员工人数占比</t>
    <phoneticPr fontId="4" type="noConversion"/>
  </si>
  <si>
    <t>当月因特长发挥而离职的员工人数</t>
    <phoneticPr fontId="4" type="noConversion"/>
  </si>
  <si>
    <t>当月因特长发挥而离职的员工人数占比</t>
    <phoneticPr fontId="4" type="noConversion"/>
  </si>
  <si>
    <t>当月因管理制度而离职的员工人数</t>
    <phoneticPr fontId="4" type="noConversion"/>
  </si>
  <si>
    <t>当月因管理制度而离职的员工人数占比</t>
    <phoneticPr fontId="4" type="noConversion"/>
  </si>
  <si>
    <t>当月因自信心而离职的员工人数</t>
    <phoneticPr fontId="4" type="noConversion"/>
  </si>
  <si>
    <t>当月因自信心而离职的员工人数占比</t>
    <phoneticPr fontId="4" type="noConversion"/>
  </si>
  <si>
    <t>当月因自动离职而离职的员工人数</t>
    <phoneticPr fontId="4" type="noConversion"/>
  </si>
  <si>
    <t>当月因自动离职而离职的员工人数占比</t>
    <phoneticPr fontId="4" type="noConversion"/>
  </si>
  <si>
    <t>当月因薪资而离职的员工人数</t>
    <phoneticPr fontId="4" type="noConversion"/>
  </si>
  <si>
    <t>当月因薪资而离职的员工人数占比</t>
    <phoneticPr fontId="4" type="noConversion"/>
  </si>
  <si>
    <t>当月因部门管理而离职的员工人数</t>
    <phoneticPr fontId="4" type="noConversion"/>
  </si>
  <si>
    <t>当月因部门管理而离职的员工人数占比</t>
    <phoneticPr fontId="4" type="noConversion"/>
  </si>
  <si>
    <t>当月因工作时间而离职的员工人数</t>
    <phoneticPr fontId="4" type="noConversion"/>
  </si>
  <si>
    <t>当月因部门领导而离职的员工人数占比</t>
    <phoneticPr fontId="4" type="noConversion"/>
  </si>
  <si>
    <t>当月因其它原因而离职的员工人数</t>
    <phoneticPr fontId="4" type="noConversion"/>
  </si>
  <si>
    <t>当月因其它原因而离职的员工人数占比</t>
    <phoneticPr fontId="4" type="noConversion"/>
  </si>
  <si>
    <t>主动离职员工年龄结构</t>
    <phoneticPr fontId="4" type="noConversion"/>
  </si>
  <si>
    <t>当月主动离职的16至18岁员工人数</t>
    <phoneticPr fontId="4" type="noConversion"/>
  </si>
  <si>
    <t>当月主动离职的16至18岁员工人数</t>
  </si>
  <si>
    <t>当月主动离职的19至25岁员工人数</t>
    <phoneticPr fontId="4" type="noConversion"/>
  </si>
  <si>
    <t>当月主动离职的19至25岁员工人数</t>
  </si>
  <si>
    <t>当月主动离职的26至30岁员工人数</t>
    <phoneticPr fontId="4" type="noConversion"/>
  </si>
  <si>
    <t>当月主动离职的26至30岁员工人数</t>
  </si>
  <si>
    <t>当月主动离职的31至35岁员工人数</t>
  </si>
  <si>
    <t>当月主动离职的36至40岁员工人数</t>
  </si>
  <si>
    <t>当月主动离职的41至45岁员工人数</t>
  </si>
  <si>
    <t>当月主动离职的46岁及以上员工人数</t>
  </si>
  <si>
    <t>当月主动离职员工平均年龄</t>
  </si>
  <si>
    <t>主动离职员工司龄结构</t>
    <phoneticPr fontId="4" type="noConversion"/>
  </si>
  <si>
    <t>当月主动离职的一年及以下司龄员工人数</t>
  </si>
  <si>
    <t>当月主动离职的一至三年（含）司龄员工人数</t>
  </si>
  <si>
    <t>当月主动离职的三至五年（含）司龄员工人数</t>
    <phoneticPr fontId="4" type="noConversion"/>
  </si>
  <si>
    <t>当月主动离职的五至十年（含）司龄员工人数</t>
  </si>
  <si>
    <t>当月主动离职的十至十五年（含）司龄员工人数</t>
  </si>
  <si>
    <t>当月主动离职的十五年以上司龄员工人数</t>
  </si>
  <si>
    <t>当月主动离职员工平均司龄</t>
  </si>
  <si>
    <t>主动离职员工学历结构</t>
    <phoneticPr fontId="4" type="noConversion"/>
  </si>
  <si>
    <t>当月主动离职的初中及以下学历员工人数</t>
  </si>
  <si>
    <t>当月主动离职的中等学历员工人数</t>
  </si>
  <si>
    <t>当月主动离职的专科学历员工人数</t>
  </si>
  <si>
    <t>当月主动离职的本科学历员工人数</t>
  </si>
  <si>
    <t>当月主动离职的研究生学历员工人数</t>
  </si>
  <si>
    <t>人均成本与效益</t>
    <phoneticPr fontId="4" type="noConversion"/>
  </si>
  <si>
    <t>当月6S报表人数</t>
    <phoneticPr fontId="4" type="noConversion"/>
  </si>
  <si>
    <t>当月人事费用率</t>
    <phoneticPr fontId="4" type="noConversion"/>
  </si>
  <si>
    <t>当月EBIT</t>
    <phoneticPr fontId="4" type="noConversion"/>
  </si>
  <si>
    <t>当月人均销售</t>
    <phoneticPr fontId="4" type="noConversion"/>
  </si>
  <si>
    <t>当月净销售</t>
    <phoneticPr fontId="4" type="noConversion"/>
  </si>
  <si>
    <t>当月人均利润</t>
    <phoneticPr fontId="4" type="noConversion"/>
  </si>
  <si>
    <t>当月人工成本</t>
    <phoneticPr fontId="4" type="noConversion"/>
  </si>
  <si>
    <t>当月人工成本ROI</t>
    <phoneticPr fontId="4" type="noConversion"/>
  </si>
  <si>
    <t xml:space="preserve"> </t>
  </si>
  <si>
    <t>当月人均人工成本</t>
    <phoneticPr fontId="4" type="noConversion"/>
  </si>
  <si>
    <t>　</t>
  </si>
  <si>
    <t>维度</t>
    <phoneticPr fontId="4" type="noConversion"/>
  </si>
  <si>
    <t>指标</t>
    <phoneticPr fontId="4" type="noConversion"/>
  </si>
  <si>
    <t>当月</t>
    <phoneticPr fontId="4" type="noConversion"/>
  </si>
  <si>
    <t>上月</t>
    <phoneticPr fontId="4" type="noConversion"/>
  </si>
  <si>
    <t>去年同期</t>
    <phoneticPr fontId="4" type="noConversion"/>
  </si>
  <si>
    <t>环比</t>
    <phoneticPr fontId="4" type="noConversion"/>
  </si>
  <si>
    <t>版本：1.1Beta</t>
    <phoneticPr fontId="4" type="noConversion"/>
  </si>
  <si>
    <t>编
制</t>
    <phoneticPr fontId="4" type="noConversion"/>
  </si>
  <si>
    <t>招
聘</t>
    <phoneticPr fontId="4" type="noConversion"/>
  </si>
  <si>
    <t>配
置</t>
    <phoneticPr fontId="4" type="noConversion"/>
  </si>
  <si>
    <t>关
键
人
才</t>
    <phoneticPr fontId="4" type="noConversion"/>
  </si>
  <si>
    <t>管
理
培
训
生</t>
    <phoneticPr fontId="4" type="noConversion"/>
  </si>
  <si>
    <t>薪
酬
福
利</t>
    <phoneticPr fontId="4" type="noConversion"/>
  </si>
  <si>
    <t>员
工
关
系</t>
    <phoneticPr fontId="4" type="noConversion"/>
  </si>
  <si>
    <t>效
益</t>
    <phoneticPr fontId="4" type="noConversion"/>
  </si>
  <si>
    <t>当月</t>
    <phoneticPr fontId="4" type="noConversion"/>
  </si>
  <si>
    <t>上月</t>
    <phoneticPr fontId="4" type="noConversion"/>
  </si>
  <si>
    <t>去年同期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</si>
</sst>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_ "/>
    <numFmt numFmtId="177" formatCode="0.0_ "/>
    <numFmt numFmtId="178" formatCode="0.00_ "/>
    <numFmt numFmtId="179" formatCode="0.0%"/>
    <numFmt numFmtId="180" formatCode="General&quot;‰&quot;"/>
  </numFmts>
  <fonts count="19"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돋움"/>
      <family val="2"/>
      <charset val="129"/>
    </font>
    <font>
      <b/>
      <sz val="9"/>
      <color theme="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18"/>
      <color theme="0"/>
      <name val="宋体"/>
      <family val="3"/>
      <charset val="134"/>
    </font>
    <font>
      <sz val="9"/>
      <color theme="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1" fillId="0" borderId="0" applyFont="0" applyFill="0" applyBorder="0" applyAlignment="0" applyProtection="0"/>
    <xf numFmtId="0" fontId="11" fillId="0" borderId="0"/>
    <xf numFmtId="0" fontId="12" fillId="0" borderId="0">
      <alignment vertical="center"/>
    </xf>
    <xf numFmtId="0" fontId="13" fillId="0" borderId="0"/>
  </cellStyleXfs>
  <cellXfs count="110">
    <xf numFmtId="0" fontId="0" fillId="0" borderId="0" xfId="0">
      <alignment vertical="center"/>
    </xf>
    <xf numFmtId="0" fontId="5" fillId="2" borderId="0" xfId="1" applyFont="1" applyFill="1" applyBorder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6" fillId="2" borderId="0" xfId="1" applyFont="1" applyFill="1" applyBorder="1">
      <alignment vertical="center"/>
    </xf>
    <xf numFmtId="0" fontId="5" fillId="4" borderId="3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176" fontId="5" fillId="2" borderId="3" xfId="1" applyNumberFormat="1" applyFont="1" applyFill="1" applyBorder="1" applyAlignment="1">
      <alignment horizontal="right" vertical="center"/>
    </xf>
    <xf numFmtId="176" fontId="5" fillId="2" borderId="3" xfId="1" applyNumberFormat="1" applyFont="1" applyFill="1" applyBorder="1">
      <alignment vertical="center"/>
    </xf>
    <xf numFmtId="0" fontId="5" fillId="2" borderId="3" xfId="1" applyFont="1" applyFill="1" applyBorder="1">
      <alignment vertical="center"/>
    </xf>
    <xf numFmtId="176" fontId="4" fillId="2" borderId="3" xfId="1" applyNumberFormat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2" borderId="3" xfId="1" applyFont="1" applyFill="1" applyBorder="1" applyAlignment="1">
      <alignment horizontal="left" vertical="center" wrapText="1"/>
    </xf>
    <xf numFmtId="9" fontId="4" fillId="2" borderId="3" xfId="1" applyNumberFormat="1" applyFont="1" applyFill="1" applyBorder="1" applyAlignment="1">
      <alignment horizontal="right" vertical="center" wrapText="1"/>
    </xf>
    <xf numFmtId="0" fontId="4" fillId="2" borderId="3" xfId="1" applyFont="1" applyFill="1" applyBorder="1" applyAlignment="1">
      <alignment horizontal="right" vertical="center" wrapText="1"/>
    </xf>
    <xf numFmtId="9" fontId="4" fillId="2" borderId="3" xfId="1" applyNumberFormat="1" applyFont="1" applyFill="1" applyBorder="1" applyAlignment="1">
      <alignment horizontal="center" vertical="center" wrapText="1"/>
    </xf>
    <xf numFmtId="9" fontId="5" fillId="2" borderId="3" xfId="1" applyNumberFormat="1" applyFont="1" applyFill="1" applyBorder="1" applyAlignment="1">
      <alignment horizontal="right" vertical="center"/>
    </xf>
    <xf numFmtId="0" fontId="5" fillId="2" borderId="3" xfId="1" applyFont="1" applyFill="1" applyBorder="1" applyAlignment="1">
      <alignment horizontal="right" vertical="center"/>
    </xf>
    <xf numFmtId="0" fontId="4" fillId="4" borderId="3" xfId="1" applyNumberFormat="1" applyFont="1" applyFill="1" applyBorder="1" applyAlignment="1">
      <alignment vertical="center" wrapText="1"/>
    </xf>
    <xf numFmtId="0" fontId="4" fillId="4" borderId="3" xfId="1" applyFont="1" applyFill="1" applyBorder="1" applyAlignment="1">
      <alignment vertical="center" wrapText="1"/>
    </xf>
    <xf numFmtId="0" fontId="4" fillId="4" borderId="3" xfId="1" applyFont="1" applyFill="1" applyBorder="1" applyAlignment="1">
      <alignment horizontal="left" vertical="center" wrapText="1"/>
    </xf>
    <xf numFmtId="9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0" xfId="1" applyFont="1" applyFill="1" applyBorder="1" applyAlignment="1" applyProtection="1">
      <alignment horizontal="center" vertical="center" wrapText="1"/>
      <protection locked="0"/>
    </xf>
    <xf numFmtId="9" fontId="5" fillId="2" borderId="3" xfId="1" applyNumberFormat="1" applyFont="1" applyFill="1" applyBorder="1" applyAlignment="1" applyProtection="1">
      <alignment horizontal="right" vertical="center" wrapText="1"/>
      <protection locked="0"/>
    </xf>
    <xf numFmtId="0" fontId="5" fillId="4" borderId="3" xfId="1" applyFont="1" applyFill="1" applyBorder="1" applyAlignment="1" applyProtection="1">
      <alignment horizontal="left" vertical="center" wrapText="1"/>
      <protection locked="0"/>
    </xf>
    <xf numFmtId="9" fontId="5" fillId="2" borderId="3" xfId="1" applyNumberFormat="1" applyFont="1" applyFill="1" applyBorder="1">
      <alignment vertical="center"/>
    </xf>
    <xf numFmtId="177" fontId="5" fillId="2" borderId="3" xfId="1" applyNumberFormat="1" applyFont="1" applyFill="1" applyBorder="1" applyAlignment="1">
      <alignment horizontal="right" vertical="center"/>
    </xf>
    <xf numFmtId="177" fontId="5" fillId="2" borderId="3" xfId="1" applyNumberFormat="1" applyFont="1" applyFill="1" applyBorder="1">
      <alignment vertical="center"/>
    </xf>
    <xf numFmtId="0" fontId="4" fillId="4" borderId="3" xfId="1" applyFont="1" applyFill="1" applyBorder="1" applyAlignment="1">
      <alignment horizontal="left" vertical="center"/>
    </xf>
    <xf numFmtId="0" fontId="4" fillId="2" borderId="3" xfId="1" applyFont="1" applyFill="1" applyBorder="1" applyAlignment="1">
      <alignment horizontal="left" vertical="center"/>
    </xf>
    <xf numFmtId="0" fontId="5" fillId="2" borderId="4" xfId="1" applyFont="1" applyFill="1" applyBorder="1">
      <alignment vertical="center"/>
    </xf>
    <xf numFmtId="9" fontId="5" fillId="2" borderId="4" xfId="1" applyNumberFormat="1" applyFont="1" applyFill="1" applyBorder="1">
      <alignment vertical="center"/>
    </xf>
    <xf numFmtId="179" fontId="5" fillId="2" borderId="3" xfId="1" applyNumberFormat="1" applyFont="1" applyFill="1" applyBorder="1" applyAlignment="1">
      <alignment horizontal="right" vertical="center"/>
    </xf>
    <xf numFmtId="0" fontId="4" fillId="7" borderId="3" xfId="1" applyFont="1" applyFill="1" applyBorder="1" applyAlignment="1">
      <alignment horizontal="left" vertical="center" wrapText="1"/>
    </xf>
    <xf numFmtId="177" fontId="5" fillId="2" borderId="4" xfId="1" applyNumberFormat="1" applyFont="1" applyFill="1" applyBorder="1">
      <alignment vertical="center"/>
    </xf>
    <xf numFmtId="180" fontId="5" fillId="2" borderId="3" xfId="1" applyNumberFormat="1" applyFont="1" applyFill="1" applyBorder="1" applyAlignment="1">
      <alignment horizontal="right" vertical="center"/>
    </xf>
    <xf numFmtId="180" fontId="5" fillId="2" borderId="3" xfId="1" applyNumberFormat="1" applyFont="1" applyFill="1" applyBorder="1">
      <alignment vertical="center"/>
    </xf>
    <xf numFmtId="180" fontId="5" fillId="2" borderId="4" xfId="1" applyNumberFormat="1" applyFont="1" applyFill="1" applyBorder="1">
      <alignment vertical="center"/>
    </xf>
    <xf numFmtId="9" fontId="4" fillId="4" borderId="3" xfId="1" applyNumberFormat="1" applyFont="1" applyFill="1" applyBorder="1" applyAlignment="1">
      <alignment horizontal="left" vertical="center"/>
    </xf>
    <xf numFmtId="9" fontId="5" fillId="2" borderId="0" xfId="1" applyNumberFormat="1" applyFont="1" applyFill="1" applyBorder="1" applyAlignment="1">
      <alignment horizontal="left" vertical="center"/>
    </xf>
    <xf numFmtId="9" fontId="5" fillId="2" borderId="3" xfId="1" applyNumberFormat="1" applyFont="1" applyFill="1" applyBorder="1" applyAlignment="1">
      <alignment horizontal="left" vertical="center"/>
    </xf>
    <xf numFmtId="0" fontId="5" fillId="2" borderId="0" xfId="1" applyFont="1" applyFill="1" applyBorder="1" applyAlignment="1">
      <alignment horizontal="left" vertical="center"/>
    </xf>
    <xf numFmtId="0" fontId="5" fillId="4" borderId="3" xfId="1" applyFont="1" applyFill="1" applyBorder="1">
      <alignment vertical="center"/>
    </xf>
    <xf numFmtId="10" fontId="5" fillId="2" borderId="3" xfId="1" applyNumberFormat="1" applyFont="1" applyFill="1" applyBorder="1" applyAlignment="1">
      <alignment horizontal="right" vertical="center"/>
    </xf>
    <xf numFmtId="178" fontId="5" fillId="2" borderId="3" xfId="1" applyNumberFormat="1" applyFont="1" applyFill="1" applyBorder="1" applyAlignment="1">
      <alignment horizontal="right" vertical="center"/>
    </xf>
    <xf numFmtId="0" fontId="5" fillId="2" borderId="0" xfId="1" applyFont="1" applyFill="1" applyBorder="1" applyAlignment="1">
      <alignment vertical="center" wrapText="1"/>
    </xf>
    <xf numFmtId="0" fontId="5" fillId="4" borderId="3" xfId="1" applyFont="1" applyFill="1" applyBorder="1" applyAlignment="1" applyProtection="1">
      <alignment horizontal="center" vertical="center" wrapText="1"/>
      <protection locked="0"/>
    </xf>
    <xf numFmtId="0" fontId="4" fillId="4" borderId="6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/>
    </xf>
    <xf numFmtId="0" fontId="16" fillId="2" borderId="0" xfId="1" applyFont="1" applyFill="1" applyBorder="1" applyAlignment="1">
      <alignment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18" fillId="5" borderId="3" xfId="2" applyFont="1" applyFill="1" applyBorder="1" applyAlignment="1">
      <alignment horizontal="right" vertical="center"/>
    </xf>
    <xf numFmtId="0" fontId="18" fillId="5" borderId="3" xfId="2" applyFont="1" applyFill="1" applyBorder="1" applyAlignment="1">
      <alignment horizontal="right" vertical="center" wrapText="1"/>
    </xf>
    <xf numFmtId="0" fontId="18" fillId="6" borderId="3" xfId="1" applyFont="1" applyFill="1" applyBorder="1" applyAlignment="1">
      <alignment horizontal="center" vertical="center" wrapText="1"/>
    </xf>
    <xf numFmtId="176" fontId="18" fillId="5" borderId="3" xfId="2" applyNumberFormat="1" applyFont="1" applyFill="1" applyBorder="1" applyAlignment="1">
      <alignment horizontal="right" vertical="center" wrapText="1"/>
    </xf>
    <xf numFmtId="177" fontId="18" fillId="5" borderId="3" xfId="2" applyNumberFormat="1" applyFont="1" applyFill="1" applyBorder="1" applyAlignment="1">
      <alignment horizontal="right" vertical="center" wrapText="1"/>
    </xf>
    <xf numFmtId="0" fontId="18" fillId="6" borderId="7" xfId="1" applyFont="1" applyFill="1" applyBorder="1" applyAlignment="1">
      <alignment horizontal="center" vertical="center" wrapText="1"/>
    </xf>
    <xf numFmtId="176" fontId="18" fillId="5" borderId="3" xfId="2" applyNumberFormat="1" applyFont="1" applyFill="1" applyBorder="1" applyAlignment="1">
      <alignment horizontal="right" vertical="center"/>
    </xf>
    <xf numFmtId="0" fontId="18" fillId="6" borderId="3" xfId="1" applyFont="1" applyFill="1" applyBorder="1" applyAlignment="1">
      <alignment horizontal="center" vertical="center"/>
    </xf>
    <xf numFmtId="177" fontId="18" fillId="5" borderId="3" xfId="2" applyNumberFormat="1" applyFont="1" applyFill="1" applyBorder="1" applyAlignment="1">
      <alignment horizontal="right" vertical="center"/>
    </xf>
    <xf numFmtId="0" fontId="18" fillId="5" borderId="3" xfId="2" applyFont="1" applyFill="1" applyBorder="1" applyAlignment="1" applyProtection="1">
      <alignment horizontal="right" vertical="center" wrapText="1"/>
      <protection locked="0"/>
    </xf>
    <xf numFmtId="0" fontId="18" fillId="6" borderId="6" xfId="1" applyFont="1" applyFill="1" applyBorder="1" applyAlignment="1">
      <alignment horizontal="center" vertical="center"/>
    </xf>
    <xf numFmtId="0" fontId="18" fillId="5" borderId="3" xfId="1" applyFont="1" applyFill="1" applyBorder="1" applyAlignment="1">
      <alignment horizontal="right" vertical="center"/>
    </xf>
    <xf numFmtId="178" fontId="18" fillId="5" borderId="3" xfId="2" applyNumberFormat="1" applyFont="1" applyFill="1" applyBorder="1" applyAlignment="1">
      <alignment horizontal="right" vertical="center"/>
    </xf>
    <xf numFmtId="0" fontId="18" fillId="2" borderId="0" xfId="1" applyFont="1" applyFill="1" applyBorder="1" applyAlignment="1">
      <alignment horizontal="right" vertical="center"/>
    </xf>
    <xf numFmtId="0" fontId="18" fillId="2" borderId="0" xfId="1" applyFont="1" applyFill="1" applyBorder="1" applyAlignment="1">
      <alignment horizontal="center" vertical="center"/>
    </xf>
    <xf numFmtId="0" fontId="18" fillId="2" borderId="0" xfId="1" applyFont="1" applyFill="1" applyBorder="1">
      <alignment vertical="center"/>
    </xf>
    <xf numFmtId="0" fontId="16" fillId="4" borderId="3" xfId="1" applyFont="1" applyFill="1" applyBorder="1" applyAlignment="1">
      <alignment horizontal="center" vertical="center"/>
    </xf>
    <xf numFmtId="0" fontId="5" fillId="7" borderId="3" xfId="1" applyFont="1" applyFill="1" applyBorder="1" applyAlignment="1">
      <alignment horizontal="center" vertical="center" wrapText="1"/>
    </xf>
    <xf numFmtId="0" fontId="18" fillId="6" borderId="6" xfId="1" applyFont="1" applyFill="1" applyBorder="1" applyAlignment="1">
      <alignment horizontal="center" vertical="center"/>
    </xf>
    <xf numFmtId="0" fontId="18" fillId="6" borderId="8" xfId="1" applyFont="1" applyFill="1" applyBorder="1" applyAlignment="1">
      <alignment horizontal="center" vertical="center"/>
    </xf>
    <xf numFmtId="0" fontId="18" fillId="6" borderId="7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 wrapText="1"/>
    </xf>
    <xf numFmtId="0" fontId="5" fillId="4" borderId="6" xfId="1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 wrapText="1"/>
    </xf>
    <xf numFmtId="0" fontId="5" fillId="4" borderId="7" xfId="1" applyFont="1" applyFill="1" applyBorder="1" applyAlignment="1">
      <alignment horizontal="center" vertical="center" wrapText="1"/>
    </xf>
    <xf numFmtId="0" fontId="16" fillId="4" borderId="3" xfId="1" applyFont="1" applyFill="1" applyBorder="1" applyAlignment="1">
      <alignment horizontal="center" vertical="center" wrapText="1"/>
    </xf>
    <xf numFmtId="0" fontId="5" fillId="7" borderId="6" xfId="1" applyFont="1" applyFill="1" applyBorder="1" applyAlignment="1">
      <alignment horizontal="center" vertical="center" wrapText="1"/>
    </xf>
    <xf numFmtId="0" fontId="5" fillId="7" borderId="8" xfId="1" applyFont="1" applyFill="1" applyBorder="1" applyAlignment="1">
      <alignment horizontal="center" vertical="center" wrapText="1"/>
    </xf>
    <xf numFmtId="0" fontId="5" fillId="7" borderId="7" xfId="1" applyFont="1" applyFill="1" applyBorder="1" applyAlignment="1">
      <alignment horizontal="center" vertical="center" wrapText="1"/>
    </xf>
    <xf numFmtId="0" fontId="16" fillId="4" borderId="6" xfId="1" applyFont="1" applyFill="1" applyBorder="1" applyAlignment="1">
      <alignment horizontal="center" vertical="center" wrapText="1"/>
    </xf>
    <xf numFmtId="0" fontId="16" fillId="4" borderId="8" xfId="1" applyFont="1" applyFill="1" applyBorder="1" applyAlignment="1">
      <alignment horizontal="center" vertical="center" wrapText="1"/>
    </xf>
    <xf numFmtId="0" fontId="16" fillId="4" borderId="7" xfId="1" applyFont="1" applyFill="1" applyBorder="1" applyAlignment="1">
      <alignment horizontal="center" vertical="center" wrapText="1"/>
    </xf>
    <xf numFmtId="0" fontId="18" fillId="6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5" fillId="4" borderId="3" xfId="1" applyFont="1" applyFill="1" applyBorder="1" applyAlignment="1" applyProtection="1">
      <alignment horizontal="center" vertical="center" wrapText="1"/>
      <protection locked="0"/>
    </xf>
    <xf numFmtId="0" fontId="5" fillId="4" borderId="6" xfId="1" applyFont="1" applyFill="1" applyBorder="1" applyAlignment="1" applyProtection="1">
      <alignment horizontal="center" vertical="center" wrapText="1"/>
      <protection locked="0"/>
    </xf>
    <xf numFmtId="0" fontId="5" fillId="4" borderId="8" xfId="1" applyFont="1" applyFill="1" applyBorder="1" applyAlignment="1" applyProtection="1">
      <alignment horizontal="center" vertical="center" wrapText="1"/>
      <protection locked="0"/>
    </xf>
    <xf numFmtId="0" fontId="5" fillId="4" borderId="7" xfId="1" applyFont="1" applyFill="1" applyBorder="1" applyAlignment="1" applyProtection="1">
      <alignment horizontal="center" vertical="center" wrapText="1"/>
      <protection locked="0"/>
    </xf>
    <xf numFmtId="178" fontId="18" fillId="6" borderId="6" xfId="1" applyNumberFormat="1" applyFont="1" applyFill="1" applyBorder="1" applyAlignment="1">
      <alignment horizontal="center" vertical="center"/>
    </xf>
    <xf numFmtId="178" fontId="18" fillId="6" borderId="7" xfId="1" applyNumberFormat="1" applyFont="1" applyFill="1" applyBorder="1" applyAlignment="1">
      <alignment horizontal="center" vertical="center"/>
    </xf>
    <xf numFmtId="0" fontId="16" fillId="4" borderId="3" xfId="1" applyFont="1" applyFill="1" applyBorder="1" applyAlignment="1" applyProtection="1">
      <alignment horizontal="center" vertical="center" wrapText="1"/>
      <protection locked="0"/>
    </xf>
    <xf numFmtId="0" fontId="18" fillId="6" borderId="6" xfId="1" applyFont="1" applyFill="1" applyBorder="1" applyAlignment="1" applyProtection="1">
      <alignment horizontal="center" vertical="center" wrapText="1"/>
      <protection locked="0"/>
    </xf>
    <xf numFmtId="0" fontId="18" fillId="6" borderId="8" xfId="1" applyFont="1" applyFill="1" applyBorder="1" applyAlignment="1" applyProtection="1">
      <alignment horizontal="center" vertical="center" wrapText="1"/>
      <protection locked="0"/>
    </xf>
    <xf numFmtId="0" fontId="18" fillId="6" borderId="7" xfId="1" applyFont="1" applyFill="1" applyBorder="1" applyAlignment="1" applyProtection="1">
      <alignment horizontal="center" vertical="center" wrapText="1"/>
      <protection locked="0"/>
    </xf>
    <xf numFmtId="0" fontId="18" fillId="6" borderId="3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 wrapText="1"/>
    </xf>
    <xf numFmtId="0" fontId="16" fillId="2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4" fillId="3" borderId="2" xfId="1" applyFont="1" applyFill="1" applyBorder="1" applyAlignment="1">
      <alignment horizontal="center" vertical="center"/>
    </xf>
    <xf numFmtId="0" fontId="14" fillId="3" borderId="5" xfId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 wrapText="1"/>
    </xf>
    <xf numFmtId="0" fontId="18" fillId="6" borderId="6" xfId="1" applyFont="1" applyFill="1" applyBorder="1" applyAlignment="1">
      <alignment horizontal="center" vertical="center" wrapText="1"/>
    </xf>
    <xf numFmtId="0" fontId="18" fillId="6" borderId="7" xfId="1" applyFont="1" applyFill="1" applyBorder="1" applyAlignment="1">
      <alignment horizontal="center" vertical="center" wrapText="1"/>
    </xf>
  </cellXfs>
  <cellStyles count="7">
    <cellStyle name="百分比 2" xfId="3"/>
    <cellStyle name="常规" xfId="0" builtinId="0"/>
    <cellStyle name="常规 2" xfId="4"/>
    <cellStyle name="常规 3" xfId="5"/>
    <cellStyle name="常规_《人力资源状况与分析》华北201208" xfId="1"/>
    <cellStyle name="常规_Xl0000008" xfId="2"/>
    <cellStyle name="표준_PT전형_봉선점" xfId="6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auto="1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PC-124\Application%20Data\Microsoft\Excel\&#20154;&#20107;&#36164;&#26009;&#31649;&#29702;&#31995;&#32479;%20(version%20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在职"/>
      <sheetName val="离职"/>
      <sheetName val="Sheet8"/>
    </sheetNames>
    <sheetDataSet>
      <sheetData sheetId="0" refreshError="1"/>
      <sheetData sheetId="1"/>
      <sheetData sheetId="2">
        <row r="8">
          <cell r="F8" t="str">
            <v>员工姓名</v>
          </cell>
          <cell r="G8" t="str">
            <v>员工大头照</v>
          </cell>
          <cell r="H8" t="str">
            <v>员 工 身 份 证</v>
          </cell>
        </row>
        <row r="9">
          <cell r="F9">
            <v>11</v>
          </cell>
        </row>
        <row r="10">
          <cell r="F10">
            <v>22</v>
          </cell>
        </row>
      </sheetData>
      <sheetData sheetId="3">
        <row r="5">
          <cell r="A5">
            <v>1</v>
          </cell>
          <cell r="B5" t="str">
            <v>C01</v>
          </cell>
          <cell r="C5" t="str">
            <v>刘小兵</v>
          </cell>
          <cell r="D5" t="str">
            <v>男</v>
          </cell>
          <cell r="E5" t="str">
            <v>汉</v>
          </cell>
          <cell r="F5" t="str">
            <v>430721197906011315</v>
          </cell>
          <cell r="G5" t="str">
            <v>1979年06月01日</v>
          </cell>
          <cell r="H5">
            <v>30</v>
          </cell>
          <cell r="J5" t="str">
            <v>常德市--安乡县</v>
          </cell>
          <cell r="K5">
            <v>38681</v>
          </cell>
          <cell r="L5" t="str">
            <v>财务部</v>
          </cell>
          <cell r="M5" t="str">
            <v>会计</v>
          </cell>
          <cell r="N5" t="str">
            <v>经理</v>
          </cell>
          <cell r="P5" t="str">
            <v>在职</v>
          </cell>
          <cell r="Q5" t="str">
            <v>3年2月</v>
          </cell>
          <cell r="R5" t="str">
            <v>湖南省常德市安乡县黄山头镇沙堤村1组</v>
          </cell>
          <cell r="T5" t="str">
            <v>44</v>
          </cell>
          <cell r="U5" t="str">
            <v>2222</v>
          </cell>
          <cell r="V5" t="str">
            <v>22</v>
          </cell>
          <cell r="W5" t="str">
            <v>研究生</v>
          </cell>
          <cell r="X5">
            <v>4</v>
          </cell>
          <cell r="Y5">
            <v>123</v>
          </cell>
          <cell r="Z5">
            <v>1</v>
          </cell>
          <cell r="AA5" t="str">
            <v>啊</v>
          </cell>
          <cell r="AB5" t="str">
            <v>是</v>
          </cell>
          <cell r="AC5" t="str">
            <v>的</v>
          </cell>
          <cell r="AD5">
            <v>456</v>
          </cell>
        </row>
        <row r="6">
          <cell r="A6">
            <v>2</v>
          </cell>
          <cell r="B6" t="str">
            <v>C170</v>
          </cell>
          <cell r="C6" t="str">
            <v>蓝莉苹</v>
          </cell>
          <cell r="D6" t="str">
            <v>女</v>
          </cell>
          <cell r="E6" t="str">
            <v>汉</v>
          </cell>
          <cell r="F6" t="str">
            <v>452127198607152148</v>
          </cell>
          <cell r="G6" t="str">
            <v>1986年07月15日</v>
          </cell>
          <cell r="H6">
            <v>23</v>
          </cell>
          <cell r="I6" t="e">
            <v>#N/A</v>
          </cell>
          <cell r="J6" t="e">
            <v>#N/A</v>
          </cell>
          <cell r="K6">
            <v>39564</v>
          </cell>
          <cell r="L6" t="str">
            <v>财务部</v>
          </cell>
          <cell r="M6" t="str">
            <v>总控</v>
          </cell>
          <cell r="N6" t="str">
            <v>文员</v>
          </cell>
          <cell r="P6" t="str">
            <v>在职</v>
          </cell>
          <cell r="Q6" t="str">
            <v>0年9月</v>
          </cell>
          <cell r="R6" t="str">
            <v>广西马山县金钗镇东屏本古立屯22号</v>
          </cell>
        </row>
        <row r="7">
          <cell r="A7">
            <v>3</v>
          </cell>
          <cell r="B7" t="str">
            <v>C188</v>
          </cell>
          <cell r="C7" t="str">
            <v>张小英</v>
          </cell>
          <cell r="D7" t="str">
            <v>女</v>
          </cell>
          <cell r="E7" t="str">
            <v>汉</v>
          </cell>
          <cell r="F7" t="str">
            <v>522630198205070282</v>
          </cell>
          <cell r="G7" t="str">
            <v>1982年05月07日</v>
          </cell>
          <cell r="H7">
            <v>27</v>
          </cell>
          <cell r="J7" t="str">
            <v>黔东南苗族侗族自治州--台江县</v>
          </cell>
          <cell r="K7" t="str">
            <v>2008.06.13</v>
          </cell>
          <cell r="L7" t="str">
            <v>财务部</v>
          </cell>
          <cell r="M7" t="str">
            <v>总控</v>
          </cell>
          <cell r="N7" t="str">
            <v>文员</v>
          </cell>
          <cell r="P7" t="str">
            <v>在职</v>
          </cell>
          <cell r="Q7" t="e">
            <v>#VALUE!</v>
          </cell>
          <cell r="R7" t="str">
            <v>贵州省合江县合盘乡南庄村一组</v>
          </cell>
        </row>
        <row r="8">
          <cell r="A8">
            <v>4</v>
          </cell>
          <cell r="B8" t="str">
            <v>C183</v>
          </cell>
          <cell r="C8" t="str">
            <v>周燕青</v>
          </cell>
          <cell r="D8" t="str">
            <v>女</v>
          </cell>
          <cell r="E8" t="str">
            <v>汉</v>
          </cell>
          <cell r="F8" t="str">
            <v>441900198512255640</v>
          </cell>
          <cell r="G8" t="str">
            <v>1985年12月25日</v>
          </cell>
          <cell r="H8">
            <v>24</v>
          </cell>
          <cell r="I8" t="str">
            <v>广东省</v>
          </cell>
          <cell r="J8" t="e">
            <v>#N/A</v>
          </cell>
          <cell r="K8" t="str">
            <v>2008.06.25</v>
          </cell>
          <cell r="L8" t="str">
            <v>财务部</v>
          </cell>
          <cell r="M8" t="str">
            <v>总控</v>
          </cell>
          <cell r="N8" t="str">
            <v>文员</v>
          </cell>
          <cell r="P8" t="str">
            <v>在职</v>
          </cell>
          <cell r="Q8" t="e">
            <v>#VALUE!</v>
          </cell>
          <cell r="R8" t="str">
            <v>广东省东莞市苏坑土付队79号</v>
          </cell>
        </row>
        <row r="9">
          <cell r="A9">
            <v>5</v>
          </cell>
          <cell r="B9" t="str">
            <v>C177</v>
          </cell>
          <cell r="C9" t="str">
            <v>刘艳</v>
          </cell>
          <cell r="D9" t="str">
            <v>女</v>
          </cell>
          <cell r="E9" t="str">
            <v>汉</v>
          </cell>
          <cell r="F9" t="str">
            <v>430681198804245220</v>
          </cell>
          <cell r="G9" t="str">
            <v>1988年04月24日</v>
          </cell>
          <cell r="H9">
            <v>21</v>
          </cell>
          <cell r="I9" t="str">
            <v>湖南省</v>
          </cell>
          <cell r="J9" t="str">
            <v>岳阳市--汨罗市</v>
          </cell>
          <cell r="K9" t="str">
            <v>2008.04.14</v>
          </cell>
          <cell r="L9" t="str">
            <v>财务部</v>
          </cell>
          <cell r="M9" t="str">
            <v>总控</v>
          </cell>
          <cell r="N9" t="str">
            <v>文员</v>
          </cell>
          <cell r="O9">
            <v>39207</v>
          </cell>
          <cell r="P9" t="str">
            <v>离职</v>
          </cell>
          <cell r="Q9" t="e">
            <v>#VALUE!</v>
          </cell>
          <cell r="R9" t="str">
            <v>湖南省汨罗市天井双全村五组</v>
          </cell>
        </row>
        <row r="10">
          <cell r="B10" t="str">
            <v>D04</v>
          </cell>
          <cell r="C10" t="str">
            <v>曾宪祥</v>
          </cell>
          <cell r="D10" t="str">
            <v>男</v>
          </cell>
          <cell r="F10" t="str">
            <v>360424197908161557</v>
          </cell>
          <cell r="G10" t="str">
            <v>1979年08月16日</v>
          </cell>
          <cell r="H10">
            <v>30</v>
          </cell>
          <cell r="I10" t="str">
            <v>江西省</v>
          </cell>
          <cell r="K10" t="str">
            <v>2008.04.08</v>
          </cell>
          <cell r="L10" t="str">
            <v>综合办</v>
          </cell>
          <cell r="M10" t="str">
            <v>人力资源</v>
          </cell>
          <cell r="N10" t="str">
            <v>经理</v>
          </cell>
          <cell r="R10" t="str">
            <v>江西省九江市修水县大厦桥镇山口村十八组18号</v>
          </cell>
        </row>
        <row r="11">
          <cell r="B11" t="str">
            <v>D160</v>
          </cell>
          <cell r="C11" t="str">
            <v>葛招娣</v>
          </cell>
          <cell r="D11" t="str">
            <v>女</v>
          </cell>
          <cell r="F11" t="str">
            <v>360731198901116560</v>
          </cell>
          <cell r="G11" t="str">
            <v>1989年01月11日</v>
          </cell>
          <cell r="H11">
            <v>20</v>
          </cell>
          <cell r="I11" t="str">
            <v>江西省</v>
          </cell>
          <cell r="K11" t="str">
            <v>2008.11.01</v>
          </cell>
          <cell r="L11" t="str">
            <v>综合办</v>
          </cell>
          <cell r="M11" t="str">
            <v>人力资源</v>
          </cell>
          <cell r="N11" t="str">
            <v>文员</v>
          </cell>
          <cell r="R11" t="str">
            <v>江西省赣州市于都县葛坳乡龙井村龙井组4号</v>
          </cell>
        </row>
        <row r="12">
          <cell r="B12" t="str">
            <v>D08</v>
          </cell>
          <cell r="C12" t="str">
            <v>蒋祖友</v>
          </cell>
          <cell r="D12" t="str">
            <v>男</v>
          </cell>
          <cell r="F12" t="str">
            <v>452501196512292251</v>
          </cell>
          <cell r="G12" t="str">
            <v>1965年12月29日</v>
          </cell>
          <cell r="H12">
            <v>44</v>
          </cell>
          <cell r="I12" t="e">
            <v>#N/A</v>
          </cell>
          <cell r="K12" t="str">
            <v>2003.04.12</v>
          </cell>
          <cell r="L12" t="str">
            <v>综合办</v>
          </cell>
          <cell r="M12" t="str">
            <v>后勤</v>
          </cell>
          <cell r="N12" t="str">
            <v>领班</v>
          </cell>
          <cell r="R12" t="str">
            <v>广西省玉林市玉州区樟木镇马村10队40号</v>
          </cell>
        </row>
        <row r="13">
          <cell r="B13" t="str">
            <v>D07</v>
          </cell>
          <cell r="C13" t="str">
            <v>陈始</v>
          </cell>
          <cell r="D13" t="str">
            <v>男</v>
          </cell>
          <cell r="F13" t="str">
            <v>442527400112601</v>
          </cell>
          <cell r="G13" t="str">
            <v>1940年01月12日</v>
          </cell>
          <cell r="H13">
            <v>69</v>
          </cell>
          <cell r="I13" t="str">
            <v>广东省</v>
          </cell>
          <cell r="K13" t="str">
            <v>1995.07.01</v>
          </cell>
          <cell r="L13" t="str">
            <v>综合办</v>
          </cell>
          <cell r="M13" t="str">
            <v>后勤</v>
          </cell>
          <cell r="N13" t="str">
            <v>采购</v>
          </cell>
          <cell r="R13" t="str">
            <v>广东省东莞市横沥镇田头村</v>
          </cell>
        </row>
        <row r="14">
          <cell r="B14" t="str">
            <v>D11</v>
          </cell>
          <cell r="C14" t="str">
            <v>罗海芬</v>
          </cell>
          <cell r="D14" t="str">
            <v>女</v>
          </cell>
          <cell r="F14" t="str">
            <v>452501730201224</v>
          </cell>
          <cell r="G14" t="str">
            <v>1973年02月01日</v>
          </cell>
          <cell r="H14">
            <v>36</v>
          </cell>
          <cell r="I14" t="e">
            <v>#N/A</v>
          </cell>
          <cell r="K14" t="str">
            <v>2000.02.18</v>
          </cell>
          <cell r="L14" t="str">
            <v>综合办</v>
          </cell>
          <cell r="M14" t="str">
            <v>后勤</v>
          </cell>
          <cell r="N14" t="str">
            <v>厨工</v>
          </cell>
          <cell r="R14" t="str">
            <v>广西省玉林市成均镇古城村341号</v>
          </cell>
        </row>
        <row r="15">
          <cell r="B15" t="str">
            <v>D13</v>
          </cell>
          <cell r="C15" t="str">
            <v>庞惠华</v>
          </cell>
          <cell r="D15" t="str">
            <v>男</v>
          </cell>
          <cell r="F15" t="str">
            <v>452501640419223</v>
          </cell>
          <cell r="G15" t="str">
            <v>1964年04月19日</v>
          </cell>
          <cell r="H15">
            <v>45</v>
          </cell>
          <cell r="I15" t="e">
            <v>#N/A</v>
          </cell>
          <cell r="K15" t="str">
            <v>2002.08.01</v>
          </cell>
          <cell r="L15" t="str">
            <v>综合办</v>
          </cell>
          <cell r="M15" t="str">
            <v>后勤</v>
          </cell>
          <cell r="N15" t="str">
            <v>厨工</v>
          </cell>
          <cell r="R15" t="str">
            <v>广西省玉林市玉州区樟木镇调马村义良11队40号</v>
          </cell>
        </row>
        <row r="16">
          <cell r="B16" t="str">
            <v>D19</v>
          </cell>
          <cell r="C16" t="str">
            <v>窦元娟</v>
          </cell>
          <cell r="D16" t="str">
            <v>女</v>
          </cell>
          <cell r="F16" t="str">
            <v>432826630410422</v>
          </cell>
          <cell r="G16" t="str">
            <v>1963年04月10日</v>
          </cell>
          <cell r="H16">
            <v>46</v>
          </cell>
          <cell r="I16" t="str">
            <v>湖南省</v>
          </cell>
          <cell r="K16" t="str">
            <v>2006.09.01</v>
          </cell>
          <cell r="L16" t="str">
            <v>综合办</v>
          </cell>
          <cell r="M16" t="str">
            <v>后勤</v>
          </cell>
          <cell r="N16" t="str">
            <v>厨工</v>
          </cell>
          <cell r="R16" t="str">
            <v>湖南省嘉禾县盘江乡井塘7组</v>
          </cell>
        </row>
        <row r="17">
          <cell r="B17" t="str">
            <v>D146</v>
          </cell>
          <cell r="C17" t="str">
            <v>周李旺</v>
          </cell>
          <cell r="D17" t="str">
            <v>男</v>
          </cell>
          <cell r="F17" t="str">
            <v>442527195711065630</v>
          </cell>
          <cell r="G17" t="str">
            <v>1957年11月06日</v>
          </cell>
          <cell r="H17">
            <v>52</v>
          </cell>
          <cell r="I17" t="str">
            <v>广东省</v>
          </cell>
          <cell r="K17" t="str">
            <v>2008.12.05</v>
          </cell>
          <cell r="L17" t="str">
            <v>综合办</v>
          </cell>
          <cell r="M17" t="str">
            <v>后勤</v>
          </cell>
          <cell r="N17" t="str">
            <v>保安</v>
          </cell>
          <cell r="R17" t="str">
            <v>广东省东莞市常平镇苏坑湖南队69号</v>
          </cell>
        </row>
        <row r="18">
          <cell r="B18" t="str">
            <v>D145</v>
          </cell>
          <cell r="C18" t="str">
            <v>杨齐</v>
          </cell>
          <cell r="D18" t="str">
            <v>男</v>
          </cell>
          <cell r="F18" t="str">
            <v>44172119630312013</v>
          </cell>
          <cell r="G18" t="str">
            <v>1963年03月12日</v>
          </cell>
          <cell r="H18">
            <v>46</v>
          </cell>
          <cell r="I18" t="str">
            <v>广东省</v>
          </cell>
          <cell r="K18" t="str">
            <v>2008.12.18</v>
          </cell>
          <cell r="L18" t="str">
            <v>综合办</v>
          </cell>
          <cell r="M18" t="str">
            <v>后勤</v>
          </cell>
          <cell r="N18" t="str">
            <v>保安</v>
          </cell>
          <cell r="R18" t="str">
            <v>广东省阳西县上洋镇那西村委会新楼村77号</v>
          </cell>
        </row>
        <row r="19">
          <cell r="B19" t="str">
            <v>D05</v>
          </cell>
          <cell r="C19" t="str">
            <v>周创兴</v>
          </cell>
          <cell r="D19" t="str">
            <v>男</v>
          </cell>
          <cell r="G19"/>
          <cell r="H19"/>
          <cell r="I19">
            <v>0</v>
          </cell>
          <cell r="K19" t="str">
            <v>2008.12.02</v>
          </cell>
          <cell r="L19" t="str">
            <v>综合办</v>
          </cell>
          <cell r="M19" t="str">
            <v>后勤</v>
          </cell>
          <cell r="N19" t="str">
            <v>保安</v>
          </cell>
        </row>
        <row r="20">
          <cell r="B20" t="str">
            <v>D16</v>
          </cell>
          <cell r="C20" t="str">
            <v>黎改芬</v>
          </cell>
          <cell r="D20" t="str">
            <v>女</v>
          </cell>
          <cell r="F20" t="str">
            <v>452522196704080845</v>
          </cell>
          <cell r="G20" t="str">
            <v>1967年04月08日</v>
          </cell>
          <cell r="H20">
            <v>42</v>
          </cell>
          <cell r="I20" t="e">
            <v>#N/A</v>
          </cell>
          <cell r="K20" t="str">
            <v>2006.03.08</v>
          </cell>
          <cell r="L20" t="str">
            <v>综合办</v>
          </cell>
          <cell r="M20" t="str">
            <v>后勤</v>
          </cell>
          <cell r="N20" t="str">
            <v>清洁工</v>
          </cell>
          <cell r="R20" t="str">
            <v>广西贵港市港北区大圩镇新建村18队</v>
          </cell>
        </row>
        <row r="21">
          <cell r="B21" t="str">
            <v>D14</v>
          </cell>
          <cell r="C21" t="str">
            <v>李建辉</v>
          </cell>
          <cell r="D21" t="str">
            <v>女</v>
          </cell>
          <cell r="F21" t="str">
            <v>452501650514224</v>
          </cell>
          <cell r="G21" t="str">
            <v>1965年05月14日</v>
          </cell>
          <cell r="H21">
            <v>44</v>
          </cell>
          <cell r="I21" t="e">
            <v>#N/A</v>
          </cell>
          <cell r="K21" t="str">
            <v>2006.02.09</v>
          </cell>
          <cell r="L21" t="str">
            <v>综合办</v>
          </cell>
          <cell r="M21" t="str">
            <v>后勤</v>
          </cell>
          <cell r="N21" t="str">
            <v>清洁工</v>
          </cell>
          <cell r="R21" t="str">
            <v>广西省玉林市玉州区樟木镇调马村义良山11号</v>
          </cell>
        </row>
        <row r="22">
          <cell r="B22" t="str">
            <v>D17</v>
          </cell>
          <cell r="C22" t="str">
            <v>李德英</v>
          </cell>
          <cell r="D22" t="str">
            <v>女</v>
          </cell>
          <cell r="F22" t="str">
            <v>452526611001271</v>
          </cell>
          <cell r="G22" t="str">
            <v>1961年10月01日</v>
          </cell>
          <cell r="H22">
            <v>48</v>
          </cell>
          <cell r="I22" t="e">
            <v>#N/A</v>
          </cell>
          <cell r="K22" t="str">
            <v>1998.11.14</v>
          </cell>
          <cell r="L22" t="str">
            <v>综合办</v>
          </cell>
          <cell r="M22" t="str">
            <v>后勤</v>
          </cell>
          <cell r="N22" t="str">
            <v>清洁工</v>
          </cell>
          <cell r="R22" t="str">
            <v>广西省玉林市玉州区樟木镇调马村义良山64号</v>
          </cell>
        </row>
        <row r="23">
          <cell r="B23" t="str">
            <v>A01</v>
          </cell>
          <cell r="C23" t="str">
            <v>陈柏枝</v>
          </cell>
          <cell r="D23" t="str">
            <v>男</v>
          </cell>
          <cell r="F23" t="str">
            <v>442527196801076039</v>
          </cell>
          <cell r="G23" t="str">
            <v>1968年01月07日</v>
          </cell>
          <cell r="H23">
            <v>41</v>
          </cell>
          <cell r="I23" t="str">
            <v>广东省</v>
          </cell>
          <cell r="K23" t="str">
            <v>1994.03.01</v>
          </cell>
          <cell r="L23" t="str">
            <v>生产部</v>
          </cell>
          <cell r="M23" t="str">
            <v>管理</v>
          </cell>
          <cell r="N23" t="str">
            <v>经理</v>
          </cell>
          <cell r="R23" t="str">
            <v>广东省东莞市横沥镇田头村</v>
          </cell>
        </row>
        <row r="24">
          <cell r="B24" t="str">
            <v>A07</v>
          </cell>
          <cell r="C24" t="str">
            <v>颜敏</v>
          </cell>
          <cell r="D24" t="str">
            <v>女</v>
          </cell>
          <cell r="F24" t="str">
            <v>430124198410205424</v>
          </cell>
          <cell r="G24" t="str">
            <v>1984年10月20日</v>
          </cell>
          <cell r="H24">
            <v>25</v>
          </cell>
          <cell r="I24" t="str">
            <v>湖南省</v>
          </cell>
          <cell r="K24" t="str">
            <v>2006.03.29</v>
          </cell>
          <cell r="L24" t="str">
            <v>生产部</v>
          </cell>
          <cell r="M24" t="str">
            <v>管理</v>
          </cell>
          <cell r="N24" t="str">
            <v>行政助理</v>
          </cell>
          <cell r="R24" t="str">
            <v>湖南省长沙市宁乡县大成桥乡大成村东风组50号</v>
          </cell>
        </row>
        <row r="25">
          <cell r="B25" t="str">
            <v>A15</v>
          </cell>
          <cell r="C25" t="str">
            <v>王佩燕</v>
          </cell>
          <cell r="D25" t="str">
            <v>女</v>
          </cell>
          <cell r="F25" t="str">
            <v>445281198511181547</v>
          </cell>
          <cell r="G25" t="str">
            <v>1985年11月18日</v>
          </cell>
          <cell r="H25">
            <v>24</v>
          </cell>
          <cell r="I25" t="str">
            <v>广东省</v>
          </cell>
          <cell r="K25" t="str">
            <v>2009.01.05</v>
          </cell>
          <cell r="L25" t="str">
            <v>生产部</v>
          </cell>
          <cell r="M25" t="str">
            <v>管理</v>
          </cell>
          <cell r="N25" t="str">
            <v>文员</v>
          </cell>
          <cell r="R25" t="str">
            <v>广东省普宁市军埠镇东桂村桂陇14号之二</v>
          </cell>
        </row>
        <row r="26">
          <cell r="B26" t="str">
            <v>A02</v>
          </cell>
          <cell r="C26" t="str">
            <v>朱秀明</v>
          </cell>
          <cell r="D26" t="str">
            <v>男</v>
          </cell>
          <cell r="F26" t="str">
            <v>362122197304034453</v>
          </cell>
          <cell r="G26" t="str">
            <v>1973年04月03日</v>
          </cell>
          <cell r="H26">
            <v>36</v>
          </cell>
          <cell r="I26" t="str">
            <v>江西省</v>
          </cell>
          <cell r="K26" t="str">
            <v>1995.01.01</v>
          </cell>
          <cell r="L26" t="str">
            <v>生产部</v>
          </cell>
          <cell r="M26" t="str">
            <v>技术</v>
          </cell>
          <cell r="N26" t="str">
            <v>主管</v>
          </cell>
          <cell r="R26" t="str">
            <v>江西省南康市唐西镇黄圳村烂泥组</v>
          </cell>
        </row>
        <row r="27">
          <cell r="B27" t="str">
            <v>A99</v>
          </cell>
          <cell r="C27" t="str">
            <v>杨向东</v>
          </cell>
          <cell r="D27" t="str">
            <v>男</v>
          </cell>
          <cell r="F27" t="str">
            <v>420983791113041</v>
          </cell>
          <cell r="G27" t="str">
            <v>1979年11月13日</v>
          </cell>
          <cell r="H27">
            <v>30</v>
          </cell>
          <cell r="I27" t="str">
            <v>湖北省</v>
          </cell>
          <cell r="K27" t="str">
            <v>2006.08.27</v>
          </cell>
          <cell r="L27" t="str">
            <v>生产部</v>
          </cell>
          <cell r="M27" t="str">
            <v>仓库</v>
          </cell>
          <cell r="N27" t="str">
            <v>领班</v>
          </cell>
          <cell r="R27" t="str">
            <v>湖北省广水市武胜关镇高桥村</v>
          </cell>
        </row>
        <row r="28">
          <cell r="B28" t="str">
            <v>A18</v>
          </cell>
          <cell r="C28" t="str">
            <v>欧阳勇生</v>
          </cell>
          <cell r="D28" t="str">
            <v>男</v>
          </cell>
          <cell r="F28" t="str">
            <v>362201641208545</v>
          </cell>
          <cell r="G28" t="str">
            <v>1964年12月08日</v>
          </cell>
          <cell r="H28">
            <v>45</v>
          </cell>
          <cell r="I28" t="str">
            <v>江西省</v>
          </cell>
          <cell r="K28" t="str">
            <v>2005.08.24</v>
          </cell>
          <cell r="L28" t="str">
            <v>生产部</v>
          </cell>
          <cell r="M28" t="str">
            <v>仓库</v>
          </cell>
          <cell r="N28" t="str">
            <v>擦盘</v>
          </cell>
          <cell r="R28" t="str">
            <v>江西宜春市西村镇淇田村上团组</v>
          </cell>
        </row>
        <row r="29">
          <cell r="B29" t="str">
            <v>A21</v>
          </cell>
          <cell r="C29" t="str">
            <v>毛黎虹</v>
          </cell>
          <cell r="D29" t="str">
            <v>男</v>
          </cell>
          <cell r="F29" t="str">
            <v>430626198506274539</v>
          </cell>
          <cell r="G29" t="str">
            <v>1985年06月27日</v>
          </cell>
          <cell r="H29">
            <v>24</v>
          </cell>
          <cell r="I29" t="str">
            <v>湖南省</v>
          </cell>
          <cell r="K29" t="str">
            <v>2007.11.16</v>
          </cell>
          <cell r="L29" t="str">
            <v>生产部</v>
          </cell>
          <cell r="M29" t="str">
            <v>仓库</v>
          </cell>
          <cell r="N29" t="str">
            <v>仓管</v>
          </cell>
          <cell r="R29" t="str">
            <v>湖南省平江县虹桥镇毛源村十一组</v>
          </cell>
        </row>
        <row r="30">
          <cell r="B30" t="str">
            <v>A159</v>
          </cell>
          <cell r="C30" t="str">
            <v>伍育华</v>
          </cell>
          <cell r="D30" t="str">
            <v>男</v>
          </cell>
          <cell r="F30" t="str">
            <v>441823199102253917</v>
          </cell>
          <cell r="G30" t="str">
            <v>1991年02月25日</v>
          </cell>
          <cell r="H30">
            <v>18</v>
          </cell>
          <cell r="I30" t="str">
            <v>广东省</v>
          </cell>
          <cell r="K30" t="str">
            <v>2008.07.20</v>
          </cell>
          <cell r="L30" t="str">
            <v>生产部</v>
          </cell>
          <cell r="M30" t="str">
            <v>仓库</v>
          </cell>
          <cell r="N30" t="str">
            <v>仓管</v>
          </cell>
          <cell r="R30" t="str">
            <v>广东省阳山县小江镇下坪村委会在田坪村24号</v>
          </cell>
        </row>
        <row r="31">
          <cell r="B31" t="str">
            <v>A156</v>
          </cell>
          <cell r="C31" t="str">
            <v>李坤明</v>
          </cell>
          <cell r="D31" t="str">
            <v>男</v>
          </cell>
          <cell r="F31" t="str">
            <v>412724199102016950</v>
          </cell>
          <cell r="G31" t="str">
            <v>1991年02月01日</v>
          </cell>
          <cell r="H31">
            <v>18</v>
          </cell>
          <cell r="I31" t="str">
            <v>河南省</v>
          </cell>
          <cell r="K31" t="str">
            <v>2008.11.30</v>
          </cell>
          <cell r="L31" t="str">
            <v>生产部</v>
          </cell>
          <cell r="M31" t="str">
            <v>仓库</v>
          </cell>
          <cell r="N31" t="str">
            <v>仓管</v>
          </cell>
          <cell r="R31" t="str">
            <v>河南省太康县朱口镇前庙行政村肖庙村238号</v>
          </cell>
        </row>
        <row r="32">
          <cell r="B32" t="str">
            <v>A37</v>
          </cell>
          <cell r="C32" t="str">
            <v>江锋</v>
          </cell>
          <cell r="D32" t="str">
            <v>男</v>
          </cell>
          <cell r="F32" t="str">
            <v>360424198101095899</v>
          </cell>
          <cell r="G32" t="str">
            <v>1981年01月09日</v>
          </cell>
          <cell r="H32">
            <v>28</v>
          </cell>
          <cell r="I32" t="str">
            <v>江西省</v>
          </cell>
          <cell r="K32" t="str">
            <v>2007.11.25</v>
          </cell>
          <cell r="L32" t="str">
            <v>生产部</v>
          </cell>
          <cell r="M32" t="str">
            <v>面包</v>
          </cell>
          <cell r="N32" t="str">
            <v>主管</v>
          </cell>
          <cell r="R32" t="str">
            <v>江西省修水县黄沙镇黄沙桥村190号</v>
          </cell>
        </row>
        <row r="33">
          <cell r="B33" t="str">
            <v>A69</v>
          </cell>
          <cell r="C33" t="str">
            <v>胡文花</v>
          </cell>
          <cell r="D33" t="str">
            <v>女</v>
          </cell>
          <cell r="F33" t="str">
            <v>43282619661062124</v>
          </cell>
          <cell r="G33" t="str">
            <v>1966年10月62日</v>
          </cell>
          <cell r="H33">
            <v>43</v>
          </cell>
          <cell r="I33" t="str">
            <v>湖南省</v>
          </cell>
          <cell r="K33" t="str">
            <v>2005.10.21</v>
          </cell>
          <cell r="L33" t="str">
            <v>生产部</v>
          </cell>
          <cell r="M33" t="str">
            <v>配料</v>
          </cell>
          <cell r="N33" t="str">
            <v>配蛋糕</v>
          </cell>
          <cell r="R33" t="str">
            <v>广西南丹县大厂真矿建一公司</v>
          </cell>
        </row>
        <row r="34">
          <cell r="B34" t="str">
            <v>A150</v>
          </cell>
          <cell r="C34" t="str">
            <v>程凯</v>
          </cell>
          <cell r="D34" t="str">
            <v>男</v>
          </cell>
          <cell r="F34" t="str">
            <v>51623198611176991</v>
          </cell>
          <cell r="G34" t="str">
            <v>9861年11月76日</v>
          </cell>
          <cell r="H34">
            <v>-7852</v>
          </cell>
          <cell r="I34" t="str">
            <v>四川省</v>
          </cell>
          <cell r="K34" t="str">
            <v>2009.01.03</v>
          </cell>
          <cell r="L34" t="str">
            <v>生产部</v>
          </cell>
          <cell r="M34" t="str">
            <v>配料</v>
          </cell>
          <cell r="N34" t="str">
            <v>配面包</v>
          </cell>
          <cell r="R34" t="str">
            <v>四川省邻水县荆坪乡黄坪村七组</v>
          </cell>
        </row>
        <row r="35">
          <cell r="B35" t="str">
            <v>A98</v>
          </cell>
          <cell r="C35" t="str">
            <v>刘艳</v>
          </cell>
          <cell r="D35" t="str">
            <v>女</v>
          </cell>
          <cell r="F35" t="str">
            <v>511023198204118767</v>
          </cell>
          <cell r="G35" t="str">
            <v>1982年04月11日</v>
          </cell>
          <cell r="H35">
            <v>27</v>
          </cell>
          <cell r="I35" t="str">
            <v>四川省</v>
          </cell>
          <cell r="K35" t="str">
            <v>2008.01.19</v>
          </cell>
          <cell r="L35" t="str">
            <v>生产部</v>
          </cell>
          <cell r="M35" t="str">
            <v>馅料</v>
          </cell>
          <cell r="N35" t="str">
            <v>领班</v>
          </cell>
          <cell r="R35" t="str">
            <v>四川省安岳县8共桥乡高庙村6组</v>
          </cell>
        </row>
        <row r="36">
          <cell r="B36" t="str">
            <v>A80</v>
          </cell>
          <cell r="C36" t="str">
            <v>龚煜发</v>
          </cell>
          <cell r="D36" t="str">
            <v>男</v>
          </cell>
          <cell r="F36" t="str">
            <v>450921198412082011</v>
          </cell>
          <cell r="G36" t="str">
            <v>1984年12月08日</v>
          </cell>
          <cell r="H36">
            <v>25</v>
          </cell>
          <cell r="I36" t="e">
            <v>#N/A</v>
          </cell>
          <cell r="K36" t="str">
            <v>2006.04.03</v>
          </cell>
          <cell r="L36" t="str">
            <v>生产部</v>
          </cell>
          <cell r="M36" t="str">
            <v>馅料</v>
          </cell>
          <cell r="N36" t="str">
            <v>开酥</v>
          </cell>
          <cell r="R36" t="str">
            <v>广西容县灵山镇守善村塘肚队</v>
          </cell>
        </row>
        <row r="37">
          <cell r="B37" t="str">
            <v>A166</v>
          </cell>
          <cell r="C37" t="str">
            <v>陈明</v>
          </cell>
          <cell r="D37" t="str">
            <v>男</v>
          </cell>
          <cell r="F37" t="str">
            <v>430772198903047639</v>
          </cell>
          <cell r="G37" t="str">
            <v>1989年03月04日</v>
          </cell>
          <cell r="H37">
            <v>20</v>
          </cell>
          <cell r="I37" t="str">
            <v>湖南省</v>
          </cell>
          <cell r="K37" t="str">
            <v>2008.11.27</v>
          </cell>
          <cell r="L37" t="str">
            <v>生产部</v>
          </cell>
          <cell r="M37" t="str">
            <v>馅料</v>
          </cell>
          <cell r="N37" t="str">
            <v>开酥</v>
          </cell>
          <cell r="R37" t="str">
            <v>湖南省汉寿县潭桥乡肖家桥村大圣塘组13号</v>
          </cell>
        </row>
        <row r="38">
          <cell r="B38" t="str">
            <v>A10</v>
          </cell>
          <cell r="C38" t="str">
            <v>李香兰</v>
          </cell>
          <cell r="D38" t="str">
            <v>女</v>
          </cell>
          <cell r="F38" t="str">
            <v>362430196502272323</v>
          </cell>
          <cell r="G38" t="str">
            <v>1965年02月27日</v>
          </cell>
          <cell r="H38">
            <v>44</v>
          </cell>
          <cell r="I38" t="str">
            <v>江西省</v>
          </cell>
          <cell r="K38" t="str">
            <v>2007.03.31</v>
          </cell>
          <cell r="L38" t="str">
            <v>生产部</v>
          </cell>
          <cell r="M38" t="str">
            <v>馅料</v>
          </cell>
          <cell r="N38" t="str">
            <v>分馅</v>
          </cell>
          <cell r="R38" t="str">
            <v>江西省吉安市永新县龙源口村家村</v>
          </cell>
        </row>
        <row r="39">
          <cell r="B39" t="str">
            <v>A63</v>
          </cell>
          <cell r="C39" t="str">
            <v>覃树坤</v>
          </cell>
          <cell r="D39" t="str">
            <v>男</v>
          </cell>
          <cell r="F39" t="str">
            <v>452523680716771</v>
          </cell>
          <cell r="G39" t="str">
            <v>1968年07月16日</v>
          </cell>
          <cell r="H39">
            <v>41</v>
          </cell>
          <cell r="I39" t="e">
            <v>#N/A</v>
          </cell>
          <cell r="K39" t="str">
            <v>2006.12.26</v>
          </cell>
          <cell r="L39" t="str">
            <v>生产部</v>
          </cell>
          <cell r="M39" t="str">
            <v>馅料</v>
          </cell>
          <cell r="N39" t="str">
            <v>打馅</v>
          </cell>
          <cell r="R39" t="str">
            <v>广西桂平市南木和社村12队</v>
          </cell>
        </row>
        <row r="40">
          <cell r="B40" t="str">
            <v>A165</v>
          </cell>
          <cell r="C40" t="str">
            <v>潘积金</v>
          </cell>
          <cell r="D40" t="str">
            <v>男</v>
          </cell>
          <cell r="F40" t="str">
            <v>450121198511272137</v>
          </cell>
          <cell r="G40" t="str">
            <v>1985年11月27日</v>
          </cell>
          <cell r="H40">
            <v>24</v>
          </cell>
          <cell r="I40" t="e">
            <v>#N/A</v>
          </cell>
          <cell r="K40" t="str">
            <v>2008.11.22</v>
          </cell>
          <cell r="L40" t="str">
            <v>生产部</v>
          </cell>
          <cell r="M40" t="str">
            <v>馅料</v>
          </cell>
          <cell r="N40" t="str">
            <v>打鸡蛋</v>
          </cell>
          <cell r="R40" t="str">
            <v>南宁市青秀区间圩镇大里村那稔坡107号</v>
          </cell>
        </row>
        <row r="41">
          <cell r="B41" t="str">
            <v>A115</v>
          </cell>
          <cell r="C41" t="str">
            <v>杜大双</v>
          </cell>
          <cell r="D41" t="str">
            <v>男</v>
          </cell>
          <cell r="F41" t="str">
            <v>4113251991105185550</v>
          </cell>
          <cell r="G41" t="str">
            <v>1991年10月51日</v>
          </cell>
          <cell r="H41">
            <v>18</v>
          </cell>
          <cell r="I41" t="str">
            <v>河南省</v>
          </cell>
          <cell r="K41" t="str">
            <v>2009.01.17</v>
          </cell>
          <cell r="L41" t="str">
            <v>生产部</v>
          </cell>
          <cell r="M41" t="str">
            <v>馅料</v>
          </cell>
          <cell r="N41" t="str">
            <v>半成品成型</v>
          </cell>
          <cell r="R41" t="str">
            <v>河南省南阳市唐河县黑龙镇赵庄张棚17组</v>
          </cell>
        </row>
        <row r="42">
          <cell r="B42" t="str">
            <v>A70</v>
          </cell>
          <cell r="C42" t="str">
            <v>李钱磊</v>
          </cell>
          <cell r="D42" t="str">
            <v>男</v>
          </cell>
          <cell r="G42"/>
          <cell r="H42"/>
          <cell r="I42">
            <v>0</v>
          </cell>
          <cell r="K42" t="str">
            <v>2009.01.05</v>
          </cell>
          <cell r="L42" t="str">
            <v>生产部</v>
          </cell>
          <cell r="M42" t="str">
            <v>馅料</v>
          </cell>
          <cell r="N42" t="str">
            <v>半成品成型</v>
          </cell>
        </row>
        <row r="43">
          <cell r="B43" t="str">
            <v>A36</v>
          </cell>
          <cell r="C43" t="str">
            <v>李新新</v>
          </cell>
          <cell r="D43" t="str">
            <v>男</v>
          </cell>
          <cell r="F43" t="str">
            <v>410222198503056017</v>
          </cell>
          <cell r="G43" t="str">
            <v>1985年03月05日</v>
          </cell>
          <cell r="H43">
            <v>24</v>
          </cell>
          <cell r="I43" t="str">
            <v>河南省</v>
          </cell>
          <cell r="K43" t="str">
            <v>2007.11.24</v>
          </cell>
          <cell r="L43" t="str">
            <v>生产部</v>
          </cell>
          <cell r="M43" t="str">
            <v>西饼</v>
          </cell>
          <cell r="N43" t="str">
            <v>搅拌</v>
          </cell>
          <cell r="R43" t="str">
            <v>河南省通许县厉庄乡安王庄村91号</v>
          </cell>
        </row>
        <row r="44">
          <cell r="B44" t="str">
            <v>A167</v>
          </cell>
          <cell r="C44" t="str">
            <v>凌晓成</v>
          </cell>
          <cell r="D44" t="str">
            <v>男</v>
          </cell>
          <cell r="F44" t="str">
            <v>452129198209182037</v>
          </cell>
          <cell r="G44" t="str">
            <v>1982年09月18日</v>
          </cell>
          <cell r="H44">
            <v>27</v>
          </cell>
          <cell r="I44" t="e">
            <v>#N/A</v>
          </cell>
          <cell r="K44" t="str">
            <v>2008.12.16</v>
          </cell>
          <cell r="L44" t="str">
            <v>生产部</v>
          </cell>
          <cell r="M44" t="str">
            <v>西饼</v>
          </cell>
          <cell r="N44" t="str">
            <v>搅拌</v>
          </cell>
          <cell r="R44" t="str">
            <v>广西省崇左市江州那隆镇发明村那卜屯20号</v>
          </cell>
        </row>
        <row r="45">
          <cell r="C45" t="str">
            <v>唐朝</v>
          </cell>
          <cell r="D45" t="str">
            <v>男</v>
          </cell>
          <cell r="F45" t="str">
            <v>4523231983010328325</v>
          </cell>
          <cell r="G45" t="str">
            <v>1983年01月03日</v>
          </cell>
          <cell r="H45">
            <v>26</v>
          </cell>
          <cell r="I45" t="e">
            <v>#N/A</v>
          </cell>
          <cell r="K45" t="str">
            <v>2009.01.12</v>
          </cell>
          <cell r="L45" t="str">
            <v>生产部</v>
          </cell>
          <cell r="M45" t="str">
            <v>西饼</v>
          </cell>
          <cell r="N45" t="str">
            <v>搅拌</v>
          </cell>
          <cell r="R45" t="str">
            <v>广西省桂林金州县大西江西美村</v>
          </cell>
        </row>
        <row r="46">
          <cell r="B46" t="str">
            <v>A24</v>
          </cell>
          <cell r="C46" t="str">
            <v>刘玉芳</v>
          </cell>
          <cell r="D46" t="str">
            <v>男</v>
          </cell>
          <cell r="F46" t="str">
            <v>430525197610071719</v>
          </cell>
          <cell r="G46" t="str">
            <v>1976年10月07日</v>
          </cell>
          <cell r="H46">
            <v>33</v>
          </cell>
          <cell r="I46" t="str">
            <v>湖南省</v>
          </cell>
          <cell r="K46" t="str">
            <v>2008.12.21</v>
          </cell>
          <cell r="L46" t="str">
            <v>生产部</v>
          </cell>
          <cell r="M46" t="str">
            <v>西饼</v>
          </cell>
          <cell r="N46" t="str">
            <v>装模</v>
          </cell>
          <cell r="R46" t="str">
            <v>湖南省洞口县月溪乡白羊村金坪组</v>
          </cell>
        </row>
        <row r="47">
          <cell r="B47" t="str">
            <v>Fdd</v>
          </cell>
          <cell r="C47" t="str">
            <v>谢德亮</v>
          </cell>
          <cell r="D47" t="str">
            <v>男</v>
          </cell>
          <cell r="F47" t="str">
            <v>650300197206272431</v>
          </cell>
          <cell r="G47" t="str">
            <v>1972年06月27日</v>
          </cell>
          <cell r="H47">
            <v>37</v>
          </cell>
          <cell r="I47" t="str">
            <v>新疆维吾尔自治区</v>
          </cell>
          <cell r="K47" t="str">
            <v>2008.07.08</v>
          </cell>
          <cell r="L47" t="str">
            <v>生产部</v>
          </cell>
          <cell r="M47" t="str">
            <v>西饼</v>
          </cell>
          <cell r="N47" t="str">
            <v>擦盘</v>
          </cell>
          <cell r="R47" t="str">
            <v>新疆石河子花园镇143号团二分场十三连20栋平房1号</v>
          </cell>
        </row>
        <row r="48">
          <cell r="B48" t="str">
            <v>A39</v>
          </cell>
          <cell r="C48" t="str">
            <v>欧阳毅</v>
          </cell>
          <cell r="D48" t="str">
            <v>男</v>
          </cell>
          <cell r="F48" t="str">
            <v>432924197507077618</v>
          </cell>
          <cell r="G48" t="str">
            <v>1975年07月07日</v>
          </cell>
          <cell r="H48">
            <v>34</v>
          </cell>
          <cell r="I48" t="str">
            <v>湖南省</v>
          </cell>
          <cell r="K48" t="str">
            <v>2007.10.12</v>
          </cell>
          <cell r="L48" t="str">
            <v>生产部</v>
          </cell>
          <cell r="M48" t="str">
            <v>西饼</v>
          </cell>
          <cell r="N48" t="str">
            <v>擦盘</v>
          </cell>
          <cell r="R48" t="str">
            <v>湖南省宁远县清水桥镇龙岗村2组</v>
          </cell>
        </row>
        <row r="49">
          <cell r="B49" t="str">
            <v>A54</v>
          </cell>
          <cell r="C49" t="str">
            <v>谢冬霞</v>
          </cell>
          <cell r="D49" t="str">
            <v>女</v>
          </cell>
          <cell r="F49" t="str">
            <v>420922198710271000</v>
          </cell>
          <cell r="G49" t="str">
            <v>1987年10月27日</v>
          </cell>
          <cell r="H49">
            <v>22</v>
          </cell>
          <cell r="I49" t="str">
            <v>湖北省</v>
          </cell>
          <cell r="K49" t="str">
            <v>2006.04.08</v>
          </cell>
          <cell r="L49" t="str">
            <v>生产部</v>
          </cell>
          <cell r="M49" t="str">
            <v>冻饼</v>
          </cell>
          <cell r="N49" t="str">
            <v>员工</v>
          </cell>
          <cell r="R49" t="str">
            <v>湖北省大悟县高店乡忠和村9组</v>
          </cell>
        </row>
        <row r="50">
          <cell r="B50" t="str">
            <v>A117</v>
          </cell>
          <cell r="C50" t="str">
            <v>周飞</v>
          </cell>
          <cell r="D50" t="str">
            <v>男</v>
          </cell>
          <cell r="F50" t="str">
            <v>43312719901212451</v>
          </cell>
          <cell r="G50" t="str">
            <v>1990年12月12日</v>
          </cell>
          <cell r="H50">
            <v>19</v>
          </cell>
          <cell r="I50" t="str">
            <v>湖南省</v>
          </cell>
          <cell r="K50" t="str">
            <v>2008.11.11</v>
          </cell>
          <cell r="L50" t="str">
            <v>生产部</v>
          </cell>
          <cell r="M50" t="str">
            <v>冻饼</v>
          </cell>
          <cell r="N50" t="str">
            <v>半成品制作</v>
          </cell>
          <cell r="R50" t="str">
            <v>湖南省永顺县塔卧镇茶林村11组</v>
          </cell>
        </row>
        <row r="51">
          <cell r="B51" t="str">
            <v>A72</v>
          </cell>
          <cell r="C51" t="str">
            <v>吕绍岳</v>
          </cell>
          <cell r="D51" t="str">
            <v>男</v>
          </cell>
          <cell r="F51" t="str">
            <v>452123820116341</v>
          </cell>
          <cell r="G51" t="str">
            <v>1982年01月16日</v>
          </cell>
          <cell r="H51">
            <v>27</v>
          </cell>
          <cell r="I51" t="e">
            <v>#N/A</v>
          </cell>
          <cell r="K51" t="str">
            <v>2005.04.01</v>
          </cell>
          <cell r="L51" t="str">
            <v>生产部</v>
          </cell>
          <cell r="M51" t="str">
            <v>面包</v>
          </cell>
          <cell r="N51" t="str">
            <v>领班</v>
          </cell>
          <cell r="R51" t="str">
            <v>广西宾阳中华镇蒙它村委上乔村</v>
          </cell>
        </row>
        <row r="52">
          <cell r="B52" t="str">
            <v>A14</v>
          </cell>
          <cell r="C52" t="str">
            <v>黄飞飞</v>
          </cell>
          <cell r="D52" t="str">
            <v>男</v>
          </cell>
          <cell r="F52" t="str">
            <v>452123198106153411</v>
          </cell>
          <cell r="G52" t="str">
            <v>1981年06月15日</v>
          </cell>
          <cell r="H52">
            <v>28</v>
          </cell>
          <cell r="I52" t="e">
            <v>#N/A</v>
          </cell>
          <cell r="K52" t="str">
            <v>2005.07.10</v>
          </cell>
          <cell r="L52" t="str">
            <v>生产部</v>
          </cell>
          <cell r="M52" t="str">
            <v>面包</v>
          </cell>
          <cell r="N52" t="str">
            <v>副领班</v>
          </cell>
          <cell r="R52" t="str">
            <v>广西宾阳县中华镇蒙记村委文基村</v>
          </cell>
        </row>
        <row r="53">
          <cell r="B53" t="str">
            <v>A159</v>
          </cell>
          <cell r="C53" t="str">
            <v>徐勇</v>
          </cell>
          <cell r="D53" t="str">
            <v>男</v>
          </cell>
          <cell r="F53" t="str">
            <v>43042619840905519X</v>
          </cell>
          <cell r="G53" t="str">
            <v>1984年09月05日</v>
          </cell>
          <cell r="H53">
            <v>25</v>
          </cell>
          <cell r="I53" t="str">
            <v>湖南省</v>
          </cell>
          <cell r="K53" t="str">
            <v>2008.10.08</v>
          </cell>
          <cell r="L53" t="str">
            <v>生产部</v>
          </cell>
          <cell r="M53" t="str">
            <v>面包</v>
          </cell>
          <cell r="N53" t="str">
            <v>搅拌</v>
          </cell>
          <cell r="R53" t="str">
            <v>湖南省祁东县风石堰镇机杨柳村12组</v>
          </cell>
        </row>
        <row r="54">
          <cell r="B54" t="str">
            <v>A59</v>
          </cell>
          <cell r="C54" t="str">
            <v>唐文卫</v>
          </cell>
          <cell r="D54" t="str">
            <v>男</v>
          </cell>
          <cell r="F54" t="str">
            <v>431121198406247316</v>
          </cell>
          <cell r="G54" t="str">
            <v>1984年06月24日</v>
          </cell>
          <cell r="H54">
            <v>25</v>
          </cell>
          <cell r="I54" t="str">
            <v>湖南省</v>
          </cell>
          <cell r="K54" t="str">
            <v>2008.11.19</v>
          </cell>
          <cell r="L54" t="str">
            <v>生产部</v>
          </cell>
          <cell r="M54" t="str">
            <v>面包</v>
          </cell>
          <cell r="N54" t="str">
            <v>搅拌</v>
          </cell>
          <cell r="R54" t="str">
            <v>湖南省祁阳县黎家坪镇黎家坪村九组</v>
          </cell>
        </row>
        <row r="55">
          <cell r="B55" t="str">
            <v>A109</v>
          </cell>
          <cell r="C55" t="str">
            <v>邓海军</v>
          </cell>
          <cell r="D55" t="str">
            <v>男</v>
          </cell>
          <cell r="F55" t="str">
            <v>431024199101034211</v>
          </cell>
          <cell r="G55" t="str">
            <v>1991年01月03日</v>
          </cell>
          <cell r="H55">
            <v>18</v>
          </cell>
          <cell r="I55" t="str">
            <v>湖南省</v>
          </cell>
          <cell r="K55" t="str">
            <v>2008.07.11</v>
          </cell>
          <cell r="L55" t="str">
            <v>生产部</v>
          </cell>
          <cell r="M55" t="str">
            <v>面包</v>
          </cell>
          <cell r="N55" t="str">
            <v>菠萝成型</v>
          </cell>
          <cell r="R55" t="str">
            <v>湖南省嘉禾县盘江乡富江村22号</v>
          </cell>
        </row>
        <row r="56">
          <cell r="B56" t="str">
            <v>A50</v>
          </cell>
          <cell r="C56" t="str">
            <v>郭海平</v>
          </cell>
          <cell r="D56" t="str">
            <v>男</v>
          </cell>
          <cell r="F56" t="str">
            <v>360721198805226030</v>
          </cell>
          <cell r="G56" t="str">
            <v>1988年05月22日</v>
          </cell>
          <cell r="H56">
            <v>21</v>
          </cell>
          <cell r="I56" t="str">
            <v>江西省</v>
          </cell>
          <cell r="K56" t="str">
            <v>2008.11.12</v>
          </cell>
          <cell r="L56" t="str">
            <v>生产部</v>
          </cell>
          <cell r="M56" t="str">
            <v>面包</v>
          </cell>
          <cell r="N56" t="str">
            <v>菠萝成型</v>
          </cell>
          <cell r="R56" t="str">
            <v>江西省赣州市赣县吉埠镇石含村西坑组3组</v>
          </cell>
        </row>
        <row r="57">
          <cell r="B57" t="str">
            <v>A160</v>
          </cell>
          <cell r="C57" t="str">
            <v>李寿欢</v>
          </cell>
          <cell r="D57" t="str">
            <v>男</v>
          </cell>
          <cell r="F57" t="str">
            <v>460030198908105110</v>
          </cell>
          <cell r="G57" t="str">
            <v>1989年08月10日</v>
          </cell>
          <cell r="H57">
            <v>20</v>
          </cell>
          <cell r="I57" t="str">
            <v>海南省</v>
          </cell>
          <cell r="K57" t="str">
            <v>2008.04.11</v>
          </cell>
          <cell r="L57" t="str">
            <v>生产部</v>
          </cell>
          <cell r="M57" t="str">
            <v>面包</v>
          </cell>
          <cell r="N57" t="str">
            <v>圆形成型</v>
          </cell>
          <cell r="R57" t="str">
            <v>海南省白沙黎族自治县国营卫星场作业区十队</v>
          </cell>
        </row>
        <row r="58">
          <cell r="B58" t="str">
            <v>A175</v>
          </cell>
          <cell r="C58" t="str">
            <v>王春凤</v>
          </cell>
          <cell r="D58" t="str">
            <v>女</v>
          </cell>
          <cell r="F58" t="str">
            <v>441421198202095566</v>
          </cell>
          <cell r="G58" t="str">
            <v>1982年02月09日</v>
          </cell>
          <cell r="H58">
            <v>27</v>
          </cell>
          <cell r="I58" t="str">
            <v>广东省</v>
          </cell>
          <cell r="K58" t="str">
            <v>2008.12.12</v>
          </cell>
          <cell r="L58" t="str">
            <v>生产部</v>
          </cell>
          <cell r="M58" t="str">
            <v>面包</v>
          </cell>
          <cell r="N58" t="str">
            <v>圆形成型</v>
          </cell>
          <cell r="R58" t="str">
            <v>广东省梅县松源镇五星村蕉岭村</v>
          </cell>
        </row>
        <row r="59">
          <cell r="B59" t="str">
            <v>A101</v>
          </cell>
          <cell r="C59" t="str">
            <v>李富勇</v>
          </cell>
          <cell r="D59" t="str">
            <v>男</v>
          </cell>
          <cell r="F59" t="str">
            <v>450422199102231331</v>
          </cell>
          <cell r="G59" t="str">
            <v>1991年02月23日</v>
          </cell>
          <cell r="H59">
            <v>18</v>
          </cell>
          <cell r="I59" t="e">
            <v>#N/A</v>
          </cell>
          <cell r="K59" t="str">
            <v>2008.11.01</v>
          </cell>
          <cell r="L59" t="str">
            <v>生产部</v>
          </cell>
          <cell r="M59" t="str">
            <v>面包</v>
          </cell>
          <cell r="N59" t="str">
            <v>压方包</v>
          </cell>
          <cell r="R59" t="str">
            <v>广西藤县塘步镇沙田村木力二组99号</v>
          </cell>
        </row>
        <row r="60">
          <cell r="B60" t="str">
            <v>A101</v>
          </cell>
          <cell r="C60" t="str">
            <v>刘阳</v>
          </cell>
          <cell r="D60" t="str">
            <v>男</v>
          </cell>
          <cell r="F60" t="str">
            <v>341225198506027731</v>
          </cell>
          <cell r="G60" t="str">
            <v>1985年06月02日</v>
          </cell>
          <cell r="H60">
            <v>24</v>
          </cell>
          <cell r="I60" t="str">
            <v>安徽省</v>
          </cell>
          <cell r="K60" t="str">
            <v>2009.01.07</v>
          </cell>
          <cell r="L60" t="str">
            <v>生产部</v>
          </cell>
          <cell r="M60" t="str">
            <v>面包</v>
          </cell>
          <cell r="N60" t="str">
            <v>压方包</v>
          </cell>
          <cell r="R60" t="str">
            <v>安徽省阜南县王化镇王寨村李东组21号</v>
          </cell>
        </row>
        <row r="61">
          <cell r="B61" t="str">
            <v>A128</v>
          </cell>
          <cell r="C61" t="str">
            <v>欧阳志兴</v>
          </cell>
          <cell r="D61" t="str">
            <v>男</v>
          </cell>
          <cell r="F61" t="str">
            <v>431024198811143936</v>
          </cell>
          <cell r="G61" t="str">
            <v>1988年11月14日</v>
          </cell>
          <cell r="H61">
            <v>21</v>
          </cell>
          <cell r="I61" t="str">
            <v>湖南省</v>
          </cell>
          <cell r="K61" t="str">
            <v>2008.12.04</v>
          </cell>
          <cell r="L61" t="str">
            <v>生产部</v>
          </cell>
          <cell r="M61" t="str">
            <v>面包</v>
          </cell>
          <cell r="N61" t="str">
            <v>分割</v>
          </cell>
          <cell r="R61" t="str">
            <v>湖南省嘉禾县莲荷乡水溪村二组2号</v>
          </cell>
        </row>
        <row r="62">
          <cell r="B62" t="str">
            <v>A40</v>
          </cell>
          <cell r="C62" t="str">
            <v>曾永齐</v>
          </cell>
          <cell r="D62" t="str">
            <v>男</v>
          </cell>
          <cell r="F62" t="str">
            <v>432524791214403</v>
          </cell>
          <cell r="G62" t="str">
            <v>1979年12月14日</v>
          </cell>
          <cell r="H62">
            <v>30</v>
          </cell>
          <cell r="I62" t="str">
            <v>湖南省</v>
          </cell>
          <cell r="K62" t="str">
            <v>2000.02.14</v>
          </cell>
          <cell r="L62" t="str">
            <v>生产部</v>
          </cell>
          <cell r="M62" t="str">
            <v>烤炉</v>
          </cell>
          <cell r="N62" t="str">
            <v>领班</v>
          </cell>
          <cell r="R62" t="str">
            <v>湖南省新化县白塘乡蒎冲村第十一村民小组</v>
          </cell>
        </row>
        <row r="63">
          <cell r="B63" t="str">
            <v>A182</v>
          </cell>
          <cell r="C63" t="str">
            <v>余聪聪</v>
          </cell>
          <cell r="D63" t="str">
            <v>男</v>
          </cell>
          <cell r="F63" t="str">
            <v>420983199010200719</v>
          </cell>
          <cell r="G63" t="str">
            <v>1990年10月20日</v>
          </cell>
          <cell r="H63">
            <v>19</v>
          </cell>
          <cell r="I63" t="str">
            <v>湖北省</v>
          </cell>
          <cell r="K63" t="str">
            <v>2008.04.20</v>
          </cell>
          <cell r="L63" t="str">
            <v>生产部</v>
          </cell>
          <cell r="M63" t="str">
            <v>烤炉</v>
          </cell>
          <cell r="N63" t="str">
            <v>看炉</v>
          </cell>
          <cell r="R63" t="str">
            <v>湖北省广水市武胜关镇腊水河村沙沟</v>
          </cell>
        </row>
        <row r="64">
          <cell r="B64" t="str">
            <v>A97</v>
          </cell>
          <cell r="C64" t="str">
            <v>王勇</v>
          </cell>
          <cell r="D64" t="str">
            <v>男</v>
          </cell>
          <cell r="F64" t="str">
            <v>431022198912114592</v>
          </cell>
          <cell r="G64" t="str">
            <v>1989年12月11日</v>
          </cell>
          <cell r="H64">
            <v>20</v>
          </cell>
          <cell r="I64" t="str">
            <v>湖南省</v>
          </cell>
          <cell r="K64" t="str">
            <v>2008.11.25</v>
          </cell>
          <cell r="L64" t="str">
            <v>生产部</v>
          </cell>
          <cell r="M64" t="str">
            <v>烤炉</v>
          </cell>
          <cell r="N64" t="str">
            <v>看炉</v>
          </cell>
          <cell r="R64" t="str">
            <v>湖南省宜章县栗源镇旗山村委会第五村民小组</v>
          </cell>
        </row>
        <row r="65">
          <cell r="B65" t="str">
            <v>A103</v>
          </cell>
          <cell r="C65" t="str">
            <v>钟伟</v>
          </cell>
          <cell r="D65" t="str">
            <v>男</v>
          </cell>
          <cell r="F65" t="str">
            <v>4304811991062717X</v>
          </cell>
          <cell r="G65" t="str">
            <v>1991年06月27日</v>
          </cell>
          <cell r="H65">
            <v>18</v>
          </cell>
          <cell r="I65" t="str">
            <v>湖南省</v>
          </cell>
          <cell r="K65" t="str">
            <v>2008.11.07</v>
          </cell>
          <cell r="L65" t="str">
            <v>生产部</v>
          </cell>
          <cell r="M65" t="str">
            <v>烤炉</v>
          </cell>
          <cell r="N65" t="str">
            <v>看炉</v>
          </cell>
          <cell r="R65" t="str">
            <v>湖南省丰阳市永济镇北平村8组</v>
          </cell>
        </row>
        <row r="66">
          <cell r="B66" t="str">
            <v>A195</v>
          </cell>
          <cell r="C66" t="str">
            <v>杜小双</v>
          </cell>
          <cell r="D66" t="str">
            <v>男</v>
          </cell>
          <cell r="F66" t="str">
            <v>411325199105185577</v>
          </cell>
          <cell r="G66" t="str">
            <v>1991年05月18日</v>
          </cell>
          <cell r="H66">
            <v>18</v>
          </cell>
          <cell r="I66" t="str">
            <v>河南省</v>
          </cell>
          <cell r="K66" t="str">
            <v>2008.12.15</v>
          </cell>
          <cell r="L66" t="str">
            <v>生产部</v>
          </cell>
          <cell r="M66" t="str">
            <v>烤炉</v>
          </cell>
          <cell r="N66" t="str">
            <v>看炉</v>
          </cell>
          <cell r="R66" t="str">
            <v>河南省唐河县黑龙镇赵庄村张棚十七组6号</v>
          </cell>
        </row>
        <row r="67">
          <cell r="B67" t="str">
            <v>A106</v>
          </cell>
          <cell r="C67" t="str">
            <v>涂霖锋</v>
          </cell>
          <cell r="D67" t="str">
            <v>男</v>
          </cell>
          <cell r="F67" t="str">
            <v>450921199005050433</v>
          </cell>
          <cell r="G67" t="str">
            <v>1990年05月05日</v>
          </cell>
          <cell r="H67">
            <v>19</v>
          </cell>
          <cell r="I67" t="e">
            <v>#N/A</v>
          </cell>
          <cell r="K67" t="str">
            <v>2008.10.09</v>
          </cell>
          <cell r="L67" t="str">
            <v>生产部</v>
          </cell>
          <cell r="M67" t="str">
            <v>烤炉</v>
          </cell>
          <cell r="N67" t="str">
            <v>装饰</v>
          </cell>
          <cell r="R67" t="str">
            <v>广西省容县州镇峤北村四新队21-1号</v>
          </cell>
        </row>
        <row r="68">
          <cell r="B68" t="str">
            <v>A180</v>
          </cell>
          <cell r="C68" t="str">
            <v>何品明</v>
          </cell>
          <cell r="D68" t="str">
            <v>男</v>
          </cell>
          <cell r="F68" t="str">
            <v>450703198205113314</v>
          </cell>
          <cell r="G68" t="str">
            <v>1982年05月11日</v>
          </cell>
          <cell r="H68">
            <v>27</v>
          </cell>
          <cell r="I68" t="e">
            <v>#N/A</v>
          </cell>
          <cell r="K68" t="str">
            <v>2008.12.05</v>
          </cell>
          <cell r="L68" t="str">
            <v>生产部</v>
          </cell>
          <cell r="M68" t="str">
            <v>烤炉</v>
          </cell>
          <cell r="N68" t="str">
            <v>炸包</v>
          </cell>
          <cell r="R68" t="str">
            <v>广西省西县新靖镇吉坡村小坡</v>
          </cell>
        </row>
        <row r="69">
          <cell r="B69" t="str">
            <v>A154</v>
          </cell>
          <cell r="C69" t="str">
            <v>程鹏</v>
          </cell>
          <cell r="D69" t="str">
            <v>男</v>
          </cell>
          <cell r="F69" t="str">
            <v>340322198805196055</v>
          </cell>
          <cell r="G69" t="str">
            <v>1988年05月19日</v>
          </cell>
          <cell r="H69">
            <v>21</v>
          </cell>
          <cell r="I69" t="str">
            <v>安徽省</v>
          </cell>
          <cell r="K69" t="str">
            <v>2008.07.15</v>
          </cell>
          <cell r="L69" t="str">
            <v>生产部</v>
          </cell>
          <cell r="M69" t="str">
            <v>包装</v>
          </cell>
          <cell r="N69" t="str">
            <v>领班</v>
          </cell>
          <cell r="R69" t="str">
            <v>安徽省五河县东刘集镇大程村88号</v>
          </cell>
        </row>
        <row r="70">
          <cell r="B70" t="str">
            <v>A191</v>
          </cell>
          <cell r="C70" t="str">
            <v>陆彩婷</v>
          </cell>
          <cell r="D70" t="str">
            <v>女</v>
          </cell>
          <cell r="F70" t="str">
            <v>452126198809110628</v>
          </cell>
          <cell r="G70" t="str">
            <v>1988年09月11日</v>
          </cell>
          <cell r="H70">
            <v>21</v>
          </cell>
          <cell r="I70" t="e">
            <v>#N/A</v>
          </cell>
          <cell r="K70" t="str">
            <v>2008.05.25</v>
          </cell>
          <cell r="L70" t="str">
            <v>生产部</v>
          </cell>
          <cell r="M70" t="str">
            <v>包装</v>
          </cell>
          <cell r="N70" t="str">
            <v>副领班</v>
          </cell>
          <cell r="R70" t="str">
            <v>广西隆安县乔建镇儒浩村儒浩屯255号</v>
          </cell>
        </row>
        <row r="71">
          <cell r="B71" t="str">
            <v>A25</v>
          </cell>
          <cell r="C71" t="str">
            <v>周阳</v>
          </cell>
          <cell r="D71" t="str">
            <v>男</v>
          </cell>
          <cell r="F71" t="str">
            <v>421023199203146611</v>
          </cell>
          <cell r="G71" t="str">
            <v>1992年03月14日</v>
          </cell>
          <cell r="H71">
            <v>17</v>
          </cell>
          <cell r="I71" t="str">
            <v>湖北省</v>
          </cell>
          <cell r="K71" t="str">
            <v>2007.12.18</v>
          </cell>
          <cell r="L71" t="str">
            <v>生产部</v>
          </cell>
          <cell r="M71" t="str">
            <v>包装</v>
          </cell>
          <cell r="N71" t="str">
            <v>装饰</v>
          </cell>
          <cell r="R71" t="str">
            <v>湖北省临利县福田寺镇薛庙村三组4号</v>
          </cell>
        </row>
        <row r="72">
          <cell r="B72" t="str">
            <v>A176</v>
          </cell>
          <cell r="C72" t="str">
            <v>董磊</v>
          </cell>
          <cell r="D72" t="str">
            <v>女</v>
          </cell>
          <cell r="F72" t="str">
            <v>142723198905143543</v>
          </cell>
          <cell r="G72" t="str">
            <v>1989年05月14日</v>
          </cell>
          <cell r="H72">
            <v>20</v>
          </cell>
          <cell r="I72" t="str">
            <v>山西省</v>
          </cell>
          <cell r="K72" t="str">
            <v>2008.12.03</v>
          </cell>
          <cell r="L72" t="str">
            <v>生产部</v>
          </cell>
          <cell r="M72" t="str">
            <v>包装</v>
          </cell>
          <cell r="N72" t="str">
            <v>装饰</v>
          </cell>
          <cell r="R72" t="str">
            <v>山西省芮城县东垆乡坑北体村元庄巷15号</v>
          </cell>
        </row>
        <row r="73">
          <cell r="B73" t="str">
            <v>A169</v>
          </cell>
          <cell r="C73" t="str">
            <v>黄静</v>
          </cell>
          <cell r="D73" t="str">
            <v>女</v>
          </cell>
          <cell r="F73" t="str">
            <v>411422198702046649</v>
          </cell>
          <cell r="G73" t="str">
            <v>1987年02月04日</v>
          </cell>
          <cell r="H73">
            <v>22</v>
          </cell>
          <cell r="I73" t="str">
            <v>河南省</v>
          </cell>
          <cell r="K73" t="str">
            <v>2008.08.16</v>
          </cell>
          <cell r="L73" t="str">
            <v>生产部</v>
          </cell>
          <cell r="M73" t="str">
            <v>包装</v>
          </cell>
          <cell r="N73" t="str">
            <v>包装</v>
          </cell>
          <cell r="R73" t="str">
            <v>河南省睢县城隍乡黄堤口村</v>
          </cell>
        </row>
        <row r="74">
          <cell r="B74" t="str">
            <v>A57</v>
          </cell>
          <cell r="C74" t="str">
            <v>邵笑</v>
          </cell>
          <cell r="D74" t="str">
            <v>男</v>
          </cell>
          <cell r="F74" t="str">
            <v>43112119851220079X</v>
          </cell>
          <cell r="G74" t="str">
            <v>1985年12月20日</v>
          </cell>
          <cell r="H74">
            <v>24</v>
          </cell>
          <cell r="I74" t="str">
            <v>湖南省</v>
          </cell>
          <cell r="K74" t="str">
            <v>2008.11.19</v>
          </cell>
          <cell r="L74" t="str">
            <v>生产部</v>
          </cell>
          <cell r="M74" t="str">
            <v>包装</v>
          </cell>
          <cell r="N74" t="str">
            <v>包装</v>
          </cell>
          <cell r="R74" t="str">
            <v>湖南省祁阳县浯溪镇百花村15组14号</v>
          </cell>
        </row>
        <row r="75">
          <cell r="B75" t="str">
            <v>A183</v>
          </cell>
          <cell r="C75" t="str">
            <v>艾智辉</v>
          </cell>
          <cell r="D75" t="str">
            <v>男</v>
          </cell>
          <cell r="F75" t="str">
            <v>362425198711230216</v>
          </cell>
          <cell r="G75" t="str">
            <v>1987年11月23日</v>
          </cell>
          <cell r="H75">
            <v>22</v>
          </cell>
          <cell r="I75" t="str">
            <v>江西省</v>
          </cell>
          <cell r="K75" t="str">
            <v>2008.12.05</v>
          </cell>
          <cell r="L75" t="str">
            <v>生产部</v>
          </cell>
          <cell r="M75" t="str">
            <v>包装</v>
          </cell>
          <cell r="N75" t="str">
            <v>包装</v>
          </cell>
          <cell r="R75" t="str">
            <v>江西省永丰县佐龙乡南塘村委南塘村196号</v>
          </cell>
        </row>
        <row r="76">
          <cell r="B76" t="str">
            <v>A192</v>
          </cell>
          <cell r="C76" t="str">
            <v>谭靖</v>
          </cell>
          <cell r="D76" t="str">
            <v>女</v>
          </cell>
          <cell r="F76" t="str">
            <v>43042619900805350X</v>
          </cell>
          <cell r="G76" t="str">
            <v>1990年08月05日</v>
          </cell>
          <cell r="H76">
            <v>19</v>
          </cell>
          <cell r="I76" t="str">
            <v>湖南省</v>
          </cell>
          <cell r="K76" t="str">
            <v>2008.07.20</v>
          </cell>
          <cell r="L76" t="str">
            <v>生产部</v>
          </cell>
          <cell r="M76" t="str">
            <v>包装</v>
          </cell>
          <cell r="N76" t="str">
            <v>进仓</v>
          </cell>
          <cell r="R76" t="str">
            <v>湖南省祁东县过水坪镇洞口村4组</v>
          </cell>
        </row>
        <row r="77">
          <cell r="B77" t="str">
            <v>A88</v>
          </cell>
          <cell r="C77" t="str">
            <v>陈强</v>
          </cell>
          <cell r="D77" t="str">
            <v>男</v>
          </cell>
          <cell r="F77" t="str">
            <v>4408241973111757301</v>
          </cell>
          <cell r="G77" t="str">
            <v>1973年11月17日</v>
          </cell>
          <cell r="H77">
            <v>36</v>
          </cell>
          <cell r="I77" t="str">
            <v>广东省</v>
          </cell>
          <cell r="K77" t="str">
            <v>2005.10.20</v>
          </cell>
          <cell r="L77" t="str">
            <v>生产部</v>
          </cell>
          <cell r="M77" t="str">
            <v>裱花</v>
          </cell>
          <cell r="N77" t="str">
            <v>领班</v>
          </cell>
          <cell r="R77" t="str">
            <v>广东省雷州市东里镇沟口村075号</v>
          </cell>
        </row>
        <row r="78">
          <cell r="B78" t="str">
            <v>A104</v>
          </cell>
          <cell r="C78" t="str">
            <v>吴经武</v>
          </cell>
          <cell r="D78" t="str">
            <v>男</v>
          </cell>
          <cell r="F78" t="str">
            <v>440882198012031119</v>
          </cell>
          <cell r="G78" t="str">
            <v>1980年12月03日</v>
          </cell>
          <cell r="H78">
            <v>29</v>
          </cell>
          <cell r="I78" t="str">
            <v>广东省</v>
          </cell>
          <cell r="K78" t="str">
            <v>2008.06.19</v>
          </cell>
          <cell r="L78" t="str">
            <v>生产部</v>
          </cell>
          <cell r="M78" t="str">
            <v>DIY店</v>
          </cell>
          <cell r="N78" t="str">
            <v>裱花</v>
          </cell>
          <cell r="R78" t="str">
            <v>广东省雷州市白沙镇北界洋村328号</v>
          </cell>
        </row>
        <row r="79">
          <cell r="B79" t="str">
            <v>A95</v>
          </cell>
          <cell r="C79" t="str">
            <v>谢艳冰</v>
          </cell>
          <cell r="D79" t="str">
            <v>女</v>
          </cell>
          <cell r="F79" t="str">
            <v>45270319790211286X</v>
          </cell>
          <cell r="G79" t="str">
            <v>1979年02月11日</v>
          </cell>
          <cell r="H79">
            <v>30</v>
          </cell>
          <cell r="I79" t="e">
            <v>#N/A</v>
          </cell>
          <cell r="K79" t="str">
            <v>2007.07.08</v>
          </cell>
          <cell r="L79" t="str">
            <v>生产部</v>
          </cell>
          <cell r="M79" t="str">
            <v>DIY店</v>
          </cell>
          <cell r="N79" t="str">
            <v>裱花</v>
          </cell>
          <cell r="R79" t="str">
            <v>广西河池宜州市拉利乡拉利街</v>
          </cell>
        </row>
        <row r="80">
          <cell r="B80" t="str">
            <v>A04</v>
          </cell>
          <cell r="C80" t="str">
            <v>黄优龙</v>
          </cell>
          <cell r="D80" t="str">
            <v>男</v>
          </cell>
          <cell r="F80" t="str">
            <v>441624198505250519</v>
          </cell>
          <cell r="G80" t="str">
            <v>1985年05月25日</v>
          </cell>
          <cell r="H80">
            <v>24</v>
          </cell>
          <cell r="I80" t="str">
            <v>广东省</v>
          </cell>
          <cell r="K80" t="str">
            <v>2008.11.08</v>
          </cell>
          <cell r="L80" t="str">
            <v>生产部</v>
          </cell>
          <cell r="M80" t="str">
            <v>DIY店</v>
          </cell>
          <cell r="N80" t="str">
            <v>裱花</v>
          </cell>
          <cell r="R80" t="str">
            <v>广东省和平县阳明镇新社管理区044号</v>
          </cell>
        </row>
        <row r="81">
          <cell r="B81" t="str">
            <v>A94</v>
          </cell>
          <cell r="C81" t="str">
            <v>周勇丰</v>
          </cell>
          <cell r="D81" t="str">
            <v>男</v>
          </cell>
          <cell r="F81" t="str">
            <v>433127198710102496</v>
          </cell>
          <cell r="G81" t="str">
            <v>1987年10月10日</v>
          </cell>
          <cell r="H81">
            <v>22</v>
          </cell>
          <cell r="I81" t="str">
            <v>湖南省</v>
          </cell>
          <cell r="K81" t="str">
            <v>2007.05.01</v>
          </cell>
          <cell r="L81" t="str">
            <v>生产部</v>
          </cell>
          <cell r="M81" t="str">
            <v>DIY店</v>
          </cell>
          <cell r="N81" t="str">
            <v>裱花</v>
          </cell>
          <cell r="R81" t="str">
            <v>湖南省永顺县塔卧镇荼林村十一组</v>
          </cell>
        </row>
        <row r="82">
          <cell r="B82" t="str">
            <v>A89</v>
          </cell>
          <cell r="C82" t="str">
            <v>李昌华</v>
          </cell>
          <cell r="D82" t="str">
            <v>女</v>
          </cell>
          <cell r="F82" t="str">
            <v>511028199001113672X</v>
          </cell>
          <cell r="G82" t="str">
            <v>1990年01月11日</v>
          </cell>
          <cell r="H82">
            <v>19</v>
          </cell>
          <cell r="I82" t="str">
            <v>四川省</v>
          </cell>
          <cell r="K82" t="str">
            <v>2008.10.16</v>
          </cell>
          <cell r="L82" t="str">
            <v>生产部</v>
          </cell>
          <cell r="M82" t="str">
            <v>DIY店</v>
          </cell>
          <cell r="N82" t="str">
            <v>裱花</v>
          </cell>
          <cell r="R82" t="str">
            <v>四川省隆昌县石碾镇徐家祠村6组19号</v>
          </cell>
        </row>
        <row r="83">
          <cell r="B83" t="str">
            <v>A90</v>
          </cell>
          <cell r="C83" t="str">
            <v>刘小琴</v>
          </cell>
          <cell r="D83" t="str">
            <v>女</v>
          </cell>
          <cell r="F83" t="str">
            <v>142401820503824</v>
          </cell>
          <cell r="G83" t="str">
            <v>1982年05月03日</v>
          </cell>
          <cell r="H83">
            <v>27</v>
          </cell>
          <cell r="I83" t="str">
            <v>山西省</v>
          </cell>
          <cell r="K83" t="str">
            <v>2008.06.07</v>
          </cell>
          <cell r="L83" t="str">
            <v>生产部</v>
          </cell>
          <cell r="M83" t="str">
            <v>荔湾店</v>
          </cell>
          <cell r="N83" t="str">
            <v>裱花</v>
          </cell>
          <cell r="R83" t="str">
            <v>山西省晋中市榆次区郭家堡乡</v>
          </cell>
        </row>
        <row r="84">
          <cell r="B84" t="str">
            <v>A96</v>
          </cell>
          <cell r="C84" t="str">
            <v>赵志好</v>
          </cell>
          <cell r="D84" t="str">
            <v>男</v>
          </cell>
          <cell r="F84" t="str">
            <v>440233198608032016</v>
          </cell>
          <cell r="G84" t="str">
            <v>1986年08月03日</v>
          </cell>
          <cell r="H84">
            <v>23</v>
          </cell>
          <cell r="I84" t="str">
            <v>广东省</v>
          </cell>
          <cell r="K84" t="str">
            <v>2007.11.13</v>
          </cell>
          <cell r="L84" t="str">
            <v>生产部</v>
          </cell>
          <cell r="M84" t="str">
            <v>中原店</v>
          </cell>
          <cell r="N84" t="str">
            <v>裱花</v>
          </cell>
          <cell r="R84" t="str">
            <v>广东省新丰县马头镇军三村嵇岭下组12号</v>
          </cell>
        </row>
        <row r="85">
          <cell r="B85" t="str">
            <v>A185</v>
          </cell>
          <cell r="C85" t="str">
            <v>谢孙乐</v>
          </cell>
          <cell r="D85" t="str">
            <v>男</v>
          </cell>
          <cell r="F85" t="str">
            <v>421022198708062455</v>
          </cell>
          <cell r="G85" t="str">
            <v>1987年08月06日</v>
          </cell>
          <cell r="H85">
            <v>22</v>
          </cell>
          <cell r="I85" t="str">
            <v>湖北省</v>
          </cell>
          <cell r="K85" t="str">
            <v>2008.05.03</v>
          </cell>
          <cell r="L85" t="str">
            <v>生产部</v>
          </cell>
          <cell r="M85" t="str">
            <v>东坑店</v>
          </cell>
          <cell r="N85" t="str">
            <v>裱花</v>
          </cell>
          <cell r="R85" t="str">
            <v>湖北省公安县埠河镇水德寺村二组</v>
          </cell>
        </row>
        <row r="86">
          <cell r="B86" t="str">
            <v>A161</v>
          </cell>
          <cell r="C86" t="str">
            <v>李丽媛</v>
          </cell>
          <cell r="D86" t="str">
            <v>女</v>
          </cell>
          <cell r="F86" t="str">
            <v>440781198409104329</v>
          </cell>
          <cell r="G86" t="str">
            <v>1984年09月10日</v>
          </cell>
          <cell r="H86">
            <v>25</v>
          </cell>
          <cell r="I86" t="str">
            <v>广东省</v>
          </cell>
          <cell r="K86" t="str">
            <v>2008.12.27</v>
          </cell>
          <cell r="L86" t="str">
            <v>生产部</v>
          </cell>
          <cell r="M86" t="str">
            <v>天虹店</v>
          </cell>
          <cell r="N86" t="str">
            <v>裱花</v>
          </cell>
          <cell r="R86" t="str">
            <v>广东省台山市都斛镇莘村东凡本七巷7号之二</v>
          </cell>
        </row>
        <row r="87">
          <cell r="B87" t="str">
            <v>A164</v>
          </cell>
          <cell r="C87" t="str">
            <v>张成严</v>
          </cell>
          <cell r="D87" t="str">
            <v>男</v>
          </cell>
          <cell r="F87" t="str">
            <v>440822197802062437</v>
          </cell>
          <cell r="G87" t="str">
            <v>1978年02月06日</v>
          </cell>
          <cell r="H87">
            <v>31</v>
          </cell>
          <cell r="I87" t="str">
            <v>广东省</v>
          </cell>
          <cell r="K87" t="str">
            <v>2008.12.27</v>
          </cell>
          <cell r="L87" t="str">
            <v>生产部</v>
          </cell>
          <cell r="M87" t="str">
            <v>天虹店</v>
          </cell>
          <cell r="N87" t="str">
            <v>裱花</v>
          </cell>
          <cell r="R87" t="str">
            <v>广东省廉江市良垌镇北埇村19号</v>
          </cell>
        </row>
        <row r="88">
          <cell r="B88" t="str">
            <v>A170</v>
          </cell>
          <cell r="C88" t="str">
            <v>罗少玲</v>
          </cell>
          <cell r="D88" t="str">
            <v>女</v>
          </cell>
          <cell r="F88" t="str">
            <v>440924198005165866</v>
          </cell>
          <cell r="G88" t="str">
            <v>1980年05月16日</v>
          </cell>
          <cell r="H88">
            <v>29</v>
          </cell>
          <cell r="I88" t="str">
            <v>广东省</v>
          </cell>
          <cell r="K88" t="str">
            <v>2008.12.27</v>
          </cell>
          <cell r="L88" t="str">
            <v>生产部</v>
          </cell>
          <cell r="M88" t="str">
            <v>天虹店</v>
          </cell>
          <cell r="N88" t="str">
            <v>裱花</v>
          </cell>
          <cell r="R88" t="str">
            <v>广东省化州市平定镇平山新屋村10号</v>
          </cell>
        </row>
        <row r="89">
          <cell r="B89" t="str">
            <v>A73</v>
          </cell>
          <cell r="C89" t="str">
            <v>张仲才</v>
          </cell>
          <cell r="D89" t="str">
            <v>男</v>
          </cell>
          <cell r="F89" t="str">
            <v>45072219840118651X</v>
          </cell>
          <cell r="G89" t="str">
            <v>1984年01月18日</v>
          </cell>
          <cell r="H89">
            <v>25</v>
          </cell>
          <cell r="I89" t="e">
            <v>#N/A</v>
          </cell>
          <cell r="K89">
            <v>2007.8</v>
          </cell>
          <cell r="L89" t="str">
            <v>生产部</v>
          </cell>
          <cell r="M89" t="str">
            <v>天虹店</v>
          </cell>
          <cell r="N89" t="str">
            <v>主管</v>
          </cell>
          <cell r="R89" t="str">
            <v>广西浦北县六硍镇新华村委会大石村15号</v>
          </cell>
        </row>
        <row r="90">
          <cell r="B90" t="str">
            <v>A52</v>
          </cell>
          <cell r="C90" t="str">
            <v>吴璇</v>
          </cell>
          <cell r="D90" t="str">
            <v>男</v>
          </cell>
          <cell r="F90" t="str">
            <v>440881198302250436</v>
          </cell>
          <cell r="G90" t="str">
            <v>1983年02月25日</v>
          </cell>
          <cell r="H90">
            <v>26</v>
          </cell>
          <cell r="I90" t="str">
            <v>广东省</v>
          </cell>
          <cell r="K90" t="str">
            <v>2007.07.29</v>
          </cell>
          <cell r="L90" t="str">
            <v>生产部</v>
          </cell>
          <cell r="M90" t="str">
            <v>中原店</v>
          </cell>
          <cell r="N90" t="str">
            <v>主管</v>
          </cell>
          <cell r="R90" t="str">
            <v>广东省廉江市中山四路10号</v>
          </cell>
        </row>
        <row r="91">
          <cell r="B91" t="str">
            <v>A103</v>
          </cell>
          <cell r="C91" t="str">
            <v>胡安福</v>
          </cell>
          <cell r="D91" t="str">
            <v>男</v>
          </cell>
          <cell r="F91" t="str">
            <v>360731198803034310</v>
          </cell>
          <cell r="G91" t="str">
            <v>1988年03月03日</v>
          </cell>
          <cell r="H91">
            <v>21</v>
          </cell>
          <cell r="I91" t="str">
            <v>江西省</v>
          </cell>
          <cell r="K91" t="str">
            <v>2007.03.18</v>
          </cell>
          <cell r="L91" t="str">
            <v>生产部</v>
          </cell>
          <cell r="M91" t="str">
            <v>中原店</v>
          </cell>
          <cell r="N91" t="str">
            <v>领班</v>
          </cell>
          <cell r="R91" t="str">
            <v>江西省赣州市于都县岭背镇大窝村瑶蓝湖</v>
          </cell>
        </row>
        <row r="92">
          <cell r="B92" t="str">
            <v>B86</v>
          </cell>
          <cell r="C92" t="str">
            <v>周业崧</v>
          </cell>
          <cell r="D92" t="str">
            <v>男</v>
          </cell>
          <cell r="F92" t="str">
            <v>441723198711304214</v>
          </cell>
          <cell r="G92" t="str">
            <v>1987年11月30日</v>
          </cell>
          <cell r="H92">
            <v>22</v>
          </cell>
          <cell r="I92" t="str">
            <v>广东省</v>
          </cell>
          <cell r="K92" t="str">
            <v>2007.04.23</v>
          </cell>
          <cell r="L92" t="str">
            <v>生产部</v>
          </cell>
          <cell r="M92" t="str">
            <v>总店</v>
          </cell>
          <cell r="N92" t="str">
            <v>领班</v>
          </cell>
          <cell r="R92" t="str">
            <v>广东省阳江市县大八镇古城村委会</v>
          </cell>
        </row>
        <row r="93">
          <cell r="B93" t="str">
            <v>A53</v>
          </cell>
          <cell r="C93" t="str">
            <v>连广宁</v>
          </cell>
          <cell r="D93" t="str">
            <v>男</v>
          </cell>
          <cell r="F93" t="str">
            <v>440881198906147712</v>
          </cell>
          <cell r="G93" t="str">
            <v>1989年06月14日</v>
          </cell>
          <cell r="H93">
            <v>20</v>
          </cell>
          <cell r="I93" t="str">
            <v>广东省</v>
          </cell>
          <cell r="K93" t="str">
            <v>2007.07.29</v>
          </cell>
          <cell r="L93" t="str">
            <v>生产部</v>
          </cell>
          <cell r="M93" t="str">
            <v>DIY店</v>
          </cell>
          <cell r="N93" t="str">
            <v>领班</v>
          </cell>
          <cell r="R93" t="str">
            <v>广东省廉江市石城镇五里村84号</v>
          </cell>
        </row>
        <row r="94">
          <cell r="B94" t="str">
            <v>A149</v>
          </cell>
          <cell r="C94" t="str">
            <v>梁剑飞</v>
          </cell>
          <cell r="D94" t="str">
            <v>男</v>
          </cell>
          <cell r="F94" t="str">
            <v>450422198611171117</v>
          </cell>
          <cell r="G94" t="str">
            <v>1986年11月17日</v>
          </cell>
          <cell r="H94">
            <v>23</v>
          </cell>
          <cell r="I94" t="e">
            <v>#N/A</v>
          </cell>
          <cell r="K94" t="str">
            <v>2008.08.06</v>
          </cell>
          <cell r="L94" t="str">
            <v>生产部</v>
          </cell>
          <cell r="M94" t="str">
            <v>DIY店</v>
          </cell>
          <cell r="N94" t="str">
            <v>现烤</v>
          </cell>
          <cell r="R94" t="str">
            <v>广西藤县藤州永清村大塘组17号</v>
          </cell>
        </row>
        <row r="95">
          <cell r="B95" t="str">
            <v>A163</v>
          </cell>
          <cell r="C95" t="str">
            <v>陈晓荣</v>
          </cell>
          <cell r="D95" t="str">
            <v>男</v>
          </cell>
          <cell r="F95" t="str">
            <v>450821198708062115</v>
          </cell>
          <cell r="G95" t="str">
            <v>1987年08月06日</v>
          </cell>
          <cell r="H95">
            <v>22</v>
          </cell>
          <cell r="I95" t="e">
            <v>#N/A</v>
          </cell>
          <cell r="K95" t="str">
            <v>2008.08.21</v>
          </cell>
          <cell r="L95" t="str">
            <v>生产部</v>
          </cell>
          <cell r="M95" t="str">
            <v>DIY店</v>
          </cell>
          <cell r="N95" t="str">
            <v>现烤</v>
          </cell>
          <cell r="R95" t="str">
            <v>广西平南县镇隆镇隆村肚塘二屯30号</v>
          </cell>
        </row>
        <row r="96">
          <cell r="B96" t="str">
            <v>A189</v>
          </cell>
          <cell r="C96" t="str">
            <v>陈仕超</v>
          </cell>
          <cell r="D96" t="str">
            <v>男</v>
          </cell>
          <cell r="F96" t="str">
            <v>450821198804082132</v>
          </cell>
          <cell r="G96" t="str">
            <v>1988年04月08日</v>
          </cell>
          <cell r="H96">
            <v>21</v>
          </cell>
          <cell r="I96" t="e">
            <v>#N/A</v>
          </cell>
          <cell r="K96" t="str">
            <v>2008.05.17</v>
          </cell>
          <cell r="L96" t="str">
            <v>生产部</v>
          </cell>
          <cell r="M96" t="str">
            <v>DIY店</v>
          </cell>
          <cell r="N96" t="str">
            <v>现烤</v>
          </cell>
          <cell r="R96" t="str">
            <v>广西平南县镇隆镇天竹村石冲二屯32号</v>
          </cell>
        </row>
        <row r="97">
          <cell r="B97" t="str">
            <v>A102</v>
          </cell>
          <cell r="C97" t="str">
            <v>雷军</v>
          </cell>
          <cell r="D97" t="str">
            <v>男</v>
          </cell>
          <cell r="F97" t="str">
            <v>430481198112181894</v>
          </cell>
          <cell r="G97" t="str">
            <v>1981年12月18日</v>
          </cell>
          <cell r="H97">
            <v>28</v>
          </cell>
          <cell r="I97" t="str">
            <v>湖南省</v>
          </cell>
          <cell r="K97" t="str">
            <v>2009.01.12</v>
          </cell>
          <cell r="L97" t="str">
            <v>生产部</v>
          </cell>
          <cell r="M97" t="str">
            <v>DIY店</v>
          </cell>
          <cell r="N97" t="str">
            <v>现烤</v>
          </cell>
          <cell r="R97" t="str">
            <v>湖南省耒阳市淝田乡振兴(建新)村2组</v>
          </cell>
        </row>
        <row r="98">
          <cell r="B98" t="str">
            <v>A172</v>
          </cell>
          <cell r="C98" t="str">
            <v>赖二九</v>
          </cell>
          <cell r="D98" t="str">
            <v>男</v>
          </cell>
          <cell r="F98" t="str">
            <v>450422198605122837</v>
          </cell>
          <cell r="G98" t="str">
            <v>1986年05月12日</v>
          </cell>
          <cell r="H98">
            <v>23</v>
          </cell>
          <cell r="I98" t="e">
            <v>#N/A</v>
          </cell>
          <cell r="K98" t="str">
            <v>2009.01.01</v>
          </cell>
          <cell r="L98" t="str">
            <v>生产部</v>
          </cell>
          <cell r="M98" t="str">
            <v>DIY店</v>
          </cell>
          <cell r="N98" t="str">
            <v>现烤</v>
          </cell>
          <cell r="R98" t="str">
            <v>广西藤县岭景镇南荣村大旺一组23号</v>
          </cell>
        </row>
        <row r="99">
          <cell r="C99" t="str">
            <v>陈碧荣</v>
          </cell>
          <cell r="D99" t="str">
            <v>男</v>
          </cell>
          <cell r="G99"/>
          <cell r="H99"/>
          <cell r="I99">
            <v>0</v>
          </cell>
          <cell r="K99" t="str">
            <v>2009.01.31</v>
          </cell>
          <cell r="L99" t="str">
            <v>生产部</v>
          </cell>
          <cell r="M99" t="str">
            <v>DIY店</v>
          </cell>
          <cell r="N99" t="str">
            <v>现烤</v>
          </cell>
        </row>
        <row r="100">
          <cell r="B100" t="str">
            <v>A112</v>
          </cell>
          <cell r="C100" t="str">
            <v>钟志然</v>
          </cell>
          <cell r="D100" t="str">
            <v>男</v>
          </cell>
          <cell r="F100" t="str">
            <v>441203199107260931</v>
          </cell>
          <cell r="G100" t="str">
            <v>1991年07月26日</v>
          </cell>
          <cell r="H100">
            <v>18</v>
          </cell>
          <cell r="I100" t="str">
            <v>广东省</v>
          </cell>
          <cell r="K100" t="str">
            <v>2008.02.27</v>
          </cell>
          <cell r="L100" t="str">
            <v>生产部</v>
          </cell>
          <cell r="M100" t="str">
            <v>振兴店</v>
          </cell>
          <cell r="N100" t="str">
            <v>现烤</v>
          </cell>
          <cell r="R100" t="str">
            <v>广东省肇庆鼎湖区沙浦桃二村委会公坟三队37号</v>
          </cell>
        </row>
        <row r="101">
          <cell r="B101" t="str">
            <v>A92</v>
          </cell>
          <cell r="C101" t="str">
            <v>余圣铭</v>
          </cell>
          <cell r="D101" t="str">
            <v>男</v>
          </cell>
          <cell r="F101" t="str">
            <v>44020319871008181X</v>
          </cell>
          <cell r="G101" t="str">
            <v>1987年10月08日</v>
          </cell>
          <cell r="H101">
            <v>22</v>
          </cell>
          <cell r="I101" t="str">
            <v>广东省</v>
          </cell>
          <cell r="K101" t="str">
            <v>2008.07.02</v>
          </cell>
          <cell r="L101" t="str">
            <v>生产部</v>
          </cell>
          <cell r="M101" t="str">
            <v>中原店</v>
          </cell>
          <cell r="N101" t="str">
            <v>现烤</v>
          </cell>
          <cell r="R101" t="str">
            <v>广东省韶关市武江北路23栋804房</v>
          </cell>
        </row>
        <row r="102">
          <cell r="B102" t="str">
            <v>A68</v>
          </cell>
          <cell r="C102" t="str">
            <v>苏文燕</v>
          </cell>
          <cell r="D102" t="str">
            <v>女</v>
          </cell>
          <cell r="F102" t="str">
            <v>441283198711241101</v>
          </cell>
          <cell r="G102" t="str">
            <v>1987年11月24日</v>
          </cell>
          <cell r="H102">
            <v>22</v>
          </cell>
          <cell r="I102" t="str">
            <v>广东省</v>
          </cell>
          <cell r="K102" t="str">
            <v>2007.03.18</v>
          </cell>
          <cell r="L102" t="str">
            <v>生产部</v>
          </cell>
          <cell r="M102" t="str">
            <v>东园店</v>
          </cell>
          <cell r="N102" t="str">
            <v>现烤</v>
          </cell>
          <cell r="R102" t="str">
            <v>广东省高要市禄步镇外坑村委会第九队</v>
          </cell>
        </row>
        <row r="103">
          <cell r="B103" t="str">
            <v>A127</v>
          </cell>
          <cell r="C103" t="str">
            <v>杨东萍</v>
          </cell>
          <cell r="D103" t="str">
            <v>女</v>
          </cell>
          <cell r="F103" t="str">
            <v>440923197807145145</v>
          </cell>
          <cell r="G103" t="str">
            <v>1978年07月14日</v>
          </cell>
          <cell r="H103">
            <v>31</v>
          </cell>
          <cell r="I103" t="str">
            <v>广东省</v>
          </cell>
          <cell r="K103" t="str">
            <v>2008.02.18</v>
          </cell>
          <cell r="L103" t="str">
            <v>生产部</v>
          </cell>
          <cell r="M103" t="str">
            <v>南环店</v>
          </cell>
          <cell r="N103" t="str">
            <v>现烤</v>
          </cell>
          <cell r="R103" t="str">
            <v>广东省东源县康禾镇南山村委会</v>
          </cell>
        </row>
        <row r="104">
          <cell r="B104" t="str">
            <v>A49</v>
          </cell>
          <cell r="C104" t="str">
            <v>苏凤英</v>
          </cell>
          <cell r="D104" t="str">
            <v>女</v>
          </cell>
          <cell r="F104" t="str">
            <v>452528197307028261</v>
          </cell>
          <cell r="G104" t="str">
            <v>1973年07月02日</v>
          </cell>
          <cell r="H104">
            <v>36</v>
          </cell>
          <cell r="I104" t="e">
            <v>#N/A</v>
          </cell>
          <cell r="K104" t="str">
            <v>2007.03.10</v>
          </cell>
          <cell r="L104" t="str">
            <v>生产部</v>
          </cell>
          <cell r="M104" t="str">
            <v>新港店</v>
          </cell>
          <cell r="N104" t="str">
            <v>现烤</v>
          </cell>
          <cell r="R104" t="str">
            <v>广西博白县元江乡南凭村上南队</v>
          </cell>
        </row>
        <row r="105">
          <cell r="B105" t="str">
            <v>A62</v>
          </cell>
          <cell r="C105" t="str">
            <v>李方军</v>
          </cell>
          <cell r="D105" t="str">
            <v>女</v>
          </cell>
          <cell r="F105" t="str">
            <v>431126199109164617</v>
          </cell>
          <cell r="G105" t="str">
            <v>1991年09月16日</v>
          </cell>
          <cell r="H105">
            <v>18</v>
          </cell>
          <cell r="I105" t="str">
            <v>湖南省</v>
          </cell>
          <cell r="K105" t="str">
            <v>2008.11.08</v>
          </cell>
          <cell r="L105" t="str">
            <v>生产部</v>
          </cell>
          <cell r="M105" t="str">
            <v>东坑店</v>
          </cell>
          <cell r="N105" t="str">
            <v>现烤</v>
          </cell>
          <cell r="R105" t="str">
            <v>湖南省宁远县保安乡石坝村3组</v>
          </cell>
        </row>
        <row r="106">
          <cell r="B106" t="str">
            <v>B98</v>
          </cell>
          <cell r="C106" t="str">
            <v>吴洁珊</v>
          </cell>
          <cell r="D106" t="str">
            <v>女</v>
          </cell>
          <cell r="F106" t="str">
            <v>44522119900913222X</v>
          </cell>
          <cell r="G106" t="str">
            <v>1990年09月13日</v>
          </cell>
          <cell r="H106">
            <v>19</v>
          </cell>
          <cell r="I106" t="str">
            <v>广东省</v>
          </cell>
          <cell r="K106" t="str">
            <v>2007.08.27</v>
          </cell>
          <cell r="L106" t="str">
            <v>生产部</v>
          </cell>
          <cell r="M106" t="str">
            <v>荔湾店</v>
          </cell>
          <cell r="N106" t="str">
            <v>现烤</v>
          </cell>
          <cell r="R106" t="str">
            <v>广东省揭东县月城镇篮头伺北村</v>
          </cell>
        </row>
        <row r="107">
          <cell r="B107" t="str">
            <v>A183</v>
          </cell>
          <cell r="C107" t="str">
            <v>黄开强</v>
          </cell>
          <cell r="D107" t="str">
            <v>男</v>
          </cell>
          <cell r="F107" t="str">
            <v>450703198402052290</v>
          </cell>
          <cell r="G107" t="str">
            <v>1984年02月05日</v>
          </cell>
          <cell r="H107">
            <v>25</v>
          </cell>
          <cell r="I107" t="e">
            <v>#N/A</v>
          </cell>
          <cell r="K107" t="str">
            <v>2008.05.15</v>
          </cell>
          <cell r="L107" t="str">
            <v>生产部</v>
          </cell>
          <cell r="M107" t="str">
            <v>大朗店</v>
          </cell>
          <cell r="N107" t="str">
            <v>现烤</v>
          </cell>
          <cell r="R107" t="str">
            <v>广西省钦州市钦北区小董镇林园楼村委林园楼村五队</v>
          </cell>
        </row>
        <row r="108">
          <cell r="B108" t="str">
            <v>A204</v>
          </cell>
          <cell r="C108" t="str">
            <v>雷志伟</v>
          </cell>
          <cell r="D108" t="str">
            <v>男</v>
          </cell>
          <cell r="F108" t="str">
            <v>431024199205210013</v>
          </cell>
          <cell r="G108" t="str">
            <v>1992年05月21日</v>
          </cell>
          <cell r="H108">
            <v>17</v>
          </cell>
          <cell r="I108" t="str">
            <v>湖南省</v>
          </cell>
          <cell r="K108" t="str">
            <v>2008.07.22</v>
          </cell>
          <cell r="L108" t="str">
            <v>生产部</v>
          </cell>
          <cell r="M108" t="str">
            <v>天虹店</v>
          </cell>
          <cell r="N108" t="str">
            <v>现烤</v>
          </cell>
          <cell r="R108" t="str">
            <v>湖南省嘉禾县需关镇北市街48号</v>
          </cell>
        </row>
        <row r="109">
          <cell r="B109" t="str">
            <v>A91</v>
          </cell>
          <cell r="C109" t="str">
            <v>温金忠</v>
          </cell>
          <cell r="D109" t="str">
            <v>男</v>
          </cell>
          <cell r="F109" t="str">
            <v>452525197910143214</v>
          </cell>
          <cell r="G109" t="str">
            <v>1979年10月14日</v>
          </cell>
          <cell r="H109">
            <v>30</v>
          </cell>
          <cell r="I109" t="e">
            <v>#N/A</v>
          </cell>
          <cell r="K109" t="str">
            <v>2005.02.19</v>
          </cell>
          <cell r="L109" t="str">
            <v>生产部</v>
          </cell>
          <cell r="M109" t="str">
            <v>代班</v>
          </cell>
          <cell r="N109" t="str">
            <v>现烤</v>
          </cell>
          <cell r="R109" t="str">
            <v>广西容县杨村镇杨村村湾肚队</v>
          </cell>
        </row>
        <row r="110">
          <cell r="B110" t="str">
            <v>B125</v>
          </cell>
          <cell r="C110" t="str">
            <v>许寿峰</v>
          </cell>
          <cell r="D110" t="str">
            <v>男</v>
          </cell>
          <cell r="F110" t="str">
            <v>410202197811231534</v>
          </cell>
          <cell r="G110" t="str">
            <v>1978年11月23日</v>
          </cell>
          <cell r="H110">
            <v>31</v>
          </cell>
          <cell r="I110" t="str">
            <v>河南省</v>
          </cell>
          <cell r="K110" t="str">
            <v>2008.02.16</v>
          </cell>
          <cell r="L110" t="str">
            <v>营运部</v>
          </cell>
          <cell r="M110" t="str">
            <v>管理</v>
          </cell>
          <cell r="N110" t="str">
            <v>经理</v>
          </cell>
          <cell r="R110" t="str">
            <v>河南省获嘉县照镜居民区方台村北街9710号付1号</v>
          </cell>
        </row>
        <row r="111">
          <cell r="B111" t="str">
            <v>B03</v>
          </cell>
          <cell r="C111" t="str">
            <v>曾强生</v>
          </cell>
          <cell r="D111" t="str">
            <v>男</v>
          </cell>
          <cell r="F111" t="str">
            <v>362131198202050015</v>
          </cell>
          <cell r="G111" t="str">
            <v>1982年02月05日</v>
          </cell>
          <cell r="H111">
            <v>27</v>
          </cell>
          <cell r="I111" t="str">
            <v>江西省</v>
          </cell>
          <cell r="K111" t="str">
            <v>2005.12.01</v>
          </cell>
          <cell r="L111" t="str">
            <v>营运部</v>
          </cell>
          <cell r="M111" t="str">
            <v>管理</v>
          </cell>
          <cell r="N111" t="str">
            <v>主管</v>
          </cell>
          <cell r="R111" t="str">
            <v>江西省新余市渝水区北湖西路11号</v>
          </cell>
        </row>
        <row r="112">
          <cell r="B112" t="str">
            <v>B166</v>
          </cell>
          <cell r="C112" t="str">
            <v>吴镇伟</v>
          </cell>
          <cell r="D112" t="str">
            <v>男</v>
          </cell>
          <cell r="F112" t="str">
            <v>445224198203260959</v>
          </cell>
          <cell r="G112" t="str">
            <v>1982年03月26日</v>
          </cell>
          <cell r="H112">
            <v>27</v>
          </cell>
          <cell r="I112" t="str">
            <v>广东省</v>
          </cell>
          <cell r="K112" t="str">
            <v>2008.06.06</v>
          </cell>
          <cell r="L112" t="str">
            <v>营运部</v>
          </cell>
          <cell r="M112" t="str">
            <v>管理</v>
          </cell>
          <cell r="N112" t="str">
            <v>主管</v>
          </cell>
          <cell r="R112" t="str">
            <v>广东省惠来县前詹新詹居委会前詹小学前九巷1号</v>
          </cell>
        </row>
        <row r="113">
          <cell r="B113" t="str">
            <v>B05</v>
          </cell>
          <cell r="C113" t="str">
            <v>卢旭钿</v>
          </cell>
          <cell r="D113" t="str">
            <v>男</v>
          </cell>
          <cell r="F113" t="str">
            <v>441900721029619</v>
          </cell>
          <cell r="G113" t="str">
            <v>1972年10月29日</v>
          </cell>
          <cell r="H113">
            <v>37</v>
          </cell>
          <cell r="I113" t="str">
            <v>广东省</v>
          </cell>
          <cell r="K113" t="str">
            <v>1997.01.01</v>
          </cell>
          <cell r="L113" t="str">
            <v>营运部</v>
          </cell>
          <cell r="M113" t="str">
            <v>维修</v>
          </cell>
          <cell r="N113" t="str">
            <v>主管</v>
          </cell>
          <cell r="R113" t="str">
            <v>广东省东莞市东坑镇东冲村</v>
          </cell>
        </row>
        <row r="114">
          <cell r="B114" t="str">
            <v>B18</v>
          </cell>
          <cell r="C114" t="str">
            <v>刘华平</v>
          </cell>
          <cell r="D114" t="str">
            <v>男</v>
          </cell>
          <cell r="F114" t="str">
            <v>362422790817485</v>
          </cell>
          <cell r="G114" t="str">
            <v>1979年08月17日</v>
          </cell>
          <cell r="H114">
            <v>30</v>
          </cell>
          <cell r="I114" t="str">
            <v>江西省</v>
          </cell>
          <cell r="K114" t="str">
            <v>2005.02.23</v>
          </cell>
          <cell r="L114" t="str">
            <v>营运部</v>
          </cell>
          <cell r="M114" t="str">
            <v>维修</v>
          </cell>
          <cell r="N114" t="str">
            <v>维修</v>
          </cell>
          <cell r="R114" t="str">
            <v>江西省吉水县黄桥乡美坑一区</v>
          </cell>
        </row>
        <row r="115">
          <cell r="B115" t="str">
            <v>B20</v>
          </cell>
          <cell r="C115" t="str">
            <v>陀济杰</v>
          </cell>
          <cell r="D115" t="str">
            <v>男</v>
          </cell>
          <cell r="F115" t="str">
            <v>452525198009080411</v>
          </cell>
          <cell r="G115" t="str">
            <v>1980年09月08日</v>
          </cell>
          <cell r="H115">
            <v>29</v>
          </cell>
          <cell r="I115" t="e">
            <v>#N/A</v>
          </cell>
          <cell r="K115" t="str">
            <v>2007.08.12</v>
          </cell>
          <cell r="L115" t="str">
            <v>营运部</v>
          </cell>
          <cell r="M115" t="str">
            <v>储运部</v>
          </cell>
          <cell r="N115" t="str">
            <v>领班</v>
          </cell>
          <cell r="R115" t="str">
            <v>广西容县州镇峤北村社背队8-2号</v>
          </cell>
        </row>
        <row r="116">
          <cell r="B116" t="str">
            <v>B138</v>
          </cell>
          <cell r="C116" t="str">
            <v>黄福成</v>
          </cell>
          <cell r="D116" t="str">
            <v>男</v>
          </cell>
          <cell r="F116" t="str">
            <v>452525197901220433</v>
          </cell>
          <cell r="G116" t="str">
            <v>1979年01月22日</v>
          </cell>
          <cell r="H116">
            <v>30</v>
          </cell>
          <cell r="I116" t="e">
            <v>#N/A</v>
          </cell>
          <cell r="K116" t="str">
            <v>2008.03.14</v>
          </cell>
          <cell r="L116" t="str">
            <v>营运部</v>
          </cell>
          <cell r="M116" t="str">
            <v>储运部</v>
          </cell>
          <cell r="N116" t="str">
            <v>司机</v>
          </cell>
          <cell r="R116" t="str">
            <v>广西容县容州镇峤北村利民队11-4号</v>
          </cell>
        </row>
        <row r="117">
          <cell r="B117" t="str">
            <v>B197</v>
          </cell>
          <cell r="C117" t="str">
            <v>李文昌</v>
          </cell>
          <cell r="D117" t="str">
            <v>男</v>
          </cell>
          <cell r="F117" t="str">
            <v>45252419830317085X</v>
          </cell>
          <cell r="G117" t="str">
            <v>1983年03月17日</v>
          </cell>
          <cell r="H117">
            <v>26</v>
          </cell>
          <cell r="I117" t="e">
            <v>#N/A</v>
          </cell>
          <cell r="K117" t="str">
            <v>2008.07.13</v>
          </cell>
          <cell r="L117" t="str">
            <v>营运部</v>
          </cell>
          <cell r="M117" t="str">
            <v>储运部</v>
          </cell>
          <cell r="N117" t="str">
            <v>司机</v>
          </cell>
          <cell r="R117" t="str">
            <v>广西省平南县大新镇西义村西屯39号</v>
          </cell>
        </row>
        <row r="118">
          <cell r="B118" t="str">
            <v>B06</v>
          </cell>
          <cell r="C118" t="str">
            <v>王文军</v>
          </cell>
          <cell r="D118" t="str">
            <v>男</v>
          </cell>
          <cell r="F118" t="str">
            <v>413028197504116013</v>
          </cell>
          <cell r="G118" t="str">
            <v>1975年04月11日</v>
          </cell>
          <cell r="H118">
            <v>34</v>
          </cell>
          <cell r="I118" t="str">
            <v>河南省</v>
          </cell>
          <cell r="K118" t="str">
            <v>2008.11.08</v>
          </cell>
          <cell r="L118" t="str">
            <v>营运部</v>
          </cell>
          <cell r="M118" t="str">
            <v>储运部</v>
          </cell>
          <cell r="N118" t="str">
            <v>司机</v>
          </cell>
          <cell r="R118" t="str">
            <v>河南省罗山县潘新宋楼村北王组</v>
          </cell>
        </row>
        <row r="119">
          <cell r="B119" t="str">
            <v>B07</v>
          </cell>
          <cell r="C119" t="str">
            <v>胡春勇</v>
          </cell>
          <cell r="D119" t="str">
            <v>男</v>
          </cell>
          <cell r="F119" t="str">
            <v>431024198302033931</v>
          </cell>
          <cell r="G119" t="str">
            <v>1983年02月03日</v>
          </cell>
          <cell r="H119">
            <v>26</v>
          </cell>
          <cell r="I119" t="str">
            <v>湖南省</v>
          </cell>
          <cell r="K119" t="str">
            <v>2008.11.09</v>
          </cell>
          <cell r="L119" t="str">
            <v>营运部</v>
          </cell>
          <cell r="M119" t="str">
            <v>储运部</v>
          </cell>
          <cell r="N119" t="str">
            <v>司机</v>
          </cell>
          <cell r="R119" t="str">
            <v>湖南省嘉禾县莲荷乡石燕村6组</v>
          </cell>
        </row>
        <row r="120">
          <cell r="B120" t="str">
            <v>B135</v>
          </cell>
          <cell r="C120" t="str">
            <v>高坡</v>
          </cell>
          <cell r="D120" t="str">
            <v>男</v>
          </cell>
          <cell r="F120" t="str">
            <v>34220197605041673</v>
          </cell>
          <cell r="G120" t="str">
            <v>9760年50月41日</v>
          </cell>
          <cell r="H120">
            <v>-7751</v>
          </cell>
          <cell r="I120" t="str">
            <v>安徽省</v>
          </cell>
          <cell r="K120" t="str">
            <v>2009.01.04</v>
          </cell>
          <cell r="L120" t="str">
            <v>营运部</v>
          </cell>
          <cell r="M120" t="str">
            <v>储运部</v>
          </cell>
          <cell r="N120" t="str">
            <v>司机</v>
          </cell>
          <cell r="R120" t="str">
            <v>安微省宿州市埇桥区三八办事处杨庙李西组30号</v>
          </cell>
        </row>
        <row r="121">
          <cell r="B121" t="str">
            <v>B34</v>
          </cell>
          <cell r="C121" t="str">
            <v>黄华燕</v>
          </cell>
          <cell r="D121" t="str">
            <v>女</v>
          </cell>
          <cell r="F121" t="str">
            <v>440923198710217741</v>
          </cell>
          <cell r="G121" t="str">
            <v>1987年10月21日</v>
          </cell>
          <cell r="H121">
            <v>22</v>
          </cell>
          <cell r="I121" t="str">
            <v>广东省</v>
          </cell>
          <cell r="K121" t="str">
            <v>2006.06.26</v>
          </cell>
          <cell r="L121" t="str">
            <v>营运部</v>
          </cell>
          <cell r="M121" t="str">
            <v>总店</v>
          </cell>
          <cell r="N121" t="str">
            <v>二级店长</v>
          </cell>
          <cell r="R121" t="str">
            <v>广东省电白县水东镇忠良街124号</v>
          </cell>
        </row>
        <row r="122">
          <cell r="B122" t="str">
            <v>B84</v>
          </cell>
          <cell r="C122" t="str">
            <v>林耀红</v>
          </cell>
          <cell r="D122" t="str">
            <v>女</v>
          </cell>
          <cell r="F122" t="str">
            <v>441381830716472</v>
          </cell>
          <cell r="G122" t="str">
            <v>1983年07月16日</v>
          </cell>
          <cell r="H122">
            <v>26</v>
          </cell>
          <cell r="I122" t="str">
            <v>广东省</v>
          </cell>
          <cell r="K122" t="str">
            <v>2006.08.14</v>
          </cell>
          <cell r="L122" t="str">
            <v>营运部</v>
          </cell>
          <cell r="M122" t="str">
            <v>总店</v>
          </cell>
          <cell r="N122" t="str">
            <v>一级店长</v>
          </cell>
          <cell r="R122" t="str">
            <v>广东省惠阳市水口镇澳背村钟屋</v>
          </cell>
        </row>
        <row r="123">
          <cell r="B123" t="str">
            <v>B147</v>
          </cell>
          <cell r="C123" t="str">
            <v>冯玩虹</v>
          </cell>
          <cell r="D123" t="str">
            <v>女</v>
          </cell>
          <cell r="F123" t="str">
            <v>445281198812170024</v>
          </cell>
          <cell r="G123" t="str">
            <v>1988年12月17日</v>
          </cell>
          <cell r="H123">
            <v>21</v>
          </cell>
          <cell r="I123" t="str">
            <v>广东省</v>
          </cell>
          <cell r="K123" t="str">
            <v>2008.03.19</v>
          </cell>
          <cell r="L123" t="str">
            <v>营运部</v>
          </cell>
          <cell r="M123" t="str">
            <v>总店</v>
          </cell>
          <cell r="N123" t="str">
            <v>一级收银</v>
          </cell>
          <cell r="R123" t="str">
            <v>广东省普宁市流沙北街道流沙大道西16/10号</v>
          </cell>
        </row>
        <row r="124">
          <cell r="B124" t="str">
            <v>B97</v>
          </cell>
          <cell r="C124" t="str">
            <v>周雪月</v>
          </cell>
          <cell r="D124" t="str">
            <v>女</v>
          </cell>
          <cell r="F124" t="str">
            <v>442527540714564</v>
          </cell>
          <cell r="G124" t="str">
            <v>1954年07月14日</v>
          </cell>
          <cell r="H124">
            <v>55</v>
          </cell>
          <cell r="I124" t="str">
            <v>广东省</v>
          </cell>
          <cell r="K124" t="str">
            <v>1994.01.01</v>
          </cell>
          <cell r="L124" t="str">
            <v>营运部</v>
          </cell>
          <cell r="M124" t="str">
            <v>总店</v>
          </cell>
          <cell r="N124" t="str">
            <v>营业员</v>
          </cell>
          <cell r="R124" t="str">
            <v>广东省东莞市常平镇板石旧围村</v>
          </cell>
        </row>
        <row r="125">
          <cell r="B125" t="str">
            <v>B95</v>
          </cell>
          <cell r="C125" t="str">
            <v>卢柳红</v>
          </cell>
          <cell r="D125" t="str">
            <v>女</v>
          </cell>
          <cell r="F125" t="str">
            <v>442527196611106188</v>
          </cell>
          <cell r="G125" t="str">
            <v>1966年11月10日</v>
          </cell>
          <cell r="H125">
            <v>43</v>
          </cell>
          <cell r="I125" t="str">
            <v>广东省</v>
          </cell>
          <cell r="K125" t="str">
            <v>2006.01.20</v>
          </cell>
          <cell r="L125" t="str">
            <v>营运部</v>
          </cell>
          <cell r="M125" t="str">
            <v>总店</v>
          </cell>
          <cell r="N125" t="str">
            <v>营业员</v>
          </cell>
          <cell r="R125" t="str">
            <v>广东省东莞市常平镇苏坑湖北队42号</v>
          </cell>
        </row>
        <row r="126">
          <cell r="B126" t="str">
            <v>B27</v>
          </cell>
          <cell r="C126" t="str">
            <v>潘焕</v>
          </cell>
          <cell r="D126" t="str">
            <v>女</v>
          </cell>
          <cell r="F126" t="str">
            <v>452525198402162448</v>
          </cell>
          <cell r="G126" t="str">
            <v>1984年02月16日</v>
          </cell>
          <cell r="H126">
            <v>25</v>
          </cell>
          <cell r="I126" t="e">
            <v>#N/A</v>
          </cell>
          <cell r="K126" t="str">
            <v>2007.10.24</v>
          </cell>
          <cell r="L126" t="str">
            <v>营运部</v>
          </cell>
          <cell r="M126" t="str">
            <v>总店</v>
          </cell>
          <cell r="N126" t="str">
            <v>二级营业员</v>
          </cell>
          <cell r="R126" t="str">
            <v>广西省容县六王镇六青村九队</v>
          </cell>
        </row>
        <row r="127">
          <cell r="B127" t="str">
            <v>B153</v>
          </cell>
          <cell r="C127" t="str">
            <v>周慧诗</v>
          </cell>
          <cell r="D127" t="str">
            <v>女</v>
          </cell>
          <cell r="F127" t="str">
            <v>441900197808275626</v>
          </cell>
          <cell r="G127" t="str">
            <v>1978年08月27日</v>
          </cell>
          <cell r="H127">
            <v>31</v>
          </cell>
          <cell r="I127" t="str">
            <v>广东省</v>
          </cell>
          <cell r="K127" t="str">
            <v>2008.05.22</v>
          </cell>
          <cell r="L127" t="str">
            <v>营运部</v>
          </cell>
          <cell r="M127" t="str">
            <v>总店</v>
          </cell>
          <cell r="N127" t="str">
            <v>二级营业员</v>
          </cell>
          <cell r="R127" t="str">
            <v>广东省东莞市常平镇松柏塘横头围78号</v>
          </cell>
        </row>
        <row r="128">
          <cell r="B128" t="str">
            <v>B131</v>
          </cell>
          <cell r="C128" t="str">
            <v>何国秀</v>
          </cell>
          <cell r="D128" t="str">
            <v>女</v>
          </cell>
          <cell r="F128" t="str">
            <v>513021198703204749</v>
          </cell>
          <cell r="G128" t="str">
            <v>1987年03月20日</v>
          </cell>
          <cell r="H128">
            <v>22</v>
          </cell>
          <cell r="I128" t="str">
            <v>四川省</v>
          </cell>
          <cell r="K128" t="str">
            <v>2008.02.22</v>
          </cell>
          <cell r="L128" t="str">
            <v>营运部</v>
          </cell>
          <cell r="M128" t="str">
            <v>振兴店</v>
          </cell>
          <cell r="N128" t="str">
            <v>见习店长</v>
          </cell>
          <cell r="R128" t="str">
            <v>四川省达县檀木镇太阳山村4组</v>
          </cell>
        </row>
        <row r="129">
          <cell r="B129" t="str">
            <v>B104</v>
          </cell>
          <cell r="C129" t="str">
            <v>黄义平</v>
          </cell>
          <cell r="D129" t="str">
            <v>女</v>
          </cell>
          <cell r="F129" t="str">
            <v>450923198504075684</v>
          </cell>
          <cell r="G129" t="str">
            <v>1985年04月07日</v>
          </cell>
          <cell r="H129">
            <v>24</v>
          </cell>
          <cell r="I129" t="e">
            <v>#N/A</v>
          </cell>
          <cell r="K129" t="str">
            <v>2008.11.04</v>
          </cell>
          <cell r="L129" t="str">
            <v>营运部</v>
          </cell>
          <cell r="M129" t="str">
            <v>振兴店</v>
          </cell>
          <cell r="N129" t="str">
            <v>一级收银</v>
          </cell>
          <cell r="R129" t="str">
            <v>广西博白县文地镇山文村西排队</v>
          </cell>
        </row>
        <row r="130">
          <cell r="B130" t="str">
            <v>B140</v>
          </cell>
          <cell r="C130" t="str">
            <v>郑甘兰</v>
          </cell>
          <cell r="D130" t="str">
            <v>女</v>
          </cell>
          <cell r="F130" t="str">
            <v>45080219860810186X</v>
          </cell>
          <cell r="G130" t="str">
            <v>1986年08月10日</v>
          </cell>
          <cell r="H130">
            <v>23</v>
          </cell>
          <cell r="I130" t="e">
            <v>#N/A</v>
          </cell>
          <cell r="K130" t="str">
            <v>2008.03.10</v>
          </cell>
          <cell r="L130" t="str">
            <v>营运部</v>
          </cell>
          <cell r="M130" t="str">
            <v>振兴店</v>
          </cell>
          <cell r="N130" t="str">
            <v>一级收银</v>
          </cell>
          <cell r="R130" t="str">
            <v>广西贵港市港北区中里乡铁岭村六村屯</v>
          </cell>
        </row>
        <row r="131">
          <cell r="B131" t="str">
            <v>B141</v>
          </cell>
          <cell r="C131" t="str">
            <v>陈历英</v>
          </cell>
          <cell r="D131" t="str">
            <v>女</v>
          </cell>
          <cell r="F131" t="str">
            <v>51102819780315402X</v>
          </cell>
          <cell r="G131" t="str">
            <v>1978年03月15日</v>
          </cell>
          <cell r="H131">
            <v>31</v>
          </cell>
          <cell r="I131" t="str">
            <v>四川省</v>
          </cell>
          <cell r="K131" t="str">
            <v>2008.03.01</v>
          </cell>
          <cell r="L131" t="str">
            <v>营运部</v>
          </cell>
          <cell r="M131" t="str">
            <v>振兴店</v>
          </cell>
          <cell r="N131" t="str">
            <v>二级营业员</v>
          </cell>
          <cell r="R131" t="str">
            <v>四川省隆昌县黄字镇新光村7组53号</v>
          </cell>
        </row>
        <row r="132">
          <cell r="B132" t="str">
            <v>B39</v>
          </cell>
          <cell r="C132" t="str">
            <v>李丰婷</v>
          </cell>
          <cell r="D132" t="str">
            <v>女</v>
          </cell>
          <cell r="F132" t="str">
            <v>440881810325482</v>
          </cell>
          <cell r="G132" t="str">
            <v>1981年03月25日</v>
          </cell>
          <cell r="H132">
            <v>28</v>
          </cell>
          <cell r="I132" t="str">
            <v>广东省</v>
          </cell>
          <cell r="K132" t="str">
            <v>2002.11.02</v>
          </cell>
          <cell r="L132" t="str">
            <v>营运部</v>
          </cell>
          <cell r="M132" t="str">
            <v>华润店</v>
          </cell>
          <cell r="N132" t="str">
            <v>五级店长</v>
          </cell>
          <cell r="R132" t="str">
            <v>广东省廉江市石岭镇东风横一巷</v>
          </cell>
        </row>
        <row r="133">
          <cell r="B133" t="str">
            <v>B114</v>
          </cell>
          <cell r="C133" t="str">
            <v>李幼霞</v>
          </cell>
          <cell r="D133" t="str">
            <v>女</v>
          </cell>
          <cell r="F133" t="str">
            <v>445221198903074189</v>
          </cell>
          <cell r="G133" t="str">
            <v>1989年03月07日</v>
          </cell>
          <cell r="H133">
            <v>20</v>
          </cell>
          <cell r="I133" t="str">
            <v>广东省</v>
          </cell>
          <cell r="K133" t="str">
            <v>2006.07.24</v>
          </cell>
          <cell r="L133" t="str">
            <v>营运部</v>
          </cell>
          <cell r="M133" t="str">
            <v>华润店</v>
          </cell>
          <cell r="N133" t="str">
            <v>见习店长</v>
          </cell>
          <cell r="R133" t="str">
            <v>广东省揭东县玉湖镇玉牌村石牌机动地四巷六号</v>
          </cell>
        </row>
        <row r="134">
          <cell r="B134" t="str">
            <v>B186</v>
          </cell>
          <cell r="C134" t="str">
            <v>郑品梅</v>
          </cell>
          <cell r="D134" t="str">
            <v>女</v>
          </cell>
          <cell r="F134" t="str">
            <v>450802198407081727</v>
          </cell>
          <cell r="G134" t="str">
            <v>1984年07月08日</v>
          </cell>
          <cell r="H134">
            <v>25</v>
          </cell>
          <cell r="I134" t="e">
            <v>#N/A</v>
          </cell>
          <cell r="K134" t="str">
            <v>2008.05.01</v>
          </cell>
          <cell r="L134" t="str">
            <v>营运部</v>
          </cell>
          <cell r="M134" t="str">
            <v>华润店</v>
          </cell>
          <cell r="N134" t="str">
            <v>一级收银</v>
          </cell>
          <cell r="R134" t="str">
            <v>广西贵港北区中里乡六田村六口屯142号</v>
          </cell>
        </row>
        <row r="135">
          <cell r="B135" t="str">
            <v>B216</v>
          </cell>
          <cell r="C135" t="str">
            <v>姚燕</v>
          </cell>
          <cell r="D135" t="str">
            <v>女</v>
          </cell>
          <cell r="F135" t="str">
            <v>511321198808126200</v>
          </cell>
          <cell r="G135" t="str">
            <v>1988年08月12日</v>
          </cell>
          <cell r="H135">
            <v>21</v>
          </cell>
          <cell r="I135" t="str">
            <v>四川省</v>
          </cell>
          <cell r="K135" t="str">
            <v>2008.08.20</v>
          </cell>
          <cell r="L135" t="str">
            <v>营运部</v>
          </cell>
          <cell r="M135" t="str">
            <v>华润店</v>
          </cell>
          <cell r="N135" t="str">
            <v>一级收银</v>
          </cell>
          <cell r="R135" t="str">
            <v>四川省南部县建兴镇柏垭子村4组11号</v>
          </cell>
        </row>
        <row r="136">
          <cell r="B136" t="str">
            <v>B112</v>
          </cell>
          <cell r="C136" t="str">
            <v>吴小霞</v>
          </cell>
          <cell r="D136" t="str">
            <v>女</v>
          </cell>
          <cell r="F136" t="str">
            <v>441900198901206080</v>
          </cell>
          <cell r="G136" t="str">
            <v>1989年01月20日</v>
          </cell>
          <cell r="H136">
            <v>20</v>
          </cell>
          <cell r="I136" t="str">
            <v>广东省</v>
          </cell>
          <cell r="K136" t="str">
            <v>2008.11.09</v>
          </cell>
          <cell r="L136" t="str">
            <v>营运部</v>
          </cell>
          <cell r="M136" t="str">
            <v>华润店</v>
          </cell>
          <cell r="N136" t="str">
            <v>一级营业员</v>
          </cell>
          <cell r="R136" t="str">
            <v>广东省东莞市横沥镇水边大地队532号</v>
          </cell>
        </row>
        <row r="137">
          <cell r="B137" t="str">
            <v>B132</v>
          </cell>
          <cell r="C137" t="str">
            <v>何晓玲</v>
          </cell>
          <cell r="D137" t="str">
            <v>女</v>
          </cell>
          <cell r="F137" t="str">
            <v>450881199210120980</v>
          </cell>
          <cell r="G137" t="str">
            <v>1992年10月12日</v>
          </cell>
          <cell r="H137">
            <v>17</v>
          </cell>
          <cell r="I137" t="e">
            <v>#N/A</v>
          </cell>
          <cell r="K137" t="str">
            <v>2008.11.18</v>
          </cell>
          <cell r="L137" t="str">
            <v>营运部</v>
          </cell>
          <cell r="M137" t="str">
            <v>华润店</v>
          </cell>
          <cell r="N137" t="str">
            <v>一级营业员</v>
          </cell>
          <cell r="R137" t="str">
            <v>广西省桂平市麻垌镇何村297号</v>
          </cell>
        </row>
        <row r="138">
          <cell r="B138" t="str">
            <v>B159</v>
          </cell>
          <cell r="C138" t="str">
            <v>郭晨</v>
          </cell>
          <cell r="D138" t="str">
            <v>女</v>
          </cell>
          <cell r="F138" t="str">
            <v>511322199005241986</v>
          </cell>
          <cell r="G138" t="str">
            <v>1990年05月24日</v>
          </cell>
          <cell r="H138">
            <v>19</v>
          </cell>
          <cell r="I138" t="str">
            <v>四川省</v>
          </cell>
          <cell r="K138" t="str">
            <v>2008.12.30</v>
          </cell>
          <cell r="L138" t="str">
            <v>营运部</v>
          </cell>
          <cell r="M138" t="str">
            <v>华润店</v>
          </cell>
          <cell r="N138" t="str">
            <v>见习营业员</v>
          </cell>
          <cell r="R138" t="str">
            <v>四川省现充市营山县济川乡八村5组</v>
          </cell>
        </row>
        <row r="139">
          <cell r="B139" t="str">
            <v>B115</v>
          </cell>
          <cell r="C139" t="str">
            <v>吴秋慧</v>
          </cell>
          <cell r="D139" t="str">
            <v>女</v>
          </cell>
          <cell r="F139" t="str">
            <v>44088198911204881</v>
          </cell>
          <cell r="G139" t="str">
            <v>9891年12月04日</v>
          </cell>
          <cell r="H139">
            <v>-7882</v>
          </cell>
          <cell r="I139" t="str">
            <v>广东省</v>
          </cell>
          <cell r="K139" t="str">
            <v>2006.09.11</v>
          </cell>
          <cell r="L139" t="str">
            <v>营运部</v>
          </cell>
          <cell r="M139" t="str">
            <v>东园店</v>
          </cell>
          <cell r="N139" t="str">
            <v>二级店长</v>
          </cell>
          <cell r="R139" t="str">
            <v>广东省廉江市石岭镇墩梅村6组</v>
          </cell>
        </row>
        <row r="140">
          <cell r="B140" t="str">
            <v>B40</v>
          </cell>
          <cell r="C140" t="str">
            <v>张前欢</v>
          </cell>
          <cell r="D140" t="str">
            <v>女</v>
          </cell>
          <cell r="F140" t="str">
            <v>441284198906100022</v>
          </cell>
          <cell r="G140" t="str">
            <v>1989年06月10日</v>
          </cell>
          <cell r="H140">
            <v>20</v>
          </cell>
          <cell r="I140" t="str">
            <v>广东省</v>
          </cell>
          <cell r="K140" t="str">
            <v>2007.11.22</v>
          </cell>
          <cell r="L140" t="str">
            <v>营运部</v>
          </cell>
          <cell r="M140" t="str">
            <v>东园店</v>
          </cell>
          <cell r="N140" t="str">
            <v>二级收银</v>
          </cell>
          <cell r="R140" t="str">
            <v>广东省四会市城区花街居委会新港七座</v>
          </cell>
        </row>
        <row r="141">
          <cell r="B141" t="str">
            <v>B201</v>
          </cell>
          <cell r="C141" t="str">
            <v>吴东萍</v>
          </cell>
          <cell r="D141" t="str">
            <v>女</v>
          </cell>
          <cell r="F141" t="str">
            <v>445221199005055028</v>
          </cell>
          <cell r="G141" t="str">
            <v>1990年05月05日</v>
          </cell>
          <cell r="H141">
            <v>19</v>
          </cell>
          <cell r="I141" t="str">
            <v>广东省</v>
          </cell>
          <cell r="K141" t="str">
            <v>2008.07.21</v>
          </cell>
          <cell r="L141" t="str">
            <v>营运部</v>
          </cell>
          <cell r="M141" t="str">
            <v>东园店</v>
          </cell>
          <cell r="N141" t="str">
            <v>一级收银</v>
          </cell>
          <cell r="R141" t="str">
            <v>广东省揭东县锡场镇华清村连池尾四巷六号</v>
          </cell>
        </row>
        <row r="142">
          <cell r="B142" t="str">
            <v>B156</v>
          </cell>
          <cell r="C142" t="str">
            <v>雷倩梅</v>
          </cell>
          <cell r="D142" t="str">
            <v>女</v>
          </cell>
          <cell r="F142" t="str">
            <v>431024198810203386</v>
          </cell>
          <cell r="G142" t="str">
            <v>1988年10月20日</v>
          </cell>
          <cell r="H142">
            <v>21</v>
          </cell>
          <cell r="I142" t="str">
            <v>湖南省</v>
          </cell>
          <cell r="K142" t="str">
            <v>2008.10.25</v>
          </cell>
          <cell r="L142" t="str">
            <v>营运部</v>
          </cell>
          <cell r="M142" t="str">
            <v>东园店</v>
          </cell>
          <cell r="N142" t="str">
            <v>一级营业员</v>
          </cell>
          <cell r="R142" t="str">
            <v>湖南省嘉禾县坦坪乡新长溪村92号</v>
          </cell>
        </row>
        <row r="143">
          <cell r="B143" t="str">
            <v>B133</v>
          </cell>
          <cell r="C143" t="str">
            <v>蔡志红</v>
          </cell>
          <cell r="D143" t="str">
            <v>女</v>
          </cell>
          <cell r="F143" t="str">
            <v>445222198609261828</v>
          </cell>
          <cell r="G143" t="str">
            <v>1986年09月26日</v>
          </cell>
          <cell r="H143">
            <v>23</v>
          </cell>
          <cell r="I143" t="str">
            <v>广东省</v>
          </cell>
          <cell r="K143" t="str">
            <v>2008.11.22</v>
          </cell>
          <cell r="L143" t="str">
            <v>营运部</v>
          </cell>
          <cell r="M143" t="str">
            <v>东园店</v>
          </cell>
          <cell r="N143" t="str">
            <v>一级营业员</v>
          </cell>
          <cell r="R143" t="str">
            <v>广东省揭西县龙潭镇龙东村委砂隆村10号</v>
          </cell>
        </row>
        <row r="144">
          <cell r="B144" t="str">
            <v>B58</v>
          </cell>
          <cell r="C144" t="str">
            <v>李玉玲</v>
          </cell>
          <cell r="D144" t="str">
            <v>女</v>
          </cell>
          <cell r="F144" t="str">
            <v>440881198602031067</v>
          </cell>
          <cell r="G144" t="str">
            <v>1986年02月03日</v>
          </cell>
          <cell r="H144">
            <v>23</v>
          </cell>
          <cell r="I144" t="str">
            <v>广东省</v>
          </cell>
          <cell r="K144" t="str">
            <v>2005.02.20</v>
          </cell>
          <cell r="L144" t="str">
            <v>营运部</v>
          </cell>
          <cell r="M144" t="str">
            <v>中原店</v>
          </cell>
          <cell r="N144" t="str">
            <v>三级店长</v>
          </cell>
          <cell r="R144" t="str">
            <v xml:space="preserve"> 广东省廉江市石城镇灯塘村3号</v>
          </cell>
        </row>
        <row r="145">
          <cell r="B145" t="str">
            <v>B120</v>
          </cell>
          <cell r="C145" t="str">
            <v>郭凤莲</v>
          </cell>
          <cell r="D145" t="str">
            <v>女</v>
          </cell>
          <cell r="F145" t="str">
            <v>452223198508084020</v>
          </cell>
          <cell r="G145" t="str">
            <v>1985年08月08日</v>
          </cell>
          <cell r="H145">
            <v>24</v>
          </cell>
          <cell r="I145" t="e">
            <v>#N/A</v>
          </cell>
          <cell r="K145" t="str">
            <v>2007.05.08</v>
          </cell>
          <cell r="L145" t="str">
            <v>营运部</v>
          </cell>
          <cell r="M145" t="str">
            <v>中原店</v>
          </cell>
          <cell r="N145" t="str">
            <v>一级店长</v>
          </cell>
          <cell r="R145" t="str">
            <v>广西柳州鹿寨沙古木村上板呈屯62号</v>
          </cell>
        </row>
        <row r="146">
          <cell r="B146" t="str">
            <v>B129</v>
          </cell>
          <cell r="C146" t="str">
            <v>陈淑琴</v>
          </cell>
          <cell r="D146" t="str">
            <v>女</v>
          </cell>
          <cell r="F146" t="str">
            <v>44522419870805064</v>
          </cell>
          <cell r="G146" t="str">
            <v>1987年08月05日</v>
          </cell>
          <cell r="H146">
            <v>22</v>
          </cell>
          <cell r="I146" t="str">
            <v>广东省</v>
          </cell>
          <cell r="K146" t="str">
            <v>2008.02.21</v>
          </cell>
          <cell r="L146" t="str">
            <v>营运部</v>
          </cell>
          <cell r="M146" t="str">
            <v>中原店</v>
          </cell>
          <cell r="N146" t="str">
            <v>一级收银</v>
          </cell>
          <cell r="R146" t="str">
            <v>广东省惠来县周田头径管区老村九直港</v>
          </cell>
        </row>
        <row r="147">
          <cell r="B147" t="str">
            <v>B214</v>
          </cell>
          <cell r="C147" t="str">
            <v>陈春燕</v>
          </cell>
          <cell r="D147" t="str">
            <v>女</v>
          </cell>
          <cell r="F147" t="str">
            <v>440982198912152368</v>
          </cell>
          <cell r="G147" t="str">
            <v>1989年12月15日</v>
          </cell>
          <cell r="H147">
            <v>20</v>
          </cell>
          <cell r="I147" t="str">
            <v>广东省</v>
          </cell>
          <cell r="K147" t="str">
            <v>2008.08.05</v>
          </cell>
          <cell r="L147" t="str">
            <v>营运部</v>
          </cell>
          <cell r="M147" t="str">
            <v>中原店</v>
          </cell>
          <cell r="N147" t="str">
            <v>学习收银</v>
          </cell>
          <cell r="R147" t="str">
            <v>广东省化州市南盛街道办谢村木强塘村6号</v>
          </cell>
        </row>
        <row r="148">
          <cell r="B148" t="str">
            <v>B199</v>
          </cell>
          <cell r="C148" t="str">
            <v>刘婷婷</v>
          </cell>
          <cell r="D148" t="str">
            <v>女</v>
          </cell>
          <cell r="F148" t="str">
            <v>445122199108100961</v>
          </cell>
          <cell r="G148" t="str">
            <v>1991年08月10日</v>
          </cell>
          <cell r="H148">
            <v>18</v>
          </cell>
          <cell r="I148" t="str">
            <v>广东省</v>
          </cell>
          <cell r="K148" t="str">
            <v>2008.07.20</v>
          </cell>
          <cell r="L148" t="str">
            <v>营运部</v>
          </cell>
          <cell r="M148" t="str">
            <v>中原店</v>
          </cell>
          <cell r="N148" t="str">
            <v>一级营业员</v>
          </cell>
          <cell r="R148" t="str">
            <v>广东省饶平县饶洋镇石北介祉楼南一巷11号</v>
          </cell>
        </row>
        <row r="149">
          <cell r="B149" t="str">
            <v>B158</v>
          </cell>
          <cell r="C149" t="str">
            <v>孙银秀</v>
          </cell>
          <cell r="D149" t="str">
            <v>女</v>
          </cell>
          <cell r="F149" t="str">
            <v>43052219850265888</v>
          </cell>
          <cell r="G149" t="str">
            <v>1985年02月65日</v>
          </cell>
          <cell r="H149">
            <v>24</v>
          </cell>
          <cell r="I149" t="str">
            <v>湖南省</v>
          </cell>
          <cell r="K149" t="str">
            <v>2008.11.12</v>
          </cell>
          <cell r="L149" t="str">
            <v>营运部</v>
          </cell>
          <cell r="M149" t="str">
            <v>中原店</v>
          </cell>
          <cell r="N149" t="str">
            <v>一级营业员</v>
          </cell>
          <cell r="R149" t="str">
            <v>湖南省桂东县流源乡上坪村马安盈组52号</v>
          </cell>
        </row>
        <row r="150">
          <cell r="B150" t="str">
            <v>B148</v>
          </cell>
          <cell r="C150" t="str">
            <v>覃秋燕</v>
          </cell>
          <cell r="D150" t="str">
            <v>女</v>
          </cell>
          <cell r="F150" t="str">
            <v>452123198907156145</v>
          </cell>
          <cell r="G150" t="str">
            <v>1989年07月15日</v>
          </cell>
          <cell r="H150">
            <v>20</v>
          </cell>
          <cell r="I150" t="e">
            <v>#N/A</v>
          </cell>
          <cell r="K150" t="str">
            <v>2009.01.04</v>
          </cell>
          <cell r="L150" t="str">
            <v>营运部</v>
          </cell>
          <cell r="M150" t="str">
            <v>中原店</v>
          </cell>
          <cell r="N150" t="str">
            <v>见习营业员</v>
          </cell>
          <cell r="R150" t="str">
            <v>广西宾阳县甘棠镇那宁村委会福逢村318号</v>
          </cell>
        </row>
        <row r="151">
          <cell r="B151" t="str">
            <v>B167</v>
          </cell>
          <cell r="C151" t="str">
            <v>邹林</v>
          </cell>
          <cell r="D151" t="str">
            <v>男</v>
          </cell>
          <cell r="F151" t="str">
            <v>430922198611153131</v>
          </cell>
          <cell r="G151" t="str">
            <v>1986年11月15日</v>
          </cell>
          <cell r="H151">
            <v>23</v>
          </cell>
          <cell r="I151" t="str">
            <v>湖南省</v>
          </cell>
          <cell r="K151" t="str">
            <v>2008.05.03</v>
          </cell>
          <cell r="L151" t="str">
            <v>营运部</v>
          </cell>
          <cell r="M151" t="str">
            <v>中原店</v>
          </cell>
          <cell r="N151" t="str">
            <v>吧员</v>
          </cell>
          <cell r="R151" t="str">
            <v>湖南省桃江县三堂街镇竹码头街</v>
          </cell>
        </row>
        <row r="152">
          <cell r="B152" t="str">
            <v>B57</v>
          </cell>
          <cell r="C152" t="str">
            <v>苏亚翠</v>
          </cell>
          <cell r="D152" t="str">
            <v>女</v>
          </cell>
          <cell r="F152" t="str">
            <v>440923198610275725</v>
          </cell>
          <cell r="G152" t="str">
            <v>1986年10月27日</v>
          </cell>
          <cell r="H152">
            <v>23</v>
          </cell>
          <cell r="I152" t="str">
            <v>广东省</v>
          </cell>
          <cell r="K152" t="str">
            <v>2006.05.19</v>
          </cell>
          <cell r="L152" t="str">
            <v>营运部</v>
          </cell>
          <cell r="M152" t="str">
            <v>大朗店</v>
          </cell>
          <cell r="N152" t="str">
            <v>二级店长</v>
          </cell>
          <cell r="R152" t="str">
            <v>广东省电白县黄岭镇彩楼架枧村</v>
          </cell>
        </row>
        <row r="153">
          <cell r="B153" t="str">
            <v>B151</v>
          </cell>
          <cell r="C153" t="str">
            <v>钟巧容</v>
          </cell>
          <cell r="D153" t="str">
            <v>女</v>
          </cell>
          <cell r="F153" t="str">
            <v>441900198510144329</v>
          </cell>
          <cell r="G153" t="str">
            <v>1985年10月14日</v>
          </cell>
          <cell r="H153">
            <v>24</v>
          </cell>
          <cell r="I153" t="str">
            <v>广东省</v>
          </cell>
          <cell r="K153" t="str">
            <v>2008.03.11</v>
          </cell>
          <cell r="L153" t="str">
            <v>营运部</v>
          </cell>
          <cell r="M153" t="str">
            <v>大朗店</v>
          </cell>
          <cell r="N153" t="str">
            <v>二级收银</v>
          </cell>
          <cell r="R153" t="str">
            <v>广东省东莞市大朗蔡边盆古庙村56号</v>
          </cell>
        </row>
        <row r="154">
          <cell r="B154" t="str">
            <v>B162</v>
          </cell>
          <cell r="C154" t="str">
            <v>廖小丽</v>
          </cell>
          <cell r="D154" t="str">
            <v>女</v>
          </cell>
          <cell r="F154" t="str">
            <v>44522199005194669</v>
          </cell>
          <cell r="G154" t="str">
            <v>9900年51月94日</v>
          </cell>
          <cell r="H154">
            <v>-7891</v>
          </cell>
          <cell r="I154" t="str">
            <v>广东省</v>
          </cell>
          <cell r="K154" t="str">
            <v>2008.04.06</v>
          </cell>
          <cell r="L154" t="str">
            <v>营运部</v>
          </cell>
          <cell r="M154" t="str">
            <v>大朗店</v>
          </cell>
          <cell r="N154" t="str">
            <v>一级收银</v>
          </cell>
          <cell r="R154" t="str">
            <v>广东省揭东县新亨镇五房村老屋五</v>
          </cell>
        </row>
        <row r="155">
          <cell r="B155" t="str">
            <v>B152</v>
          </cell>
          <cell r="C155" t="str">
            <v>谭伟花</v>
          </cell>
          <cell r="D155" t="str">
            <v>女</v>
          </cell>
          <cell r="F155" t="str">
            <v>431028199005092628</v>
          </cell>
          <cell r="G155" t="str">
            <v>1990年05月09日</v>
          </cell>
          <cell r="H155">
            <v>19</v>
          </cell>
          <cell r="I155" t="str">
            <v>湖南省</v>
          </cell>
          <cell r="K155" t="str">
            <v>2008.11.17</v>
          </cell>
          <cell r="L155" t="str">
            <v>营运部</v>
          </cell>
          <cell r="M155" t="str">
            <v>大朗店</v>
          </cell>
          <cell r="N155" t="str">
            <v>一级营业员</v>
          </cell>
          <cell r="R155" t="str">
            <v>湖南省安仁县背乡朴塘村石灰窑组11号</v>
          </cell>
        </row>
        <row r="156">
          <cell r="B156" t="str">
            <v>B72</v>
          </cell>
          <cell r="C156" t="str">
            <v>王冰燕</v>
          </cell>
          <cell r="D156" t="str">
            <v>女</v>
          </cell>
          <cell r="F156" t="str">
            <v>450923198912151842</v>
          </cell>
          <cell r="G156" t="str">
            <v>1989年12月15日</v>
          </cell>
          <cell r="H156">
            <v>20</v>
          </cell>
          <cell r="I156" t="e">
            <v>#N/A</v>
          </cell>
          <cell r="K156" t="str">
            <v>2007.08.05</v>
          </cell>
          <cell r="L156" t="str">
            <v>营运部</v>
          </cell>
          <cell r="M156" t="str">
            <v>南环店</v>
          </cell>
          <cell r="N156" t="str">
            <v>一级店长</v>
          </cell>
          <cell r="R156" t="str">
            <v>广西省玉林市博白县水鸣镇西垌4队</v>
          </cell>
        </row>
        <row r="157">
          <cell r="B157" t="str">
            <v>B37</v>
          </cell>
          <cell r="C157" t="str">
            <v>李惠平</v>
          </cell>
          <cell r="D157" t="str">
            <v>女</v>
          </cell>
          <cell r="F157" t="str">
            <v>450922198702282549</v>
          </cell>
          <cell r="G157" t="str">
            <v>1987年02月28日</v>
          </cell>
          <cell r="H157">
            <v>22</v>
          </cell>
          <cell r="I157" t="e">
            <v>#N/A</v>
          </cell>
          <cell r="K157" t="str">
            <v>2007.12.16</v>
          </cell>
          <cell r="L157" t="str">
            <v>营运部</v>
          </cell>
          <cell r="M157" t="str">
            <v>南环店</v>
          </cell>
          <cell r="N157" t="str">
            <v>二级收银</v>
          </cell>
          <cell r="R157" t="str">
            <v>广西陆川乌石镇蒙村下村队9号</v>
          </cell>
        </row>
        <row r="158">
          <cell r="B158" t="str">
            <v>B117</v>
          </cell>
          <cell r="C158" t="str">
            <v>黄彩片</v>
          </cell>
          <cell r="D158" t="str">
            <v>女</v>
          </cell>
          <cell r="F158" t="str">
            <v>452625198603132021</v>
          </cell>
          <cell r="G158" t="str">
            <v>1986年03月13日</v>
          </cell>
          <cell r="H158">
            <v>23</v>
          </cell>
          <cell r="I158" t="e">
            <v>#N/A</v>
          </cell>
          <cell r="K158" t="str">
            <v>2008.07.03</v>
          </cell>
          <cell r="L158" t="str">
            <v>营运部</v>
          </cell>
          <cell r="M158" t="str">
            <v>南环店</v>
          </cell>
          <cell r="N158" t="str">
            <v>一级收银</v>
          </cell>
          <cell r="R158" t="str">
            <v>广西德保县荣华乡荣华村那光屯53号</v>
          </cell>
        </row>
        <row r="159">
          <cell r="B159" t="str">
            <v>B215</v>
          </cell>
          <cell r="C159" t="str">
            <v>涂丽娟</v>
          </cell>
          <cell r="D159" t="str">
            <v>女</v>
          </cell>
          <cell r="F159" t="str">
            <v>360427197807101028</v>
          </cell>
          <cell r="G159" t="str">
            <v>1978年07月10日</v>
          </cell>
          <cell r="H159">
            <v>31</v>
          </cell>
          <cell r="I159" t="str">
            <v>江西省</v>
          </cell>
          <cell r="K159" t="str">
            <v>2008.08.11</v>
          </cell>
          <cell r="L159" t="str">
            <v>营运部</v>
          </cell>
          <cell r="M159" t="str">
            <v>南环店</v>
          </cell>
          <cell r="N159" t="str">
            <v>一级营业员</v>
          </cell>
          <cell r="R159" t="str">
            <v>江西省墨子县南康镇迎春桥路383-44号</v>
          </cell>
        </row>
        <row r="160">
          <cell r="B160" t="str">
            <v>B136</v>
          </cell>
          <cell r="C160" t="str">
            <v>李小梅</v>
          </cell>
          <cell r="D160" t="str">
            <v>女</v>
          </cell>
          <cell r="F160" t="str">
            <v>450512199108150041</v>
          </cell>
          <cell r="G160" t="str">
            <v>1991年08月15日</v>
          </cell>
          <cell r="H160">
            <v>18</v>
          </cell>
          <cell r="I160" t="e">
            <v>#N/A</v>
          </cell>
          <cell r="K160" t="str">
            <v>2008.09.27</v>
          </cell>
          <cell r="L160" t="str">
            <v>营运部</v>
          </cell>
          <cell r="M160" t="str">
            <v>南环店</v>
          </cell>
          <cell r="N160" t="str">
            <v>一级营业员</v>
          </cell>
          <cell r="R160" t="str">
            <v>广西北海市铁山港区南康镇雷田村委会芋头塘村一队</v>
          </cell>
        </row>
        <row r="161">
          <cell r="B161" t="str">
            <v>B41</v>
          </cell>
          <cell r="C161" t="str">
            <v>欧云燕</v>
          </cell>
          <cell r="D161" t="str">
            <v>女</v>
          </cell>
          <cell r="F161" t="str">
            <v>441226199006033742</v>
          </cell>
          <cell r="G161" t="str">
            <v>1990年06月03日</v>
          </cell>
          <cell r="H161">
            <v>19</v>
          </cell>
          <cell r="I161" t="str">
            <v>广东省</v>
          </cell>
          <cell r="K161" t="str">
            <v>2007.03.03</v>
          </cell>
          <cell r="L161" t="str">
            <v>营运部</v>
          </cell>
          <cell r="M161" t="str">
            <v>天鹅湖店</v>
          </cell>
          <cell r="N161" t="str">
            <v>一级店长</v>
          </cell>
          <cell r="R161" t="str">
            <v>广东省德庆县悦城镇云帮村委会大岗村</v>
          </cell>
        </row>
        <row r="162">
          <cell r="B162" t="str">
            <v>B116</v>
          </cell>
          <cell r="C162" t="str">
            <v>黎志美</v>
          </cell>
          <cell r="D162" t="str">
            <v>女</v>
          </cell>
          <cell r="F162" t="str">
            <v>440982198912183228</v>
          </cell>
          <cell r="G162" t="str">
            <v>1989年12月18日</v>
          </cell>
          <cell r="H162">
            <v>20</v>
          </cell>
          <cell r="I162" t="str">
            <v>广东省</v>
          </cell>
          <cell r="K162" t="str">
            <v>2008.08.01</v>
          </cell>
          <cell r="L162" t="str">
            <v>营运部</v>
          </cell>
          <cell r="M162" t="str">
            <v>天鹅湖店</v>
          </cell>
          <cell r="N162" t="str">
            <v>一级收银</v>
          </cell>
          <cell r="R162" t="str">
            <v>广东省化洲市合江镇塘坑灯塘村38号</v>
          </cell>
        </row>
        <row r="163">
          <cell r="A163">
            <v>1</v>
          </cell>
          <cell r="B163" t="str">
            <v>B209</v>
          </cell>
          <cell r="C163" t="str">
            <v>刘晶晶</v>
          </cell>
          <cell r="D163" t="str">
            <v>女</v>
          </cell>
          <cell r="F163" t="str">
            <v>420922198704217729</v>
          </cell>
          <cell r="G163" t="str">
            <v>1987年04月21日</v>
          </cell>
          <cell r="H163">
            <v>22</v>
          </cell>
          <cell r="I163" t="str">
            <v>湖北省</v>
          </cell>
          <cell r="J163" t="str">
            <v>孝感市--大悟县</v>
          </cell>
          <cell r="K163" t="str">
            <v>2008.08.14</v>
          </cell>
          <cell r="L163" t="str">
            <v>营运部</v>
          </cell>
          <cell r="M163" t="str">
            <v>天鹅湖店</v>
          </cell>
          <cell r="N163" t="str">
            <v>一级收银</v>
          </cell>
          <cell r="P163" t="str">
            <v>在职</v>
          </cell>
          <cell r="Q163" t="e">
            <v>#VALUE!</v>
          </cell>
          <cell r="R163" t="str">
            <v>湖北省大悟县东新乡鹿鸣村六组</v>
          </cell>
        </row>
        <row r="164">
          <cell r="A164">
            <v>2</v>
          </cell>
          <cell r="B164" t="str">
            <v>B142</v>
          </cell>
          <cell r="C164" t="str">
            <v>关美婵</v>
          </cell>
          <cell r="D164" t="str">
            <v>女</v>
          </cell>
          <cell r="F164" t="str">
            <v>44538119804175127</v>
          </cell>
          <cell r="G164" t="str">
            <v>1980年41月75日</v>
          </cell>
          <cell r="H164">
            <v>29</v>
          </cell>
          <cell r="I164" t="str">
            <v>广东省</v>
          </cell>
          <cell r="J164" t="str">
            <v>云浮市--罗定市</v>
          </cell>
          <cell r="K164" t="str">
            <v>2008.12.17</v>
          </cell>
          <cell r="L164" t="str">
            <v>营运部</v>
          </cell>
          <cell r="M164" t="str">
            <v>天鹅湖店</v>
          </cell>
          <cell r="N164" t="str">
            <v>一级营业员</v>
          </cell>
          <cell r="P164" t="str">
            <v>在职</v>
          </cell>
          <cell r="Q164" t="e">
            <v>#VALUE!</v>
          </cell>
          <cell r="R164" t="str">
            <v>广东省罗定市Z滨镇思理村委长口6号</v>
          </cell>
        </row>
        <row r="165">
          <cell r="A165">
            <v>3</v>
          </cell>
          <cell r="B165" t="str">
            <v>B121</v>
          </cell>
          <cell r="C165" t="str">
            <v>袁四花</v>
          </cell>
          <cell r="D165" t="str">
            <v>女</v>
          </cell>
          <cell r="F165" t="str">
            <v>432524198904160629</v>
          </cell>
          <cell r="G165" t="str">
            <v>1989年04月16日</v>
          </cell>
          <cell r="H165">
            <v>20</v>
          </cell>
          <cell r="I165" t="str">
            <v>湖南省</v>
          </cell>
          <cell r="J165" t="str">
            <v>娄底地区--新化</v>
          </cell>
          <cell r="K165" t="str">
            <v>2008.11.26</v>
          </cell>
          <cell r="L165" t="str">
            <v>营运部</v>
          </cell>
          <cell r="M165" t="str">
            <v>天鹅湖店</v>
          </cell>
          <cell r="N165" t="str">
            <v>一级营业员</v>
          </cell>
          <cell r="P165" t="str">
            <v>在职</v>
          </cell>
          <cell r="Q165" t="e">
            <v>#VALUE!</v>
          </cell>
          <cell r="R165" t="str">
            <v>湖南省新化县西河镇压小水村第一村民小组1号</v>
          </cell>
        </row>
        <row r="166">
          <cell r="A166">
            <v>4</v>
          </cell>
          <cell r="B166" t="str">
            <v>B71</v>
          </cell>
          <cell r="C166" t="str">
            <v>吴秋苑</v>
          </cell>
          <cell r="D166" t="str">
            <v>女</v>
          </cell>
          <cell r="F166" t="str">
            <v>450521298612217323</v>
          </cell>
          <cell r="G166" t="str">
            <v>2986年12月21日</v>
          </cell>
          <cell r="H166">
            <v>-977</v>
          </cell>
          <cell r="I166" t="e">
            <v>#N/A</v>
          </cell>
          <cell r="J166" t="e">
            <v>#N/A</v>
          </cell>
          <cell r="K166" t="str">
            <v>2005.08.20</v>
          </cell>
          <cell r="L166" t="str">
            <v>营运部</v>
          </cell>
          <cell r="M166" t="str">
            <v>东坑店</v>
          </cell>
          <cell r="N166" t="str">
            <v>二级店长</v>
          </cell>
          <cell r="P166" t="str">
            <v>在职</v>
          </cell>
          <cell r="Q166" t="e">
            <v>#VALUE!</v>
          </cell>
          <cell r="R166" t="str">
            <v>广西合浦县石康镇大湾村委会吴六队</v>
          </cell>
        </row>
        <row r="167">
          <cell r="A167">
            <v>5</v>
          </cell>
          <cell r="B167" t="str">
            <v>B136</v>
          </cell>
          <cell r="C167" t="str">
            <v>周肖梅</v>
          </cell>
          <cell r="D167" t="str">
            <v>女</v>
          </cell>
          <cell r="F167" t="str">
            <v>450802199005154385</v>
          </cell>
          <cell r="G167" t="str">
            <v>1990年05月15日</v>
          </cell>
          <cell r="H167">
            <v>19</v>
          </cell>
          <cell r="I167" t="e">
            <v>#N/A</v>
          </cell>
          <cell r="J167" t="e">
            <v>#N/A</v>
          </cell>
          <cell r="K167" t="str">
            <v>2008.10.16</v>
          </cell>
          <cell r="L167" t="str">
            <v>营运部</v>
          </cell>
          <cell r="M167" t="str">
            <v>东坑店</v>
          </cell>
          <cell r="N167" t="str">
            <v>一级营业员</v>
          </cell>
          <cell r="P167" t="str">
            <v>在职</v>
          </cell>
          <cell r="Q167" t="e">
            <v>#VALUE!</v>
          </cell>
          <cell r="R167" t="str">
            <v>广西贵港市覃塘区石卡镇鹤心村鹤岭屯260号</v>
          </cell>
        </row>
        <row r="168">
          <cell r="A168">
            <v>6</v>
          </cell>
          <cell r="B168" t="str">
            <v>B24</v>
          </cell>
          <cell r="C168" t="str">
            <v>周肖红</v>
          </cell>
          <cell r="D168" t="str">
            <v>女</v>
          </cell>
          <cell r="F168" t="str">
            <v>450802198607264325</v>
          </cell>
          <cell r="G168" t="str">
            <v>1986年07月26日</v>
          </cell>
          <cell r="H168">
            <v>23</v>
          </cell>
          <cell r="I168" t="e">
            <v>#N/A</v>
          </cell>
          <cell r="J168" t="e">
            <v>#N/A</v>
          </cell>
          <cell r="K168" t="str">
            <v>2008.10.16</v>
          </cell>
          <cell r="L168" t="str">
            <v>营运部</v>
          </cell>
          <cell r="M168" t="str">
            <v>东坑店</v>
          </cell>
          <cell r="N168" t="str">
            <v>一级营业员</v>
          </cell>
          <cell r="P168" t="str">
            <v>在职</v>
          </cell>
          <cell r="Q168" t="e">
            <v>#VALUE!</v>
          </cell>
          <cell r="R168" t="str">
            <v>广西贵港市覃塘区石卡镇鹤心村鹤岭屯260号</v>
          </cell>
        </row>
        <row r="169">
          <cell r="A169">
            <v>7</v>
          </cell>
          <cell r="B169" t="str">
            <v>B122</v>
          </cell>
          <cell r="C169" t="str">
            <v>马保红</v>
          </cell>
          <cell r="D169" t="str">
            <v>女</v>
          </cell>
          <cell r="F169" t="str">
            <v>4113221989070442427</v>
          </cell>
          <cell r="G169" t="str">
            <v>1989年07月04日</v>
          </cell>
          <cell r="H169">
            <v>20</v>
          </cell>
          <cell r="I169" t="str">
            <v>河南省</v>
          </cell>
          <cell r="J169" t="str">
            <v>南阳市--方城县</v>
          </cell>
          <cell r="K169" t="str">
            <v>2008.11.05</v>
          </cell>
          <cell r="L169" t="str">
            <v>营运部</v>
          </cell>
          <cell r="M169" t="str">
            <v>东坑店</v>
          </cell>
          <cell r="N169" t="str">
            <v>一级营业员</v>
          </cell>
          <cell r="P169" t="str">
            <v>在职</v>
          </cell>
          <cell r="Q169" t="e">
            <v>#VALUE!</v>
          </cell>
          <cell r="R169" t="str">
            <v>河南省方城县赵河镇古营村马庄4组37号</v>
          </cell>
        </row>
        <row r="170">
          <cell r="A170">
            <v>8</v>
          </cell>
          <cell r="B170" t="str">
            <v>B127</v>
          </cell>
          <cell r="C170" t="str">
            <v>沈翠梅</v>
          </cell>
          <cell r="D170" t="str">
            <v>女</v>
          </cell>
          <cell r="F170" t="str">
            <v>44098119007236826</v>
          </cell>
          <cell r="G170" t="str">
            <v>1900年72月36日</v>
          </cell>
          <cell r="H170">
            <v>109</v>
          </cell>
          <cell r="I170" t="str">
            <v>广东省</v>
          </cell>
          <cell r="J170" t="str">
            <v>茂名市--高州市</v>
          </cell>
          <cell r="K170" t="str">
            <v>2008.12.04</v>
          </cell>
          <cell r="L170" t="str">
            <v>营运部</v>
          </cell>
          <cell r="M170" t="str">
            <v>东坑店</v>
          </cell>
          <cell r="N170" t="str">
            <v>见习营业员</v>
          </cell>
          <cell r="P170" t="str">
            <v>在职</v>
          </cell>
          <cell r="Q170" t="e">
            <v>#VALUE!</v>
          </cell>
          <cell r="R170" t="str">
            <v>广东省高州市马贵镇周坑大田村18号</v>
          </cell>
        </row>
        <row r="171">
          <cell r="A171">
            <v>9</v>
          </cell>
          <cell r="B171" t="str">
            <v>B59</v>
          </cell>
          <cell r="C171" t="str">
            <v>李艳娥</v>
          </cell>
          <cell r="D171" t="str">
            <v>女</v>
          </cell>
          <cell r="F171" t="str">
            <v>441322198811245225</v>
          </cell>
          <cell r="G171" t="str">
            <v>1988年11月24日</v>
          </cell>
          <cell r="H171">
            <v>21</v>
          </cell>
          <cell r="I171" t="str">
            <v>广东省</v>
          </cell>
          <cell r="J171" t="str">
            <v>惠州市--博罗县</v>
          </cell>
          <cell r="K171" t="str">
            <v>2005.02.18</v>
          </cell>
          <cell r="L171" t="str">
            <v>营运部</v>
          </cell>
          <cell r="M171" t="str">
            <v>新港店</v>
          </cell>
          <cell r="N171" t="str">
            <v>二级店长</v>
          </cell>
          <cell r="P171" t="str">
            <v>在职</v>
          </cell>
          <cell r="Q171" t="e">
            <v>#VALUE!</v>
          </cell>
          <cell r="R171" t="str">
            <v>广东博罗县石湾镇黄西村委会埔西小组13号</v>
          </cell>
        </row>
        <row r="172">
          <cell r="A172">
            <v>10</v>
          </cell>
          <cell r="B172" t="str">
            <v>B146</v>
          </cell>
          <cell r="C172" t="str">
            <v>李金梅</v>
          </cell>
          <cell r="D172" t="str">
            <v>女</v>
          </cell>
          <cell r="F172" t="str">
            <v>440921199007250445</v>
          </cell>
          <cell r="G172" t="str">
            <v>1990年07月25日</v>
          </cell>
          <cell r="H172">
            <v>19</v>
          </cell>
          <cell r="I172" t="str">
            <v>广东省</v>
          </cell>
          <cell r="J172" t="str">
            <v>茂名市--信宜</v>
          </cell>
          <cell r="K172" t="str">
            <v>2008.03.20</v>
          </cell>
          <cell r="L172" t="str">
            <v>营运部</v>
          </cell>
          <cell r="M172" t="str">
            <v>新港店</v>
          </cell>
          <cell r="N172" t="str">
            <v>一级收银</v>
          </cell>
          <cell r="P172" t="str">
            <v>在职</v>
          </cell>
          <cell r="Q172" t="e">
            <v>#VALUE!</v>
          </cell>
          <cell r="R172" t="str">
            <v>广东省信宜市东镇镇北石逻堋垌村22号</v>
          </cell>
        </row>
        <row r="173">
          <cell r="A173">
            <v>11</v>
          </cell>
          <cell r="B173" t="str">
            <v>B221</v>
          </cell>
          <cell r="C173" t="str">
            <v>王惠萍</v>
          </cell>
          <cell r="D173" t="str">
            <v>女</v>
          </cell>
          <cell r="F173" t="str">
            <v>441721199005081529</v>
          </cell>
          <cell r="G173" t="str">
            <v>1990年05月08日</v>
          </cell>
          <cell r="H173">
            <v>19</v>
          </cell>
          <cell r="I173" t="str">
            <v>广东省</v>
          </cell>
          <cell r="J173" t="str">
            <v>阳江市--阳西县</v>
          </cell>
          <cell r="K173" t="str">
            <v>2008.08.18</v>
          </cell>
          <cell r="L173" t="str">
            <v>营运部</v>
          </cell>
          <cell r="M173" t="str">
            <v>新港店</v>
          </cell>
          <cell r="N173" t="str">
            <v>一级收银</v>
          </cell>
          <cell r="P173" t="str">
            <v>在职</v>
          </cell>
          <cell r="Q173" t="e">
            <v>#VALUE!</v>
          </cell>
          <cell r="R173" t="str">
            <v>广东省阳西县塘横山村委会竹山村41号</v>
          </cell>
        </row>
        <row r="174">
          <cell r="A174">
            <v>12</v>
          </cell>
          <cell r="B174" t="str">
            <v>B42</v>
          </cell>
          <cell r="C174" t="str">
            <v>陈林英</v>
          </cell>
          <cell r="D174" t="str">
            <v>女</v>
          </cell>
          <cell r="F174" t="str">
            <v>430482198908085861</v>
          </cell>
          <cell r="G174" t="str">
            <v>1989年08月08日</v>
          </cell>
          <cell r="H174">
            <v>20</v>
          </cell>
          <cell r="I174" t="str">
            <v>湖南省</v>
          </cell>
          <cell r="J174" t="str">
            <v>衡阳市--常宁市</v>
          </cell>
          <cell r="K174" t="str">
            <v>2008.06.24</v>
          </cell>
          <cell r="L174" t="str">
            <v>营运部</v>
          </cell>
          <cell r="M174" t="str">
            <v>新港店</v>
          </cell>
          <cell r="N174" t="str">
            <v>一级营业员</v>
          </cell>
          <cell r="P174" t="str">
            <v>在职</v>
          </cell>
          <cell r="Q174" t="e">
            <v>#VALUE!</v>
          </cell>
          <cell r="R174" t="str">
            <v>湖南省常宁市板桥镇鸡公塘村石山组12号</v>
          </cell>
        </row>
        <row r="175">
          <cell r="A175">
            <v>13</v>
          </cell>
          <cell r="B175" t="str">
            <v>B160</v>
          </cell>
          <cell r="C175" t="str">
            <v>陈春花</v>
          </cell>
          <cell r="D175" t="str">
            <v>女</v>
          </cell>
          <cell r="F175" t="str">
            <v>440903198804260921</v>
          </cell>
          <cell r="G175" t="str">
            <v>1988年04月26日</v>
          </cell>
          <cell r="H175">
            <v>21</v>
          </cell>
          <cell r="I175" t="str">
            <v>广东省</v>
          </cell>
          <cell r="J175" t="str">
            <v>茂名市--茂港区</v>
          </cell>
          <cell r="K175" t="str">
            <v>2008.11.22</v>
          </cell>
          <cell r="L175" t="str">
            <v>营运部</v>
          </cell>
          <cell r="M175" t="str">
            <v>新港店</v>
          </cell>
          <cell r="N175" t="str">
            <v>一级营业员</v>
          </cell>
          <cell r="P175" t="str">
            <v>在职</v>
          </cell>
          <cell r="Q175" t="e">
            <v>#VALUE!</v>
          </cell>
          <cell r="R175" t="str">
            <v>广东省茂名市港区小良镇学堂新屋村7号</v>
          </cell>
        </row>
        <row r="176">
          <cell r="A176">
            <v>14</v>
          </cell>
          <cell r="B176" t="str">
            <v>B87</v>
          </cell>
          <cell r="C176" t="str">
            <v>李志飞</v>
          </cell>
          <cell r="D176" t="str">
            <v>女</v>
          </cell>
          <cell r="F176" t="str">
            <v>432826198710103027</v>
          </cell>
          <cell r="G176" t="str">
            <v>1987年10月10日</v>
          </cell>
          <cell r="H176">
            <v>22</v>
          </cell>
          <cell r="I176" t="str">
            <v>湖南省</v>
          </cell>
          <cell r="J176" t="str">
            <v>郴州地区--嘉禾</v>
          </cell>
          <cell r="K176" t="str">
            <v>2007.04.25</v>
          </cell>
          <cell r="L176" t="str">
            <v>营运部</v>
          </cell>
          <cell r="M176" t="str">
            <v>荔湾店</v>
          </cell>
          <cell r="N176" t="str">
            <v>一级店长</v>
          </cell>
          <cell r="P176" t="str">
            <v>在职</v>
          </cell>
          <cell r="Q176" t="e">
            <v>#VALUE!</v>
          </cell>
          <cell r="R176" t="str">
            <v>湖南省嘉禾县田心乡玉洞村241号</v>
          </cell>
        </row>
        <row r="177">
          <cell r="A177">
            <v>15</v>
          </cell>
          <cell r="B177" t="str">
            <v>B154</v>
          </cell>
          <cell r="C177" t="str">
            <v>苏小平</v>
          </cell>
          <cell r="D177" t="str">
            <v>女</v>
          </cell>
          <cell r="F177" t="str">
            <v>440923198808165740</v>
          </cell>
          <cell r="G177" t="str">
            <v>1988年08月16日</v>
          </cell>
          <cell r="H177">
            <v>21</v>
          </cell>
          <cell r="I177" t="str">
            <v>广东省</v>
          </cell>
          <cell r="J177" t="str">
            <v>茂名市--电白县</v>
          </cell>
          <cell r="K177" t="str">
            <v>2008.03.27</v>
          </cell>
          <cell r="L177" t="str">
            <v>营运部</v>
          </cell>
          <cell r="M177" t="str">
            <v>荔湾店</v>
          </cell>
          <cell r="N177" t="str">
            <v>一级收银</v>
          </cell>
          <cell r="P177" t="str">
            <v>在职</v>
          </cell>
          <cell r="Q177" t="e">
            <v>#VALUE!</v>
          </cell>
          <cell r="R177" t="str">
            <v>广东省茂名市电白县黄岭镇彩楼架枧村5号</v>
          </cell>
        </row>
        <row r="178">
          <cell r="A178">
            <v>16</v>
          </cell>
          <cell r="B178" t="str">
            <v>B202</v>
          </cell>
          <cell r="C178" t="str">
            <v>廖佳莉</v>
          </cell>
          <cell r="D178" t="str">
            <v>女</v>
          </cell>
          <cell r="F178" t="str">
            <v>511623199110190407</v>
          </cell>
          <cell r="G178" t="str">
            <v>1991年10月19日</v>
          </cell>
          <cell r="H178">
            <v>18</v>
          </cell>
          <cell r="I178" t="str">
            <v>四川省</v>
          </cell>
          <cell r="J178" t="str">
            <v>广安市--邻水县</v>
          </cell>
          <cell r="K178" t="str">
            <v>2008.07.11</v>
          </cell>
          <cell r="L178" t="str">
            <v>营运部</v>
          </cell>
          <cell r="M178" t="str">
            <v>荔湾店</v>
          </cell>
          <cell r="N178" t="str">
            <v>一级收银</v>
          </cell>
          <cell r="P178" t="str">
            <v>在职</v>
          </cell>
          <cell r="Q178" t="e">
            <v>#VALUE!</v>
          </cell>
          <cell r="R178" t="str">
            <v>四川省邻火县太和乡丁字桥村2组18号</v>
          </cell>
        </row>
        <row r="179">
          <cell r="A179">
            <v>17</v>
          </cell>
          <cell r="B179" t="str">
            <v>B55</v>
          </cell>
          <cell r="C179" t="str">
            <v>黄欢玲</v>
          </cell>
          <cell r="D179" t="str">
            <v>女</v>
          </cell>
          <cell r="F179" t="str">
            <v>450881198611120864</v>
          </cell>
          <cell r="G179" t="str">
            <v>1986年11月12日</v>
          </cell>
          <cell r="H179">
            <v>23</v>
          </cell>
          <cell r="I179" t="e">
            <v>#N/A</v>
          </cell>
          <cell r="J179" t="e">
            <v>#N/A</v>
          </cell>
          <cell r="K179" t="str">
            <v>2008.10.15</v>
          </cell>
          <cell r="L179" t="str">
            <v>营运部</v>
          </cell>
          <cell r="M179" t="str">
            <v>荔湾店</v>
          </cell>
          <cell r="N179" t="str">
            <v>一级营业员</v>
          </cell>
          <cell r="P179" t="str">
            <v>在职</v>
          </cell>
          <cell r="Q179" t="e">
            <v>#VALUE!</v>
          </cell>
          <cell r="R179" t="str">
            <v>广西桂平市麻垌镇大上村在充屯4号</v>
          </cell>
        </row>
        <row r="180">
          <cell r="A180">
            <v>18</v>
          </cell>
          <cell r="B180" t="str">
            <v>B33</v>
          </cell>
          <cell r="C180" t="str">
            <v>陈水琼</v>
          </cell>
          <cell r="D180" t="str">
            <v>女</v>
          </cell>
          <cell r="F180" t="str">
            <v>440881199105061040</v>
          </cell>
          <cell r="G180" t="str">
            <v>1991年05月06日</v>
          </cell>
          <cell r="H180">
            <v>18</v>
          </cell>
          <cell r="I180" t="str">
            <v>广东省</v>
          </cell>
          <cell r="J180" t="str">
            <v>湛江市--廉江市</v>
          </cell>
          <cell r="K180" t="str">
            <v>2006.08.08</v>
          </cell>
          <cell r="L180" t="str">
            <v>营运部</v>
          </cell>
          <cell r="M180" t="str">
            <v>DIY店</v>
          </cell>
          <cell r="N180" t="str">
            <v>二级店长</v>
          </cell>
          <cell r="P180" t="str">
            <v>在职</v>
          </cell>
          <cell r="Q180" t="e">
            <v>#VALUE!</v>
          </cell>
          <cell r="R180" t="str">
            <v>广东省廉江市石城镇坡头西村37号</v>
          </cell>
        </row>
        <row r="181">
          <cell r="A181">
            <v>19</v>
          </cell>
          <cell r="B181" t="str">
            <v>B124</v>
          </cell>
          <cell r="C181" t="str">
            <v>曾霞</v>
          </cell>
          <cell r="D181" t="str">
            <v>女</v>
          </cell>
          <cell r="F181" t="str">
            <v>445381198906025720</v>
          </cell>
          <cell r="G181" t="str">
            <v>1989年06月02日</v>
          </cell>
          <cell r="H181">
            <v>20</v>
          </cell>
          <cell r="I181" t="str">
            <v>广东省</v>
          </cell>
          <cell r="J181" t="str">
            <v>云浮市--罗定市</v>
          </cell>
          <cell r="K181" t="str">
            <v>2008.01.06</v>
          </cell>
          <cell r="L181" t="str">
            <v>营运部</v>
          </cell>
          <cell r="M181" t="str">
            <v>DIY店</v>
          </cell>
          <cell r="N181" t="str">
            <v>二级收银</v>
          </cell>
          <cell r="P181" t="str">
            <v>在职</v>
          </cell>
          <cell r="Q181" t="e">
            <v>#VALUE!</v>
          </cell>
          <cell r="R181" t="str">
            <v>广东省罗定市黎少镇泽迳村委鱼众坪23号</v>
          </cell>
        </row>
        <row r="182">
          <cell r="A182">
            <v>20</v>
          </cell>
          <cell r="B182" t="str">
            <v>B113</v>
          </cell>
          <cell r="C182" t="str">
            <v>龙凤</v>
          </cell>
          <cell r="D182" t="str">
            <v>女</v>
          </cell>
          <cell r="F182" t="str">
            <v>431127199106170524</v>
          </cell>
          <cell r="G182" t="str">
            <v>1991年06月17日</v>
          </cell>
          <cell r="H182">
            <v>18</v>
          </cell>
          <cell r="I182" t="str">
            <v>湖南省</v>
          </cell>
          <cell r="J182" t="str">
            <v>永州市--蓝山县</v>
          </cell>
          <cell r="K182" t="str">
            <v>2008.06.30</v>
          </cell>
          <cell r="L182" t="str">
            <v>营运部</v>
          </cell>
          <cell r="M182" t="str">
            <v>DIY店</v>
          </cell>
          <cell r="N182" t="str">
            <v>一级收银</v>
          </cell>
          <cell r="P182" t="str">
            <v>在职</v>
          </cell>
          <cell r="Q182" t="e">
            <v>#VALUE!</v>
          </cell>
          <cell r="R182" t="str">
            <v>湖南省蓝山县塔峰镇箭岭村2组</v>
          </cell>
        </row>
        <row r="183">
          <cell r="A183">
            <v>21</v>
          </cell>
          <cell r="B183" t="str">
            <v>B119</v>
          </cell>
          <cell r="C183" t="str">
            <v>翁水燕</v>
          </cell>
          <cell r="D183" t="str">
            <v>女</v>
          </cell>
          <cell r="F183" t="str">
            <v>440982199101102783</v>
          </cell>
          <cell r="G183" t="str">
            <v>1991年01月10日</v>
          </cell>
          <cell r="H183">
            <v>18</v>
          </cell>
          <cell r="I183" t="str">
            <v>广东省</v>
          </cell>
          <cell r="J183" t="str">
            <v>茂名市--化州市</v>
          </cell>
          <cell r="K183" t="str">
            <v>2008.08.25</v>
          </cell>
          <cell r="L183" t="str">
            <v>营运部</v>
          </cell>
          <cell r="M183" t="str">
            <v>DIY店</v>
          </cell>
          <cell r="N183" t="str">
            <v>一级营业员</v>
          </cell>
          <cell r="P183" t="str">
            <v>在职</v>
          </cell>
          <cell r="Q183" t="e">
            <v>#VALUE!</v>
          </cell>
          <cell r="R183" t="str">
            <v>广东省化州市林尘镇七芝坡村88号</v>
          </cell>
        </row>
        <row r="184">
          <cell r="A184">
            <v>22</v>
          </cell>
          <cell r="B184" t="str">
            <v>B177</v>
          </cell>
          <cell r="C184" t="str">
            <v>王汉兰</v>
          </cell>
          <cell r="D184" t="str">
            <v>女</v>
          </cell>
          <cell r="F184" t="str">
            <v>441623198509112424</v>
          </cell>
          <cell r="G184" t="str">
            <v>1985年09月11日</v>
          </cell>
          <cell r="H184">
            <v>24</v>
          </cell>
          <cell r="I184" t="str">
            <v>广东省</v>
          </cell>
          <cell r="J184" t="str">
            <v>河源市--连平县</v>
          </cell>
          <cell r="K184" t="str">
            <v>2008.11.29</v>
          </cell>
          <cell r="L184" t="str">
            <v>营运部</v>
          </cell>
          <cell r="M184" t="str">
            <v>DIY店</v>
          </cell>
          <cell r="N184" t="str">
            <v>一级营业员</v>
          </cell>
          <cell r="P184" t="str">
            <v>在职</v>
          </cell>
          <cell r="Q184" t="e">
            <v>#VALUE!</v>
          </cell>
          <cell r="R184" t="str">
            <v>广东省连平县溪山镇茶山村委会岭背屋8号</v>
          </cell>
        </row>
        <row r="185">
          <cell r="A185">
            <v>23</v>
          </cell>
          <cell r="B185" t="str">
            <v>B222</v>
          </cell>
          <cell r="C185" t="str">
            <v>邓诗清</v>
          </cell>
          <cell r="D185" t="str">
            <v>女</v>
          </cell>
          <cell r="F185" t="str">
            <v>450422198905303322</v>
          </cell>
          <cell r="G185" t="str">
            <v>1989年05月30日</v>
          </cell>
          <cell r="H185">
            <v>20</v>
          </cell>
          <cell r="I185" t="e">
            <v>#N/A</v>
          </cell>
          <cell r="J185" t="e">
            <v>#N/A</v>
          </cell>
          <cell r="K185" t="str">
            <v>2008.08.03</v>
          </cell>
          <cell r="L185" t="str">
            <v>营运部</v>
          </cell>
          <cell r="M185" t="str">
            <v>DIY店</v>
          </cell>
          <cell r="N185" t="str">
            <v>一级营业员</v>
          </cell>
          <cell r="P185" t="str">
            <v>在职</v>
          </cell>
          <cell r="Q185" t="e">
            <v>#VALUE!</v>
          </cell>
          <cell r="R185" t="str">
            <v>广西藤县和平镇屯江村都竹三组10号</v>
          </cell>
        </row>
        <row r="186">
          <cell r="A186">
            <v>24</v>
          </cell>
          <cell r="B186" t="str">
            <v>B143</v>
          </cell>
          <cell r="C186" t="str">
            <v>黄美华</v>
          </cell>
          <cell r="D186" t="str">
            <v>女</v>
          </cell>
          <cell r="F186" t="str">
            <v>45080219900615386X</v>
          </cell>
          <cell r="G186" t="str">
            <v>1990年06月15日</v>
          </cell>
          <cell r="H186">
            <v>19</v>
          </cell>
          <cell r="I186" t="e">
            <v>#N/A</v>
          </cell>
          <cell r="J186" t="e">
            <v>#N/A</v>
          </cell>
          <cell r="K186" t="str">
            <v>2008.12.31</v>
          </cell>
          <cell r="L186" t="str">
            <v>营运部</v>
          </cell>
          <cell r="M186" t="str">
            <v>DIY店</v>
          </cell>
          <cell r="N186" t="str">
            <v>一级营业员</v>
          </cell>
          <cell r="P186" t="str">
            <v>在职</v>
          </cell>
          <cell r="Q186" t="e">
            <v>#VALUE!</v>
          </cell>
          <cell r="R186" t="str">
            <v>广西贵港三里镇吉塘村村城75号</v>
          </cell>
        </row>
        <row r="187">
          <cell r="A187">
            <v>25</v>
          </cell>
          <cell r="B187" t="str">
            <v>B128</v>
          </cell>
          <cell r="C187" t="str">
            <v>邰玮</v>
          </cell>
          <cell r="D187" t="str">
            <v>女</v>
          </cell>
          <cell r="F187" t="str">
            <v>220602198511130329</v>
          </cell>
          <cell r="G187" t="str">
            <v>1985年11月13日</v>
          </cell>
          <cell r="H187">
            <v>24</v>
          </cell>
          <cell r="I187" t="str">
            <v>吉林省</v>
          </cell>
          <cell r="J187" t="str">
            <v>白山市--八道江区</v>
          </cell>
          <cell r="K187" t="str">
            <v>2009.01.04</v>
          </cell>
          <cell r="L187" t="str">
            <v>营运部</v>
          </cell>
          <cell r="M187" t="str">
            <v>DIY店</v>
          </cell>
          <cell r="N187" t="str">
            <v>见习营业员</v>
          </cell>
          <cell r="P187" t="str">
            <v>在职</v>
          </cell>
          <cell r="Q187" t="e">
            <v>#VALUE!</v>
          </cell>
          <cell r="R187" t="str">
            <v>吉林省白山市八道江区新建街新二委一组</v>
          </cell>
        </row>
        <row r="188">
          <cell r="A188">
            <v>26</v>
          </cell>
          <cell r="B188" t="str">
            <v>B155</v>
          </cell>
          <cell r="C188" t="str">
            <v>邓梧红</v>
          </cell>
          <cell r="D188" t="str">
            <v>男</v>
          </cell>
          <cell r="F188" t="str">
            <v>431024198410200039</v>
          </cell>
          <cell r="G188" t="str">
            <v>1984年10月20日</v>
          </cell>
          <cell r="H188">
            <v>25</v>
          </cell>
          <cell r="I188" t="str">
            <v>湖南省</v>
          </cell>
          <cell r="J188" t="str">
            <v>郴州市--嘉禾县</v>
          </cell>
          <cell r="K188" t="str">
            <v>2008.07.12</v>
          </cell>
          <cell r="L188" t="str">
            <v>营运部</v>
          </cell>
          <cell r="M188" t="str">
            <v>DIY店</v>
          </cell>
          <cell r="N188" t="str">
            <v>吧员</v>
          </cell>
          <cell r="P188" t="str">
            <v>在职</v>
          </cell>
          <cell r="Q188" t="e">
            <v>#VALUE!</v>
          </cell>
          <cell r="R188" t="str">
            <v>湖南省嘉禾县城关镇珠泉西路83号</v>
          </cell>
        </row>
        <row r="189">
          <cell r="A189">
            <v>27</v>
          </cell>
          <cell r="B189" t="str">
            <v>B206</v>
          </cell>
          <cell r="C189" t="str">
            <v>黄慧萍</v>
          </cell>
          <cell r="D189" t="str">
            <v>女</v>
          </cell>
          <cell r="F189" t="str">
            <v>450603199005132122</v>
          </cell>
          <cell r="G189" t="str">
            <v>1990年05月13日</v>
          </cell>
          <cell r="H189">
            <v>19</v>
          </cell>
          <cell r="I189" t="e">
            <v>#N/A</v>
          </cell>
          <cell r="J189" t="e">
            <v>#N/A</v>
          </cell>
          <cell r="K189" t="str">
            <v>2008.07.20</v>
          </cell>
          <cell r="L189" t="str">
            <v>营运部</v>
          </cell>
          <cell r="M189" t="str">
            <v>DIY店</v>
          </cell>
          <cell r="N189" t="str">
            <v>吧员</v>
          </cell>
          <cell r="P189" t="str">
            <v>在职</v>
          </cell>
          <cell r="Q189" t="e">
            <v>#VALUE!</v>
          </cell>
          <cell r="R189" t="str">
            <v>广西防城港市区那梭镇炮台村揽沟组16号</v>
          </cell>
        </row>
        <row r="190">
          <cell r="A190">
            <v>28</v>
          </cell>
          <cell r="B190" t="str">
            <v>B118</v>
          </cell>
          <cell r="C190" t="str">
            <v>王俊华</v>
          </cell>
          <cell r="D190" t="str">
            <v>男</v>
          </cell>
          <cell r="F190" t="str">
            <v>432524198812273415</v>
          </cell>
          <cell r="G190" t="str">
            <v>1988年12月27日</v>
          </cell>
          <cell r="H190">
            <v>21</v>
          </cell>
          <cell r="I190" t="str">
            <v>湖南省</v>
          </cell>
          <cell r="J190" t="str">
            <v>娄底地区--新化</v>
          </cell>
          <cell r="K190" t="str">
            <v>2008.12.28</v>
          </cell>
          <cell r="L190" t="str">
            <v>营运部</v>
          </cell>
          <cell r="M190" t="str">
            <v>DIY店</v>
          </cell>
          <cell r="N190" t="str">
            <v>吧员</v>
          </cell>
          <cell r="P190" t="str">
            <v>在职</v>
          </cell>
          <cell r="Q190" t="e">
            <v>#VALUE!</v>
          </cell>
          <cell r="R190" t="str">
            <v>湖南省新化县琅塘镇兴隆村第十一村民小组001号</v>
          </cell>
        </row>
        <row r="191">
          <cell r="A191"/>
          <cell r="C191" t="str">
            <v>李春山</v>
          </cell>
          <cell r="D191" t="str">
            <v>男</v>
          </cell>
          <cell r="G191"/>
          <cell r="H191"/>
          <cell r="I191"/>
          <cell r="J191"/>
          <cell r="K191" t="str">
            <v>2008.02.01</v>
          </cell>
          <cell r="L191" t="str">
            <v>营运部</v>
          </cell>
          <cell r="M191" t="str">
            <v>DIY店</v>
          </cell>
          <cell r="N191" t="str">
            <v>吧员</v>
          </cell>
          <cell r="P191" t="str">
            <v>在职</v>
          </cell>
          <cell r="Q191" t="e">
            <v>#VALUE!</v>
          </cell>
        </row>
        <row r="192">
          <cell r="A192" t="e">
            <v>#VALUE!</v>
          </cell>
          <cell r="B192" t="str">
            <v>B126</v>
          </cell>
          <cell r="C192" t="str">
            <v>彭燕芳</v>
          </cell>
          <cell r="D192" t="str">
            <v>女</v>
          </cell>
          <cell r="F192" t="str">
            <v>441284198411031221</v>
          </cell>
          <cell r="G192" t="str">
            <v>1984年11月03日</v>
          </cell>
          <cell r="H192">
            <v>25</v>
          </cell>
          <cell r="I192" t="str">
            <v>广东省</v>
          </cell>
          <cell r="J192" t="str">
            <v>肇庆市--四会市</v>
          </cell>
          <cell r="K192" t="str">
            <v>2008.02.15</v>
          </cell>
          <cell r="L192" t="str">
            <v>营运部</v>
          </cell>
          <cell r="M192" t="str">
            <v>天虹店</v>
          </cell>
          <cell r="N192" t="str">
            <v>一级店长</v>
          </cell>
          <cell r="P192" t="str">
            <v>在职</v>
          </cell>
          <cell r="Q192" t="e">
            <v>#VALUE!</v>
          </cell>
          <cell r="R192" t="str">
            <v>广东省四会市威整镇南龙村委会白石村026号</v>
          </cell>
        </row>
        <row r="193">
          <cell r="A193" t="e">
            <v>#VALUE!</v>
          </cell>
          <cell r="B193" t="str">
            <v>B134</v>
          </cell>
          <cell r="C193" t="str">
            <v>颜静兰</v>
          </cell>
          <cell r="D193" t="str">
            <v>女</v>
          </cell>
          <cell r="F193" t="str">
            <v>441424198103042601</v>
          </cell>
          <cell r="G193" t="str">
            <v>1981年03月04日</v>
          </cell>
          <cell r="H193">
            <v>28</v>
          </cell>
          <cell r="I193" t="str">
            <v>广东省</v>
          </cell>
          <cell r="J193" t="str">
            <v>梅州市--五华县</v>
          </cell>
          <cell r="K193" t="str">
            <v>2008.03.10</v>
          </cell>
          <cell r="L193" t="str">
            <v>营运部</v>
          </cell>
          <cell r="M193" t="str">
            <v>天虹店</v>
          </cell>
          <cell r="N193" t="str">
            <v>二级收银</v>
          </cell>
          <cell r="P193" t="str">
            <v>在职</v>
          </cell>
          <cell r="Q193" t="e">
            <v>#VALUE!</v>
          </cell>
          <cell r="R193" t="str">
            <v>广东省五华县华城镇塔岗村颜屋</v>
          </cell>
        </row>
        <row r="194">
          <cell r="A194" t="e">
            <v>#VALUE!</v>
          </cell>
          <cell r="B194" t="str">
            <v>B203</v>
          </cell>
          <cell r="C194" t="str">
            <v>梁家丹</v>
          </cell>
          <cell r="D194" t="str">
            <v>女</v>
          </cell>
          <cell r="F194" t="str">
            <v>441624199208203526</v>
          </cell>
          <cell r="G194" t="str">
            <v>1992年08月20日</v>
          </cell>
          <cell r="H194">
            <v>17</v>
          </cell>
          <cell r="I194" t="str">
            <v>广东省</v>
          </cell>
          <cell r="J194" t="str">
            <v>河源市--和平县</v>
          </cell>
          <cell r="K194" t="str">
            <v>2008.08.02</v>
          </cell>
          <cell r="L194" t="str">
            <v>营运部</v>
          </cell>
          <cell r="M194" t="str">
            <v>天虹店</v>
          </cell>
          <cell r="N194" t="str">
            <v>一级收银</v>
          </cell>
          <cell r="P194" t="str">
            <v>在职</v>
          </cell>
          <cell r="Q194" t="e">
            <v>#VALUE!</v>
          </cell>
          <cell r="R194" t="str">
            <v>广东省和平县彭寨镇宏星村委会上儒55号</v>
          </cell>
        </row>
        <row r="195">
          <cell r="A195" t="e">
            <v>#VALUE!</v>
          </cell>
          <cell r="B195" t="str">
            <v>B187</v>
          </cell>
          <cell r="C195" t="str">
            <v>满小燕</v>
          </cell>
          <cell r="D195" t="str">
            <v>女</v>
          </cell>
          <cell r="F195" t="str">
            <v>431226198612210626</v>
          </cell>
          <cell r="G195" t="str">
            <v>1986年12月21日</v>
          </cell>
          <cell r="H195">
            <v>23</v>
          </cell>
          <cell r="I195" t="str">
            <v>湖南省</v>
          </cell>
          <cell r="J195" t="str">
            <v>怀化市--麻阳苗族自治县</v>
          </cell>
          <cell r="K195" t="str">
            <v>2008.04.14</v>
          </cell>
          <cell r="L195" t="str">
            <v>营运部</v>
          </cell>
          <cell r="M195" t="str">
            <v>天虹店</v>
          </cell>
          <cell r="N195" t="str">
            <v>二级营业员</v>
          </cell>
          <cell r="P195" t="str">
            <v>在职</v>
          </cell>
          <cell r="Q195" t="e">
            <v>#VALUE!</v>
          </cell>
          <cell r="R195" t="str">
            <v>湖南省麻阳苗族自治县兰里镇兰里村八组</v>
          </cell>
        </row>
        <row r="196">
          <cell r="A196" t="e">
            <v>#VALUE!</v>
          </cell>
          <cell r="B196" t="str">
            <v>B205</v>
          </cell>
          <cell r="C196" t="str">
            <v>李艳辉</v>
          </cell>
          <cell r="D196" t="str">
            <v>女</v>
          </cell>
          <cell r="F196" t="str">
            <v>431126198710154626</v>
          </cell>
          <cell r="G196" t="str">
            <v>1987年10月15日</v>
          </cell>
          <cell r="H196">
            <v>22</v>
          </cell>
          <cell r="I196" t="str">
            <v>湖南省</v>
          </cell>
          <cell r="J196" t="str">
            <v>永州市--宁远县</v>
          </cell>
          <cell r="K196" t="str">
            <v>2008.08.04</v>
          </cell>
          <cell r="L196" t="str">
            <v>营运部</v>
          </cell>
          <cell r="M196" t="str">
            <v>天虹店</v>
          </cell>
          <cell r="N196" t="str">
            <v>一级营业员</v>
          </cell>
          <cell r="P196" t="str">
            <v>在职</v>
          </cell>
          <cell r="Q196" t="e">
            <v>#VALUE!</v>
          </cell>
          <cell r="R196" t="str">
            <v>湖南省宁远县保安乡石坝村3组</v>
          </cell>
        </row>
        <row r="197">
          <cell r="A197"/>
          <cell r="C197" t="str">
            <v>陈远利</v>
          </cell>
          <cell r="D197" t="str">
            <v>女</v>
          </cell>
          <cell r="G197"/>
          <cell r="H197"/>
          <cell r="I197"/>
          <cell r="J197"/>
          <cell r="K197" t="str">
            <v>2009.1.30</v>
          </cell>
          <cell r="L197" t="str">
            <v>营运部</v>
          </cell>
          <cell r="M197" t="str">
            <v>天虹店</v>
          </cell>
          <cell r="N197" t="str">
            <v>一级营业员</v>
          </cell>
          <cell r="P197" t="str">
            <v>在职</v>
          </cell>
          <cell r="Q197" t="e">
            <v>#VALUE!</v>
          </cell>
        </row>
        <row r="198">
          <cell r="A198"/>
          <cell r="G198"/>
          <cell r="H198"/>
          <cell r="I198"/>
          <cell r="J198"/>
          <cell r="P198"/>
          <cell r="Q198"/>
        </row>
        <row r="199">
          <cell r="A199"/>
          <cell r="G199"/>
          <cell r="H199"/>
          <cell r="I199"/>
          <cell r="J199"/>
          <cell r="P199"/>
          <cell r="Q199"/>
        </row>
        <row r="200">
          <cell r="A200"/>
          <cell r="G200"/>
          <cell r="H200"/>
          <cell r="I200"/>
          <cell r="J200"/>
          <cell r="P200"/>
          <cell r="Q200"/>
        </row>
        <row r="201">
          <cell r="A201"/>
          <cell r="G201"/>
          <cell r="H201"/>
          <cell r="I201"/>
          <cell r="J201"/>
          <cell r="P201"/>
          <cell r="Q201"/>
        </row>
        <row r="202">
          <cell r="A202"/>
          <cell r="G202"/>
          <cell r="H202"/>
          <cell r="I202"/>
          <cell r="J202"/>
          <cell r="P202"/>
          <cell r="Q202"/>
        </row>
        <row r="203">
          <cell r="A203"/>
          <cell r="G203"/>
          <cell r="H203"/>
          <cell r="I203"/>
          <cell r="J203"/>
          <cell r="P203"/>
          <cell r="Q203"/>
        </row>
        <row r="204">
          <cell r="A204"/>
          <cell r="G204"/>
          <cell r="H204"/>
          <cell r="I204"/>
          <cell r="J204"/>
          <cell r="P204"/>
          <cell r="Q204"/>
        </row>
        <row r="205">
          <cell r="A205"/>
          <cell r="G205"/>
          <cell r="H205"/>
          <cell r="I205"/>
          <cell r="J205"/>
          <cell r="P205"/>
          <cell r="Q205"/>
        </row>
        <row r="206">
          <cell r="A206"/>
          <cell r="G206"/>
          <cell r="H206"/>
          <cell r="I206"/>
          <cell r="J206"/>
          <cell r="P206"/>
          <cell r="Q206"/>
        </row>
        <row r="207">
          <cell r="A207"/>
          <cell r="G207"/>
          <cell r="H207"/>
          <cell r="I207"/>
          <cell r="J207"/>
          <cell r="P207"/>
          <cell r="Q207"/>
        </row>
        <row r="208">
          <cell r="A208"/>
          <cell r="G208"/>
          <cell r="H208"/>
          <cell r="I208"/>
          <cell r="J208"/>
          <cell r="P208"/>
          <cell r="Q208"/>
        </row>
        <row r="209">
          <cell r="A209"/>
          <cell r="G209"/>
          <cell r="H209"/>
          <cell r="I209"/>
          <cell r="J209"/>
          <cell r="P209"/>
          <cell r="Q209"/>
        </row>
        <row r="210">
          <cell r="A210"/>
          <cell r="G210"/>
          <cell r="H210"/>
          <cell r="I210"/>
          <cell r="J210"/>
          <cell r="P210"/>
          <cell r="Q210"/>
        </row>
        <row r="211">
          <cell r="A211"/>
          <cell r="G211"/>
          <cell r="H211"/>
          <cell r="I211"/>
          <cell r="J211"/>
          <cell r="P211"/>
          <cell r="Q211"/>
        </row>
        <row r="212">
          <cell r="A212"/>
          <cell r="G212"/>
          <cell r="H212"/>
          <cell r="I212"/>
          <cell r="J212"/>
          <cell r="P212"/>
          <cell r="Q212"/>
        </row>
        <row r="213">
          <cell r="A213"/>
          <cell r="G213"/>
          <cell r="H213"/>
          <cell r="I213"/>
          <cell r="J213"/>
          <cell r="P213"/>
          <cell r="Q213"/>
        </row>
        <row r="214">
          <cell r="A214"/>
          <cell r="G214"/>
          <cell r="H214"/>
          <cell r="I214"/>
          <cell r="J214"/>
          <cell r="P214"/>
          <cell r="Q214"/>
        </row>
        <row r="215">
          <cell r="A215"/>
          <cell r="G215"/>
          <cell r="H215"/>
          <cell r="I215"/>
          <cell r="J215"/>
          <cell r="P215"/>
          <cell r="Q215"/>
        </row>
        <row r="216">
          <cell r="A216"/>
          <cell r="G216"/>
          <cell r="H216"/>
          <cell r="I216"/>
          <cell r="J216"/>
          <cell r="P216"/>
          <cell r="Q216"/>
        </row>
        <row r="217">
          <cell r="A217"/>
          <cell r="G217"/>
          <cell r="H217"/>
          <cell r="I217"/>
          <cell r="J217"/>
          <cell r="P217"/>
          <cell r="Q217"/>
        </row>
        <row r="218">
          <cell r="A218"/>
          <cell r="G218"/>
          <cell r="H218"/>
          <cell r="I218"/>
          <cell r="J218"/>
          <cell r="P218"/>
          <cell r="Q218"/>
        </row>
        <row r="219">
          <cell r="A219"/>
          <cell r="G219"/>
          <cell r="H219"/>
          <cell r="I219"/>
          <cell r="J219"/>
          <cell r="P219"/>
          <cell r="Q219"/>
        </row>
        <row r="220">
          <cell r="A220"/>
          <cell r="G220"/>
          <cell r="H220"/>
          <cell r="I220"/>
          <cell r="J220"/>
          <cell r="P220"/>
          <cell r="Q220"/>
        </row>
        <row r="221">
          <cell r="A221"/>
          <cell r="G221"/>
          <cell r="H221"/>
          <cell r="I221"/>
          <cell r="J221"/>
          <cell r="P221"/>
          <cell r="Q221"/>
        </row>
        <row r="222">
          <cell r="A222"/>
          <cell r="G222"/>
          <cell r="H222"/>
          <cell r="I222"/>
          <cell r="J222"/>
          <cell r="P222"/>
          <cell r="Q222"/>
        </row>
        <row r="223">
          <cell r="A223"/>
          <cell r="G223"/>
          <cell r="H223"/>
          <cell r="I223"/>
          <cell r="J223"/>
          <cell r="P223"/>
          <cell r="Q223"/>
        </row>
        <row r="224">
          <cell r="A224"/>
          <cell r="G224"/>
          <cell r="H224"/>
          <cell r="I224"/>
          <cell r="J224"/>
          <cell r="P224"/>
          <cell r="Q224"/>
        </row>
        <row r="225">
          <cell r="A225"/>
          <cell r="G225"/>
          <cell r="H225"/>
          <cell r="I225"/>
          <cell r="J225"/>
          <cell r="P225"/>
          <cell r="Q225"/>
        </row>
        <row r="226">
          <cell r="A226"/>
          <cell r="G226"/>
          <cell r="H226"/>
          <cell r="I226"/>
          <cell r="J226"/>
          <cell r="P226"/>
          <cell r="Q226"/>
        </row>
        <row r="227">
          <cell r="A227"/>
          <cell r="G227"/>
          <cell r="H227"/>
          <cell r="I227"/>
          <cell r="J227"/>
          <cell r="P227"/>
          <cell r="Q227"/>
        </row>
        <row r="228">
          <cell r="A228"/>
          <cell r="G228"/>
          <cell r="H228"/>
          <cell r="I228"/>
          <cell r="J228"/>
          <cell r="P228"/>
          <cell r="Q228"/>
        </row>
        <row r="229">
          <cell r="A229"/>
          <cell r="G229"/>
          <cell r="H229"/>
          <cell r="I229"/>
          <cell r="J229"/>
          <cell r="P229"/>
          <cell r="Q229"/>
        </row>
        <row r="230">
          <cell r="A230"/>
          <cell r="G230"/>
          <cell r="H230"/>
          <cell r="I230"/>
          <cell r="J230"/>
          <cell r="P230"/>
          <cell r="Q230"/>
        </row>
        <row r="231">
          <cell r="A231"/>
          <cell r="G231"/>
          <cell r="H231"/>
          <cell r="I231"/>
          <cell r="J231"/>
          <cell r="P231"/>
          <cell r="Q231"/>
        </row>
        <row r="232">
          <cell r="A232"/>
          <cell r="G232"/>
          <cell r="H232"/>
          <cell r="I232"/>
          <cell r="J232"/>
          <cell r="P232"/>
          <cell r="Q232"/>
        </row>
        <row r="233">
          <cell r="A233"/>
          <cell r="G233"/>
          <cell r="H233"/>
          <cell r="I233"/>
          <cell r="J233"/>
          <cell r="P233"/>
          <cell r="Q233"/>
        </row>
        <row r="234">
          <cell r="A234"/>
          <cell r="G234"/>
          <cell r="H234"/>
          <cell r="I234"/>
          <cell r="J234"/>
          <cell r="P234"/>
          <cell r="Q234"/>
        </row>
        <row r="235">
          <cell r="A235"/>
          <cell r="G235"/>
          <cell r="H235"/>
          <cell r="I235"/>
          <cell r="J235"/>
          <cell r="P235"/>
          <cell r="Q235"/>
        </row>
        <row r="236">
          <cell r="A236"/>
          <cell r="G236"/>
          <cell r="H236"/>
          <cell r="I236"/>
          <cell r="J236"/>
          <cell r="P236"/>
          <cell r="Q236"/>
        </row>
        <row r="237">
          <cell r="A237"/>
          <cell r="G237"/>
          <cell r="H237"/>
          <cell r="I237"/>
          <cell r="J237"/>
          <cell r="P237"/>
          <cell r="Q237"/>
        </row>
        <row r="238">
          <cell r="A238"/>
          <cell r="G238"/>
          <cell r="H238"/>
          <cell r="I238"/>
          <cell r="J238"/>
          <cell r="P238"/>
          <cell r="Q238"/>
        </row>
        <row r="239">
          <cell r="A239"/>
          <cell r="G239"/>
          <cell r="H239"/>
          <cell r="I239"/>
          <cell r="J239"/>
          <cell r="P239"/>
          <cell r="Q239"/>
        </row>
        <row r="240">
          <cell r="A240"/>
          <cell r="G240"/>
          <cell r="H240"/>
          <cell r="I240"/>
          <cell r="J240"/>
          <cell r="M240" t="str">
            <v>西饼</v>
          </cell>
          <cell r="N240" t="str">
            <v>洗模</v>
          </cell>
          <cell r="P240"/>
          <cell r="Q240"/>
        </row>
        <row r="241">
          <cell r="A241"/>
          <cell r="G241"/>
          <cell r="H241"/>
          <cell r="I241"/>
          <cell r="J241"/>
          <cell r="M241" t="str">
            <v>烤炉</v>
          </cell>
          <cell r="N241" t="str">
            <v>装饰</v>
          </cell>
          <cell r="P241"/>
          <cell r="Q241"/>
        </row>
        <row r="242">
          <cell r="A242"/>
          <cell r="G242"/>
          <cell r="H242"/>
          <cell r="I242"/>
          <cell r="J242"/>
          <cell r="M242" t="str">
            <v>烤炉</v>
          </cell>
          <cell r="N242" t="str">
            <v>炸包</v>
          </cell>
          <cell r="P242"/>
          <cell r="Q242"/>
        </row>
        <row r="243">
          <cell r="A243"/>
          <cell r="G243"/>
          <cell r="H243"/>
          <cell r="I243"/>
          <cell r="J243"/>
          <cell r="P243"/>
          <cell r="Q243"/>
        </row>
        <row r="244">
          <cell r="A244"/>
          <cell r="G244"/>
          <cell r="H244"/>
          <cell r="I244"/>
          <cell r="J244"/>
          <cell r="P244"/>
          <cell r="Q244"/>
        </row>
        <row r="245">
          <cell r="A245"/>
          <cell r="G245"/>
          <cell r="H245"/>
          <cell r="I245"/>
          <cell r="J245"/>
          <cell r="P245"/>
          <cell r="Q245"/>
        </row>
        <row r="246">
          <cell r="A246"/>
          <cell r="G246"/>
          <cell r="H246"/>
          <cell r="I246"/>
          <cell r="J246"/>
          <cell r="P246"/>
          <cell r="Q246"/>
        </row>
        <row r="247">
          <cell r="A247"/>
          <cell r="G247"/>
          <cell r="H247"/>
          <cell r="I247"/>
          <cell r="J247"/>
          <cell r="P247"/>
          <cell r="Q247"/>
        </row>
        <row r="248">
          <cell r="A248"/>
          <cell r="G248"/>
          <cell r="H248"/>
          <cell r="I248"/>
          <cell r="J248"/>
          <cell r="P248"/>
          <cell r="Q248"/>
        </row>
        <row r="249">
          <cell r="A249"/>
          <cell r="G249"/>
          <cell r="H249"/>
          <cell r="I249"/>
          <cell r="J249"/>
          <cell r="P249"/>
          <cell r="Q249"/>
        </row>
        <row r="250">
          <cell r="A250"/>
          <cell r="G250"/>
          <cell r="H250"/>
          <cell r="I250"/>
          <cell r="J250"/>
          <cell r="P250"/>
          <cell r="Q250"/>
        </row>
        <row r="251">
          <cell r="A251"/>
          <cell r="G251"/>
          <cell r="H251"/>
          <cell r="I251"/>
          <cell r="J251"/>
          <cell r="P251"/>
          <cell r="Q251"/>
        </row>
        <row r="252">
          <cell r="A252"/>
          <cell r="G252"/>
          <cell r="H252"/>
          <cell r="I252"/>
          <cell r="J252"/>
          <cell r="P252"/>
          <cell r="Q252"/>
        </row>
        <row r="253">
          <cell r="A253"/>
          <cell r="G253"/>
          <cell r="H253"/>
          <cell r="I253"/>
          <cell r="J253"/>
          <cell r="P253"/>
          <cell r="Q253"/>
        </row>
        <row r="254">
          <cell r="A254"/>
          <cell r="G254"/>
          <cell r="H254"/>
          <cell r="I254"/>
          <cell r="J254"/>
          <cell r="P254"/>
          <cell r="Q254"/>
        </row>
        <row r="255">
          <cell r="A255"/>
          <cell r="G255"/>
          <cell r="H255"/>
          <cell r="I255"/>
          <cell r="J255"/>
          <cell r="P255"/>
          <cell r="Q255"/>
        </row>
        <row r="256">
          <cell r="A256"/>
          <cell r="G256"/>
          <cell r="H256"/>
          <cell r="I256"/>
          <cell r="J256"/>
          <cell r="P256"/>
          <cell r="Q256"/>
        </row>
        <row r="257">
          <cell r="A257"/>
          <cell r="G257"/>
          <cell r="H257"/>
          <cell r="I257"/>
          <cell r="J257"/>
          <cell r="P257"/>
          <cell r="Q257"/>
        </row>
        <row r="258">
          <cell r="A258"/>
          <cell r="G258"/>
          <cell r="H258"/>
          <cell r="I258"/>
          <cell r="J258"/>
          <cell r="P258"/>
          <cell r="Q258"/>
        </row>
        <row r="259">
          <cell r="A259"/>
          <cell r="G259"/>
          <cell r="H259"/>
          <cell r="I259"/>
          <cell r="J259"/>
          <cell r="P259"/>
          <cell r="Q259"/>
        </row>
        <row r="260">
          <cell r="A260"/>
          <cell r="G260"/>
          <cell r="H260"/>
          <cell r="I260"/>
          <cell r="J260"/>
          <cell r="P260"/>
          <cell r="Q260"/>
        </row>
        <row r="261">
          <cell r="A261"/>
          <cell r="G261"/>
          <cell r="H261"/>
          <cell r="I261"/>
          <cell r="J261"/>
          <cell r="P261"/>
          <cell r="Q261"/>
        </row>
        <row r="262">
          <cell r="A262"/>
          <cell r="G262"/>
          <cell r="H262"/>
          <cell r="I262"/>
          <cell r="J262"/>
          <cell r="P262"/>
          <cell r="Q262"/>
        </row>
        <row r="263">
          <cell r="A263"/>
          <cell r="G263"/>
          <cell r="H263"/>
          <cell r="I263"/>
          <cell r="J263"/>
          <cell r="P263"/>
          <cell r="Q263"/>
        </row>
        <row r="264">
          <cell r="A264"/>
          <cell r="G264"/>
          <cell r="H264"/>
          <cell r="I264"/>
          <cell r="J264"/>
          <cell r="P264"/>
          <cell r="Q264"/>
        </row>
        <row r="265">
          <cell r="A265"/>
          <cell r="G265"/>
          <cell r="H265"/>
          <cell r="I265"/>
          <cell r="J265"/>
          <cell r="P265"/>
          <cell r="Q265"/>
        </row>
        <row r="266">
          <cell r="A266"/>
          <cell r="G266"/>
          <cell r="H266"/>
          <cell r="I266"/>
          <cell r="J266"/>
          <cell r="P266"/>
          <cell r="Q266"/>
        </row>
        <row r="267">
          <cell r="A267"/>
          <cell r="G267"/>
          <cell r="H267"/>
          <cell r="I267"/>
          <cell r="J267"/>
          <cell r="P267"/>
          <cell r="Q267"/>
        </row>
        <row r="268">
          <cell r="A268"/>
          <cell r="G268"/>
          <cell r="H268"/>
          <cell r="I268"/>
          <cell r="J268"/>
          <cell r="P268"/>
          <cell r="Q268"/>
        </row>
        <row r="269">
          <cell r="A269"/>
          <cell r="G269"/>
          <cell r="H269"/>
          <cell r="I269"/>
          <cell r="J269"/>
          <cell r="P269"/>
          <cell r="Q269"/>
        </row>
        <row r="270">
          <cell r="A270"/>
          <cell r="G270"/>
          <cell r="H270"/>
          <cell r="I270"/>
          <cell r="J270"/>
          <cell r="P270"/>
          <cell r="Q270"/>
        </row>
        <row r="271">
          <cell r="A271"/>
          <cell r="G271"/>
          <cell r="H271"/>
          <cell r="I271"/>
          <cell r="J271"/>
          <cell r="P271"/>
          <cell r="Q271"/>
        </row>
        <row r="272">
          <cell r="A272"/>
          <cell r="G272"/>
          <cell r="H272"/>
          <cell r="I272"/>
          <cell r="J272"/>
          <cell r="P272"/>
          <cell r="Q272"/>
        </row>
        <row r="273">
          <cell r="A273"/>
          <cell r="G273"/>
          <cell r="H273"/>
          <cell r="I273"/>
          <cell r="J273"/>
          <cell r="P273"/>
          <cell r="Q273"/>
        </row>
        <row r="274">
          <cell r="A274"/>
          <cell r="G274"/>
          <cell r="H274"/>
          <cell r="I274"/>
          <cell r="J274"/>
          <cell r="P274"/>
          <cell r="Q274"/>
        </row>
        <row r="275">
          <cell r="A275"/>
          <cell r="G275"/>
          <cell r="H275"/>
          <cell r="I275"/>
          <cell r="J275"/>
          <cell r="P275"/>
          <cell r="Q275"/>
        </row>
        <row r="276">
          <cell r="A276"/>
          <cell r="G276"/>
          <cell r="H276"/>
          <cell r="I276"/>
          <cell r="J276"/>
          <cell r="P276"/>
          <cell r="Q276"/>
        </row>
        <row r="277">
          <cell r="A277"/>
          <cell r="G277"/>
          <cell r="H277"/>
          <cell r="I277"/>
          <cell r="J277"/>
          <cell r="P277"/>
          <cell r="Q277"/>
        </row>
        <row r="278">
          <cell r="A278"/>
          <cell r="G278"/>
          <cell r="H278"/>
          <cell r="I278"/>
          <cell r="J278"/>
          <cell r="P278"/>
          <cell r="Q278"/>
        </row>
        <row r="279">
          <cell r="A279"/>
          <cell r="G279"/>
          <cell r="H279"/>
          <cell r="I279"/>
          <cell r="J279"/>
          <cell r="P279"/>
          <cell r="Q279"/>
        </row>
        <row r="280">
          <cell r="A280"/>
          <cell r="G280"/>
          <cell r="H280"/>
          <cell r="I280"/>
          <cell r="J280"/>
          <cell r="P280"/>
          <cell r="Q280"/>
        </row>
        <row r="281">
          <cell r="A281"/>
          <cell r="G281"/>
          <cell r="H281"/>
          <cell r="I281"/>
          <cell r="J281"/>
          <cell r="P281"/>
          <cell r="Q281"/>
        </row>
        <row r="282">
          <cell r="A282"/>
          <cell r="G282"/>
          <cell r="H282"/>
          <cell r="I282"/>
          <cell r="J282"/>
          <cell r="P282"/>
          <cell r="Q282"/>
        </row>
        <row r="283">
          <cell r="A283"/>
          <cell r="G283"/>
          <cell r="H283"/>
          <cell r="I283"/>
          <cell r="J283"/>
          <cell r="P283"/>
          <cell r="Q283"/>
        </row>
        <row r="284">
          <cell r="A284"/>
          <cell r="G284"/>
          <cell r="H284"/>
          <cell r="I284"/>
          <cell r="J284"/>
          <cell r="P284"/>
          <cell r="Q284"/>
        </row>
        <row r="285">
          <cell r="A285"/>
          <cell r="G285"/>
          <cell r="H285"/>
          <cell r="I285"/>
          <cell r="J285"/>
          <cell r="P285"/>
          <cell r="Q285"/>
        </row>
        <row r="286">
          <cell r="A286"/>
          <cell r="G286"/>
          <cell r="H286"/>
          <cell r="I286"/>
          <cell r="J286"/>
          <cell r="P286"/>
          <cell r="Q286"/>
        </row>
        <row r="287">
          <cell r="A287"/>
          <cell r="G287"/>
          <cell r="H287"/>
          <cell r="I287"/>
          <cell r="J287"/>
          <cell r="P287"/>
          <cell r="Q287"/>
        </row>
        <row r="288">
          <cell r="A288"/>
          <cell r="G288"/>
          <cell r="H288"/>
          <cell r="I288"/>
          <cell r="J288"/>
          <cell r="P288"/>
          <cell r="Q288"/>
        </row>
        <row r="289">
          <cell r="A289"/>
          <cell r="G289"/>
          <cell r="H289"/>
          <cell r="I289"/>
          <cell r="J289"/>
          <cell r="P289"/>
          <cell r="Q289"/>
        </row>
        <row r="290">
          <cell r="A290"/>
          <cell r="G290"/>
          <cell r="H290"/>
          <cell r="I290"/>
          <cell r="J290"/>
          <cell r="P290"/>
          <cell r="Q290"/>
        </row>
        <row r="291">
          <cell r="A291"/>
          <cell r="G291"/>
          <cell r="H291"/>
          <cell r="I291"/>
          <cell r="J291"/>
          <cell r="P291"/>
          <cell r="Q291"/>
        </row>
        <row r="292">
          <cell r="A292"/>
          <cell r="G292"/>
          <cell r="H292"/>
          <cell r="I292"/>
          <cell r="J292"/>
          <cell r="P292"/>
          <cell r="Q292"/>
        </row>
        <row r="293">
          <cell r="A293"/>
          <cell r="G293"/>
          <cell r="H293"/>
          <cell r="I293"/>
          <cell r="J293"/>
          <cell r="P293"/>
          <cell r="Q293"/>
        </row>
        <row r="294">
          <cell r="A294"/>
          <cell r="G294"/>
          <cell r="H294"/>
          <cell r="I294"/>
          <cell r="J294"/>
          <cell r="P294"/>
          <cell r="Q294"/>
        </row>
        <row r="295">
          <cell r="A295"/>
          <cell r="G295"/>
          <cell r="H295"/>
          <cell r="I295"/>
          <cell r="J295"/>
          <cell r="P295"/>
          <cell r="Q295"/>
        </row>
        <row r="296">
          <cell r="A296"/>
          <cell r="G296"/>
          <cell r="H296"/>
          <cell r="I296"/>
          <cell r="J296"/>
          <cell r="P296"/>
          <cell r="Q296"/>
        </row>
        <row r="297">
          <cell r="A297"/>
          <cell r="G297"/>
          <cell r="H297"/>
          <cell r="I297"/>
          <cell r="J297"/>
          <cell r="P297"/>
          <cell r="Q297"/>
        </row>
        <row r="298">
          <cell r="A298"/>
          <cell r="G298"/>
          <cell r="H298"/>
          <cell r="I298"/>
          <cell r="J298"/>
          <cell r="P298"/>
          <cell r="Q298"/>
        </row>
        <row r="299">
          <cell r="A299"/>
          <cell r="G299"/>
          <cell r="H299"/>
          <cell r="I299"/>
          <cell r="J299"/>
          <cell r="P299"/>
          <cell r="Q299"/>
        </row>
        <row r="300">
          <cell r="A300"/>
          <cell r="G300"/>
          <cell r="H300"/>
          <cell r="I300"/>
          <cell r="J300"/>
          <cell r="P300"/>
          <cell r="Q300"/>
        </row>
        <row r="301">
          <cell r="A301"/>
          <cell r="G301"/>
          <cell r="H301"/>
          <cell r="I301"/>
          <cell r="J301"/>
          <cell r="P301"/>
          <cell r="Q301"/>
        </row>
        <row r="302">
          <cell r="A302"/>
          <cell r="G302"/>
          <cell r="H302"/>
          <cell r="I302"/>
          <cell r="J302"/>
          <cell r="P302"/>
          <cell r="Q302"/>
        </row>
        <row r="303">
          <cell r="A303"/>
          <cell r="G303"/>
          <cell r="H303"/>
          <cell r="I303"/>
          <cell r="J303"/>
          <cell r="P303"/>
          <cell r="Q303"/>
        </row>
        <row r="304">
          <cell r="A304"/>
          <cell r="G304"/>
          <cell r="H304"/>
          <cell r="I304"/>
          <cell r="J304"/>
          <cell r="P304"/>
          <cell r="Q304"/>
        </row>
        <row r="305">
          <cell r="A305"/>
          <cell r="G305"/>
          <cell r="H305"/>
          <cell r="I305"/>
          <cell r="J305"/>
          <cell r="P305"/>
          <cell r="Q305"/>
        </row>
        <row r="306">
          <cell r="A306"/>
          <cell r="G306"/>
          <cell r="H306"/>
          <cell r="I306"/>
          <cell r="J306"/>
          <cell r="P306"/>
          <cell r="Q306"/>
        </row>
        <row r="307">
          <cell r="A307"/>
          <cell r="G307"/>
          <cell r="H307"/>
          <cell r="I307"/>
          <cell r="J307"/>
          <cell r="P307"/>
          <cell r="Q307"/>
        </row>
        <row r="308">
          <cell r="A308"/>
          <cell r="G308"/>
          <cell r="H308"/>
          <cell r="I308"/>
          <cell r="J308"/>
          <cell r="P308"/>
          <cell r="Q308"/>
        </row>
        <row r="309">
          <cell r="A309"/>
          <cell r="G309"/>
          <cell r="H309"/>
          <cell r="I309"/>
          <cell r="J309"/>
          <cell r="P309"/>
          <cell r="Q309"/>
        </row>
        <row r="310">
          <cell r="A310"/>
          <cell r="G310"/>
          <cell r="H310"/>
          <cell r="I310"/>
          <cell r="J310"/>
          <cell r="P310"/>
          <cell r="Q310"/>
        </row>
        <row r="311">
          <cell r="A311"/>
          <cell r="G311"/>
          <cell r="H311"/>
          <cell r="I311"/>
          <cell r="J311"/>
          <cell r="P311"/>
          <cell r="Q311"/>
        </row>
        <row r="312">
          <cell r="A312"/>
          <cell r="G312"/>
          <cell r="H312"/>
          <cell r="I312"/>
          <cell r="J312"/>
          <cell r="P312"/>
          <cell r="Q312"/>
        </row>
        <row r="313">
          <cell r="A313"/>
          <cell r="G313"/>
          <cell r="H313"/>
          <cell r="I313"/>
          <cell r="J313"/>
          <cell r="P313"/>
          <cell r="Q313"/>
        </row>
        <row r="314">
          <cell r="A314"/>
          <cell r="G314"/>
          <cell r="H314"/>
          <cell r="I314"/>
          <cell r="J314"/>
          <cell r="P314"/>
          <cell r="Q314"/>
        </row>
        <row r="315">
          <cell r="A315"/>
          <cell r="G315"/>
          <cell r="H315"/>
          <cell r="I315"/>
          <cell r="J315"/>
          <cell r="P315"/>
          <cell r="Q315"/>
        </row>
        <row r="316">
          <cell r="A316"/>
          <cell r="G316"/>
          <cell r="H316"/>
          <cell r="I316"/>
          <cell r="J316"/>
          <cell r="P316"/>
          <cell r="Q316"/>
        </row>
        <row r="317">
          <cell r="A317"/>
          <cell r="G317"/>
          <cell r="H317"/>
          <cell r="I317"/>
          <cell r="J317"/>
          <cell r="P317"/>
          <cell r="Q317"/>
        </row>
        <row r="318">
          <cell r="A318"/>
          <cell r="G318"/>
          <cell r="H318"/>
          <cell r="I318"/>
          <cell r="J318"/>
          <cell r="P318"/>
          <cell r="Q318"/>
        </row>
        <row r="319">
          <cell r="A319"/>
          <cell r="G319"/>
          <cell r="H319"/>
          <cell r="I319"/>
          <cell r="J319"/>
          <cell r="P319"/>
          <cell r="Q319"/>
        </row>
        <row r="320">
          <cell r="A320"/>
          <cell r="G320"/>
          <cell r="H320"/>
          <cell r="I320"/>
          <cell r="J320"/>
          <cell r="P320"/>
          <cell r="Q320"/>
        </row>
        <row r="321">
          <cell r="A321"/>
          <cell r="G321"/>
          <cell r="H321"/>
          <cell r="I321"/>
          <cell r="J321"/>
          <cell r="P321"/>
          <cell r="Q321"/>
        </row>
        <row r="322">
          <cell r="A322"/>
          <cell r="G322"/>
          <cell r="H322"/>
          <cell r="I322"/>
          <cell r="J322"/>
          <cell r="P322"/>
          <cell r="Q322"/>
        </row>
        <row r="323">
          <cell r="A323"/>
          <cell r="G323"/>
          <cell r="H323"/>
          <cell r="I323"/>
          <cell r="J323"/>
          <cell r="P323"/>
          <cell r="Q323"/>
        </row>
        <row r="324">
          <cell r="A324"/>
          <cell r="G324"/>
          <cell r="H324"/>
          <cell r="I324"/>
          <cell r="J324"/>
          <cell r="P324"/>
          <cell r="Q324"/>
        </row>
        <row r="325">
          <cell r="A325"/>
          <cell r="G325"/>
          <cell r="H325"/>
          <cell r="I325"/>
          <cell r="J325"/>
          <cell r="P325"/>
          <cell r="Q325"/>
        </row>
        <row r="326">
          <cell r="A326"/>
          <cell r="G326"/>
          <cell r="H326"/>
          <cell r="I326"/>
          <cell r="J326"/>
          <cell r="P326"/>
          <cell r="Q326"/>
        </row>
        <row r="327">
          <cell r="A327"/>
          <cell r="G327"/>
          <cell r="H327"/>
          <cell r="I327"/>
          <cell r="J327"/>
          <cell r="P327"/>
          <cell r="Q327"/>
        </row>
        <row r="328">
          <cell r="A328"/>
          <cell r="G328"/>
          <cell r="H328"/>
          <cell r="I328"/>
          <cell r="J328"/>
          <cell r="P328"/>
          <cell r="Q328"/>
        </row>
        <row r="329">
          <cell r="A329"/>
          <cell r="G329"/>
          <cell r="H329"/>
          <cell r="I329"/>
          <cell r="J329"/>
          <cell r="P329"/>
          <cell r="Q329"/>
        </row>
        <row r="330">
          <cell r="A330"/>
          <cell r="G330"/>
          <cell r="H330"/>
          <cell r="I330"/>
          <cell r="J330"/>
          <cell r="P330"/>
          <cell r="Q330"/>
        </row>
        <row r="331">
          <cell r="A331"/>
          <cell r="G331"/>
          <cell r="H331"/>
          <cell r="I331"/>
          <cell r="J331"/>
          <cell r="P331"/>
          <cell r="Q331"/>
        </row>
        <row r="332">
          <cell r="A332"/>
          <cell r="G332"/>
          <cell r="H332"/>
          <cell r="I332"/>
          <cell r="J332"/>
          <cell r="P332"/>
          <cell r="Q332"/>
        </row>
        <row r="333">
          <cell r="A333"/>
          <cell r="G333"/>
          <cell r="H333"/>
          <cell r="I333"/>
          <cell r="J333"/>
          <cell r="P333"/>
          <cell r="Q333"/>
        </row>
        <row r="334">
          <cell r="A334"/>
          <cell r="G334"/>
          <cell r="H334"/>
          <cell r="I334"/>
          <cell r="J334"/>
          <cell r="P334"/>
          <cell r="Q334"/>
        </row>
        <row r="335">
          <cell r="A335"/>
          <cell r="G335"/>
          <cell r="H335"/>
          <cell r="I335"/>
          <cell r="J335"/>
          <cell r="P335"/>
          <cell r="Q335"/>
        </row>
        <row r="336">
          <cell r="A336"/>
          <cell r="G336"/>
          <cell r="H336"/>
          <cell r="I336"/>
          <cell r="J336"/>
          <cell r="P336"/>
          <cell r="Q336"/>
        </row>
        <row r="337">
          <cell r="A337"/>
          <cell r="G337"/>
          <cell r="H337"/>
          <cell r="I337"/>
          <cell r="J337"/>
          <cell r="P337"/>
          <cell r="Q337"/>
        </row>
        <row r="338">
          <cell r="A338"/>
          <cell r="G338"/>
          <cell r="H338"/>
          <cell r="I338"/>
          <cell r="J338"/>
          <cell r="P338"/>
          <cell r="Q338"/>
        </row>
        <row r="339">
          <cell r="A339"/>
          <cell r="G339"/>
          <cell r="H339"/>
          <cell r="I339"/>
          <cell r="J339"/>
          <cell r="P339"/>
          <cell r="Q339"/>
        </row>
        <row r="340">
          <cell r="A340"/>
          <cell r="G340"/>
          <cell r="H340"/>
          <cell r="I340"/>
          <cell r="J340"/>
          <cell r="P340"/>
          <cell r="Q340"/>
        </row>
        <row r="341">
          <cell r="A341"/>
          <cell r="G341"/>
          <cell r="H341"/>
          <cell r="I341"/>
          <cell r="J341"/>
          <cell r="P341"/>
          <cell r="Q341"/>
        </row>
        <row r="342">
          <cell r="A342"/>
          <cell r="G342"/>
          <cell r="H342"/>
          <cell r="I342"/>
          <cell r="J342"/>
          <cell r="P342"/>
          <cell r="Q342"/>
        </row>
        <row r="343">
          <cell r="A343"/>
          <cell r="G343"/>
          <cell r="H343"/>
          <cell r="I343"/>
          <cell r="J343"/>
          <cell r="P343"/>
          <cell r="Q343"/>
        </row>
        <row r="344">
          <cell r="A344"/>
          <cell r="G344"/>
          <cell r="H344"/>
          <cell r="I344"/>
          <cell r="J344"/>
          <cell r="P344"/>
          <cell r="Q344"/>
        </row>
        <row r="345">
          <cell r="A345"/>
          <cell r="G345"/>
          <cell r="H345"/>
          <cell r="I345"/>
          <cell r="J345"/>
          <cell r="P345"/>
          <cell r="Q345"/>
        </row>
        <row r="346">
          <cell r="A346"/>
          <cell r="G346"/>
          <cell r="H346"/>
          <cell r="I346"/>
          <cell r="J346"/>
          <cell r="P346"/>
          <cell r="Q346"/>
        </row>
        <row r="347">
          <cell r="A347"/>
          <cell r="G347"/>
          <cell r="H347"/>
          <cell r="I347"/>
          <cell r="J347"/>
          <cell r="P347"/>
          <cell r="Q347"/>
        </row>
        <row r="348">
          <cell r="A348"/>
          <cell r="G348"/>
          <cell r="H348"/>
          <cell r="I348"/>
          <cell r="J348"/>
          <cell r="P348"/>
          <cell r="Q348"/>
        </row>
        <row r="349">
          <cell r="A349"/>
          <cell r="G349"/>
          <cell r="H349"/>
          <cell r="I349"/>
          <cell r="J349"/>
          <cell r="P349"/>
          <cell r="Q349"/>
        </row>
        <row r="350">
          <cell r="A350"/>
          <cell r="G350"/>
          <cell r="H350"/>
          <cell r="I350"/>
          <cell r="J350"/>
          <cell r="P350"/>
          <cell r="Q350"/>
        </row>
        <row r="351">
          <cell r="A351"/>
          <cell r="G351"/>
          <cell r="H351"/>
          <cell r="I351"/>
          <cell r="J351"/>
          <cell r="P351"/>
          <cell r="Q351"/>
        </row>
        <row r="352">
          <cell r="A352"/>
          <cell r="G352"/>
          <cell r="H352"/>
          <cell r="I352"/>
          <cell r="J352"/>
          <cell r="P352"/>
          <cell r="Q352"/>
        </row>
        <row r="353">
          <cell r="A353"/>
          <cell r="G353"/>
          <cell r="H353"/>
          <cell r="I353"/>
          <cell r="J353"/>
          <cell r="P353"/>
          <cell r="Q353"/>
        </row>
        <row r="354">
          <cell r="A354"/>
          <cell r="G354"/>
          <cell r="H354"/>
          <cell r="I354"/>
          <cell r="J354"/>
          <cell r="P354"/>
          <cell r="Q354"/>
        </row>
        <row r="355">
          <cell r="A355"/>
          <cell r="G355"/>
          <cell r="H355"/>
          <cell r="I355"/>
          <cell r="J355"/>
          <cell r="P355"/>
          <cell r="Q355"/>
        </row>
        <row r="356">
          <cell r="A356"/>
          <cell r="G356"/>
          <cell r="H356"/>
          <cell r="I356"/>
          <cell r="J356"/>
          <cell r="P356"/>
          <cell r="Q356"/>
        </row>
        <row r="357">
          <cell r="A357"/>
          <cell r="G357"/>
          <cell r="H357"/>
          <cell r="I357"/>
          <cell r="J357"/>
          <cell r="P357"/>
          <cell r="Q357"/>
        </row>
        <row r="358">
          <cell r="A358"/>
          <cell r="G358"/>
          <cell r="H358"/>
          <cell r="I358"/>
          <cell r="J358"/>
          <cell r="P358"/>
          <cell r="Q358"/>
        </row>
        <row r="359">
          <cell r="A359"/>
          <cell r="G359"/>
          <cell r="H359"/>
          <cell r="I359"/>
          <cell r="J359"/>
          <cell r="P359"/>
          <cell r="Q359"/>
        </row>
        <row r="360">
          <cell r="A360"/>
          <cell r="G360"/>
          <cell r="H360"/>
          <cell r="I360"/>
          <cell r="J360"/>
          <cell r="P360"/>
          <cell r="Q360"/>
        </row>
        <row r="361">
          <cell r="A361"/>
          <cell r="G361"/>
          <cell r="H361"/>
          <cell r="I361"/>
          <cell r="J361"/>
          <cell r="P361"/>
          <cell r="Q361"/>
        </row>
        <row r="362">
          <cell r="A362"/>
          <cell r="G362"/>
          <cell r="H362"/>
          <cell r="I362"/>
          <cell r="J362"/>
          <cell r="P362"/>
          <cell r="Q362"/>
        </row>
        <row r="363">
          <cell r="A363"/>
          <cell r="G363"/>
          <cell r="H363"/>
          <cell r="I363"/>
          <cell r="J363"/>
          <cell r="P363"/>
          <cell r="Q363"/>
        </row>
        <row r="364">
          <cell r="A364"/>
          <cell r="G364"/>
          <cell r="H364"/>
          <cell r="I364"/>
          <cell r="J364"/>
          <cell r="P364"/>
          <cell r="Q364"/>
        </row>
        <row r="365">
          <cell r="A365"/>
          <cell r="G365"/>
          <cell r="H365"/>
          <cell r="I365"/>
          <cell r="J365"/>
          <cell r="P365"/>
          <cell r="Q365"/>
        </row>
        <row r="366">
          <cell r="A366"/>
          <cell r="G366"/>
          <cell r="H366"/>
          <cell r="I366"/>
          <cell r="J366"/>
          <cell r="P366"/>
          <cell r="Q366"/>
        </row>
        <row r="367">
          <cell r="A367"/>
          <cell r="G367"/>
          <cell r="H367"/>
          <cell r="I367"/>
          <cell r="J367"/>
          <cell r="P367"/>
          <cell r="Q367"/>
        </row>
        <row r="368">
          <cell r="A368"/>
          <cell r="G368"/>
          <cell r="H368"/>
          <cell r="I368"/>
          <cell r="J368"/>
          <cell r="P368"/>
          <cell r="Q368"/>
        </row>
        <row r="369">
          <cell r="A369"/>
          <cell r="G369"/>
          <cell r="H369"/>
          <cell r="I369"/>
          <cell r="J369"/>
          <cell r="P369"/>
          <cell r="Q369"/>
        </row>
        <row r="370">
          <cell r="A370"/>
          <cell r="G370"/>
          <cell r="H370"/>
          <cell r="I370"/>
          <cell r="J370"/>
          <cell r="P370"/>
          <cell r="Q370"/>
        </row>
        <row r="371">
          <cell r="A371"/>
          <cell r="G371"/>
          <cell r="H371"/>
          <cell r="I371"/>
          <cell r="J371"/>
          <cell r="P371"/>
          <cell r="Q371"/>
        </row>
        <row r="372">
          <cell r="A372"/>
          <cell r="G372"/>
          <cell r="H372"/>
          <cell r="I372"/>
          <cell r="J372"/>
          <cell r="P372"/>
          <cell r="Q372"/>
        </row>
        <row r="373">
          <cell r="A373"/>
          <cell r="G373"/>
          <cell r="H373"/>
          <cell r="I373"/>
          <cell r="J373"/>
          <cell r="P373"/>
          <cell r="Q373"/>
        </row>
        <row r="374">
          <cell r="A374"/>
          <cell r="G374"/>
          <cell r="H374"/>
          <cell r="I374"/>
          <cell r="J374"/>
          <cell r="P374"/>
          <cell r="Q374"/>
        </row>
        <row r="375">
          <cell r="A375"/>
          <cell r="G375"/>
          <cell r="H375"/>
          <cell r="I375"/>
          <cell r="J375"/>
          <cell r="P375"/>
          <cell r="Q375"/>
        </row>
        <row r="376">
          <cell r="A376"/>
          <cell r="G376"/>
          <cell r="H376"/>
          <cell r="I376"/>
          <cell r="J376"/>
          <cell r="P376"/>
          <cell r="Q376"/>
        </row>
        <row r="377">
          <cell r="A377"/>
          <cell r="G377"/>
          <cell r="H377"/>
          <cell r="I377"/>
          <cell r="J377"/>
          <cell r="P377"/>
          <cell r="Q377"/>
        </row>
        <row r="378">
          <cell r="A378"/>
          <cell r="G378"/>
          <cell r="H378"/>
          <cell r="I378"/>
          <cell r="J378"/>
          <cell r="P378"/>
          <cell r="Q378"/>
        </row>
        <row r="379">
          <cell r="A379"/>
          <cell r="G379"/>
          <cell r="H379"/>
          <cell r="I379"/>
          <cell r="J379"/>
          <cell r="P379"/>
          <cell r="Q379"/>
        </row>
        <row r="380">
          <cell r="A380"/>
          <cell r="G380"/>
          <cell r="H380"/>
          <cell r="I380"/>
          <cell r="J380"/>
          <cell r="P380"/>
          <cell r="Q380"/>
        </row>
        <row r="381">
          <cell r="A381"/>
          <cell r="G381"/>
          <cell r="H381"/>
          <cell r="I381"/>
          <cell r="J381"/>
          <cell r="P381"/>
          <cell r="Q381"/>
        </row>
        <row r="382">
          <cell r="A382"/>
          <cell r="G382"/>
          <cell r="H382"/>
          <cell r="I382"/>
          <cell r="J382"/>
          <cell r="P382"/>
          <cell r="Q382"/>
        </row>
        <row r="383">
          <cell r="A383"/>
          <cell r="G383"/>
          <cell r="H383"/>
          <cell r="I383"/>
          <cell r="J383"/>
          <cell r="P383"/>
          <cell r="Q383"/>
        </row>
        <row r="384">
          <cell r="A384"/>
          <cell r="G384"/>
          <cell r="H384"/>
          <cell r="I384"/>
          <cell r="J384"/>
          <cell r="P384"/>
          <cell r="Q384"/>
        </row>
        <row r="385">
          <cell r="A385"/>
          <cell r="G385"/>
          <cell r="H385"/>
          <cell r="I385"/>
          <cell r="J385"/>
          <cell r="P385"/>
          <cell r="Q385"/>
        </row>
        <row r="386">
          <cell r="A386"/>
          <cell r="G386"/>
          <cell r="H386"/>
          <cell r="I386"/>
          <cell r="J386"/>
          <cell r="P386"/>
          <cell r="Q386"/>
        </row>
        <row r="387">
          <cell r="A387"/>
          <cell r="G387"/>
          <cell r="H387"/>
          <cell r="I387"/>
          <cell r="J387"/>
          <cell r="P387"/>
          <cell r="Q387"/>
        </row>
        <row r="388">
          <cell r="A388"/>
          <cell r="G388"/>
          <cell r="H388"/>
          <cell r="I388"/>
          <cell r="J388"/>
          <cell r="P388"/>
          <cell r="Q388"/>
        </row>
        <row r="389">
          <cell r="A389"/>
          <cell r="G389"/>
          <cell r="H389"/>
          <cell r="I389"/>
          <cell r="J389"/>
          <cell r="P389"/>
          <cell r="Q389"/>
        </row>
        <row r="390">
          <cell r="A390"/>
          <cell r="G390"/>
          <cell r="H390"/>
          <cell r="I390"/>
          <cell r="J390"/>
          <cell r="P390"/>
          <cell r="Q390"/>
        </row>
        <row r="391">
          <cell r="A391"/>
          <cell r="G391"/>
          <cell r="H391"/>
          <cell r="I391"/>
          <cell r="J391"/>
          <cell r="P391"/>
          <cell r="Q391"/>
        </row>
        <row r="392">
          <cell r="A392"/>
          <cell r="G392"/>
          <cell r="H392"/>
          <cell r="I392"/>
          <cell r="J392"/>
          <cell r="P392"/>
          <cell r="Q392"/>
        </row>
        <row r="393">
          <cell r="A393"/>
          <cell r="G393"/>
          <cell r="H393"/>
          <cell r="I393"/>
          <cell r="J393"/>
          <cell r="P393"/>
          <cell r="Q393"/>
        </row>
        <row r="394">
          <cell r="A394"/>
          <cell r="G394"/>
          <cell r="H394"/>
          <cell r="I394"/>
          <cell r="J394"/>
          <cell r="P394"/>
          <cell r="Q394"/>
        </row>
        <row r="395">
          <cell r="A395"/>
          <cell r="G395"/>
          <cell r="H395"/>
          <cell r="I395"/>
          <cell r="J395"/>
          <cell r="P395"/>
          <cell r="Q395"/>
        </row>
        <row r="396">
          <cell r="A396"/>
          <cell r="G396"/>
          <cell r="H396"/>
          <cell r="I396"/>
          <cell r="J396"/>
          <cell r="P396"/>
          <cell r="Q396"/>
        </row>
        <row r="397">
          <cell r="A397"/>
          <cell r="G397"/>
          <cell r="H397"/>
          <cell r="I397"/>
          <cell r="J397"/>
          <cell r="P397"/>
          <cell r="Q397"/>
        </row>
        <row r="398">
          <cell r="A398"/>
          <cell r="G398"/>
          <cell r="H398"/>
          <cell r="I398"/>
          <cell r="J398"/>
          <cell r="P398"/>
          <cell r="Q398"/>
        </row>
        <row r="399">
          <cell r="G399"/>
          <cell r="H399"/>
          <cell r="I399"/>
          <cell r="J399"/>
          <cell r="P399"/>
          <cell r="Q399"/>
        </row>
        <row r="400">
          <cell r="G400"/>
          <cell r="H400"/>
          <cell r="I400"/>
          <cell r="J400"/>
          <cell r="P400"/>
          <cell r="Q400"/>
        </row>
        <row r="401">
          <cell r="G401"/>
          <cell r="H401"/>
          <cell r="I401"/>
          <cell r="J401"/>
          <cell r="P401"/>
          <cell r="Q401"/>
        </row>
        <row r="402">
          <cell r="G402"/>
          <cell r="H402"/>
          <cell r="I402"/>
          <cell r="J402"/>
          <cell r="P402"/>
          <cell r="Q402"/>
        </row>
        <row r="403">
          <cell r="G403"/>
          <cell r="H403"/>
          <cell r="I403"/>
          <cell r="J403"/>
          <cell r="P403"/>
          <cell r="Q403"/>
        </row>
        <row r="404">
          <cell r="G404"/>
          <cell r="H404"/>
          <cell r="I404"/>
          <cell r="J404"/>
          <cell r="P404"/>
          <cell r="Q404"/>
        </row>
        <row r="405">
          <cell r="G405"/>
          <cell r="H405"/>
          <cell r="I405"/>
          <cell r="J405"/>
          <cell r="P405"/>
          <cell r="Q405"/>
        </row>
        <row r="406">
          <cell r="G406"/>
          <cell r="H406"/>
          <cell r="I406"/>
          <cell r="J406"/>
          <cell r="P406"/>
          <cell r="Q406"/>
        </row>
        <row r="407">
          <cell r="G407"/>
          <cell r="H407"/>
          <cell r="I407"/>
          <cell r="J407"/>
          <cell r="P407"/>
          <cell r="Q407"/>
        </row>
        <row r="408">
          <cell r="G408"/>
          <cell r="H408"/>
          <cell r="I408"/>
          <cell r="J408"/>
          <cell r="P408"/>
          <cell r="Q408"/>
        </row>
        <row r="409">
          <cell r="G409"/>
          <cell r="H409"/>
          <cell r="I409"/>
          <cell r="J409"/>
          <cell r="P409"/>
          <cell r="Q409"/>
        </row>
        <row r="410">
          <cell r="G410"/>
          <cell r="H410"/>
          <cell r="I410"/>
          <cell r="J410"/>
          <cell r="P410"/>
          <cell r="Q410"/>
        </row>
        <row r="411">
          <cell r="G411"/>
          <cell r="H411"/>
          <cell r="I411"/>
          <cell r="J411"/>
          <cell r="P411"/>
          <cell r="Q411"/>
        </row>
        <row r="412">
          <cell r="G412"/>
          <cell r="H412"/>
          <cell r="I412"/>
          <cell r="J412"/>
          <cell r="P412"/>
          <cell r="Q412"/>
        </row>
        <row r="413">
          <cell r="G413"/>
          <cell r="H413"/>
          <cell r="I413"/>
          <cell r="J413"/>
          <cell r="P413"/>
          <cell r="Q413"/>
        </row>
        <row r="414">
          <cell r="G414"/>
          <cell r="H414"/>
          <cell r="I414"/>
          <cell r="J414"/>
          <cell r="P414"/>
          <cell r="Q414"/>
        </row>
        <row r="415">
          <cell r="G415"/>
          <cell r="H415"/>
          <cell r="I415"/>
          <cell r="J415"/>
          <cell r="P415"/>
          <cell r="Q415"/>
        </row>
        <row r="416">
          <cell r="G416"/>
          <cell r="H416"/>
          <cell r="I416"/>
          <cell r="J416"/>
          <cell r="P416"/>
          <cell r="Q416"/>
        </row>
        <row r="417">
          <cell r="G417"/>
          <cell r="H417"/>
          <cell r="I417"/>
          <cell r="J417"/>
          <cell r="P417"/>
          <cell r="Q417"/>
        </row>
        <row r="418">
          <cell r="G418"/>
          <cell r="H418"/>
          <cell r="I418"/>
          <cell r="J418"/>
          <cell r="P418"/>
          <cell r="Q418"/>
        </row>
        <row r="419">
          <cell r="G419"/>
          <cell r="H419"/>
          <cell r="I419"/>
          <cell r="J419"/>
          <cell r="P419"/>
          <cell r="Q419"/>
        </row>
        <row r="420">
          <cell r="G420"/>
          <cell r="H420"/>
          <cell r="I420"/>
          <cell r="J420"/>
          <cell r="P420"/>
          <cell r="Q420"/>
        </row>
        <row r="421">
          <cell r="G421"/>
          <cell r="H421"/>
          <cell r="I421"/>
          <cell r="J421"/>
          <cell r="P421"/>
          <cell r="Q421"/>
        </row>
        <row r="422">
          <cell r="G422"/>
          <cell r="H422"/>
          <cell r="I422"/>
          <cell r="J422"/>
          <cell r="P422"/>
          <cell r="Q422"/>
        </row>
        <row r="423">
          <cell r="G423"/>
          <cell r="H423"/>
          <cell r="I423"/>
          <cell r="J423"/>
          <cell r="P423"/>
          <cell r="Q423"/>
        </row>
        <row r="424">
          <cell r="G424"/>
          <cell r="H424"/>
          <cell r="I424"/>
          <cell r="J424"/>
          <cell r="P424"/>
          <cell r="Q424"/>
        </row>
        <row r="425">
          <cell r="G425"/>
          <cell r="H425"/>
          <cell r="I425"/>
          <cell r="J425"/>
          <cell r="P425"/>
          <cell r="Q425"/>
        </row>
        <row r="426">
          <cell r="G426"/>
          <cell r="H426"/>
          <cell r="I426"/>
          <cell r="J426"/>
          <cell r="P426"/>
          <cell r="Q426"/>
        </row>
        <row r="427">
          <cell r="G427"/>
          <cell r="H427"/>
          <cell r="I427"/>
          <cell r="J427"/>
          <cell r="P427"/>
          <cell r="Q427"/>
        </row>
        <row r="428">
          <cell r="G428"/>
          <cell r="H428"/>
          <cell r="I428"/>
          <cell r="J428"/>
          <cell r="P428"/>
          <cell r="Q428"/>
        </row>
        <row r="429">
          <cell r="G429"/>
          <cell r="H429"/>
          <cell r="I429"/>
          <cell r="J429"/>
          <cell r="P429"/>
          <cell r="Q429"/>
        </row>
        <row r="430">
          <cell r="G430"/>
          <cell r="H430"/>
          <cell r="I430"/>
          <cell r="J430"/>
          <cell r="P430"/>
          <cell r="Q430"/>
        </row>
        <row r="431">
          <cell r="G431"/>
          <cell r="H431"/>
          <cell r="I431"/>
          <cell r="J431"/>
          <cell r="P431"/>
          <cell r="Q431"/>
        </row>
        <row r="432">
          <cell r="G432"/>
          <cell r="H432"/>
          <cell r="I432"/>
          <cell r="J432"/>
          <cell r="P432"/>
          <cell r="Q432"/>
        </row>
        <row r="433">
          <cell r="G433"/>
          <cell r="H433"/>
          <cell r="I433"/>
          <cell r="J433"/>
          <cell r="P433"/>
          <cell r="Q433"/>
        </row>
        <row r="434">
          <cell r="G434"/>
          <cell r="H434"/>
          <cell r="I434"/>
          <cell r="J434"/>
          <cell r="P434"/>
          <cell r="Q434"/>
        </row>
        <row r="435">
          <cell r="G435"/>
          <cell r="H435"/>
          <cell r="I435"/>
          <cell r="J435"/>
          <cell r="P435"/>
          <cell r="Q435"/>
        </row>
        <row r="436">
          <cell r="G436"/>
          <cell r="H436"/>
          <cell r="I436"/>
          <cell r="J436"/>
          <cell r="P436"/>
          <cell r="Q436"/>
        </row>
        <row r="437">
          <cell r="G437"/>
          <cell r="H437"/>
          <cell r="I437"/>
          <cell r="J437"/>
          <cell r="P437"/>
          <cell r="Q437"/>
        </row>
        <row r="438">
          <cell r="G438"/>
          <cell r="H438"/>
          <cell r="I438"/>
          <cell r="J438"/>
          <cell r="P438"/>
          <cell r="Q438"/>
        </row>
        <row r="439">
          <cell r="G439"/>
          <cell r="H439"/>
          <cell r="I439"/>
          <cell r="J439"/>
          <cell r="P439"/>
          <cell r="Q439"/>
        </row>
        <row r="440">
          <cell r="G440"/>
          <cell r="H440"/>
          <cell r="I440"/>
          <cell r="J440"/>
          <cell r="P440"/>
          <cell r="Q440"/>
        </row>
        <row r="441">
          <cell r="G441"/>
          <cell r="H441"/>
          <cell r="I441"/>
          <cell r="J441"/>
          <cell r="P441"/>
          <cell r="Q441"/>
        </row>
        <row r="442">
          <cell r="G442"/>
          <cell r="H442"/>
          <cell r="I442"/>
          <cell r="J442"/>
          <cell r="P442"/>
          <cell r="Q442"/>
        </row>
        <row r="443">
          <cell r="G443"/>
          <cell r="H443"/>
          <cell r="I443"/>
          <cell r="J443"/>
          <cell r="P443"/>
          <cell r="Q443"/>
        </row>
        <row r="444">
          <cell r="G444"/>
          <cell r="H444"/>
          <cell r="I444"/>
          <cell r="J444"/>
          <cell r="P444"/>
          <cell r="Q444"/>
        </row>
        <row r="445">
          <cell r="G445"/>
          <cell r="H445"/>
          <cell r="I445"/>
          <cell r="J445"/>
          <cell r="P445"/>
          <cell r="Q445"/>
        </row>
        <row r="446">
          <cell r="G446"/>
          <cell r="H446"/>
          <cell r="I446"/>
          <cell r="J446"/>
          <cell r="P446"/>
          <cell r="Q446"/>
        </row>
        <row r="447">
          <cell r="G447"/>
          <cell r="H447"/>
          <cell r="I447"/>
          <cell r="J447"/>
          <cell r="P447"/>
          <cell r="Q447"/>
        </row>
        <row r="448">
          <cell r="G448"/>
          <cell r="H448"/>
          <cell r="I448"/>
          <cell r="J448"/>
          <cell r="P448"/>
          <cell r="Q448"/>
        </row>
        <row r="449">
          <cell r="G449"/>
          <cell r="H449"/>
          <cell r="I449"/>
          <cell r="J449"/>
          <cell r="P449"/>
          <cell r="Q449"/>
        </row>
        <row r="450">
          <cell r="G450"/>
          <cell r="H450"/>
          <cell r="I450"/>
          <cell r="J450"/>
          <cell r="P450"/>
          <cell r="Q450"/>
        </row>
        <row r="451">
          <cell r="G451"/>
          <cell r="H451"/>
          <cell r="I451"/>
          <cell r="J451"/>
          <cell r="P451"/>
          <cell r="Q451"/>
        </row>
        <row r="452">
          <cell r="G452"/>
          <cell r="H452"/>
          <cell r="I452"/>
          <cell r="J452"/>
          <cell r="P452"/>
          <cell r="Q452"/>
        </row>
        <row r="453">
          <cell r="G453"/>
          <cell r="H453"/>
          <cell r="I453"/>
          <cell r="J453"/>
          <cell r="P453"/>
          <cell r="Q453"/>
        </row>
        <row r="454">
          <cell r="G454"/>
          <cell r="H454"/>
          <cell r="I454"/>
          <cell r="J454"/>
          <cell r="P454"/>
          <cell r="Q454"/>
        </row>
        <row r="455">
          <cell r="G455"/>
          <cell r="H455"/>
          <cell r="I455"/>
          <cell r="J455"/>
          <cell r="P455"/>
          <cell r="Q455"/>
        </row>
        <row r="456">
          <cell r="G456"/>
          <cell r="H456"/>
          <cell r="I456"/>
          <cell r="J456"/>
          <cell r="P456"/>
          <cell r="Q456"/>
        </row>
        <row r="457">
          <cell r="G457"/>
          <cell r="H457"/>
          <cell r="I457"/>
          <cell r="J457"/>
          <cell r="P457"/>
          <cell r="Q457"/>
        </row>
        <row r="458">
          <cell r="G458"/>
          <cell r="H458"/>
          <cell r="I458"/>
          <cell r="J458"/>
          <cell r="P458"/>
          <cell r="Q458"/>
        </row>
        <row r="459">
          <cell r="G459"/>
          <cell r="H459"/>
          <cell r="I459"/>
          <cell r="J459"/>
          <cell r="P459"/>
          <cell r="Q459"/>
        </row>
        <row r="460">
          <cell r="G460"/>
          <cell r="H460"/>
          <cell r="I460"/>
          <cell r="J460"/>
          <cell r="P460"/>
          <cell r="Q460"/>
        </row>
        <row r="461">
          <cell r="G461"/>
          <cell r="H461"/>
          <cell r="I461"/>
          <cell r="J461"/>
          <cell r="P461"/>
          <cell r="Q461"/>
        </row>
        <row r="462">
          <cell r="G462"/>
          <cell r="H462"/>
          <cell r="I462"/>
          <cell r="J462"/>
          <cell r="P462"/>
          <cell r="Q462"/>
        </row>
        <row r="463">
          <cell r="G463"/>
          <cell r="H463"/>
          <cell r="I463"/>
          <cell r="J463"/>
          <cell r="P463"/>
          <cell r="Q463"/>
        </row>
        <row r="464">
          <cell r="G464"/>
          <cell r="H464"/>
          <cell r="I464"/>
          <cell r="J464"/>
          <cell r="P464"/>
          <cell r="Q464"/>
        </row>
        <row r="465">
          <cell r="G465"/>
          <cell r="H465"/>
          <cell r="I465"/>
          <cell r="J465"/>
          <cell r="P465"/>
          <cell r="Q465"/>
        </row>
        <row r="466">
          <cell r="G466"/>
          <cell r="H466"/>
          <cell r="I466"/>
          <cell r="J466"/>
          <cell r="P466"/>
          <cell r="Q466"/>
        </row>
        <row r="467">
          <cell r="G467"/>
          <cell r="H467"/>
          <cell r="I467"/>
          <cell r="J467"/>
          <cell r="P467"/>
          <cell r="Q467"/>
        </row>
        <row r="468">
          <cell r="G468"/>
          <cell r="H468"/>
          <cell r="I468"/>
          <cell r="J468"/>
          <cell r="P468"/>
          <cell r="Q468"/>
        </row>
        <row r="469">
          <cell r="G469"/>
          <cell r="H469"/>
          <cell r="I469"/>
          <cell r="J469"/>
          <cell r="P469"/>
          <cell r="Q469"/>
        </row>
        <row r="470">
          <cell r="G470"/>
          <cell r="H470"/>
          <cell r="I470"/>
          <cell r="J470"/>
          <cell r="P470"/>
          <cell r="Q470"/>
        </row>
        <row r="471">
          <cell r="G471"/>
          <cell r="H471"/>
          <cell r="I471"/>
          <cell r="J471"/>
          <cell r="P471"/>
          <cell r="Q471"/>
        </row>
        <row r="472">
          <cell r="G472"/>
          <cell r="H472"/>
          <cell r="I472"/>
          <cell r="J472"/>
          <cell r="P472"/>
          <cell r="Q472"/>
        </row>
        <row r="473">
          <cell r="G473"/>
          <cell r="H473"/>
          <cell r="I473"/>
          <cell r="J473"/>
          <cell r="P473"/>
          <cell r="Q473"/>
        </row>
        <row r="474">
          <cell r="G474"/>
          <cell r="H474"/>
          <cell r="I474"/>
          <cell r="J474"/>
          <cell r="P474"/>
          <cell r="Q474"/>
        </row>
        <row r="475">
          <cell r="G475"/>
          <cell r="H475"/>
          <cell r="I475"/>
          <cell r="J475"/>
          <cell r="P475"/>
          <cell r="Q475"/>
        </row>
        <row r="476">
          <cell r="G476"/>
          <cell r="H476"/>
          <cell r="I476"/>
          <cell r="J476"/>
          <cell r="P476"/>
          <cell r="Q476"/>
        </row>
        <row r="477">
          <cell r="G477"/>
          <cell r="H477"/>
          <cell r="I477"/>
          <cell r="J477"/>
          <cell r="P477"/>
          <cell r="Q477"/>
        </row>
        <row r="478">
          <cell r="G478"/>
          <cell r="H478"/>
          <cell r="I478"/>
          <cell r="J478"/>
          <cell r="P478"/>
          <cell r="Q478"/>
        </row>
        <row r="479">
          <cell r="G479"/>
          <cell r="H479"/>
          <cell r="I479"/>
          <cell r="J479"/>
          <cell r="P479"/>
          <cell r="Q479"/>
        </row>
        <row r="480">
          <cell r="G480"/>
          <cell r="H480"/>
          <cell r="I480"/>
          <cell r="J480"/>
          <cell r="P480"/>
          <cell r="Q480"/>
        </row>
        <row r="481">
          <cell r="G481"/>
          <cell r="H481"/>
          <cell r="I481"/>
          <cell r="J481"/>
          <cell r="P481"/>
          <cell r="Q481"/>
        </row>
        <row r="482">
          <cell r="G482"/>
          <cell r="H482"/>
          <cell r="I482"/>
          <cell r="J482"/>
          <cell r="P482"/>
          <cell r="Q482"/>
        </row>
        <row r="483">
          <cell r="G483"/>
          <cell r="H483"/>
          <cell r="I483"/>
          <cell r="J483"/>
          <cell r="P483"/>
          <cell r="Q483"/>
        </row>
        <row r="484">
          <cell r="G484"/>
          <cell r="H484"/>
          <cell r="I484"/>
          <cell r="J484"/>
          <cell r="P484"/>
          <cell r="Q484"/>
        </row>
        <row r="485">
          <cell r="G485"/>
          <cell r="H485"/>
          <cell r="I485"/>
          <cell r="J485"/>
          <cell r="P485"/>
          <cell r="Q485"/>
        </row>
        <row r="486">
          <cell r="G486"/>
          <cell r="H486"/>
          <cell r="I486"/>
          <cell r="J486"/>
          <cell r="P486"/>
          <cell r="Q486"/>
        </row>
        <row r="487">
          <cell r="G487"/>
          <cell r="H487"/>
          <cell r="I487"/>
          <cell r="J487"/>
          <cell r="P487"/>
          <cell r="Q487"/>
        </row>
        <row r="488">
          <cell r="G488"/>
          <cell r="H488"/>
          <cell r="I488"/>
          <cell r="J488"/>
          <cell r="P488"/>
          <cell r="Q488"/>
        </row>
        <row r="489">
          <cell r="G489"/>
          <cell r="H489"/>
          <cell r="I489"/>
          <cell r="J489"/>
          <cell r="P489"/>
          <cell r="Q489"/>
        </row>
        <row r="490">
          <cell r="G490"/>
          <cell r="H490"/>
          <cell r="I490"/>
          <cell r="J490"/>
          <cell r="P490"/>
          <cell r="Q490"/>
        </row>
        <row r="491">
          <cell r="G491"/>
          <cell r="H491"/>
          <cell r="I491"/>
          <cell r="J491"/>
          <cell r="P491"/>
          <cell r="Q491"/>
        </row>
        <row r="492">
          <cell r="G492"/>
          <cell r="H492"/>
          <cell r="I492"/>
          <cell r="J492"/>
          <cell r="P492"/>
          <cell r="Q492"/>
        </row>
        <row r="493">
          <cell r="G493"/>
          <cell r="H493"/>
          <cell r="I493"/>
          <cell r="J493"/>
          <cell r="P493"/>
          <cell r="Q493"/>
        </row>
        <row r="494">
          <cell r="G494"/>
          <cell r="H494"/>
          <cell r="I494"/>
          <cell r="J494"/>
          <cell r="P494"/>
          <cell r="Q494"/>
        </row>
        <row r="495">
          <cell r="G495"/>
          <cell r="H495"/>
          <cell r="I495"/>
          <cell r="J495"/>
          <cell r="P495"/>
          <cell r="Q495"/>
        </row>
        <row r="496">
          <cell r="G496"/>
          <cell r="H496"/>
          <cell r="I496"/>
          <cell r="J496"/>
          <cell r="P496"/>
          <cell r="Q496"/>
        </row>
        <row r="497">
          <cell r="G497"/>
          <cell r="H497"/>
          <cell r="I497"/>
          <cell r="J497"/>
          <cell r="P497"/>
          <cell r="Q497"/>
        </row>
        <row r="498">
          <cell r="G498"/>
          <cell r="H498"/>
          <cell r="I498"/>
          <cell r="J498"/>
          <cell r="P498"/>
          <cell r="Q498"/>
        </row>
        <row r="499">
          <cell r="G499"/>
          <cell r="H499"/>
          <cell r="I499"/>
          <cell r="J499"/>
          <cell r="P499"/>
          <cell r="Q499"/>
        </row>
        <row r="500">
          <cell r="G500"/>
          <cell r="H500"/>
          <cell r="I500"/>
          <cell r="J500"/>
          <cell r="P500"/>
          <cell r="Q500"/>
        </row>
        <row r="501">
          <cell r="G501"/>
          <cell r="H501"/>
          <cell r="I501"/>
          <cell r="J501"/>
          <cell r="P501"/>
          <cell r="Q501"/>
        </row>
        <row r="502">
          <cell r="G502"/>
          <cell r="H502"/>
          <cell r="I502"/>
          <cell r="J502"/>
          <cell r="P502"/>
          <cell r="Q502"/>
        </row>
        <row r="503">
          <cell r="G503"/>
          <cell r="H503"/>
          <cell r="I503"/>
          <cell r="J503"/>
          <cell r="P503"/>
          <cell r="Q503"/>
        </row>
        <row r="504">
          <cell r="G504"/>
          <cell r="H504"/>
          <cell r="I504"/>
          <cell r="J504"/>
          <cell r="P504"/>
          <cell r="Q504"/>
        </row>
        <row r="505">
          <cell r="G505"/>
          <cell r="H505"/>
          <cell r="I505"/>
          <cell r="J505"/>
          <cell r="P505"/>
          <cell r="Q505"/>
        </row>
        <row r="506">
          <cell r="G506"/>
          <cell r="H506"/>
          <cell r="I506"/>
          <cell r="J506"/>
          <cell r="P506"/>
          <cell r="Q506"/>
        </row>
        <row r="507">
          <cell r="G507"/>
          <cell r="H507"/>
          <cell r="I507"/>
          <cell r="J507"/>
          <cell r="P507"/>
          <cell r="Q507"/>
        </row>
        <row r="508">
          <cell r="G508"/>
          <cell r="H508"/>
          <cell r="I508"/>
          <cell r="J508"/>
          <cell r="P508"/>
          <cell r="Q508"/>
        </row>
        <row r="509">
          <cell r="G509"/>
          <cell r="H509"/>
          <cell r="I509"/>
          <cell r="J509"/>
          <cell r="P509"/>
          <cell r="Q509"/>
        </row>
        <row r="510">
          <cell r="G510"/>
          <cell r="H510"/>
          <cell r="I510"/>
          <cell r="J510"/>
          <cell r="P510"/>
          <cell r="Q510"/>
        </row>
        <row r="511">
          <cell r="G511"/>
          <cell r="H511"/>
          <cell r="I511"/>
          <cell r="J511"/>
          <cell r="P511"/>
          <cell r="Q511"/>
        </row>
        <row r="512">
          <cell r="G512"/>
          <cell r="H512"/>
          <cell r="I512"/>
          <cell r="J512"/>
          <cell r="P512"/>
          <cell r="Q512"/>
        </row>
        <row r="513">
          <cell r="G513"/>
          <cell r="H513"/>
          <cell r="I513"/>
          <cell r="J513"/>
          <cell r="P513"/>
          <cell r="Q513"/>
        </row>
        <row r="514">
          <cell r="G514"/>
          <cell r="H514"/>
          <cell r="I514"/>
          <cell r="J514"/>
          <cell r="P514"/>
          <cell r="Q514"/>
        </row>
        <row r="515">
          <cell r="G515"/>
          <cell r="H515"/>
          <cell r="I515"/>
          <cell r="J515"/>
          <cell r="P515"/>
          <cell r="Q515"/>
        </row>
        <row r="516">
          <cell r="G516"/>
          <cell r="H516"/>
          <cell r="I516"/>
          <cell r="J516"/>
          <cell r="P516"/>
          <cell r="Q516"/>
        </row>
        <row r="517">
          <cell r="G517"/>
          <cell r="H517"/>
          <cell r="I517"/>
          <cell r="J517"/>
          <cell r="P517"/>
          <cell r="Q517"/>
        </row>
        <row r="518">
          <cell r="G518"/>
          <cell r="H518"/>
          <cell r="I518"/>
          <cell r="J518"/>
          <cell r="P518"/>
          <cell r="Q518"/>
        </row>
        <row r="519">
          <cell r="G519"/>
          <cell r="H519"/>
          <cell r="I519"/>
          <cell r="J519"/>
          <cell r="P519"/>
          <cell r="Q519"/>
        </row>
        <row r="520">
          <cell r="G520"/>
          <cell r="H520"/>
          <cell r="I520"/>
          <cell r="J520"/>
          <cell r="P520"/>
          <cell r="Q520"/>
        </row>
        <row r="521">
          <cell r="G521"/>
          <cell r="H521"/>
          <cell r="I521"/>
          <cell r="J521"/>
          <cell r="P521"/>
          <cell r="Q521"/>
        </row>
        <row r="522">
          <cell r="G522"/>
          <cell r="H522"/>
          <cell r="I522"/>
          <cell r="J522"/>
          <cell r="P522"/>
          <cell r="Q522"/>
        </row>
        <row r="523">
          <cell r="G523"/>
          <cell r="H523"/>
          <cell r="I523"/>
          <cell r="J523"/>
          <cell r="P523"/>
          <cell r="Q523"/>
        </row>
        <row r="524">
          <cell r="G524"/>
          <cell r="H524"/>
          <cell r="I524"/>
          <cell r="J524"/>
          <cell r="P524"/>
          <cell r="Q524"/>
        </row>
        <row r="525">
          <cell r="G525"/>
          <cell r="H525"/>
          <cell r="I525"/>
          <cell r="J525"/>
          <cell r="P525"/>
          <cell r="Q525"/>
        </row>
        <row r="526">
          <cell r="G526"/>
          <cell r="H526"/>
          <cell r="I526"/>
          <cell r="J526"/>
          <cell r="P526"/>
          <cell r="Q526"/>
        </row>
        <row r="527">
          <cell r="G527"/>
          <cell r="H527"/>
          <cell r="I527"/>
          <cell r="J527"/>
          <cell r="P527"/>
          <cell r="Q527"/>
        </row>
        <row r="528">
          <cell r="G528"/>
          <cell r="H528"/>
          <cell r="I528"/>
          <cell r="J528"/>
          <cell r="P528"/>
          <cell r="Q528"/>
        </row>
        <row r="529">
          <cell r="G529"/>
          <cell r="H529"/>
          <cell r="I529"/>
          <cell r="J529"/>
          <cell r="P529"/>
          <cell r="Q529"/>
        </row>
        <row r="530">
          <cell r="G530"/>
          <cell r="H530"/>
          <cell r="I530"/>
          <cell r="J530"/>
          <cell r="P530"/>
          <cell r="Q530"/>
        </row>
        <row r="531">
          <cell r="G531"/>
          <cell r="H531"/>
          <cell r="I531"/>
          <cell r="J531"/>
          <cell r="P531"/>
          <cell r="Q531"/>
        </row>
        <row r="532">
          <cell r="G532"/>
          <cell r="H532"/>
          <cell r="I532"/>
          <cell r="J532"/>
          <cell r="P532"/>
          <cell r="Q532"/>
        </row>
        <row r="533">
          <cell r="G533"/>
          <cell r="H533"/>
          <cell r="I533"/>
          <cell r="J533"/>
          <cell r="P533"/>
          <cell r="Q533"/>
        </row>
        <row r="534">
          <cell r="G534"/>
          <cell r="H534"/>
          <cell r="I534"/>
          <cell r="J534"/>
          <cell r="P534"/>
          <cell r="Q534"/>
        </row>
        <row r="535">
          <cell r="G535"/>
          <cell r="H535"/>
          <cell r="I535"/>
          <cell r="J535"/>
          <cell r="P535"/>
          <cell r="Q535"/>
        </row>
        <row r="536">
          <cell r="G536"/>
          <cell r="H536"/>
          <cell r="I536"/>
          <cell r="J536"/>
          <cell r="P536"/>
          <cell r="Q536"/>
        </row>
        <row r="537">
          <cell r="G537"/>
          <cell r="H537"/>
          <cell r="I537"/>
          <cell r="J537"/>
          <cell r="P537"/>
          <cell r="Q537"/>
        </row>
        <row r="538">
          <cell r="G538"/>
          <cell r="H538"/>
          <cell r="I538"/>
          <cell r="J538"/>
          <cell r="P538"/>
          <cell r="Q538"/>
        </row>
        <row r="539">
          <cell r="G539"/>
          <cell r="H539"/>
          <cell r="I539"/>
          <cell r="J539"/>
          <cell r="P539"/>
          <cell r="Q539"/>
        </row>
        <row r="540">
          <cell r="G540"/>
          <cell r="H540"/>
          <cell r="I540"/>
          <cell r="J540"/>
          <cell r="P540"/>
          <cell r="Q540"/>
        </row>
        <row r="541">
          <cell r="G541"/>
          <cell r="H541"/>
          <cell r="I541"/>
          <cell r="J541"/>
          <cell r="P541"/>
          <cell r="Q541"/>
        </row>
        <row r="542">
          <cell r="G542"/>
          <cell r="H542"/>
          <cell r="I542"/>
          <cell r="J542"/>
          <cell r="P542"/>
          <cell r="Q542"/>
        </row>
        <row r="543">
          <cell r="G543"/>
          <cell r="H543"/>
          <cell r="I543"/>
          <cell r="J543"/>
          <cell r="P543"/>
          <cell r="Q543"/>
        </row>
        <row r="544">
          <cell r="G544"/>
          <cell r="H544"/>
          <cell r="I544"/>
          <cell r="J544"/>
          <cell r="P544"/>
          <cell r="Q544"/>
        </row>
        <row r="545">
          <cell r="G545"/>
          <cell r="H545"/>
          <cell r="I545"/>
          <cell r="J545"/>
          <cell r="P545"/>
          <cell r="Q545"/>
        </row>
        <row r="546">
          <cell r="G546"/>
          <cell r="H546"/>
          <cell r="I546"/>
          <cell r="J546"/>
          <cell r="P546"/>
          <cell r="Q546"/>
        </row>
        <row r="547">
          <cell r="G547"/>
          <cell r="H547"/>
          <cell r="I547"/>
          <cell r="J547"/>
          <cell r="P547"/>
          <cell r="Q547"/>
        </row>
        <row r="548">
          <cell r="G548"/>
          <cell r="H548"/>
          <cell r="I548"/>
          <cell r="J548"/>
          <cell r="P548"/>
          <cell r="Q548"/>
        </row>
        <row r="549">
          <cell r="G549"/>
          <cell r="H549"/>
          <cell r="I549"/>
          <cell r="J549"/>
          <cell r="P549"/>
          <cell r="Q549"/>
        </row>
        <row r="550">
          <cell r="G550"/>
          <cell r="H550"/>
          <cell r="I550"/>
          <cell r="J550"/>
          <cell r="P550"/>
          <cell r="Q550"/>
        </row>
        <row r="551">
          <cell r="G551"/>
          <cell r="H551"/>
          <cell r="I551"/>
          <cell r="J551"/>
          <cell r="P551"/>
          <cell r="Q551"/>
        </row>
        <row r="552">
          <cell r="G552"/>
          <cell r="H552"/>
          <cell r="I552"/>
          <cell r="J552"/>
          <cell r="P552"/>
          <cell r="Q552"/>
        </row>
        <row r="553">
          <cell r="G553"/>
          <cell r="H553"/>
          <cell r="I553"/>
          <cell r="J553"/>
          <cell r="P553"/>
          <cell r="Q553"/>
        </row>
        <row r="554">
          <cell r="G554"/>
          <cell r="H554"/>
          <cell r="I554"/>
          <cell r="J554"/>
          <cell r="P554"/>
          <cell r="Q554"/>
        </row>
        <row r="555">
          <cell r="G555"/>
          <cell r="H555"/>
          <cell r="I555"/>
          <cell r="J555"/>
          <cell r="P555"/>
          <cell r="Q555"/>
        </row>
        <row r="556">
          <cell r="G556"/>
          <cell r="H556"/>
          <cell r="I556"/>
          <cell r="J556"/>
          <cell r="P556"/>
          <cell r="Q556"/>
        </row>
        <row r="557">
          <cell r="G557"/>
          <cell r="H557"/>
          <cell r="I557"/>
          <cell r="J557"/>
          <cell r="P557"/>
          <cell r="Q557"/>
        </row>
        <row r="558">
          <cell r="G558"/>
          <cell r="H558"/>
          <cell r="I558"/>
          <cell r="J558"/>
          <cell r="P558"/>
          <cell r="Q558"/>
        </row>
        <row r="559">
          <cell r="G559"/>
          <cell r="H559"/>
          <cell r="I559"/>
          <cell r="J559"/>
          <cell r="Q559"/>
        </row>
        <row r="560">
          <cell r="G560"/>
          <cell r="H560"/>
          <cell r="I560"/>
          <cell r="J560"/>
          <cell r="Q560"/>
        </row>
        <row r="561">
          <cell r="G561"/>
          <cell r="H561"/>
          <cell r="I561"/>
          <cell r="J561"/>
          <cell r="Q561"/>
        </row>
        <row r="562">
          <cell r="G562"/>
          <cell r="H562"/>
          <cell r="I562"/>
          <cell r="J562"/>
          <cell r="Q562"/>
        </row>
        <row r="563">
          <cell r="G563"/>
          <cell r="H563"/>
          <cell r="I563"/>
          <cell r="J563"/>
          <cell r="Q563"/>
        </row>
        <row r="564">
          <cell r="G564"/>
          <cell r="H564"/>
          <cell r="I564"/>
          <cell r="J564"/>
          <cell r="Q564"/>
        </row>
        <row r="565">
          <cell r="G565"/>
          <cell r="H565"/>
          <cell r="I565"/>
          <cell r="J565"/>
          <cell r="Q565"/>
        </row>
        <row r="566">
          <cell r="G566"/>
          <cell r="H566"/>
          <cell r="I566"/>
          <cell r="J566"/>
          <cell r="Q566"/>
        </row>
        <row r="567">
          <cell r="G567"/>
          <cell r="H567"/>
          <cell r="I567"/>
          <cell r="J567"/>
          <cell r="Q567"/>
        </row>
        <row r="568">
          <cell r="G568"/>
          <cell r="H568"/>
          <cell r="I568"/>
          <cell r="J568"/>
          <cell r="Q568"/>
        </row>
        <row r="569">
          <cell r="G569"/>
          <cell r="H569"/>
          <cell r="I569"/>
          <cell r="J569"/>
          <cell r="Q569"/>
        </row>
        <row r="570">
          <cell r="G570"/>
          <cell r="H570"/>
          <cell r="I570"/>
          <cell r="J570"/>
          <cell r="Q570"/>
        </row>
        <row r="571">
          <cell r="G571"/>
          <cell r="H571"/>
          <cell r="I571"/>
          <cell r="J571"/>
          <cell r="Q571"/>
        </row>
        <row r="572">
          <cell r="G572"/>
          <cell r="H572"/>
          <cell r="I572"/>
          <cell r="J572"/>
          <cell r="Q572"/>
        </row>
        <row r="573">
          <cell r="G573"/>
          <cell r="H573"/>
          <cell r="I573"/>
          <cell r="J573"/>
          <cell r="Q573"/>
        </row>
        <row r="574">
          <cell r="G574"/>
          <cell r="H574"/>
          <cell r="I574"/>
          <cell r="J574"/>
          <cell r="Q574"/>
        </row>
        <row r="575">
          <cell r="G575"/>
          <cell r="H575"/>
          <cell r="I575"/>
          <cell r="J575"/>
          <cell r="Q575"/>
        </row>
        <row r="576">
          <cell r="G576"/>
          <cell r="H576"/>
          <cell r="I576"/>
          <cell r="J576"/>
          <cell r="Q576"/>
        </row>
        <row r="577">
          <cell r="G577"/>
          <cell r="H577"/>
          <cell r="I577"/>
          <cell r="J577"/>
          <cell r="Q577"/>
        </row>
        <row r="578">
          <cell r="G578"/>
          <cell r="H578"/>
          <cell r="I578"/>
          <cell r="J578"/>
          <cell r="Q578"/>
        </row>
        <row r="579">
          <cell r="G579"/>
          <cell r="H579"/>
          <cell r="I579"/>
          <cell r="J579"/>
          <cell r="Q579"/>
        </row>
        <row r="580">
          <cell r="G580"/>
          <cell r="H580"/>
          <cell r="I580"/>
          <cell r="J580"/>
          <cell r="Q580"/>
        </row>
        <row r="581">
          <cell r="G581"/>
          <cell r="H581"/>
          <cell r="I581"/>
          <cell r="J581"/>
          <cell r="Q581"/>
        </row>
        <row r="582">
          <cell r="G582"/>
          <cell r="H582"/>
          <cell r="I582"/>
          <cell r="J582"/>
          <cell r="Q582"/>
        </row>
        <row r="583">
          <cell r="G583"/>
          <cell r="H583"/>
          <cell r="I583"/>
          <cell r="J583"/>
          <cell r="Q583"/>
        </row>
        <row r="584">
          <cell r="G584"/>
          <cell r="H584"/>
          <cell r="I584"/>
          <cell r="J584"/>
          <cell r="Q584"/>
        </row>
        <row r="585">
          <cell r="G585"/>
          <cell r="H585"/>
          <cell r="I585"/>
          <cell r="J585"/>
          <cell r="Q585"/>
        </row>
        <row r="586">
          <cell r="G586"/>
          <cell r="H586"/>
          <cell r="I586"/>
          <cell r="J586"/>
          <cell r="Q586"/>
        </row>
        <row r="587">
          <cell r="G587"/>
          <cell r="H587"/>
          <cell r="I587"/>
          <cell r="J587"/>
          <cell r="Q587"/>
        </row>
        <row r="588">
          <cell r="G588"/>
          <cell r="H588"/>
          <cell r="I588"/>
          <cell r="J588"/>
          <cell r="Q588"/>
        </row>
        <row r="589">
          <cell r="G589"/>
          <cell r="H589"/>
          <cell r="I589"/>
          <cell r="J589"/>
          <cell r="Q589"/>
        </row>
        <row r="590">
          <cell r="G590"/>
          <cell r="H590"/>
          <cell r="I590"/>
          <cell r="J590"/>
          <cell r="Q590"/>
        </row>
        <row r="591">
          <cell r="G591"/>
          <cell r="H591"/>
          <cell r="I591"/>
          <cell r="J591"/>
          <cell r="Q591"/>
        </row>
        <row r="592">
          <cell r="G592"/>
          <cell r="H592"/>
          <cell r="I592"/>
          <cell r="J592"/>
          <cell r="Q592"/>
        </row>
        <row r="593">
          <cell r="G593"/>
          <cell r="H593"/>
          <cell r="I593"/>
          <cell r="J593"/>
          <cell r="Q593"/>
        </row>
        <row r="594">
          <cell r="G594"/>
          <cell r="H594"/>
          <cell r="I594"/>
          <cell r="J594"/>
          <cell r="Q594"/>
        </row>
        <row r="595">
          <cell r="G595"/>
          <cell r="H595"/>
          <cell r="I595"/>
          <cell r="J595"/>
          <cell r="Q595"/>
        </row>
        <row r="596">
          <cell r="G596"/>
          <cell r="H596"/>
          <cell r="I596"/>
          <cell r="J596"/>
          <cell r="Q596"/>
        </row>
        <row r="597">
          <cell r="G597"/>
          <cell r="H597"/>
          <cell r="I597"/>
          <cell r="J597"/>
          <cell r="Q597"/>
        </row>
        <row r="598">
          <cell r="G598"/>
          <cell r="H598"/>
          <cell r="I598"/>
          <cell r="J598"/>
          <cell r="Q598"/>
        </row>
        <row r="599">
          <cell r="G599"/>
          <cell r="H599"/>
          <cell r="I599"/>
          <cell r="J599"/>
          <cell r="Q599"/>
        </row>
        <row r="600">
          <cell r="G600"/>
          <cell r="H600"/>
          <cell r="I600"/>
          <cell r="J600"/>
          <cell r="Q600"/>
        </row>
        <row r="601">
          <cell r="G601"/>
          <cell r="H601"/>
          <cell r="I601"/>
          <cell r="J601"/>
          <cell r="Q601"/>
        </row>
        <row r="602">
          <cell r="G602"/>
          <cell r="H602"/>
          <cell r="I602"/>
          <cell r="J602"/>
          <cell r="Q602"/>
        </row>
        <row r="603">
          <cell r="G603"/>
          <cell r="H603"/>
          <cell r="I603"/>
          <cell r="J603"/>
          <cell r="Q603"/>
        </row>
        <row r="604">
          <cell r="G604"/>
          <cell r="H604"/>
          <cell r="I604"/>
          <cell r="J604"/>
          <cell r="Q604"/>
        </row>
        <row r="605">
          <cell r="G605"/>
          <cell r="H605"/>
          <cell r="I605"/>
          <cell r="J605"/>
          <cell r="Q605"/>
        </row>
        <row r="606">
          <cell r="G606"/>
          <cell r="H606"/>
          <cell r="I606"/>
          <cell r="J606"/>
          <cell r="Q606"/>
        </row>
        <row r="607">
          <cell r="G607"/>
          <cell r="H607"/>
          <cell r="I607"/>
          <cell r="J607"/>
          <cell r="Q607"/>
        </row>
        <row r="608">
          <cell r="G608"/>
          <cell r="H608"/>
          <cell r="I608"/>
          <cell r="J608"/>
          <cell r="Q608"/>
        </row>
        <row r="609">
          <cell r="G609"/>
          <cell r="H609"/>
          <cell r="I609"/>
          <cell r="J609"/>
          <cell r="Q609"/>
        </row>
        <row r="610">
          <cell r="G610"/>
          <cell r="H610"/>
          <cell r="I610"/>
          <cell r="J610"/>
          <cell r="Q610"/>
        </row>
        <row r="611">
          <cell r="G611"/>
          <cell r="H611"/>
          <cell r="I611"/>
          <cell r="J611"/>
          <cell r="Q611"/>
        </row>
        <row r="612">
          <cell r="G612"/>
          <cell r="H612"/>
          <cell r="I612"/>
          <cell r="J612"/>
          <cell r="Q612"/>
        </row>
        <row r="613">
          <cell r="G613"/>
          <cell r="H613"/>
          <cell r="I613"/>
          <cell r="J613"/>
          <cell r="Q613"/>
        </row>
        <row r="614">
          <cell r="G614"/>
          <cell r="H614"/>
          <cell r="I614"/>
          <cell r="J614"/>
          <cell r="Q614"/>
        </row>
        <row r="615">
          <cell r="G615"/>
          <cell r="H615"/>
          <cell r="I615"/>
          <cell r="J615"/>
          <cell r="Q615"/>
        </row>
        <row r="616">
          <cell r="G616"/>
          <cell r="H616"/>
          <cell r="I616"/>
          <cell r="J616"/>
          <cell r="Q616"/>
        </row>
        <row r="617">
          <cell r="G617"/>
          <cell r="H617"/>
          <cell r="I617"/>
          <cell r="J617"/>
          <cell r="Q617"/>
        </row>
        <row r="618">
          <cell r="G618"/>
          <cell r="H618"/>
          <cell r="I618"/>
          <cell r="J618"/>
          <cell r="Q618"/>
        </row>
        <row r="619">
          <cell r="G619"/>
          <cell r="H619"/>
          <cell r="I619"/>
          <cell r="J619"/>
          <cell r="Q619"/>
        </row>
        <row r="620">
          <cell r="G620"/>
          <cell r="H620"/>
          <cell r="I620"/>
          <cell r="J620"/>
          <cell r="Q620"/>
        </row>
        <row r="621">
          <cell r="G621"/>
          <cell r="H621"/>
          <cell r="I621"/>
          <cell r="J621"/>
          <cell r="Q621"/>
        </row>
        <row r="622">
          <cell r="G622"/>
          <cell r="H622"/>
          <cell r="I622"/>
          <cell r="J622"/>
          <cell r="Q622"/>
        </row>
        <row r="623">
          <cell r="G623"/>
          <cell r="H623"/>
          <cell r="I623"/>
          <cell r="J623"/>
          <cell r="Q623"/>
        </row>
        <row r="624">
          <cell r="G624"/>
          <cell r="H624"/>
          <cell r="I624"/>
          <cell r="J624"/>
          <cell r="Q624"/>
        </row>
        <row r="625">
          <cell r="G625"/>
          <cell r="H625"/>
          <cell r="I625"/>
          <cell r="J625"/>
          <cell r="Q625"/>
        </row>
        <row r="626">
          <cell r="G626"/>
          <cell r="H626"/>
          <cell r="I626"/>
          <cell r="J626"/>
          <cell r="Q626"/>
        </row>
        <row r="627">
          <cell r="G627"/>
          <cell r="H627"/>
          <cell r="I627"/>
          <cell r="J627"/>
          <cell r="Q627"/>
        </row>
        <row r="628">
          <cell r="G628"/>
          <cell r="H628"/>
          <cell r="I628"/>
          <cell r="J628"/>
          <cell r="Q628"/>
        </row>
        <row r="629">
          <cell r="G629"/>
          <cell r="H629"/>
          <cell r="I629"/>
          <cell r="J629"/>
          <cell r="Q629"/>
        </row>
        <row r="630">
          <cell r="H630"/>
          <cell r="I630"/>
          <cell r="J630"/>
          <cell r="Q630"/>
        </row>
        <row r="631">
          <cell r="H631"/>
          <cell r="I631"/>
          <cell r="J631"/>
          <cell r="Q631"/>
        </row>
        <row r="632">
          <cell r="H632"/>
          <cell r="I632"/>
          <cell r="J632"/>
          <cell r="Q632"/>
        </row>
        <row r="633">
          <cell r="H633"/>
          <cell r="I633"/>
          <cell r="J633"/>
          <cell r="Q633"/>
        </row>
        <row r="634">
          <cell r="H634"/>
          <cell r="I634"/>
          <cell r="J634"/>
          <cell r="Q634"/>
        </row>
        <row r="635">
          <cell r="H635"/>
          <cell r="I635"/>
          <cell r="J635"/>
          <cell r="Q635"/>
        </row>
        <row r="636">
          <cell r="H636"/>
          <cell r="I636"/>
          <cell r="J636"/>
          <cell r="Q636"/>
        </row>
        <row r="637">
          <cell r="H637"/>
          <cell r="I637"/>
          <cell r="J637"/>
          <cell r="Q637"/>
        </row>
        <row r="638">
          <cell r="H638"/>
          <cell r="I638"/>
          <cell r="J638"/>
          <cell r="Q638"/>
        </row>
        <row r="639">
          <cell r="H639"/>
          <cell r="I639"/>
          <cell r="J639"/>
          <cell r="Q639"/>
        </row>
        <row r="640">
          <cell r="H640"/>
          <cell r="I640"/>
          <cell r="J640"/>
          <cell r="Q640"/>
        </row>
        <row r="641">
          <cell r="H641"/>
          <cell r="I641"/>
          <cell r="J641"/>
          <cell r="Q641"/>
        </row>
        <row r="642">
          <cell r="H642"/>
          <cell r="I642"/>
          <cell r="J642"/>
          <cell r="Q642"/>
        </row>
        <row r="643">
          <cell r="H643"/>
          <cell r="I643"/>
          <cell r="J643"/>
          <cell r="Q643"/>
        </row>
        <row r="644">
          <cell r="H644"/>
          <cell r="I644"/>
          <cell r="J644"/>
          <cell r="Q644"/>
        </row>
        <row r="645">
          <cell r="H645"/>
          <cell r="I645"/>
          <cell r="J645"/>
          <cell r="Q645"/>
        </row>
        <row r="646">
          <cell r="H646"/>
          <cell r="I646"/>
          <cell r="J646"/>
        </row>
        <row r="647">
          <cell r="H647"/>
          <cell r="I647"/>
          <cell r="J647"/>
        </row>
        <row r="648">
          <cell r="H648"/>
          <cell r="I648"/>
          <cell r="J648"/>
        </row>
        <row r="649">
          <cell r="H649"/>
          <cell r="I649"/>
          <cell r="J649"/>
        </row>
        <row r="650">
          <cell r="H650"/>
          <cell r="I650"/>
          <cell r="J650"/>
        </row>
        <row r="651">
          <cell r="H651"/>
          <cell r="I651"/>
          <cell r="J651"/>
        </row>
        <row r="652">
          <cell r="H652"/>
          <cell r="I652"/>
          <cell r="J652"/>
        </row>
        <row r="653">
          <cell r="H653"/>
          <cell r="I653"/>
          <cell r="J653"/>
        </row>
        <row r="654">
          <cell r="H654"/>
          <cell r="I654"/>
          <cell r="J654"/>
        </row>
        <row r="655">
          <cell r="H655"/>
          <cell r="I655"/>
          <cell r="J655"/>
        </row>
        <row r="656">
          <cell r="H656"/>
          <cell r="I656"/>
          <cell r="J656"/>
        </row>
        <row r="657">
          <cell r="H657"/>
          <cell r="I657"/>
          <cell r="J657"/>
        </row>
        <row r="658">
          <cell r="H658"/>
          <cell r="I658"/>
          <cell r="J658"/>
        </row>
        <row r="659">
          <cell r="H659"/>
          <cell r="I659"/>
          <cell r="J659"/>
        </row>
        <row r="660">
          <cell r="H660"/>
          <cell r="I660"/>
          <cell r="J660"/>
        </row>
        <row r="661">
          <cell r="H661"/>
          <cell r="I661"/>
          <cell r="J661"/>
        </row>
        <row r="662">
          <cell r="H662"/>
          <cell r="I662"/>
          <cell r="J662"/>
        </row>
        <row r="663">
          <cell r="H663"/>
          <cell r="I663"/>
          <cell r="J663"/>
        </row>
        <row r="664">
          <cell r="H664"/>
          <cell r="I664"/>
          <cell r="J664"/>
        </row>
        <row r="665">
          <cell r="H665"/>
          <cell r="I665"/>
          <cell r="J665"/>
        </row>
        <row r="666">
          <cell r="H666"/>
          <cell r="I666"/>
          <cell r="J666"/>
        </row>
        <row r="667">
          <cell r="H667"/>
          <cell r="I667"/>
          <cell r="J667"/>
        </row>
        <row r="668">
          <cell r="H668"/>
          <cell r="I668"/>
          <cell r="J668"/>
        </row>
        <row r="669">
          <cell r="H669"/>
          <cell r="I669"/>
          <cell r="J669"/>
        </row>
        <row r="670">
          <cell r="H670"/>
          <cell r="I670"/>
          <cell r="J670"/>
        </row>
        <row r="671">
          <cell r="H671"/>
          <cell r="I671"/>
          <cell r="J671"/>
        </row>
        <row r="672">
          <cell r="H672"/>
          <cell r="I672"/>
          <cell r="J672"/>
        </row>
        <row r="673">
          <cell r="H673"/>
          <cell r="I673"/>
          <cell r="J673"/>
        </row>
        <row r="674">
          <cell r="H674"/>
          <cell r="I674"/>
          <cell r="J674"/>
        </row>
        <row r="675">
          <cell r="H675"/>
          <cell r="I675"/>
          <cell r="J675"/>
        </row>
        <row r="676">
          <cell r="H676"/>
          <cell r="I676"/>
          <cell r="J676"/>
        </row>
        <row r="677">
          <cell r="H677"/>
          <cell r="I677"/>
          <cell r="J677"/>
        </row>
        <row r="678">
          <cell r="H678"/>
          <cell r="I678"/>
          <cell r="J678"/>
        </row>
        <row r="679">
          <cell r="H679"/>
          <cell r="I679"/>
          <cell r="J679"/>
        </row>
        <row r="680">
          <cell r="H680"/>
          <cell r="I680"/>
          <cell r="J680"/>
        </row>
        <row r="681">
          <cell r="H681"/>
          <cell r="I681"/>
          <cell r="J681"/>
        </row>
        <row r="682">
          <cell r="H682"/>
          <cell r="I682"/>
          <cell r="J682"/>
        </row>
        <row r="683">
          <cell r="H683"/>
          <cell r="I683"/>
          <cell r="J683"/>
        </row>
        <row r="684">
          <cell r="H684"/>
          <cell r="I684"/>
          <cell r="J684"/>
        </row>
        <row r="685">
          <cell r="H685"/>
          <cell r="I685"/>
          <cell r="J685"/>
        </row>
        <row r="686">
          <cell r="H686"/>
          <cell r="I686"/>
          <cell r="J686"/>
        </row>
        <row r="687">
          <cell r="H687"/>
          <cell r="I687"/>
          <cell r="J687"/>
        </row>
        <row r="688">
          <cell r="H688"/>
          <cell r="I688"/>
          <cell r="J688"/>
        </row>
        <row r="689">
          <cell r="H689"/>
          <cell r="I689"/>
          <cell r="J689"/>
        </row>
        <row r="690">
          <cell r="H690"/>
          <cell r="I690"/>
          <cell r="J690"/>
        </row>
        <row r="691">
          <cell r="H691"/>
          <cell r="I691"/>
          <cell r="J691"/>
        </row>
        <row r="692">
          <cell r="H692"/>
          <cell r="I692"/>
          <cell r="J692"/>
        </row>
        <row r="693">
          <cell r="H693"/>
          <cell r="I693"/>
          <cell r="J693"/>
        </row>
        <row r="694">
          <cell r="H694"/>
          <cell r="I694"/>
          <cell r="J694"/>
        </row>
        <row r="695">
          <cell r="H695"/>
          <cell r="I695"/>
          <cell r="J695"/>
        </row>
        <row r="696">
          <cell r="H696"/>
          <cell r="I696"/>
          <cell r="J696"/>
        </row>
        <row r="697">
          <cell r="H697"/>
          <cell r="J697"/>
        </row>
        <row r="698">
          <cell r="H698"/>
          <cell r="J698"/>
        </row>
        <row r="699">
          <cell r="H699"/>
          <cell r="J699"/>
        </row>
        <row r="700">
          <cell r="H700"/>
          <cell r="J700"/>
        </row>
        <row r="701">
          <cell r="H701"/>
          <cell r="J701"/>
        </row>
        <row r="702">
          <cell r="H702"/>
          <cell r="J702"/>
        </row>
        <row r="703">
          <cell r="H703"/>
          <cell r="J703"/>
        </row>
        <row r="704">
          <cell r="H704"/>
          <cell r="J704"/>
        </row>
        <row r="705">
          <cell r="H705"/>
          <cell r="J705"/>
        </row>
        <row r="706">
          <cell r="H706"/>
          <cell r="J706"/>
        </row>
        <row r="707">
          <cell r="H707"/>
          <cell r="J707"/>
        </row>
        <row r="708">
          <cell r="H708"/>
          <cell r="J708"/>
        </row>
        <row r="709">
          <cell r="H709"/>
          <cell r="J709"/>
        </row>
        <row r="710">
          <cell r="H710"/>
          <cell r="J710"/>
        </row>
        <row r="711">
          <cell r="H711"/>
          <cell r="J711"/>
        </row>
        <row r="712">
          <cell r="H712"/>
          <cell r="J712"/>
        </row>
        <row r="713">
          <cell r="H713"/>
          <cell r="J713"/>
        </row>
        <row r="714">
          <cell r="H714"/>
          <cell r="J714"/>
        </row>
        <row r="715">
          <cell r="H715"/>
          <cell r="J715"/>
        </row>
        <row r="716">
          <cell r="H716"/>
          <cell r="J716"/>
        </row>
        <row r="717">
          <cell r="H717"/>
          <cell r="J717"/>
        </row>
        <row r="718">
          <cell r="J718"/>
        </row>
        <row r="719">
          <cell r="J719"/>
        </row>
        <row r="720">
          <cell r="J720"/>
        </row>
        <row r="721">
          <cell r="J721"/>
        </row>
        <row r="722">
          <cell r="J722"/>
        </row>
        <row r="723">
          <cell r="J723"/>
        </row>
        <row r="724">
          <cell r="J724"/>
        </row>
        <row r="725">
          <cell r="J725"/>
        </row>
        <row r="726">
          <cell r="J726"/>
        </row>
        <row r="727">
          <cell r="J727"/>
        </row>
        <row r="728">
          <cell r="J728"/>
        </row>
        <row r="729">
          <cell r="J729"/>
        </row>
        <row r="730">
          <cell r="J730"/>
        </row>
        <row r="731">
          <cell r="J731"/>
        </row>
        <row r="732">
          <cell r="J732"/>
        </row>
        <row r="733">
          <cell r="J733"/>
        </row>
        <row r="734">
          <cell r="J734"/>
        </row>
        <row r="735">
          <cell r="J735"/>
        </row>
      </sheetData>
      <sheetData sheetId="4">
        <row r="8">
          <cell r="D8"/>
        </row>
        <row r="16">
          <cell r="D16"/>
        </row>
        <row r="17">
          <cell r="D17"/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"/>
  <sheetViews>
    <sheetView showGridLines="0" tabSelected="1" zoomScale="93" zoomScaleNormal="93" workbookViewId="0">
      <selection activeCell="S19" sqref="S19"/>
    </sheetView>
  </sheetViews>
  <sheetFormatPr defaultRowHeight="14.25"/>
  <cols>
    <col min="1" max="1" width="4.625" style="51" customWidth="1"/>
    <col min="2" max="2" width="13.5" style="47" customWidth="1"/>
    <col min="3" max="3" width="39.375" style="43" customWidth="1"/>
    <col min="4" max="5" width="5.375" style="66" customWidth="1"/>
    <col min="6" max="6" width="7.75" style="66" customWidth="1"/>
    <col min="7" max="7" width="5.625" style="67" customWidth="1"/>
    <col min="8" max="8" width="5.625" style="68" customWidth="1"/>
    <col min="9" max="9" width="7.875" style="68" customWidth="1"/>
    <col min="10" max="10" width="25.25" style="43" customWidth="1"/>
    <col min="11" max="11" width="7.375" style="1" customWidth="1"/>
    <col min="12" max="12" width="7.5" style="1" customWidth="1"/>
    <col min="13" max="13" width="7.75" style="1" customWidth="1"/>
    <col min="14" max="15" width="6.625" style="1" hidden="1" customWidth="1"/>
    <col min="16" max="17" width="6.625" style="1" customWidth="1"/>
    <col min="18" max="16384" width="9" style="1"/>
  </cols>
  <sheetData>
    <row r="1" spans="1:15" ht="20.25" customHeight="1">
      <c r="A1" s="101" t="s">
        <v>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ht="11.25" customHeight="1">
      <c r="A2" s="102" t="s">
        <v>517</v>
      </c>
      <c r="B2" s="102"/>
      <c r="C2" s="2"/>
      <c r="D2" s="52"/>
      <c r="E2" s="52"/>
      <c r="F2" s="52"/>
      <c r="G2" s="52"/>
      <c r="H2" s="52"/>
      <c r="I2" s="52"/>
      <c r="J2" s="2"/>
      <c r="K2" s="2"/>
      <c r="L2" s="2"/>
      <c r="M2" s="2"/>
      <c r="N2" s="2"/>
      <c r="O2" s="2"/>
    </row>
    <row r="3" spans="1:15" s="3" customFormat="1" ht="20.100000000000001" customHeight="1">
      <c r="A3" s="103" t="s">
        <v>1</v>
      </c>
      <c r="B3" s="103"/>
      <c r="C3" s="103"/>
      <c r="D3" s="103" t="s">
        <v>2</v>
      </c>
      <c r="E3" s="103"/>
      <c r="F3" s="103"/>
      <c r="G3" s="103" t="s">
        <v>3</v>
      </c>
      <c r="H3" s="103"/>
      <c r="I3" s="103"/>
      <c r="J3" s="104" t="s">
        <v>4</v>
      </c>
      <c r="K3" s="105"/>
      <c r="L3" s="105"/>
      <c r="M3" s="105"/>
      <c r="N3" s="105"/>
      <c r="O3" s="106"/>
    </row>
    <row r="4" spans="1:15" s="3" customFormat="1" ht="20.100000000000001" customHeight="1">
      <c r="A4" s="107" t="s">
        <v>511</v>
      </c>
      <c r="B4" s="107"/>
      <c r="C4" s="50" t="s">
        <v>512</v>
      </c>
      <c r="D4" s="50" t="s">
        <v>526</v>
      </c>
      <c r="E4" s="50" t="s">
        <v>527</v>
      </c>
      <c r="F4" s="50" t="s">
        <v>528</v>
      </c>
      <c r="G4" s="50" t="s">
        <v>526</v>
      </c>
      <c r="H4" s="50" t="s">
        <v>527</v>
      </c>
      <c r="I4" s="50" t="s">
        <v>528</v>
      </c>
      <c r="J4" s="50" t="s">
        <v>512</v>
      </c>
      <c r="K4" s="50" t="s">
        <v>513</v>
      </c>
      <c r="L4" s="50" t="s">
        <v>514</v>
      </c>
      <c r="M4" s="50" t="s">
        <v>515</v>
      </c>
      <c r="N4" s="50" t="s">
        <v>516</v>
      </c>
      <c r="O4" s="50" t="s">
        <v>5</v>
      </c>
    </row>
    <row r="5" spans="1:15" ht="20.100000000000001" customHeight="1">
      <c r="A5" s="78" t="s">
        <v>6</v>
      </c>
      <c r="B5" s="74" t="s">
        <v>7</v>
      </c>
      <c r="C5" s="4" t="s">
        <v>8</v>
      </c>
      <c r="D5" s="53"/>
      <c r="E5" s="53"/>
      <c r="F5" s="53"/>
      <c r="G5" s="71">
        <f>D5-E6</f>
        <v>0</v>
      </c>
      <c r="H5" s="71" t="s">
        <v>9</v>
      </c>
      <c r="I5" s="71" t="s">
        <v>9</v>
      </c>
      <c r="J5" s="5" t="s">
        <v>7</v>
      </c>
      <c r="K5" s="6" t="e">
        <f>AVERAGE(D5:D6)</f>
        <v>#DIV/0!</v>
      </c>
      <c r="L5" s="6" t="e">
        <f>AVERAGE(E5:E6)</f>
        <v>#DIV/0!</v>
      </c>
      <c r="M5" s="6" t="e">
        <f>AVERAGE(F5:F6)</f>
        <v>#DIV/0!</v>
      </c>
      <c r="N5" s="7"/>
      <c r="O5" s="7"/>
    </row>
    <row r="6" spans="1:15" s="11" customFormat="1" ht="20.100000000000001" customHeight="1">
      <c r="A6" s="78"/>
      <c r="B6" s="74"/>
      <c r="C6" s="4" t="s">
        <v>10</v>
      </c>
      <c r="D6" s="54"/>
      <c r="E6" s="54"/>
      <c r="F6" s="54"/>
      <c r="G6" s="73"/>
      <c r="H6" s="73"/>
      <c r="I6" s="73"/>
      <c r="J6" s="5" t="s">
        <v>11</v>
      </c>
      <c r="K6" s="6">
        <f>D6</f>
        <v>0</v>
      </c>
      <c r="L6" s="6">
        <f>E6</f>
        <v>0</v>
      </c>
      <c r="M6" s="6">
        <f>F6</f>
        <v>0</v>
      </c>
      <c r="N6" s="9"/>
      <c r="O6" s="9"/>
    </row>
    <row r="7" spans="1:15" s="11" customFormat="1" ht="20.100000000000001" customHeight="1">
      <c r="A7" s="78"/>
      <c r="B7" s="86" t="s">
        <v>12</v>
      </c>
      <c r="C7" s="4" t="s">
        <v>13</v>
      </c>
      <c r="D7" s="54"/>
      <c r="E7" s="54"/>
      <c r="F7" s="54"/>
      <c r="G7" s="97">
        <f>D7+D8+D9-D6</f>
        <v>0</v>
      </c>
      <c r="H7" s="97">
        <f>E7+E8+E9-E6</f>
        <v>0</v>
      </c>
      <c r="I7" s="97">
        <f>F7+F8+F9-F6</f>
        <v>0</v>
      </c>
      <c r="J7" s="12" t="s">
        <v>14</v>
      </c>
      <c r="K7" s="13" t="e">
        <f>D7/SUM(D7:D9)</f>
        <v>#DIV/0!</v>
      </c>
      <c r="L7" s="13" t="e">
        <f>E7/SUM(E7:E9)</f>
        <v>#DIV/0!</v>
      </c>
      <c r="M7" s="13" t="e">
        <f>F7/SUM(F7:F9)</f>
        <v>#DIV/0!</v>
      </c>
      <c r="N7" s="10"/>
      <c r="O7" s="10"/>
    </row>
    <row r="8" spans="1:15" s="11" customFormat="1" ht="20.100000000000001" customHeight="1">
      <c r="A8" s="78"/>
      <c r="B8" s="86"/>
      <c r="C8" s="4" t="s">
        <v>15</v>
      </c>
      <c r="D8" s="54"/>
      <c r="E8" s="54"/>
      <c r="F8" s="54"/>
      <c r="G8" s="97"/>
      <c r="H8" s="97"/>
      <c r="I8" s="97"/>
      <c r="J8" s="12" t="s">
        <v>16</v>
      </c>
      <c r="K8" s="13" t="e">
        <f>D8/SUM(D7:D9)</f>
        <v>#DIV/0!</v>
      </c>
      <c r="L8" s="13" t="e">
        <f>E8/SUM(E7:E9)</f>
        <v>#DIV/0!</v>
      </c>
      <c r="M8" s="13" t="e">
        <f>F8/SUM(F7:F9)</f>
        <v>#DIV/0!</v>
      </c>
      <c r="N8" s="10"/>
      <c r="O8" s="10"/>
    </row>
    <row r="9" spans="1:15" s="11" customFormat="1" ht="20.100000000000001" customHeight="1">
      <c r="A9" s="78"/>
      <c r="B9" s="86"/>
      <c r="C9" s="4" t="s">
        <v>17</v>
      </c>
      <c r="D9" s="54"/>
      <c r="E9" s="54"/>
      <c r="F9" s="54"/>
      <c r="G9" s="97"/>
      <c r="H9" s="97"/>
      <c r="I9" s="97"/>
      <c r="J9" s="12" t="s">
        <v>18</v>
      </c>
      <c r="K9" s="13" t="e">
        <f>D9/SUM(D7:D9)</f>
        <v>#DIV/0!</v>
      </c>
      <c r="L9" s="13" t="e">
        <f>E9/SUM(E7:E9)</f>
        <v>#DIV/0!</v>
      </c>
      <c r="M9" s="13" t="e">
        <f>F9/SUM(F7:F9)</f>
        <v>#DIV/0!</v>
      </c>
      <c r="N9" s="10"/>
      <c r="O9" s="10"/>
    </row>
    <row r="10" spans="1:15" s="11" customFormat="1" ht="20.100000000000001" customHeight="1">
      <c r="A10" s="78"/>
      <c r="B10" s="86"/>
      <c r="C10" s="4" t="s">
        <v>19</v>
      </c>
      <c r="D10" s="54"/>
      <c r="E10" s="54"/>
      <c r="F10" s="54"/>
      <c r="G10" s="55" t="s">
        <v>9</v>
      </c>
      <c r="H10" s="55" t="s">
        <v>9</v>
      </c>
      <c r="I10" s="55" t="s">
        <v>9</v>
      </c>
      <c r="J10" s="12"/>
      <c r="K10" s="14"/>
      <c r="L10" s="14"/>
      <c r="M10" s="14"/>
      <c r="N10" s="10"/>
      <c r="O10" s="10"/>
    </row>
    <row r="11" spans="1:15" s="11" customFormat="1" ht="20.100000000000001" customHeight="1">
      <c r="A11" s="78"/>
      <c r="B11" s="86" t="s">
        <v>20</v>
      </c>
      <c r="C11" s="4" t="s">
        <v>21</v>
      </c>
      <c r="D11" s="54"/>
      <c r="E11" s="54"/>
      <c r="F11" s="54"/>
      <c r="G11" s="97">
        <f>D11+D12+D13-D6</f>
        <v>0</v>
      </c>
      <c r="H11" s="97">
        <f>E11+E12+E13-E6</f>
        <v>0</v>
      </c>
      <c r="I11" s="97">
        <f>F11+F12+F13-F6</f>
        <v>0</v>
      </c>
      <c r="J11" s="12" t="s">
        <v>22</v>
      </c>
      <c r="K11" s="13" t="e">
        <f>D11/SUM(D11:D13)</f>
        <v>#DIV/0!</v>
      </c>
      <c r="L11" s="13" t="e">
        <f>E11/SUM(E11:E13)</f>
        <v>#DIV/0!</v>
      </c>
      <c r="M11" s="13" t="e">
        <f>F11/SUM(F11:F13)</f>
        <v>#DIV/0!</v>
      </c>
      <c r="N11" s="10"/>
      <c r="O11" s="10"/>
    </row>
    <row r="12" spans="1:15" s="11" customFormat="1" ht="20.100000000000001" customHeight="1">
      <c r="A12" s="78"/>
      <c r="B12" s="86"/>
      <c r="C12" s="4" t="s">
        <v>23</v>
      </c>
      <c r="D12" s="54"/>
      <c r="E12" s="54"/>
      <c r="F12" s="54"/>
      <c r="G12" s="97"/>
      <c r="H12" s="97"/>
      <c r="I12" s="97"/>
      <c r="J12" s="12" t="s">
        <v>24</v>
      </c>
      <c r="K12" s="13" t="e">
        <f>D12/SUM(D11:D13)</f>
        <v>#DIV/0!</v>
      </c>
      <c r="L12" s="13" t="e">
        <f>E12/SUM(E11:E13)</f>
        <v>#DIV/0!</v>
      </c>
      <c r="M12" s="13" t="e">
        <f>F12/SUM(F11:F13)</f>
        <v>#DIV/0!</v>
      </c>
      <c r="N12" s="10"/>
      <c r="O12" s="10"/>
    </row>
    <row r="13" spans="1:15" s="11" customFormat="1" ht="20.100000000000001" customHeight="1">
      <c r="A13" s="78"/>
      <c r="B13" s="86"/>
      <c r="C13" s="4" t="s">
        <v>25</v>
      </c>
      <c r="D13" s="54"/>
      <c r="E13" s="54"/>
      <c r="F13" s="54"/>
      <c r="G13" s="97"/>
      <c r="H13" s="97"/>
      <c r="I13" s="97"/>
      <c r="J13" s="12" t="s">
        <v>26</v>
      </c>
      <c r="K13" s="13" t="e">
        <f>D13/SUM(D11:D13)</f>
        <v>#DIV/0!</v>
      </c>
      <c r="L13" s="13" t="e">
        <f>E13/SUM(E11:E13)</f>
        <v>#DIV/0!</v>
      </c>
      <c r="M13" s="13" t="e">
        <f>F13/SUM(F11:F13)</f>
        <v>#DIV/0!</v>
      </c>
      <c r="N13" s="10"/>
      <c r="O13" s="10"/>
    </row>
    <row r="14" spans="1:15" s="11" customFormat="1" ht="20.100000000000001" customHeight="1">
      <c r="A14" s="78"/>
      <c r="B14" s="86" t="s">
        <v>27</v>
      </c>
      <c r="C14" s="4" t="s">
        <v>28</v>
      </c>
      <c r="D14" s="54"/>
      <c r="E14" s="54"/>
      <c r="F14" s="54"/>
      <c r="G14" s="97">
        <f>D14+D15-D6</f>
        <v>0</v>
      </c>
      <c r="H14" s="97">
        <f>E14+E15-E6</f>
        <v>0</v>
      </c>
      <c r="I14" s="97">
        <f>F14+F15-F6</f>
        <v>0</v>
      </c>
      <c r="J14" s="12" t="s">
        <v>29</v>
      </c>
      <c r="K14" s="13" t="e">
        <f>D14/SUM(D14:D15)</f>
        <v>#DIV/0!</v>
      </c>
      <c r="L14" s="13" t="e">
        <f>E14/SUM(E14:E15)</f>
        <v>#DIV/0!</v>
      </c>
      <c r="M14" s="13" t="e">
        <f>F14/SUM(F14:F15)</f>
        <v>#DIV/0!</v>
      </c>
      <c r="N14" s="10"/>
      <c r="O14" s="10"/>
    </row>
    <row r="15" spans="1:15" s="11" customFormat="1" ht="20.100000000000001" customHeight="1">
      <c r="A15" s="78"/>
      <c r="B15" s="86"/>
      <c r="C15" s="4" t="s">
        <v>30</v>
      </c>
      <c r="D15" s="54"/>
      <c r="E15" s="54"/>
      <c r="F15" s="54"/>
      <c r="G15" s="97"/>
      <c r="H15" s="97"/>
      <c r="I15" s="97"/>
      <c r="J15" s="12" t="s">
        <v>31</v>
      </c>
      <c r="K15" s="13" t="e">
        <f>D15/SUM(D14:D15)</f>
        <v>#DIV/0!</v>
      </c>
      <c r="L15" s="13" t="e">
        <f>E15/SUM(E14:E15)</f>
        <v>#DIV/0!</v>
      </c>
      <c r="M15" s="13" t="e">
        <f>F15/SUM(F14:F15)</f>
        <v>#DIV/0!</v>
      </c>
      <c r="N15" s="10"/>
      <c r="O15" s="10"/>
    </row>
    <row r="16" spans="1:15" s="11" customFormat="1" ht="20.100000000000001" customHeight="1">
      <c r="A16" s="78"/>
      <c r="B16" s="86" t="s">
        <v>32</v>
      </c>
      <c r="C16" s="4" t="s">
        <v>33</v>
      </c>
      <c r="D16" s="54"/>
      <c r="E16" s="54"/>
      <c r="F16" s="54"/>
      <c r="G16" s="97">
        <f>D16+D17+D18+D19+D20+D21+D22-D6</f>
        <v>0</v>
      </c>
      <c r="H16" s="97">
        <f>E16+E17+E18+E19+E20+E21+E22-E6</f>
        <v>0</v>
      </c>
      <c r="I16" s="97">
        <f>F16+F17+F18+F19+F20+F21+F22-F6</f>
        <v>0</v>
      </c>
      <c r="J16" s="4" t="s">
        <v>34</v>
      </c>
      <c r="K16" s="13" t="e">
        <f>D16/SUM(D16:D22)</f>
        <v>#DIV/0!</v>
      </c>
      <c r="L16" s="13" t="e">
        <f>E16/SUM(E16:E22)</f>
        <v>#DIV/0!</v>
      </c>
      <c r="M16" s="13" t="e">
        <f>F16/SUM(F16:F22)</f>
        <v>#DIV/0!</v>
      </c>
      <c r="N16" s="15" t="e">
        <f>G16/SUM(G16:G22)</f>
        <v>#DIV/0!</v>
      </c>
      <c r="O16" s="15" t="e">
        <f>H16/SUM(H16:H22)</f>
        <v>#DIV/0!</v>
      </c>
    </row>
    <row r="17" spans="1:15" s="11" customFormat="1" ht="20.100000000000001" customHeight="1">
      <c r="A17" s="78"/>
      <c r="B17" s="86"/>
      <c r="C17" s="4" t="s">
        <v>35</v>
      </c>
      <c r="D17" s="54"/>
      <c r="E17" s="54"/>
      <c r="F17" s="54"/>
      <c r="G17" s="97"/>
      <c r="H17" s="97"/>
      <c r="I17" s="97"/>
      <c r="J17" s="4" t="s">
        <v>36</v>
      </c>
      <c r="K17" s="13" t="e">
        <f>D17/SUM(D16:D22)</f>
        <v>#DIV/0!</v>
      </c>
      <c r="L17" s="13" t="e">
        <f>E17/SUM(E16:E22)</f>
        <v>#DIV/0!</v>
      </c>
      <c r="M17" s="13" t="e">
        <f>F17/SUM(F16:F22)</f>
        <v>#DIV/0!</v>
      </c>
      <c r="N17" s="15" t="e">
        <f>G17/SUM(G16:G22)</f>
        <v>#DIV/0!</v>
      </c>
      <c r="O17" s="15" t="e">
        <f>H17/SUM(H16:H22)</f>
        <v>#DIV/0!</v>
      </c>
    </row>
    <row r="18" spans="1:15" s="11" customFormat="1" ht="20.100000000000001" customHeight="1">
      <c r="A18" s="78"/>
      <c r="B18" s="86"/>
      <c r="C18" s="4" t="s">
        <v>37</v>
      </c>
      <c r="D18" s="54"/>
      <c r="E18" s="54"/>
      <c r="F18" s="54"/>
      <c r="G18" s="97"/>
      <c r="H18" s="97"/>
      <c r="I18" s="97"/>
      <c r="J18" s="4" t="s">
        <v>38</v>
      </c>
      <c r="K18" s="13" t="e">
        <f>D18/SUM(D16:D22)</f>
        <v>#DIV/0!</v>
      </c>
      <c r="L18" s="13" t="e">
        <f>E18/SUM(E16:E22)</f>
        <v>#DIV/0!</v>
      </c>
      <c r="M18" s="13" t="e">
        <f>F18/SUM(F16:F22)</f>
        <v>#DIV/0!</v>
      </c>
      <c r="N18" s="15" t="e">
        <f>G18/SUM(G16:G22)</f>
        <v>#DIV/0!</v>
      </c>
      <c r="O18" s="15" t="e">
        <f>H18/SUM(H16:H22)</f>
        <v>#DIV/0!</v>
      </c>
    </row>
    <row r="19" spans="1:15" s="11" customFormat="1" ht="20.100000000000001" customHeight="1">
      <c r="A19" s="78"/>
      <c r="B19" s="86"/>
      <c r="C19" s="4" t="s">
        <v>39</v>
      </c>
      <c r="D19" s="54"/>
      <c r="E19" s="54"/>
      <c r="F19" s="54"/>
      <c r="G19" s="97"/>
      <c r="H19" s="97"/>
      <c r="I19" s="97"/>
      <c r="J19" s="4" t="s">
        <v>40</v>
      </c>
      <c r="K19" s="13" t="e">
        <f>D19/SUM(D16:D22)</f>
        <v>#DIV/0!</v>
      </c>
      <c r="L19" s="13" t="e">
        <f>E19/SUM(E16:E22)</f>
        <v>#DIV/0!</v>
      </c>
      <c r="M19" s="13" t="e">
        <f>F19/SUM(F16:F22)</f>
        <v>#DIV/0!</v>
      </c>
      <c r="N19" s="15" t="e">
        <f>G19/SUM(G16:G22)</f>
        <v>#DIV/0!</v>
      </c>
      <c r="O19" s="15" t="e">
        <f>H19/SUM(H16:H22)</f>
        <v>#DIV/0!</v>
      </c>
    </row>
    <row r="20" spans="1:15" s="11" customFormat="1" ht="20.100000000000001" customHeight="1">
      <c r="A20" s="78"/>
      <c r="B20" s="86"/>
      <c r="C20" s="4" t="s">
        <v>41</v>
      </c>
      <c r="D20" s="54"/>
      <c r="E20" s="54"/>
      <c r="F20" s="54"/>
      <c r="G20" s="97"/>
      <c r="H20" s="97"/>
      <c r="I20" s="97"/>
      <c r="J20" s="4" t="s">
        <v>42</v>
      </c>
      <c r="K20" s="13" t="e">
        <f>D20/SUM(D16:D22)</f>
        <v>#DIV/0!</v>
      </c>
      <c r="L20" s="13" t="e">
        <f>E20/SUM(E16:E22)</f>
        <v>#DIV/0!</v>
      </c>
      <c r="M20" s="13" t="e">
        <f>F20/SUM(F16:F22)</f>
        <v>#DIV/0!</v>
      </c>
      <c r="N20" s="15" t="e">
        <f>G20/SUM(G16:G22)</f>
        <v>#DIV/0!</v>
      </c>
      <c r="O20" s="15" t="e">
        <f>H20/SUM(H16:H22)</f>
        <v>#DIV/0!</v>
      </c>
    </row>
    <row r="21" spans="1:15" s="11" customFormat="1" ht="20.100000000000001" customHeight="1">
      <c r="A21" s="78"/>
      <c r="B21" s="86"/>
      <c r="C21" s="4" t="s">
        <v>43</v>
      </c>
      <c r="D21" s="54"/>
      <c r="E21" s="54"/>
      <c r="F21" s="54"/>
      <c r="G21" s="97"/>
      <c r="H21" s="97"/>
      <c r="I21" s="97"/>
      <c r="J21" s="4" t="s">
        <v>44</v>
      </c>
      <c r="K21" s="13" t="e">
        <f>D21/SUM(D16:D22)</f>
        <v>#DIV/0!</v>
      </c>
      <c r="L21" s="13" t="e">
        <f>E21/SUM(E16:E22)</f>
        <v>#DIV/0!</v>
      </c>
      <c r="M21" s="13" t="e">
        <f>F21/SUM(F16:F22)</f>
        <v>#DIV/0!</v>
      </c>
      <c r="N21" s="15" t="e">
        <f>G21/SUM(G16:G22)</f>
        <v>#DIV/0!</v>
      </c>
      <c r="O21" s="15" t="e">
        <f>H21/SUM(H16:H22)</f>
        <v>#DIV/0!</v>
      </c>
    </row>
    <row r="22" spans="1:15" s="11" customFormat="1" ht="20.100000000000001" customHeight="1">
      <c r="A22" s="78"/>
      <c r="B22" s="86"/>
      <c r="C22" s="4" t="s">
        <v>45</v>
      </c>
      <c r="D22" s="54"/>
      <c r="E22" s="54"/>
      <c r="F22" s="54"/>
      <c r="G22" s="97"/>
      <c r="H22" s="97"/>
      <c r="I22" s="97"/>
      <c r="J22" s="4" t="s">
        <v>46</v>
      </c>
      <c r="K22" s="13" t="e">
        <f>D22/SUM(D16:D22)</f>
        <v>#DIV/0!</v>
      </c>
      <c r="L22" s="13" t="e">
        <f>E22/SUM(E16:E22)</f>
        <v>#DIV/0!</v>
      </c>
      <c r="M22" s="13" t="e">
        <f>F22/SUM(F16:F22)</f>
        <v>#DIV/0!</v>
      </c>
      <c r="N22" s="15" t="e">
        <f>G22/SUM(G16:G22)</f>
        <v>#DIV/0!</v>
      </c>
      <c r="O22" s="15" t="e">
        <f>H22/SUM(H16:H22)</f>
        <v>#DIV/0!</v>
      </c>
    </row>
    <row r="23" spans="1:15" s="11" customFormat="1" ht="20.100000000000001" customHeight="1">
      <c r="A23" s="78"/>
      <c r="B23" s="86"/>
      <c r="C23" s="4" t="s">
        <v>47</v>
      </c>
      <c r="D23" s="56"/>
      <c r="E23" s="56"/>
      <c r="F23" s="54"/>
      <c r="G23" s="55" t="s">
        <v>9</v>
      </c>
      <c r="H23" s="55" t="s">
        <v>9</v>
      </c>
      <c r="I23" s="55" t="s">
        <v>9</v>
      </c>
      <c r="J23" s="12"/>
      <c r="K23" s="14"/>
      <c r="L23" s="14"/>
      <c r="M23" s="14"/>
      <c r="N23" s="10"/>
      <c r="O23" s="10"/>
    </row>
    <row r="24" spans="1:15" s="11" customFormat="1" ht="20.100000000000001" customHeight="1">
      <c r="A24" s="78"/>
      <c r="B24" s="86" t="s">
        <v>48</v>
      </c>
      <c r="C24" s="4" t="s">
        <v>49</v>
      </c>
      <c r="D24" s="54"/>
      <c r="E24" s="54"/>
      <c r="F24" s="54"/>
      <c r="G24" s="97">
        <f>D24+D25+D26+D27+D28-D6</f>
        <v>0</v>
      </c>
      <c r="H24" s="97">
        <f>E24+E25+E26+E27+E28-E6</f>
        <v>0</v>
      </c>
      <c r="I24" s="97">
        <f>F24+F25+F26+F27+F28-F6</f>
        <v>0</v>
      </c>
      <c r="J24" s="4" t="s">
        <v>50</v>
      </c>
      <c r="K24" s="13" t="e">
        <f>D24/SUM(D24:D28)</f>
        <v>#DIV/0!</v>
      </c>
      <c r="L24" s="13" t="e">
        <f>E24/SUM(E24:E28)</f>
        <v>#DIV/0!</v>
      </c>
      <c r="M24" s="13" t="e">
        <f>F24/SUM(F24:F28)</f>
        <v>#DIV/0!</v>
      </c>
      <c r="N24" s="10"/>
      <c r="O24" s="10"/>
    </row>
    <row r="25" spans="1:15" s="11" customFormat="1" ht="20.100000000000001" customHeight="1">
      <c r="A25" s="78"/>
      <c r="B25" s="86"/>
      <c r="C25" s="4" t="s">
        <v>51</v>
      </c>
      <c r="D25" s="54"/>
      <c r="E25" s="54"/>
      <c r="F25" s="54"/>
      <c r="G25" s="97"/>
      <c r="H25" s="97"/>
      <c r="I25" s="97"/>
      <c r="J25" s="4" t="s">
        <v>52</v>
      </c>
      <c r="K25" s="13" t="e">
        <f>D25/SUM(D24:D28)</f>
        <v>#DIV/0!</v>
      </c>
      <c r="L25" s="13" t="e">
        <f>E25/SUM(E24:E28)</f>
        <v>#DIV/0!</v>
      </c>
      <c r="M25" s="13" t="e">
        <f>F25/SUM(F24:F28)</f>
        <v>#DIV/0!</v>
      </c>
      <c r="N25" s="10"/>
      <c r="O25" s="10"/>
    </row>
    <row r="26" spans="1:15" s="11" customFormat="1" ht="20.100000000000001" customHeight="1">
      <c r="A26" s="78"/>
      <c r="B26" s="86"/>
      <c r="C26" s="4" t="s">
        <v>53</v>
      </c>
      <c r="D26" s="54"/>
      <c r="E26" s="54"/>
      <c r="F26" s="54"/>
      <c r="G26" s="97"/>
      <c r="H26" s="97"/>
      <c r="I26" s="97"/>
      <c r="J26" s="4" t="s">
        <v>54</v>
      </c>
      <c r="K26" s="13" t="e">
        <f>D26/SUM(D24:D28)</f>
        <v>#DIV/0!</v>
      </c>
      <c r="L26" s="13" t="e">
        <f>E26/SUM(E24:E28)</f>
        <v>#DIV/0!</v>
      </c>
      <c r="M26" s="13" t="e">
        <f>F26/SUM(F24:F28)</f>
        <v>#DIV/0!</v>
      </c>
      <c r="N26" s="10"/>
      <c r="O26" s="10"/>
    </row>
    <row r="27" spans="1:15" s="11" customFormat="1" ht="20.100000000000001" customHeight="1">
      <c r="A27" s="78"/>
      <c r="B27" s="86"/>
      <c r="C27" s="4" t="s">
        <v>55</v>
      </c>
      <c r="D27" s="54"/>
      <c r="E27" s="54"/>
      <c r="F27" s="54"/>
      <c r="G27" s="97"/>
      <c r="H27" s="97"/>
      <c r="I27" s="97"/>
      <c r="J27" s="4" t="s">
        <v>56</v>
      </c>
      <c r="K27" s="13" t="e">
        <f>D27/SUM(D24:D28)</f>
        <v>#DIV/0!</v>
      </c>
      <c r="L27" s="13" t="e">
        <f>E27/SUM(E24:E28)</f>
        <v>#DIV/0!</v>
      </c>
      <c r="M27" s="13" t="e">
        <f>F27/SUM(F24:F28)</f>
        <v>#DIV/0!</v>
      </c>
      <c r="N27" s="10"/>
      <c r="O27" s="10"/>
    </row>
    <row r="28" spans="1:15" s="11" customFormat="1" ht="20.100000000000001" customHeight="1">
      <c r="A28" s="78"/>
      <c r="B28" s="86"/>
      <c r="C28" s="4" t="s">
        <v>57</v>
      </c>
      <c r="D28" s="54"/>
      <c r="E28" s="54"/>
      <c r="F28" s="54"/>
      <c r="G28" s="97"/>
      <c r="H28" s="97"/>
      <c r="I28" s="97"/>
      <c r="J28" s="4" t="s">
        <v>58</v>
      </c>
      <c r="K28" s="13" t="e">
        <f>D28/SUM(D24:D28)</f>
        <v>#DIV/0!</v>
      </c>
      <c r="L28" s="13" t="e">
        <f>E28/SUM(E24:E28)</f>
        <v>#DIV/0!</v>
      </c>
      <c r="M28" s="13" t="e">
        <f>F28/SUM(F24:F28)</f>
        <v>#DIV/0!</v>
      </c>
      <c r="N28" s="10"/>
      <c r="O28" s="10"/>
    </row>
    <row r="29" spans="1:15" s="11" customFormat="1" ht="20.100000000000001" customHeight="1">
      <c r="A29" s="78"/>
      <c r="B29" s="86" t="s">
        <v>59</v>
      </c>
      <c r="C29" s="4" t="s">
        <v>60</v>
      </c>
      <c r="D29" s="54"/>
      <c r="E29" s="54"/>
      <c r="F29" s="54"/>
      <c r="G29" s="97">
        <f>D29+D30+D31+D32+D33+D34+D35-D6</f>
        <v>0</v>
      </c>
      <c r="H29" s="97">
        <f>E29+E30+E31+E32+E33+E34+E35-E6</f>
        <v>0</v>
      </c>
      <c r="I29" s="97">
        <f>F29+F30+F31+F32+F33+F34+F35-F6</f>
        <v>0</v>
      </c>
      <c r="J29" s="4" t="s">
        <v>61</v>
      </c>
      <c r="K29" s="13" t="e">
        <f>D29/SUM(D29:D35)</f>
        <v>#DIV/0!</v>
      </c>
      <c r="L29" s="13" t="e">
        <f>E29/SUM(E29:E35)</f>
        <v>#DIV/0!</v>
      </c>
      <c r="M29" s="13" t="e">
        <f>F29/SUM(F29:F35)</f>
        <v>#DIV/0!</v>
      </c>
      <c r="N29" s="10"/>
      <c r="O29" s="10"/>
    </row>
    <row r="30" spans="1:15" s="11" customFormat="1" ht="20.100000000000001" customHeight="1">
      <c r="A30" s="78"/>
      <c r="B30" s="86"/>
      <c r="C30" s="4" t="s">
        <v>62</v>
      </c>
      <c r="D30" s="54"/>
      <c r="E30" s="54"/>
      <c r="F30" s="54"/>
      <c r="G30" s="97"/>
      <c r="H30" s="97"/>
      <c r="I30" s="97"/>
      <c r="J30" s="4" t="s">
        <v>63</v>
      </c>
      <c r="K30" s="13" t="e">
        <f>D30/SUM(D29:D35)</f>
        <v>#DIV/0!</v>
      </c>
      <c r="L30" s="13" t="e">
        <f>E30/SUM(E29:E35)</f>
        <v>#DIV/0!</v>
      </c>
      <c r="M30" s="13" t="e">
        <f>F30/SUM(F29:F35)</f>
        <v>#DIV/0!</v>
      </c>
      <c r="N30" s="10"/>
      <c r="O30" s="10"/>
    </row>
    <row r="31" spans="1:15" s="11" customFormat="1" ht="20.100000000000001" customHeight="1">
      <c r="A31" s="78"/>
      <c r="B31" s="86"/>
      <c r="C31" s="4" t="s">
        <v>64</v>
      </c>
      <c r="D31" s="54"/>
      <c r="E31" s="54"/>
      <c r="F31" s="54"/>
      <c r="G31" s="97"/>
      <c r="H31" s="97"/>
      <c r="I31" s="97"/>
      <c r="J31" s="4" t="s">
        <v>65</v>
      </c>
      <c r="K31" s="13" t="e">
        <f>D31/SUM(D29:D35)</f>
        <v>#DIV/0!</v>
      </c>
      <c r="L31" s="13" t="e">
        <f>E31/SUM(E29:E35)</f>
        <v>#DIV/0!</v>
      </c>
      <c r="M31" s="13" t="e">
        <f>F31/SUM(F29:F35)</f>
        <v>#DIV/0!</v>
      </c>
      <c r="N31" s="10"/>
      <c r="O31" s="10"/>
    </row>
    <row r="32" spans="1:15" s="11" customFormat="1" ht="20.100000000000001" customHeight="1">
      <c r="A32" s="78"/>
      <c r="B32" s="86"/>
      <c r="C32" s="4" t="s">
        <v>66</v>
      </c>
      <c r="D32" s="54"/>
      <c r="E32" s="54"/>
      <c r="F32" s="54"/>
      <c r="G32" s="97"/>
      <c r="H32" s="97"/>
      <c r="I32" s="97"/>
      <c r="J32" s="4" t="s">
        <v>67</v>
      </c>
      <c r="K32" s="13" t="e">
        <f>D32/SUM(D29:D34)</f>
        <v>#DIV/0!</v>
      </c>
      <c r="L32" s="13" t="e">
        <f>E32/SUM(E29:E34)</f>
        <v>#DIV/0!</v>
      </c>
      <c r="M32" s="13" t="e">
        <f>F32/SUM(F29:F34)</f>
        <v>#DIV/0!</v>
      </c>
      <c r="N32" s="10"/>
      <c r="O32" s="10"/>
    </row>
    <row r="33" spans="1:15" s="11" customFormat="1" ht="20.100000000000001" customHeight="1">
      <c r="A33" s="78"/>
      <c r="B33" s="86"/>
      <c r="C33" s="4" t="s">
        <v>68</v>
      </c>
      <c r="D33" s="54"/>
      <c r="E33" s="54"/>
      <c r="F33" s="54"/>
      <c r="G33" s="97"/>
      <c r="H33" s="97"/>
      <c r="I33" s="97"/>
      <c r="J33" s="4" t="s">
        <v>69</v>
      </c>
      <c r="K33" s="13" t="e">
        <f>D33/SUM(D29:D35)</f>
        <v>#DIV/0!</v>
      </c>
      <c r="L33" s="13" t="e">
        <f>E33/SUM(E29:E35)</f>
        <v>#DIV/0!</v>
      </c>
      <c r="M33" s="13" t="e">
        <f>F33/SUM(F29:F35)</f>
        <v>#DIV/0!</v>
      </c>
      <c r="N33" s="10"/>
      <c r="O33" s="10"/>
    </row>
    <row r="34" spans="1:15" s="11" customFormat="1" ht="20.100000000000001" customHeight="1">
      <c r="A34" s="78"/>
      <c r="B34" s="86"/>
      <c r="C34" s="4" t="s">
        <v>70</v>
      </c>
      <c r="D34" s="54"/>
      <c r="E34" s="54"/>
      <c r="F34" s="54"/>
      <c r="G34" s="97"/>
      <c r="H34" s="97"/>
      <c r="I34" s="97"/>
      <c r="J34" s="4" t="s">
        <v>71</v>
      </c>
      <c r="K34" s="13" t="e">
        <f>D34/SUM(D29:D35)</f>
        <v>#DIV/0!</v>
      </c>
      <c r="L34" s="13" t="e">
        <f>E34/SUM(E29:E35)</f>
        <v>#DIV/0!</v>
      </c>
      <c r="M34" s="13" t="e">
        <f>F34/SUM(F29:F35)</f>
        <v>#DIV/0!</v>
      </c>
      <c r="N34" s="10"/>
      <c r="O34" s="10"/>
    </row>
    <row r="35" spans="1:15" s="11" customFormat="1" ht="20.100000000000001" customHeight="1">
      <c r="A35" s="78"/>
      <c r="B35" s="86"/>
      <c r="C35" s="4" t="s">
        <v>72</v>
      </c>
      <c r="D35" s="54"/>
      <c r="E35" s="54"/>
      <c r="F35" s="54"/>
      <c r="G35" s="97"/>
      <c r="H35" s="97"/>
      <c r="I35" s="97"/>
      <c r="J35" s="4" t="s">
        <v>73</v>
      </c>
      <c r="K35" s="13" t="e">
        <f>D35/SUM(D29:D35)</f>
        <v>#DIV/0!</v>
      </c>
      <c r="L35" s="13" t="e">
        <f>E35/SUM(E29:E35)</f>
        <v>#DIV/0!</v>
      </c>
      <c r="M35" s="13" t="e">
        <f>F35/SUM(F29:F35)</f>
        <v>#DIV/0!</v>
      </c>
      <c r="N35" s="10"/>
      <c r="O35" s="10"/>
    </row>
    <row r="36" spans="1:15" s="11" customFormat="1" ht="20.100000000000001" customHeight="1">
      <c r="A36" s="78"/>
      <c r="B36" s="86"/>
      <c r="C36" s="4" t="s">
        <v>74</v>
      </c>
      <c r="D36" s="57"/>
      <c r="E36" s="57"/>
      <c r="F36" s="54"/>
      <c r="G36" s="55" t="s">
        <v>9</v>
      </c>
      <c r="H36" s="55" t="s">
        <v>9</v>
      </c>
      <c r="I36" s="55" t="s">
        <v>9</v>
      </c>
      <c r="J36" s="12"/>
      <c r="K36" s="14"/>
      <c r="L36" s="14"/>
      <c r="M36" s="14"/>
      <c r="N36" s="10"/>
      <c r="O36" s="10"/>
    </row>
    <row r="37" spans="1:15" s="11" customFormat="1" ht="20.100000000000001" customHeight="1">
      <c r="A37" s="78"/>
      <c r="B37" s="86" t="s">
        <v>75</v>
      </c>
      <c r="C37" s="4" t="s">
        <v>76</v>
      </c>
      <c r="D37" s="54"/>
      <c r="E37" s="54"/>
      <c r="F37" s="54"/>
      <c r="G37" s="108">
        <f>D37+D38-D6</f>
        <v>0</v>
      </c>
      <c r="H37" s="108">
        <f>E37+E38-E6</f>
        <v>0</v>
      </c>
      <c r="I37" s="108">
        <f>F37+F38-F6</f>
        <v>0</v>
      </c>
      <c r="J37" s="4" t="s">
        <v>77</v>
      </c>
      <c r="K37" s="13" t="e">
        <f>D37/SUM(D37:D38)</f>
        <v>#DIV/0!</v>
      </c>
      <c r="L37" s="13" t="e">
        <f>E37/SUM(E37:E38)</f>
        <v>#DIV/0!</v>
      </c>
      <c r="M37" s="13" t="e">
        <f>F37/SUM(F37:F38)</f>
        <v>#DIV/0!</v>
      </c>
      <c r="N37" s="10"/>
      <c r="O37" s="10"/>
    </row>
    <row r="38" spans="1:15" ht="20.100000000000001" customHeight="1">
      <c r="A38" s="78"/>
      <c r="B38" s="86"/>
      <c r="C38" s="4" t="s">
        <v>78</v>
      </c>
      <c r="D38" s="53"/>
      <c r="E38" s="53"/>
      <c r="F38" s="53"/>
      <c r="G38" s="109"/>
      <c r="H38" s="109"/>
      <c r="I38" s="109"/>
      <c r="J38" s="4" t="s">
        <v>79</v>
      </c>
      <c r="K38" s="16" t="e">
        <f>D38/SUM(D37:D38)</f>
        <v>#DIV/0!</v>
      </c>
      <c r="L38" s="16" t="e">
        <f>E38/SUM(E37:E38)</f>
        <v>#DIV/0!</v>
      </c>
      <c r="M38" s="16" t="e">
        <f>F38/SUM(F37:F38)</f>
        <v>#DIV/0!</v>
      </c>
      <c r="N38" s="8"/>
      <c r="O38" s="8"/>
    </row>
    <row r="39" spans="1:15" ht="20.100000000000001" customHeight="1">
      <c r="A39" s="82" t="s">
        <v>80</v>
      </c>
      <c r="B39" s="49" t="s">
        <v>81</v>
      </c>
      <c r="C39" s="4" t="s">
        <v>82</v>
      </c>
      <c r="D39" s="53"/>
      <c r="E39" s="53"/>
      <c r="F39" s="53"/>
      <c r="G39" s="58" t="s">
        <v>9</v>
      </c>
      <c r="H39" s="58" t="s">
        <v>9</v>
      </c>
      <c r="I39" s="58" t="s">
        <v>9</v>
      </c>
      <c r="J39" s="5"/>
      <c r="K39" s="17"/>
      <c r="L39" s="17"/>
      <c r="M39" s="17"/>
      <c r="N39" s="8"/>
      <c r="O39" s="8"/>
    </row>
    <row r="40" spans="1:15" ht="20.100000000000001" customHeight="1">
      <c r="A40" s="83"/>
      <c r="B40" s="98" t="s">
        <v>27</v>
      </c>
      <c r="C40" s="18" t="s">
        <v>83</v>
      </c>
      <c r="D40" s="53"/>
      <c r="E40" s="53"/>
      <c r="F40" s="53"/>
      <c r="G40" s="71">
        <f>D40+D41-D39</f>
        <v>0</v>
      </c>
      <c r="H40" s="71">
        <f>E40+E41-E39</f>
        <v>0</v>
      </c>
      <c r="I40" s="71">
        <f>F40+F41-F39</f>
        <v>0</v>
      </c>
      <c r="J40" s="12" t="s">
        <v>29</v>
      </c>
      <c r="K40" s="13" t="e">
        <f>D40/SUM(D40:D41)</f>
        <v>#DIV/0!</v>
      </c>
      <c r="L40" s="13" t="e">
        <f>E40/SUM(E40:E41)</f>
        <v>#DIV/0!</v>
      </c>
      <c r="M40" s="13" t="e">
        <f>F40/SUM(F40:F41)</f>
        <v>#DIV/0!</v>
      </c>
      <c r="N40" s="8"/>
      <c r="O40" s="8"/>
    </row>
    <row r="41" spans="1:15" ht="20.100000000000001" customHeight="1">
      <c r="A41" s="83"/>
      <c r="B41" s="100"/>
      <c r="C41" s="18" t="s">
        <v>84</v>
      </c>
      <c r="D41" s="53"/>
      <c r="E41" s="53"/>
      <c r="F41" s="53"/>
      <c r="G41" s="73"/>
      <c r="H41" s="73"/>
      <c r="I41" s="73"/>
      <c r="J41" s="12" t="s">
        <v>31</v>
      </c>
      <c r="K41" s="13" t="e">
        <f>D41/SUM(D40:D41)</f>
        <v>#DIV/0!</v>
      </c>
      <c r="L41" s="13" t="e">
        <f>E41/SUM(E40:E41)</f>
        <v>#DIV/0!</v>
      </c>
      <c r="M41" s="13" t="e">
        <f>F41/SUM(F40:F41)</f>
        <v>#DIV/0!</v>
      </c>
      <c r="N41" s="8"/>
      <c r="O41" s="8"/>
    </row>
    <row r="42" spans="1:15" ht="20.100000000000001" customHeight="1">
      <c r="A42" s="83"/>
      <c r="B42" s="98" t="s">
        <v>32</v>
      </c>
      <c r="C42" s="19" t="s">
        <v>85</v>
      </c>
      <c r="D42" s="53"/>
      <c r="E42" s="53"/>
      <c r="F42" s="53"/>
      <c r="G42" s="71">
        <f>D42+D43+D44+D45+D46+D47-D39</f>
        <v>0</v>
      </c>
      <c r="H42" s="71">
        <f>E42+E43+E44+E45+E46+E47-E39</f>
        <v>0</v>
      </c>
      <c r="I42" s="71">
        <f>F42+F43+F44+F45+F46+F47-F39</f>
        <v>0</v>
      </c>
      <c r="J42" s="19" t="s">
        <v>86</v>
      </c>
      <c r="K42" s="16" t="e">
        <f>D42/SUM(D42:D47)</f>
        <v>#DIV/0!</v>
      </c>
      <c r="L42" s="16" t="e">
        <f>E42/SUM(E42:E47)</f>
        <v>#DIV/0!</v>
      </c>
      <c r="M42" s="16" t="e">
        <f>F42/SUM(F42:F47)</f>
        <v>#DIV/0!</v>
      </c>
      <c r="N42" s="8"/>
      <c r="O42" s="8"/>
    </row>
    <row r="43" spans="1:15" ht="20.100000000000001" customHeight="1">
      <c r="A43" s="83"/>
      <c r="B43" s="99"/>
      <c r="C43" s="19" t="s">
        <v>87</v>
      </c>
      <c r="D43" s="53"/>
      <c r="E43" s="53"/>
      <c r="F43" s="53"/>
      <c r="G43" s="72"/>
      <c r="H43" s="72"/>
      <c r="I43" s="72"/>
      <c r="J43" s="19" t="s">
        <v>88</v>
      </c>
      <c r="K43" s="16" t="e">
        <f>D43/SUM(D42:D47)</f>
        <v>#DIV/0!</v>
      </c>
      <c r="L43" s="16" t="e">
        <f>E43/SUM(E42:E47)</f>
        <v>#DIV/0!</v>
      </c>
      <c r="M43" s="16" t="e">
        <f>F43/SUM(F42:F47)</f>
        <v>#DIV/0!</v>
      </c>
      <c r="N43" s="8"/>
      <c r="O43" s="8"/>
    </row>
    <row r="44" spans="1:15" ht="20.100000000000001" customHeight="1">
      <c r="A44" s="83"/>
      <c r="B44" s="99"/>
      <c r="C44" s="19" t="s">
        <v>89</v>
      </c>
      <c r="D44" s="53"/>
      <c r="E44" s="53"/>
      <c r="F44" s="53"/>
      <c r="G44" s="72"/>
      <c r="H44" s="72"/>
      <c r="I44" s="72"/>
      <c r="J44" s="19" t="s">
        <v>90</v>
      </c>
      <c r="K44" s="16" t="e">
        <f>D44/SUM(D42:D47)</f>
        <v>#DIV/0!</v>
      </c>
      <c r="L44" s="16" t="e">
        <f>E44/SUM(E42:E47)</f>
        <v>#DIV/0!</v>
      </c>
      <c r="M44" s="16" t="e">
        <f>F44/SUM(F42:F47)</f>
        <v>#DIV/0!</v>
      </c>
      <c r="N44" s="8"/>
      <c r="O44" s="8"/>
    </row>
    <row r="45" spans="1:15" ht="20.100000000000001" customHeight="1">
      <c r="A45" s="83"/>
      <c r="B45" s="99"/>
      <c r="C45" s="19" t="s">
        <v>91</v>
      </c>
      <c r="D45" s="53"/>
      <c r="E45" s="53"/>
      <c r="F45" s="53"/>
      <c r="G45" s="72"/>
      <c r="H45" s="72"/>
      <c r="I45" s="72"/>
      <c r="J45" s="19" t="s">
        <v>92</v>
      </c>
      <c r="K45" s="16" t="e">
        <f>D45/SUM(D42:D47)</f>
        <v>#DIV/0!</v>
      </c>
      <c r="L45" s="16" t="e">
        <f>E45/SUM(E42:E47)</f>
        <v>#DIV/0!</v>
      </c>
      <c r="M45" s="16" t="e">
        <f>F45/SUM(F42:F47)</f>
        <v>#DIV/0!</v>
      </c>
      <c r="N45" s="8"/>
      <c r="O45" s="8"/>
    </row>
    <row r="46" spans="1:15" ht="20.100000000000001" customHeight="1">
      <c r="A46" s="83"/>
      <c r="B46" s="99"/>
      <c r="C46" s="19" t="s">
        <v>93</v>
      </c>
      <c r="D46" s="53"/>
      <c r="E46" s="53"/>
      <c r="F46" s="53"/>
      <c r="G46" s="72"/>
      <c r="H46" s="72"/>
      <c r="I46" s="72"/>
      <c r="J46" s="19" t="s">
        <v>94</v>
      </c>
      <c r="K46" s="16" t="e">
        <f>D46/SUM(D42:D47)</f>
        <v>#DIV/0!</v>
      </c>
      <c r="L46" s="16" t="e">
        <f>E46/SUM(E42:E47)</f>
        <v>#DIV/0!</v>
      </c>
      <c r="M46" s="16" t="e">
        <f>F46/SUM(F42:F47)</f>
        <v>#DIV/0!</v>
      </c>
      <c r="N46" s="8"/>
      <c r="O46" s="8"/>
    </row>
    <row r="47" spans="1:15" ht="20.100000000000001" customHeight="1">
      <c r="A47" s="83"/>
      <c r="B47" s="99"/>
      <c r="C47" s="19" t="s">
        <v>95</v>
      </c>
      <c r="D47" s="53"/>
      <c r="E47" s="53"/>
      <c r="F47" s="53"/>
      <c r="G47" s="73"/>
      <c r="H47" s="73"/>
      <c r="I47" s="73"/>
      <c r="J47" s="19" t="s">
        <v>96</v>
      </c>
      <c r="K47" s="16" t="e">
        <f>D47/SUM(D42:D47)</f>
        <v>#DIV/0!</v>
      </c>
      <c r="L47" s="16" t="e">
        <f>E47/SUM(E42:E47)</f>
        <v>#DIV/0!</v>
      </c>
      <c r="M47" s="16" t="e">
        <f>F47/SUM(F42:F47)</f>
        <v>#DIV/0!</v>
      </c>
      <c r="N47" s="8"/>
      <c r="O47" s="8"/>
    </row>
    <row r="48" spans="1:15" ht="20.100000000000001" customHeight="1">
      <c r="A48" s="83"/>
      <c r="B48" s="100"/>
      <c r="C48" s="20" t="s">
        <v>97</v>
      </c>
      <c r="D48" s="59"/>
      <c r="E48" s="59"/>
      <c r="F48" s="53"/>
      <c r="G48" s="60" t="s">
        <v>9</v>
      </c>
      <c r="H48" s="60" t="s">
        <v>9</v>
      </c>
      <c r="I48" s="60" t="s">
        <v>9</v>
      </c>
      <c r="J48" s="5"/>
      <c r="K48" s="17"/>
      <c r="L48" s="17"/>
      <c r="M48" s="17"/>
      <c r="N48" s="8"/>
      <c r="O48" s="8"/>
    </row>
    <row r="49" spans="1:15" ht="20.100000000000001" customHeight="1">
      <c r="A49" s="83"/>
      <c r="B49" s="98" t="s">
        <v>48</v>
      </c>
      <c r="C49" s="18" t="s">
        <v>98</v>
      </c>
      <c r="D49" s="53"/>
      <c r="E49" s="53"/>
      <c r="F49" s="53"/>
      <c r="G49" s="71">
        <f>D49+D50+D51+D52+D53-D39</f>
        <v>0</v>
      </c>
      <c r="H49" s="71">
        <f>E49+E50+E51+E52+E53-E39</f>
        <v>0</v>
      </c>
      <c r="I49" s="71">
        <f>F49+F50+F51+F52+F53-F39</f>
        <v>0</v>
      </c>
      <c r="J49" s="18" t="s">
        <v>99</v>
      </c>
      <c r="K49" s="13" t="e">
        <f>D49/SUM(D49:D53)</f>
        <v>#DIV/0!</v>
      </c>
      <c r="L49" s="13" t="e">
        <f>E49/SUM(E49:E53)</f>
        <v>#DIV/0!</v>
      </c>
      <c r="M49" s="13" t="e">
        <f>F49/SUM(F49:F53)</f>
        <v>#DIV/0!</v>
      </c>
      <c r="N49" s="8"/>
      <c r="O49" s="8"/>
    </row>
    <row r="50" spans="1:15" ht="20.100000000000001" customHeight="1">
      <c r="A50" s="83"/>
      <c r="B50" s="99"/>
      <c r="C50" s="18" t="s">
        <v>100</v>
      </c>
      <c r="D50" s="53"/>
      <c r="E50" s="53"/>
      <c r="F50" s="53"/>
      <c r="G50" s="72"/>
      <c r="H50" s="72"/>
      <c r="I50" s="72"/>
      <c r="J50" s="18" t="s">
        <v>101</v>
      </c>
      <c r="K50" s="13" t="e">
        <f>D50/SUM(D49:D53)</f>
        <v>#DIV/0!</v>
      </c>
      <c r="L50" s="13" t="e">
        <f>E50/SUM(E49:E53)</f>
        <v>#DIV/0!</v>
      </c>
      <c r="M50" s="13" t="e">
        <f>F50/SUM(F49:F53)</f>
        <v>#DIV/0!</v>
      </c>
      <c r="N50" s="8"/>
      <c r="O50" s="8"/>
    </row>
    <row r="51" spans="1:15" ht="20.100000000000001" customHeight="1">
      <c r="A51" s="83"/>
      <c r="B51" s="99"/>
      <c r="C51" s="18" t="s">
        <v>102</v>
      </c>
      <c r="D51" s="53"/>
      <c r="E51" s="53"/>
      <c r="F51" s="53"/>
      <c r="G51" s="72"/>
      <c r="H51" s="72"/>
      <c r="I51" s="72"/>
      <c r="J51" s="18" t="s">
        <v>103</v>
      </c>
      <c r="K51" s="13" t="e">
        <f>D51/SUM(D49:D53)</f>
        <v>#DIV/0!</v>
      </c>
      <c r="L51" s="13" t="e">
        <f>E51/SUM(E49:E53)</f>
        <v>#DIV/0!</v>
      </c>
      <c r="M51" s="13" t="e">
        <f>F51/SUM(F49:F53)</f>
        <v>#DIV/0!</v>
      </c>
      <c r="N51" s="8"/>
      <c r="O51" s="8"/>
    </row>
    <row r="52" spans="1:15" ht="20.100000000000001" customHeight="1">
      <c r="A52" s="83"/>
      <c r="B52" s="99"/>
      <c r="C52" s="18" t="s">
        <v>104</v>
      </c>
      <c r="D52" s="53"/>
      <c r="E52" s="53"/>
      <c r="F52" s="53"/>
      <c r="G52" s="72"/>
      <c r="H52" s="72"/>
      <c r="I52" s="72"/>
      <c r="J52" s="18" t="s">
        <v>105</v>
      </c>
      <c r="K52" s="13" t="e">
        <f>D52/SUM(D49:D53)</f>
        <v>#DIV/0!</v>
      </c>
      <c r="L52" s="13" t="e">
        <f>E52/SUM(E49:E53)</f>
        <v>#DIV/0!</v>
      </c>
      <c r="M52" s="13" t="e">
        <f>F52/SUM(F49:F53)</f>
        <v>#DIV/0!</v>
      </c>
      <c r="N52" s="8"/>
      <c r="O52" s="8"/>
    </row>
    <row r="53" spans="1:15" ht="20.100000000000001" customHeight="1">
      <c r="A53" s="83"/>
      <c r="B53" s="100"/>
      <c r="C53" s="18" t="s">
        <v>106</v>
      </c>
      <c r="D53" s="53"/>
      <c r="E53" s="53"/>
      <c r="F53" s="53"/>
      <c r="G53" s="73"/>
      <c r="H53" s="73"/>
      <c r="I53" s="73"/>
      <c r="J53" s="18" t="s">
        <v>107</v>
      </c>
      <c r="K53" s="13" t="e">
        <f>D53/SUM(D49:D53)</f>
        <v>#DIV/0!</v>
      </c>
      <c r="L53" s="13" t="e">
        <f>E53/SUM(E49:E53)</f>
        <v>#DIV/0!</v>
      </c>
      <c r="M53" s="13" t="e">
        <f>F53/SUM(F49:F53)</f>
        <v>#DIV/0!</v>
      </c>
      <c r="N53" s="8"/>
      <c r="O53" s="8"/>
    </row>
    <row r="54" spans="1:15" ht="20.100000000000001" customHeight="1">
      <c r="A54" s="83"/>
      <c r="B54" s="98" t="s">
        <v>59</v>
      </c>
      <c r="C54" s="18" t="s">
        <v>108</v>
      </c>
      <c r="D54" s="53"/>
      <c r="E54" s="53"/>
      <c r="F54" s="53"/>
      <c r="G54" s="71">
        <f>D54+D55+D56+D57+D58+D59-D39</f>
        <v>0</v>
      </c>
      <c r="H54" s="71">
        <f>E54+E55+E56+E57+E58+E59-E39</f>
        <v>0</v>
      </c>
      <c r="I54" s="71">
        <f>F54+F55+F56+F57+F58+F59-F39</f>
        <v>0</v>
      </c>
      <c r="J54" s="18" t="s">
        <v>109</v>
      </c>
      <c r="K54" s="16" t="e">
        <f>D54/SUM(D54:D59)</f>
        <v>#DIV/0!</v>
      </c>
      <c r="L54" s="16" t="e">
        <f>E54/SUM(E54:E59)</f>
        <v>#DIV/0!</v>
      </c>
      <c r="M54" s="16" t="e">
        <f>F54/SUM(F54:F59)</f>
        <v>#DIV/0!</v>
      </c>
      <c r="N54" s="8"/>
      <c r="O54" s="8"/>
    </row>
    <row r="55" spans="1:15" ht="20.100000000000001" customHeight="1">
      <c r="A55" s="83"/>
      <c r="B55" s="99"/>
      <c r="C55" s="18" t="s">
        <v>110</v>
      </c>
      <c r="D55" s="53"/>
      <c r="E55" s="53"/>
      <c r="F55" s="53"/>
      <c r="G55" s="72"/>
      <c r="H55" s="72"/>
      <c r="I55" s="72"/>
      <c r="J55" s="18" t="s">
        <v>111</v>
      </c>
      <c r="K55" s="16" t="e">
        <f>D55/SUM(D54:D59)</f>
        <v>#DIV/0!</v>
      </c>
      <c r="L55" s="16" t="e">
        <f>E55/SUM(E54:E59)</f>
        <v>#DIV/0!</v>
      </c>
      <c r="M55" s="16" t="e">
        <f>F55/SUM(F54:F59)</f>
        <v>#DIV/0!</v>
      </c>
      <c r="N55" s="8"/>
      <c r="O55" s="8"/>
    </row>
    <row r="56" spans="1:15" ht="20.100000000000001" customHeight="1">
      <c r="A56" s="83"/>
      <c r="B56" s="99"/>
      <c r="C56" s="18" t="s">
        <v>112</v>
      </c>
      <c r="D56" s="53"/>
      <c r="E56" s="53"/>
      <c r="F56" s="53"/>
      <c r="G56" s="72"/>
      <c r="H56" s="72"/>
      <c r="I56" s="72"/>
      <c r="J56" s="18" t="s">
        <v>113</v>
      </c>
      <c r="K56" s="16" t="e">
        <f>D56/SUM(D54:D59)</f>
        <v>#DIV/0!</v>
      </c>
      <c r="L56" s="16" t="e">
        <f>E56/SUM(E54:E59)</f>
        <v>#DIV/0!</v>
      </c>
      <c r="M56" s="16" t="e">
        <f>F56/SUM(F54:F59)</f>
        <v>#DIV/0!</v>
      </c>
      <c r="N56" s="8"/>
      <c r="O56" s="8"/>
    </row>
    <row r="57" spans="1:15" ht="20.100000000000001" customHeight="1">
      <c r="A57" s="83"/>
      <c r="B57" s="99"/>
      <c r="C57" s="18" t="s">
        <v>114</v>
      </c>
      <c r="D57" s="53"/>
      <c r="E57" s="53"/>
      <c r="F57" s="53"/>
      <c r="G57" s="72"/>
      <c r="H57" s="72"/>
      <c r="I57" s="72"/>
      <c r="J57" s="18" t="s">
        <v>115</v>
      </c>
      <c r="K57" s="16" t="e">
        <f>D57/SUM(D54:D59)</f>
        <v>#DIV/0!</v>
      </c>
      <c r="L57" s="16" t="e">
        <f>E57/SUM(E54:E59)</f>
        <v>#DIV/0!</v>
      </c>
      <c r="M57" s="16" t="e">
        <f>F57/SUM(F54:F59)</f>
        <v>#DIV/0!</v>
      </c>
      <c r="N57" s="8"/>
      <c r="O57" s="8"/>
    </row>
    <row r="58" spans="1:15" ht="20.100000000000001" customHeight="1">
      <c r="A58" s="83"/>
      <c r="B58" s="99"/>
      <c r="C58" s="18" t="s">
        <v>116</v>
      </c>
      <c r="D58" s="53"/>
      <c r="E58" s="53"/>
      <c r="F58" s="53"/>
      <c r="G58" s="72"/>
      <c r="H58" s="72"/>
      <c r="I58" s="72"/>
      <c r="J58" s="18" t="s">
        <v>117</v>
      </c>
      <c r="K58" s="16" t="e">
        <f>D58/SUM(D54:D59)</f>
        <v>#DIV/0!</v>
      </c>
      <c r="L58" s="16" t="e">
        <f>E58/SUM(E54:E59)</f>
        <v>#DIV/0!</v>
      </c>
      <c r="M58" s="16" t="e">
        <f>F58/SUM(F54:F59)</f>
        <v>#DIV/0!</v>
      </c>
      <c r="N58" s="8"/>
      <c r="O58" s="8"/>
    </row>
    <row r="59" spans="1:15" ht="20.100000000000001" customHeight="1">
      <c r="A59" s="83"/>
      <c r="B59" s="99"/>
      <c r="C59" s="18" t="s">
        <v>118</v>
      </c>
      <c r="D59" s="53"/>
      <c r="E59" s="53"/>
      <c r="F59" s="53"/>
      <c r="G59" s="73"/>
      <c r="H59" s="73"/>
      <c r="I59" s="73"/>
      <c r="J59" s="18" t="s">
        <v>119</v>
      </c>
      <c r="K59" s="16" t="e">
        <f>D59/SUM(D54:D59)</f>
        <v>#DIV/0!</v>
      </c>
      <c r="L59" s="16" t="e">
        <f>E59/SUM(E54:E59)</f>
        <v>#DIV/0!</v>
      </c>
      <c r="M59" s="16" t="e">
        <f>F59/SUM(F54:F59)</f>
        <v>#DIV/0!</v>
      </c>
      <c r="N59" s="8"/>
      <c r="O59" s="8"/>
    </row>
    <row r="60" spans="1:15" ht="20.100000000000001" customHeight="1">
      <c r="A60" s="84"/>
      <c r="B60" s="100"/>
      <c r="C60" s="20" t="s">
        <v>120</v>
      </c>
      <c r="D60" s="61"/>
      <c r="E60" s="61"/>
      <c r="F60" s="53"/>
      <c r="G60" s="60" t="s">
        <v>9</v>
      </c>
      <c r="H60" s="60" t="s">
        <v>9</v>
      </c>
      <c r="I60" s="60" t="s">
        <v>9</v>
      </c>
      <c r="J60" s="5"/>
      <c r="K60" s="17"/>
      <c r="L60" s="17"/>
      <c r="M60" s="17"/>
      <c r="N60" s="8"/>
      <c r="O60" s="8"/>
    </row>
    <row r="61" spans="1:15" ht="20.100000000000001" customHeight="1">
      <c r="A61" s="78" t="s">
        <v>518</v>
      </c>
      <c r="B61" s="86" t="s">
        <v>121</v>
      </c>
      <c r="C61" s="4" t="s">
        <v>122</v>
      </c>
      <c r="D61" s="53"/>
      <c r="E61" s="53"/>
      <c r="F61" s="53"/>
      <c r="G61" s="91" t="s">
        <v>9</v>
      </c>
      <c r="H61" s="91" t="s">
        <v>9</v>
      </c>
      <c r="I61" s="91" t="s">
        <v>9</v>
      </c>
      <c r="J61" s="5" t="s">
        <v>121</v>
      </c>
      <c r="K61" s="16" t="e">
        <f>D61/D62</f>
        <v>#DIV/0!</v>
      </c>
      <c r="L61" s="16" t="e">
        <f>E61/E62</f>
        <v>#DIV/0!</v>
      </c>
      <c r="M61" s="16" t="e">
        <f>F61/F62</f>
        <v>#DIV/0!</v>
      </c>
      <c r="N61" s="21"/>
      <c r="O61" s="21"/>
    </row>
    <row r="62" spans="1:15" s="24" customFormat="1" ht="20.100000000000001" customHeight="1">
      <c r="A62" s="78"/>
      <c r="B62" s="86"/>
      <c r="C62" s="4" t="s">
        <v>123</v>
      </c>
      <c r="D62" s="62"/>
      <c r="E62" s="62"/>
      <c r="F62" s="62"/>
      <c r="G62" s="92"/>
      <c r="H62" s="92"/>
      <c r="I62" s="92"/>
      <c r="J62" s="5"/>
      <c r="K62" s="17"/>
      <c r="L62" s="17"/>
      <c r="M62" s="17"/>
      <c r="N62" s="22"/>
      <c r="O62" s="22"/>
    </row>
    <row r="63" spans="1:15" s="24" customFormat="1" ht="20.100000000000001" customHeight="1">
      <c r="A63" s="93" t="s">
        <v>519</v>
      </c>
      <c r="B63" s="87" t="s">
        <v>124</v>
      </c>
      <c r="C63" s="4" t="s">
        <v>125</v>
      </c>
      <c r="D63" s="62"/>
      <c r="E63" s="62"/>
      <c r="F63" s="62"/>
      <c r="G63" s="94">
        <f>D63+D64+D65-D66-D67-D68</f>
        <v>0</v>
      </c>
      <c r="H63" s="94">
        <f>E63+E64+E65-E66-E67-E68</f>
        <v>0</v>
      </c>
      <c r="I63" s="94">
        <f>F63+F64+F65-F66-F67-F68</f>
        <v>0</v>
      </c>
      <c r="J63" s="4" t="s">
        <v>126</v>
      </c>
      <c r="K63" s="25" t="e">
        <f>D63/SUM(D63:D65)</f>
        <v>#DIV/0!</v>
      </c>
      <c r="L63" s="25" t="e">
        <f>E63/SUM(E63:E65)</f>
        <v>#DIV/0!</v>
      </c>
      <c r="M63" s="25" t="e">
        <f>F63/SUM(F63:F65)</f>
        <v>#DIV/0!</v>
      </c>
      <c r="N63" s="23"/>
      <c r="O63" s="23"/>
    </row>
    <row r="64" spans="1:15" s="24" customFormat="1" ht="20.100000000000001" customHeight="1">
      <c r="A64" s="93"/>
      <c r="B64" s="87"/>
      <c r="C64" s="4" t="s">
        <v>127</v>
      </c>
      <c r="D64" s="62"/>
      <c r="E64" s="62"/>
      <c r="F64" s="62"/>
      <c r="G64" s="95"/>
      <c r="H64" s="95"/>
      <c r="I64" s="95"/>
      <c r="J64" s="4" t="s">
        <v>128</v>
      </c>
      <c r="K64" s="25" t="e">
        <f>D64/SUM(D63:D65)</f>
        <v>#DIV/0!</v>
      </c>
      <c r="L64" s="25" t="e">
        <f>E64/SUM(E63:E65)</f>
        <v>#DIV/0!</v>
      </c>
      <c r="M64" s="25" t="e">
        <f>F64/SUM(F63:F65)</f>
        <v>#DIV/0!</v>
      </c>
      <c r="N64" s="23"/>
      <c r="O64" s="23"/>
    </row>
    <row r="65" spans="1:15" s="24" customFormat="1" ht="20.100000000000001" customHeight="1">
      <c r="A65" s="93"/>
      <c r="B65" s="87"/>
      <c r="C65" s="4" t="s">
        <v>129</v>
      </c>
      <c r="D65" s="62"/>
      <c r="E65" s="62"/>
      <c r="F65" s="62"/>
      <c r="G65" s="95"/>
      <c r="H65" s="95"/>
      <c r="I65" s="95"/>
      <c r="J65" s="4" t="s">
        <v>130</v>
      </c>
      <c r="K65" s="25" t="e">
        <f>D65/SUM(D63:D65)</f>
        <v>#DIV/0!</v>
      </c>
      <c r="L65" s="25" t="e">
        <f>E65/SUM(E63:E65)</f>
        <v>#DIV/0!</v>
      </c>
      <c r="M65" s="25" t="e">
        <f>F65/SUM(F63:F65)</f>
        <v>#DIV/0!</v>
      </c>
      <c r="N65" s="23"/>
      <c r="O65" s="23"/>
    </row>
    <row r="66" spans="1:15" s="24" customFormat="1" ht="20.100000000000001" customHeight="1">
      <c r="A66" s="93"/>
      <c r="B66" s="87" t="s">
        <v>131</v>
      </c>
      <c r="C66" s="4" t="s">
        <v>132</v>
      </c>
      <c r="D66" s="62"/>
      <c r="E66" s="62"/>
      <c r="F66" s="62"/>
      <c r="G66" s="95"/>
      <c r="H66" s="95"/>
      <c r="I66" s="95"/>
      <c r="J66" s="4" t="s">
        <v>133</v>
      </c>
      <c r="K66" s="25" t="e">
        <f>D66/SUM(D66:D68)</f>
        <v>#DIV/0!</v>
      </c>
      <c r="L66" s="25" t="e">
        <f>E66/SUM(E66:E68)</f>
        <v>#DIV/0!</v>
      </c>
      <c r="M66" s="25" t="e">
        <f>F66/SUM(F66:F68)</f>
        <v>#DIV/0!</v>
      </c>
      <c r="N66" s="23"/>
      <c r="O66" s="23"/>
    </row>
    <row r="67" spans="1:15" s="24" customFormat="1" ht="20.100000000000001" customHeight="1">
      <c r="A67" s="93"/>
      <c r="B67" s="87"/>
      <c r="C67" s="4" t="s">
        <v>134</v>
      </c>
      <c r="D67" s="62"/>
      <c r="E67" s="62"/>
      <c r="F67" s="62"/>
      <c r="G67" s="95"/>
      <c r="H67" s="95"/>
      <c r="I67" s="95"/>
      <c r="J67" s="4" t="s">
        <v>135</v>
      </c>
      <c r="K67" s="25" t="e">
        <f>D67/SUM(D66:D68)</f>
        <v>#DIV/0!</v>
      </c>
      <c r="L67" s="25" t="e">
        <f>E67/SUM(E66:E68)</f>
        <v>#DIV/0!</v>
      </c>
      <c r="M67" s="25" t="e">
        <f>F67/SUM(F66:F68)</f>
        <v>#DIV/0!</v>
      </c>
      <c r="N67" s="23"/>
      <c r="O67" s="23"/>
    </row>
    <row r="68" spans="1:15" ht="20.100000000000001" customHeight="1">
      <c r="A68" s="93"/>
      <c r="B68" s="87"/>
      <c r="C68" s="26" t="s">
        <v>136</v>
      </c>
      <c r="D68" s="53"/>
      <c r="E68" s="53"/>
      <c r="F68" s="53"/>
      <c r="G68" s="96"/>
      <c r="H68" s="96"/>
      <c r="I68" s="96"/>
      <c r="J68" s="26" t="s">
        <v>137</v>
      </c>
      <c r="K68" s="25" t="e">
        <f>D68/SUM(D66:D68)</f>
        <v>#DIV/0!</v>
      </c>
      <c r="L68" s="25" t="e">
        <f>E68/SUM(E66:E68)</f>
        <v>#DIV/0!</v>
      </c>
      <c r="M68" s="25" t="e">
        <f>F68/SUM(F66:F68)</f>
        <v>#DIV/0!</v>
      </c>
      <c r="N68" s="8"/>
      <c r="O68" s="8"/>
    </row>
    <row r="69" spans="1:15" ht="20.100000000000001" customHeight="1">
      <c r="A69" s="93"/>
      <c r="B69" s="87" t="s">
        <v>138</v>
      </c>
      <c r="C69" s="26" t="s">
        <v>139</v>
      </c>
      <c r="D69" s="53"/>
      <c r="E69" s="53"/>
      <c r="F69" s="53"/>
      <c r="G69" s="71">
        <f>D69+D70+D71-D72-D73-D74</f>
        <v>0</v>
      </c>
      <c r="H69" s="71">
        <f>E69+E70+E71-E72-E73-E74</f>
        <v>0</v>
      </c>
      <c r="I69" s="71">
        <f>F69+F70+F71-F72-F73-F74</f>
        <v>0</v>
      </c>
      <c r="J69" s="26" t="s">
        <v>140</v>
      </c>
      <c r="K69" s="25" t="e">
        <f>D69/SUM(D69:D71)</f>
        <v>#DIV/0!</v>
      </c>
      <c r="L69" s="25" t="e">
        <f>E69/SUM(E69:E71)</f>
        <v>#DIV/0!</v>
      </c>
      <c r="M69" s="25" t="e">
        <f>F69/SUM(F69:F71)</f>
        <v>#DIV/0!</v>
      </c>
      <c r="N69" s="8"/>
      <c r="O69" s="8"/>
    </row>
    <row r="70" spans="1:15" ht="20.100000000000001" customHeight="1">
      <c r="A70" s="93"/>
      <c r="B70" s="87"/>
      <c r="C70" s="26" t="s">
        <v>141</v>
      </c>
      <c r="D70" s="53"/>
      <c r="E70" s="53"/>
      <c r="F70" s="53"/>
      <c r="G70" s="72"/>
      <c r="H70" s="72"/>
      <c r="I70" s="72"/>
      <c r="J70" s="26" t="s">
        <v>142</v>
      </c>
      <c r="K70" s="25" t="e">
        <f>D70/SUM(D69:D71)</f>
        <v>#DIV/0!</v>
      </c>
      <c r="L70" s="25" t="e">
        <f>E70/SUM(E69:E71)</f>
        <v>#DIV/0!</v>
      </c>
      <c r="M70" s="25" t="e">
        <f>F70/SUM(F69:F71)</f>
        <v>#DIV/0!</v>
      </c>
      <c r="N70" s="8"/>
      <c r="O70" s="8"/>
    </row>
    <row r="71" spans="1:15" ht="20.100000000000001" customHeight="1">
      <c r="A71" s="93"/>
      <c r="B71" s="87"/>
      <c r="C71" s="26" t="s">
        <v>143</v>
      </c>
      <c r="D71" s="53"/>
      <c r="E71" s="53"/>
      <c r="F71" s="53"/>
      <c r="G71" s="72"/>
      <c r="H71" s="72"/>
      <c r="I71" s="72"/>
      <c r="J71" s="26" t="s">
        <v>144</v>
      </c>
      <c r="K71" s="25" t="e">
        <f>D71/SUM(D69:D71)</f>
        <v>#DIV/0!</v>
      </c>
      <c r="L71" s="25" t="e">
        <f>E71/SUM(E69:E71)</f>
        <v>#DIV/0!</v>
      </c>
      <c r="M71" s="25" t="e">
        <f>F71/SUM(F69:F71)</f>
        <v>#DIV/0!</v>
      </c>
      <c r="N71" s="8"/>
      <c r="O71" s="8"/>
    </row>
    <row r="72" spans="1:15" ht="20.100000000000001" customHeight="1">
      <c r="A72" s="93"/>
      <c r="B72" s="87" t="s">
        <v>145</v>
      </c>
      <c r="C72" s="26" t="s">
        <v>146</v>
      </c>
      <c r="D72" s="53"/>
      <c r="E72" s="53"/>
      <c r="F72" s="53"/>
      <c r="G72" s="72"/>
      <c r="H72" s="72"/>
      <c r="I72" s="72"/>
      <c r="J72" s="26" t="s">
        <v>147</v>
      </c>
      <c r="K72" s="25" t="e">
        <f>D72/SUM(D72:D74)</f>
        <v>#DIV/0!</v>
      </c>
      <c r="L72" s="25" t="e">
        <f>E72/SUM(E72:E74)</f>
        <v>#DIV/0!</v>
      </c>
      <c r="M72" s="25" t="e">
        <f>F72/SUM(F72:F74)</f>
        <v>#DIV/0!</v>
      </c>
      <c r="N72" s="8"/>
      <c r="O72" s="8"/>
    </row>
    <row r="73" spans="1:15" ht="20.100000000000001" customHeight="1">
      <c r="A73" s="93"/>
      <c r="B73" s="87"/>
      <c r="C73" s="26" t="s">
        <v>148</v>
      </c>
      <c r="D73" s="53"/>
      <c r="E73" s="53"/>
      <c r="F73" s="53"/>
      <c r="G73" s="72"/>
      <c r="H73" s="72"/>
      <c r="I73" s="72"/>
      <c r="J73" s="26" t="s">
        <v>149</v>
      </c>
      <c r="K73" s="25" t="e">
        <f>D73/SUM(D72:D74)</f>
        <v>#DIV/0!</v>
      </c>
      <c r="L73" s="25" t="e">
        <f>E73/SUM(E72:E74)</f>
        <v>#DIV/0!</v>
      </c>
      <c r="M73" s="25" t="e">
        <f>F73/SUM(F72:F74)</f>
        <v>#DIV/0!</v>
      </c>
      <c r="N73" s="8"/>
      <c r="O73" s="8"/>
    </row>
    <row r="74" spans="1:15" ht="20.100000000000001" customHeight="1">
      <c r="A74" s="93"/>
      <c r="B74" s="87"/>
      <c r="C74" s="26" t="s">
        <v>150</v>
      </c>
      <c r="D74" s="53"/>
      <c r="E74" s="53"/>
      <c r="F74" s="53"/>
      <c r="G74" s="73"/>
      <c r="H74" s="73"/>
      <c r="I74" s="73"/>
      <c r="J74" s="26" t="s">
        <v>151</v>
      </c>
      <c r="K74" s="25" t="e">
        <f>D74/SUM(D72:D74)</f>
        <v>#DIV/0!</v>
      </c>
      <c r="L74" s="25" t="e">
        <f>E74/SUM(E72:E74)</f>
        <v>#DIV/0!</v>
      </c>
      <c r="M74" s="25" t="e">
        <f>F74/SUM(F72:F74)</f>
        <v>#DIV/0!</v>
      </c>
      <c r="N74" s="8"/>
      <c r="O74" s="8"/>
    </row>
    <row r="75" spans="1:15" ht="20.100000000000001" customHeight="1">
      <c r="A75" s="93"/>
      <c r="B75" s="87" t="s">
        <v>152</v>
      </c>
      <c r="C75" s="26" t="s">
        <v>153</v>
      </c>
      <c r="D75" s="53"/>
      <c r="E75" s="53"/>
      <c r="F75" s="53"/>
      <c r="G75" s="71">
        <f>SUM(D75:D110)*2-D63-D64-D65-D66-D67-D68</f>
        <v>0</v>
      </c>
      <c r="H75" s="71">
        <f>SUM(E75:E110)*2-E63-E64-E65-E66-E67-E68</f>
        <v>0</v>
      </c>
      <c r="I75" s="71">
        <f>SUM(F75:F110)*2-F63-F64-F65-F66-F67-F68</f>
        <v>0</v>
      </c>
      <c r="J75" s="5" t="s">
        <v>154</v>
      </c>
      <c r="K75" s="16" t="e">
        <f t="shared" ref="K75:M77" si="0">D75/D66</f>
        <v>#DIV/0!</v>
      </c>
      <c r="L75" s="16" t="e">
        <f t="shared" si="0"/>
        <v>#DIV/0!</v>
      </c>
      <c r="M75" s="16" t="e">
        <f t="shared" si="0"/>
        <v>#DIV/0!</v>
      </c>
      <c r="N75" s="27"/>
      <c r="O75" s="27"/>
    </row>
    <row r="76" spans="1:15" ht="20.100000000000001" customHeight="1">
      <c r="A76" s="93"/>
      <c r="B76" s="87"/>
      <c r="C76" s="26" t="s">
        <v>155</v>
      </c>
      <c r="D76" s="53"/>
      <c r="E76" s="53"/>
      <c r="F76" s="53"/>
      <c r="G76" s="72"/>
      <c r="H76" s="72"/>
      <c r="I76" s="72"/>
      <c r="J76" s="5" t="s">
        <v>156</v>
      </c>
      <c r="K76" s="16" t="e">
        <f t="shared" si="0"/>
        <v>#DIV/0!</v>
      </c>
      <c r="L76" s="16" t="e">
        <f t="shared" si="0"/>
        <v>#DIV/0!</v>
      </c>
      <c r="M76" s="16" t="e">
        <f t="shared" si="0"/>
        <v>#DIV/0!</v>
      </c>
      <c r="N76" s="27"/>
      <c r="O76" s="27"/>
    </row>
    <row r="77" spans="1:15" ht="20.100000000000001" customHeight="1">
      <c r="A77" s="93"/>
      <c r="B77" s="87"/>
      <c r="C77" s="26" t="s">
        <v>157</v>
      </c>
      <c r="D77" s="53"/>
      <c r="E77" s="53"/>
      <c r="F77" s="53"/>
      <c r="G77" s="72"/>
      <c r="H77" s="72"/>
      <c r="I77" s="72"/>
      <c r="J77" s="5" t="s">
        <v>158</v>
      </c>
      <c r="K77" s="16" t="e">
        <f t="shared" si="0"/>
        <v>#DIV/0!</v>
      </c>
      <c r="L77" s="16" t="e">
        <f t="shared" si="0"/>
        <v>#DIV/0!</v>
      </c>
      <c r="M77" s="16" t="e">
        <f t="shared" si="0"/>
        <v>#DIV/0!</v>
      </c>
      <c r="N77" s="27"/>
      <c r="O77" s="27"/>
    </row>
    <row r="78" spans="1:15" ht="20.100000000000001" customHeight="1">
      <c r="A78" s="93"/>
      <c r="B78" s="87" t="s">
        <v>159</v>
      </c>
      <c r="C78" s="26" t="s">
        <v>160</v>
      </c>
      <c r="D78" s="53"/>
      <c r="E78" s="53"/>
      <c r="F78" s="53"/>
      <c r="G78" s="72"/>
      <c r="H78" s="72"/>
      <c r="I78" s="72"/>
      <c r="J78" s="5" t="s">
        <v>161</v>
      </c>
      <c r="K78" s="16" t="e">
        <f t="shared" ref="K78:M80" si="1">D78/D66</f>
        <v>#DIV/0!</v>
      </c>
      <c r="L78" s="16" t="e">
        <f t="shared" si="1"/>
        <v>#DIV/0!</v>
      </c>
      <c r="M78" s="16" t="e">
        <f t="shared" si="1"/>
        <v>#DIV/0!</v>
      </c>
      <c r="N78" s="27"/>
      <c r="O78" s="27"/>
    </row>
    <row r="79" spans="1:15" ht="20.100000000000001" customHeight="1">
      <c r="A79" s="93"/>
      <c r="B79" s="87"/>
      <c r="C79" s="26" t="s">
        <v>162</v>
      </c>
      <c r="D79" s="53"/>
      <c r="E79" s="53"/>
      <c r="F79" s="53"/>
      <c r="G79" s="72"/>
      <c r="H79" s="72"/>
      <c r="I79" s="72"/>
      <c r="J79" s="5" t="s">
        <v>163</v>
      </c>
      <c r="K79" s="16" t="e">
        <f t="shared" si="1"/>
        <v>#DIV/0!</v>
      </c>
      <c r="L79" s="16" t="e">
        <f t="shared" si="1"/>
        <v>#DIV/0!</v>
      </c>
      <c r="M79" s="16" t="e">
        <f t="shared" si="1"/>
        <v>#DIV/0!</v>
      </c>
      <c r="N79" s="27"/>
      <c r="O79" s="27"/>
    </row>
    <row r="80" spans="1:15" ht="20.100000000000001" customHeight="1">
      <c r="A80" s="93"/>
      <c r="B80" s="87"/>
      <c r="C80" s="26" t="s">
        <v>164</v>
      </c>
      <c r="D80" s="53"/>
      <c r="E80" s="53"/>
      <c r="F80" s="53"/>
      <c r="G80" s="72"/>
      <c r="H80" s="72"/>
      <c r="I80" s="72"/>
      <c r="J80" s="5" t="s">
        <v>165</v>
      </c>
      <c r="K80" s="16" t="e">
        <f t="shared" si="1"/>
        <v>#DIV/0!</v>
      </c>
      <c r="L80" s="16" t="e">
        <f t="shared" si="1"/>
        <v>#DIV/0!</v>
      </c>
      <c r="M80" s="16" t="e">
        <f t="shared" si="1"/>
        <v>#DIV/0!</v>
      </c>
      <c r="N80" s="27"/>
      <c r="O80" s="27"/>
    </row>
    <row r="81" spans="1:15" ht="20.100000000000001" customHeight="1">
      <c r="A81" s="93"/>
      <c r="B81" s="87" t="s">
        <v>166</v>
      </c>
      <c r="C81" s="26" t="s">
        <v>167</v>
      </c>
      <c r="D81" s="53"/>
      <c r="E81" s="53"/>
      <c r="F81" s="53"/>
      <c r="G81" s="72"/>
      <c r="H81" s="72"/>
      <c r="I81" s="72"/>
      <c r="J81" s="5" t="s">
        <v>168</v>
      </c>
      <c r="K81" s="16" t="e">
        <f t="shared" ref="K81:M83" si="2">D81/D66</f>
        <v>#DIV/0!</v>
      </c>
      <c r="L81" s="16" t="e">
        <f t="shared" si="2"/>
        <v>#DIV/0!</v>
      </c>
      <c r="M81" s="16" t="e">
        <f t="shared" si="2"/>
        <v>#DIV/0!</v>
      </c>
      <c r="N81" s="27"/>
      <c r="O81" s="27"/>
    </row>
    <row r="82" spans="1:15" ht="20.100000000000001" customHeight="1">
      <c r="A82" s="93"/>
      <c r="B82" s="87"/>
      <c r="C82" s="26" t="s">
        <v>169</v>
      </c>
      <c r="D82" s="53"/>
      <c r="E82" s="53"/>
      <c r="F82" s="53"/>
      <c r="G82" s="72"/>
      <c r="H82" s="72"/>
      <c r="I82" s="72"/>
      <c r="J82" s="5" t="s">
        <v>170</v>
      </c>
      <c r="K82" s="16" t="e">
        <f t="shared" si="2"/>
        <v>#DIV/0!</v>
      </c>
      <c r="L82" s="16" t="e">
        <f t="shared" si="2"/>
        <v>#DIV/0!</v>
      </c>
      <c r="M82" s="16" t="e">
        <f t="shared" si="2"/>
        <v>#DIV/0!</v>
      </c>
      <c r="N82" s="27"/>
      <c r="O82" s="27"/>
    </row>
    <row r="83" spans="1:15" ht="20.100000000000001" customHeight="1">
      <c r="A83" s="93"/>
      <c r="B83" s="87"/>
      <c r="C83" s="26" t="s">
        <v>171</v>
      </c>
      <c r="D83" s="53"/>
      <c r="E83" s="53"/>
      <c r="F83" s="53"/>
      <c r="G83" s="72"/>
      <c r="H83" s="72"/>
      <c r="I83" s="72"/>
      <c r="J83" s="5" t="s">
        <v>172</v>
      </c>
      <c r="K83" s="16" t="e">
        <f t="shared" si="2"/>
        <v>#DIV/0!</v>
      </c>
      <c r="L83" s="16" t="e">
        <f t="shared" si="2"/>
        <v>#DIV/0!</v>
      </c>
      <c r="M83" s="16" t="e">
        <f t="shared" si="2"/>
        <v>#DIV/0!</v>
      </c>
      <c r="N83" s="27"/>
      <c r="O83" s="27"/>
    </row>
    <row r="84" spans="1:15" ht="20.100000000000001" customHeight="1">
      <c r="A84" s="93"/>
      <c r="B84" s="87" t="s">
        <v>173</v>
      </c>
      <c r="C84" s="26" t="s">
        <v>174</v>
      </c>
      <c r="D84" s="53"/>
      <c r="E84" s="53"/>
      <c r="F84" s="53"/>
      <c r="G84" s="72"/>
      <c r="H84" s="72"/>
      <c r="I84" s="72"/>
      <c r="J84" s="5" t="s">
        <v>175</v>
      </c>
      <c r="K84" s="16" t="e">
        <f t="shared" ref="K84:M86" si="3">D84/D66</f>
        <v>#DIV/0!</v>
      </c>
      <c r="L84" s="16" t="e">
        <f t="shared" si="3"/>
        <v>#DIV/0!</v>
      </c>
      <c r="M84" s="16" t="e">
        <f t="shared" si="3"/>
        <v>#DIV/0!</v>
      </c>
      <c r="N84" s="27"/>
      <c r="O84" s="27"/>
    </row>
    <row r="85" spans="1:15" ht="20.100000000000001" customHeight="1">
      <c r="A85" s="93"/>
      <c r="B85" s="87"/>
      <c r="C85" s="26" t="s">
        <v>176</v>
      </c>
      <c r="D85" s="53"/>
      <c r="E85" s="53"/>
      <c r="F85" s="53"/>
      <c r="G85" s="72"/>
      <c r="H85" s="72"/>
      <c r="I85" s="72"/>
      <c r="J85" s="5" t="s">
        <v>177</v>
      </c>
      <c r="K85" s="16" t="e">
        <f t="shared" si="3"/>
        <v>#DIV/0!</v>
      </c>
      <c r="L85" s="16" t="e">
        <f t="shared" si="3"/>
        <v>#DIV/0!</v>
      </c>
      <c r="M85" s="16" t="e">
        <f t="shared" si="3"/>
        <v>#DIV/0!</v>
      </c>
      <c r="N85" s="27"/>
      <c r="O85" s="27"/>
    </row>
    <row r="86" spans="1:15" ht="20.100000000000001" customHeight="1">
      <c r="A86" s="93"/>
      <c r="B86" s="87"/>
      <c r="C86" s="26" t="s">
        <v>178</v>
      </c>
      <c r="D86" s="53"/>
      <c r="E86" s="53"/>
      <c r="F86" s="53"/>
      <c r="G86" s="72"/>
      <c r="H86" s="72"/>
      <c r="I86" s="72"/>
      <c r="J86" s="5" t="s">
        <v>179</v>
      </c>
      <c r="K86" s="16" t="e">
        <f t="shared" si="3"/>
        <v>#DIV/0!</v>
      </c>
      <c r="L86" s="16" t="e">
        <f t="shared" si="3"/>
        <v>#DIV/0!</v>
      </c>
      <c r="M86" s="16" t="e">
        <f t="shared" si="3"/>
        <v>#DIV/0!</v>
      </c>
      <c r="N86" s="27"/>
      <c r="O86" s="27"/>
    </row>
    <row r="87" spans="1:15" ht="20.100000000000001" customHeight="1">
      <c r="A87" s="93"/>
      <c r="B87" s="87" t="s">
        <v>180</v>
      </c>
      <c r="C87" s="26" t="s">
        <v>181</v>
      </c>
      <c r="D87" s="53"/>
      <c r="E87" s="53"/>
      <c r="F87" s="53"/>
      <c r="G87" s="72"/>
      <c r="H87" s="72"/>
      <c r="I87" s="72"/>
      <c r="J87" s="5" t="s">
        <v>182</v>
      </c>
      <c r="K87" s="16" t="e">
        <f t="shared" ref="K87:M89" si="4">D87/D66</f>
        <v>#DIV/0!</v>
      </c>
      <c r="L87" s="16" t="e">
        <f t="shared" si="4"/>
        <v>#DIV/0!</v>
      </c>
      <c r="M87" s="16" t="e">
        <f t="shared" si="4"/>
        <v>#DIV/0!</v>
      </c>
      <c r="N87" s="27"/>
      <c r="O87" s="27"/>
    </row>
    <row r="88" spans="1:15" ht="20.100000000000001" customHeight="1">
      <c r="A88" s="93"/>
      <c r="B88" s="87"/>
      <c r="C88" s="26" t="s">
        <v>183</v>
      </c>
      <c r="D88" s="53"/>
      <c r="E88" s="53"/>
      <c r="F88" s="53"/>
      <c r="G88" s="72"/>
      <c r="H88" s="72"/>
      <c r="I88" s="72"/>
      <c r="J88" s="5" t="s">
        <v>184</v>
      </c>
      <c r="K88" s="16" t="e">
        <f t="shared" si="4"/>
        <v>#DIV/0!</v>
      </c>
      <c r="L88" s="16" t="e">
        <f t="shared" si="4"/>
        <v>#DIV/0!</v>
      </c>
      <c r="M88" s="16" t="e">
        <f t="shared" si="4"/>
        <v>#DIV/0!</v>
      </c>
      <c r="N88" s="27"/>
      <c r="O88" s="27"/>
    </row>
    <row r="89" spans="1:15" ht="20.100000000000001" customHeight="1">
      <c r="A89" s="93"/>
      <c r="B89" s="87"/>
      <c r="C89" s="26" t="s">
        <v>185</v>
      </c>
      <c r="D89" s="53"/>
      <c r="E89" s="53"/>
      <c r="F89" s="53"/>
      <c r="G89" s="72"/>
      <c r="H89" s="72"/>
      <c r="I89" s="72"/>
      <c r="J89" s="5" t="s">
        <v>186</v>
      </c>
      <c r="K89" s="16" t="e">
        <f t="shared" si="4"/>
        <v>#DIV/0!</v>
      </c>
      <c r="L89" s="16" t="e">
        <f t="shared" si="4"/>
        <v>#DIV/0!</v>
      </c>
      <c r="M89" s="16" t="e">
        <f t="shared" si="4"/>
        <v>#DIV/0!</v>
      </c>
      <c r="N89" s="27"/>
      <c r="O89" s="27"/>
    </row>
    <row r="90" spans="1:15" ht="20.100000000000001" customHeight="1">
      <c r="A90" s="93"/>
      <c r="B90" s="87" t="s">
        <v>187</v>
      </c>
      <c r="C90" s="26" t="s">
        <v>188</v>
      </c>
      <c r="D90" s="53"/>
      <c r="E90" s="53"/>
      <c r="F90" s="53"/>
      <c r="G90" s="72"/>
      <c r="H90" s="72"/>
      <c r="I90" s="72"/>
      <c r="J90" s="5" t="s">
        <v>189</v>
      </c>
      <c r="K90" s="16" t="e">
        <f t="shared" ref="K90:M92" si="5">D90/D66</f>
        <v>#DIV/0!</v>
      </c>
      <c r="L90" s="16" t="e">
        <f t="shared" si="5"/>
        <v>#DIV/0!</v>
      </c>
      <c r="M90" s="16" t="e">
        <f t="shared" si="5"/>
        <v>#DIV/0!</v>
      </c>
      <c r="N90" s="27"/>
      <c r="O90" s="27"/>
    </row>
    <row r="91" spans="1:15" ht="20.100000000000001" customHeight="1">
      <c r="A91" s="93"/>
      <c r="B91" s="87"/>
      <c r="C91" s="26" t="s">
        <v>190</v>
      </c>
      <c r="D91" s="53"/>
      <c r="E91" s="53"/>
      <c r="F91" s="53"/>
      <c r="G91" s="72"/>
      <c r="H91" s="72"/>
      <c r="I91" s="72"/>
      <c r="J91" s="5" t="s">
        <v>191</v>
      </c>
      <c r="K91" s="16" t="e">
        <f t="shared" si="5"/>
        <v>#DIV/0!</v>
      </c>
      <c r="L91" s="16" t="e">
        <f t="shared" si="5"/>
        <v>#DIV/0!</v>
      </c>
      <c r="M91" s="16" t="e">
        <f t="shared" si="5"/>
        <v>#DIV/0!</v>
      </c>
      <c r="N91" s="27"/>
      <c r="O91" s="27"/>
    </row>
    <row r="92" spans="1:15" ht="20.100000000000001" customHeight="1">
      <c r="A92" s="93"/>
      <c r="B92" s="87"/>
      <c r="C92" s="26" t="s">
        <v>192</v>
      </c>
      <c r="D92" s="53"/>
      <c r="E92" s="53"/>
      <c r="F92" s="53"/>
      <c r="G92" s="72"/>
      <c r="H92" s="72"/>
      <c r="I92" s="72"/>
      <c r="J92" s="5" t="s">
        <v>193</v>
      </c>
      <c r="K92" s="16" t="e">
        <f t="shared" si="5"/>
        <v>#DIV/0!</v>
      </c>
      <c r="L92" s="16" t="e">
        <f t="shared" si="5"/>
        <v>#DIV/0!</v>
      </c>
      <c r="M92" s="16" t="e">
        <f t="shared" si="5"/>
        <v>#DIV/0!</v>
      </c>
      <c r="N92" s="27"/>
      <c r="O92" s="27"/>
    </row>
    <row r="93" spans="1:15" ht="20.100000000000001" customHeight="1">
      <c r="A93" s="93"/>
      <c r="B93" s="87" t="s">
        <v>194</v>
      </c>
      <c r="C93" s="26" t="s">
        <v>195</v>
      </c>
      <c r="D93" s="53"/>
      <c r="E93" s="53"/>
      <c r="F93" s="53"/>
      <c r="G93" s="72"/>
      <c r="H93" s="72"/>
      <c r="I93" s="72"/>
      <c r="J93" s="5" t="s">
        <v>196</v>
      </c>
      <c r="K93" s="16" t="e">
        <f t="shared" ref="K93:M95" si="6">D93/D66</f>
        <v>#DIV/0!</v>
      </c>
      <c r="L93" s="16" t="e">
        <f t="shared" si="6"/>
        <v>#DIV/0!</v>
      </c>
      <c r="M93" s="16" t="e">
        <f t="shared" si="6"/>
        <v>#DIV/0!</v>
      </c>
      <c r="N93" s="27"/>
      <c r="O93" s="27"/>
    </row>
    <row r="94" spans="1:15" ht="20.100000000000001" customHeight="1">
      <c r="A94" s="93"/>
      <c r="B94" s="87"/>
      <c r="C94" s="26" t="s">
        <v>197</v>
      </c>
      <c r="D94" s="53"/>
      <c r="E94" s="53"/>
      <c r="F94" s="53"/>
      <c r="G94" s="72"/>
      <c r="H94" s="72"/>
      <c r="I94" s="72"/>
      <c r="J94" s="5" t="s">
        <v>198</v>
      </c>
      <c r="K94" s="16" t="e">
        <f t="shared" si="6"/>
        <v>#DIV/0!</v>
      </c>
      <c r="L94" s="16" t="e">
        <f t="shared" si="6"/>
        <v>#DIV/0!</v>
      </c>
      <c r="M94" s="16" t="e">
        <f t="shared" si="6"/>
        <v>#DIV/0!</v>
      </c>
      <c r="N94" s="27"/>
      <c r="O94" s="27"/>
    </row>
    <row r="95" spans="1:15" ht="20.100000000000001" customHeight="1">
      <c r="A95" s="93"/>
      <c r="B95" s="87"/>
      <c r="C95" s="26" t="s">
        <v>199</v>
      </c>
      <c r="D95" s="53"/>
      <c r="E95" s="53"/>
      <c r="F95" s="53"/>
      <c r="G95" s="72"/>
      <c r="H95" s="72"/>
      <c r="I95" s="72"/>
      <c r="J95" s="5" t="s">
        <v>200</v>
      </c>
      <c r="K95" s="16" t="e">
        <f t="shared" si="6"/>
        <v>#DIV/0!</v>
      </c>
      <c r="L95" s="16" t="e">
        <f t="shared" si="6"/>
        <v>#DIV/0!</v>
      </c>
      <c r="M95" s="16" t="e">
        <f t="shared" si="6"/>
        <v>#DIV/0!</v>
      </c>
      <c r="N95" s="27"/>
      <c r="O95" s="27"/>
    </row>
    <row r="96" spans="1:15" ht="20.100000000000001" customHeight="1">
      <c r="A96" s="93"/>
      <c r="B96" s="87" t="s">
        <v>201</v>
      </c>
      <c r="C96" s="26" t="s">
        <v>202</v>
      </c>
      <c r="D96" s="53"/>
      <c r="E96" s="53"/>
      <c r="F96" s="53"/>
      <c r="G96" s="72"/>
      <c r="H96" s="72"/>
      <c r="I96" s="72"/>
      <c r="J96" s="5" t="s">
        <v>203</v>
      </c>
      <c r="K96" s="16" t="e">
        <f t="shared" ref="K96:M98" si="7">D96/D66</f>
        <v>#DIV/0!</v>
      </c>
      <c r="L96" s="16" t="e">
        <f t="shared" si="7"/>
        <v>#DIV/0!</v>
      </c>
      <c r="M96" s="16" t="e">
        <f t="shared" si="7"/>
        <v>#DIV/0!</v>
      </c>
      <c r="N96" s="27"/>
      <c r="O96" s="27"/>
    </row>
    <row r="97" spans="1:15" ht="20.100000000000001" customHeight="1">
      <c r="A97" s="93"/>
      <c r="B97" s="87"/>
      <c r="C97" s="26" t="s">
        <v>204</v>
      </c>
      <c r="D97" s="53"/>
      <c r="E97" s="53"/>
      <c r="F97" s="53"/>
      <c r="G97" s="72"/>
      <c r="H97" s="72"/>
      <c r="I97" s="72"/>
      <c r="J97" s="5" t="s">
        <v>205</v>
      </c>
      <c r="K97" s="16" t="e">
        <f t="shared" si="7"/>
        <v>#DIV/0!</v>
      </c>
      <c r="L97" s="16" t="e">
        <f t="shared" si="7"/>
        <v>#DIV/0!</v>
      </c>
      <c r="M97" s="16" t="e">
        <f t="shared" si="7"/>
        <v>#DIV/0!</v>
      </c>
      <c r="N97" s="27"/>
      <c r="O97" s="27"/>
    </row>
    <row r="98" spans="1:15" ht="20.100000000000001" customHeight="1">
      <c r="A98" s="93"/>
      <c r="B98" s="87"/>
      <c r="C98" s="26" t="s">
        <v>206</v>
      </c>
      <c r="D98" s="53"/>
      <c r="E98" s="53"/>
      <c r="F98" s="53"/>
      <c r="G98" s="72"/>
      <c r="H98" s="72"/>
      <c r="I98" s="72"/>
      <c r="J98" s="5" t="s">
        <v>207</v>
      </c>
      <c r="K98" s="16" t="e">
        <f t="shared" si="7"/>
        <v>#DIV/0!</v>
      </c>
      <c r="L98" s="16" t="e">
        <f t="shared" si="7"/>
        <v>#DIV/0!</v>
      </c>
      <c r="M98" s="16" t="e">
        <f t="shared" si="7"/>
        <v>#DIV/0!</v>
      </c>
      <c r="N98" s="27"/>
      <c r="O98" s="27"/>
    </row>
    <row r="99" spans="1:15" ht="20.100000000000001" customHeight="1">
      <c r="A99" s="93"/>
      <c r="B99" s="87" t="s">
        <v>208</v>
      </c>
      <c r="C99" s="26" t="s">
        <v>209</v>
      </c>
      <c r="D99" s="53"/>
      <c r="E99" s="53"/>
      <c r="F99" s="53"/>
      <c r="G99" s="72"/>
      <c r="H99" s="72"/>
      <c r="I99" s="72"/>
      <c r="J99" s="5" t="s">
        <v>210</v>
      </c>
      <c r="K99" s="16" t="e">
        <f t="shared" ref="K99:M101" si="8">D99/D66</f>
        <v>#DIV/0!</v>
      </c>
      <c r="L99" s="16" t="e">
        <f t="shared" si="8"/>
        <v>#DIV/0!</v>
      </c>
      <c r="M99" s="16" t="e">
        <f t="shared" si="8"/>
        <v>#DIV/0!</v>
      </c>
      <c r="N99" s="27"/>
      <c r="O99" s="27"/>
    </row>
    <row r="100" spans="1:15" ht="20.100000000000001" customHeight="1">
      <c r="A100" s="93"/>
      <c r="B100" s="87"/>
      <c r="C100" s="26" t="s">
        <v>211</v>
      </c>
      <c r="D100" s="53"/>
      <c r="E100" s="53"/>
      <c r="F100" s="53"/>
      <c r="G100" s="72"/>
      <c r="H100" s="72"/>
      <c r="I100" s="72"/>
      <c r="J100" s="5" t="s">
        <v>212</v>
      </c>
      <c r="K100" s="16" t="e">
        <f t="shared" si="8"/>
        <v>#DIV/0!</v>
      </c>
      <c r="L100" s="16" t="e">
        <f t="shared" si="8"/>
        <v>#DIV/0!</v>
      </c>
      <c r="M100" s="16" t="e">
        <f t="shared" si="8"/>
        <v>#DIV/0!</v>
      </c>
      <c r="N100" s="27"/>
      <c r="O100" s="27"/>
    </row>
    <row r="101" spans="1:15" ht="20.100000000000001" customHeight="1">
      <c r="A101" s="93"/>
      <c r="B101" s="87"/>
      <c r="C101" s="26" t="s">
        <v>213</v>
      </c>
      <c r="D101" s="53"/>
      <c r="E101" s="53"/>
      <c r="F101" s="53"/>
      <c r="G101" s="72"/>
      <c r="H101" s="72"/>
      <c r="I101" s="72"/>
      <c r="J101" s="5" t="s">
        <v>214</v>
      </c>
      <c r="K101" s="16" t="e">
        <f t="shared" si="8"/>
        <v>#DIV/0!</v>
      </c>
      <c r="L101" s="16" t="e">
        <f t="shared" si="8"/>
        <v>#DIV/0!</v>
      </c>
      <c r="M101" s="16" t="e">
        <f t="shared" si="8"/>
        <v>#DIV/0!</v>
      </c>
      <c r="N101" s="27"/>
      <c r="O101" s="27"/>
    </row>
    <row r="102" spans="1:15" ht="20.100000000000001" customHeight="1">
      <c r="A102" s="93"/>
      <c r="B102" s="87" t="s">
        <v>215</v>
      </c>
      <c r="C102" s="26" t="s">
        <v>216</v>
      </c>
      <c r="D102" s="53"/>
      <c r="E102" s="53"/>
      <c r="F102" s="53"/>
      <c r="G102" s="72"/>
      <c r="H102" s="72"/>
      <c r="I102" s="72"/>
      <c r="J102" s="5" t="s">
        <v>217</v>
      </c>
      <c r="K102" s="16" t="e">
        <f t="shared" ref="K102:M104" si="9">D102/D66</f>
        <v>#DIV/0!</v>
      </c>
      <c r="L102" s="16" t="e">
        <f t="shared" si="9"/>
        <v>#DIV/0!</v>
      </c>
      <c r="M102" s="16" t="e">
        <f t="shared" si="9"/>
        <v>#DIV/0!</v>
      </c>
      <c r="N102" s="27"/>
      <c r="O102" s="27"/>
    </row>
    <row r="103" spans="1:15" ht="19.5" customHeight="1">
      <c r="A103" s="93"/>
      <c r="B103" s="87"/>
      <c r="C103" s="26" t="s">
        <v>218</v>
      </c>
      <c r="D103" s="53"/>
      <c r="E103" s="53"/>
      <c r="F103" s="53"/>
      <c r="G103" s="72"/>
      <c r="H103" s="72"/>
      <c r="I103" s="72"/>
      <c r="J103" s="5" t="s">
        <v>219</v>
      </c>
      <c r="K103" s="16" t="e">
        <f t="shared" si="9"/>
        <v>#DIV/0!</v>
      </c>
      <c r="L103" s="16" t="e">
        <f t="shared" si="9"/>
        <v>#DIV/0!</v>
      </c>
      <c r="M103" s="16" t="e">
        <f t="shared" si="9"/>
        <v>#DIV/0!</v>
      </c>
      <c r="N103" s="27"/>
      <c r="O103" s="27"/>
    </row>
    <row r="104" spans="1:15" ht="20.100000000000001" customHeight="1">
      <c r="A104" s="93"/>
      <c r="B104" s="87"/>
      <c r="C104" s="26" t="s">
        <v>220</v>
      </c>
      <c r="D104" s="53"/>
      <c r="E104" s="53"/>
      <c r="F104" s="53"/>
      <c r="G104" s="72"/>
      <c r="H104" s="72"/>
      <c r="I104" s="72"/>
      <c r="J104" s="5" t="s">
        <v>221</v>
      </c>
      <c r="K104" s="16" t="e">
        <f t="shared" si="9"/>
        <v>#DIV/0!</v>
      </c>
      <c r="L104" s="16" t="e">
        <f t="shared" si="9"/>
        <v>#DIV/0!</v>
      </c>
      <c r="M104" s="16" t="e">
        <f t="shared" si="9"/>
        <v>#DIV/0!</v>
      </c>
      <c r="N104" s="27"/>
      <c r="O104" s="27"/>
    </row>
    <row r="105" spans="1:15" ht="20.100000000000001" customHeight="1">
      <c r="A105" s="93"/>
      <c r="B105" s="87" t="s">
        <v>222</v>
      </c>
      <c r="C105" s="26" t="s">
        <v>223</v>
      </c>
      <c r="D105" s="53"/>
      <c r="E105" s="53"/>
      <c r="F105" s="53"/>
      <c r="G105" s="72"/>
      <c r="H105" s="72"/>
      <c r="I105" s="72"/>
      <c r="J105" s="5" t="s">
        <v>224</v>
      </c>
      <c r="K105" s="16" t="e">
        <f t="shared" ref="K105:M107" si="10">D105/D66</f>
        <v>#DIV/0!</v>
      </c>
      <c r="L105" s="16" t="e">
        <f t="shared" si="10"/>
        <v>#DIV/0!</v>
      </c>
      <c r="M105" s="16" t="e">
        <f t="shared" si="10"/>
        <v>#DIV/0!</v>
      </c>
      <c r="N105" s="27"/>
      <c r="O105" s="27"/>
    </row>
    <row r="106" spans="1:15" ht="20.100000000000001" customHeight="1">
      <c r="A106" s="93"/>
      <c r="B106" s="87"/>
      <c r="C106" s="26" t="s">
        <v>225</v>
      </c>
      <c r="D106" s="53"/>
      <c r="E106" s="53"/>
      <c r="F106" s="53"/>
      <c r="G106" s="72"/>
      <c r="H106" s="72"/>
      <c r="I106" s="72"/>
      <c r="J106" s="5" t="s">
        <v>226</v>
      </c>
      <c r="K106" s="16" t="e">
        <f t="shared" si="10"/>
        <v>#DIV/0!</v>
      </c>
      <c r="L106" s="16" t="e">
        <f t="shared" si="10"/>
        <v>#DIV/0!</v>
      </c>
      <c r="M106" s="16" t="e">
        <f t="shared" si="10"/>
        <v>#DIV/0!</v>
      </c>
      <c r="N106" s="27"/>
      <c r="O106" s="27"/>
    </row>
    <row r="107" spans="1:15" ht="20.100000000000001" customHeight="1">
      <c r="A107" s="93"/>
      <c r="B107" s="87"/>
      <c r="C107" s="26" t="s">
        <v>227</v>
      </c>
      <c r="D107" s="53"/>
      <c r="E107" s="53"/>
      <c r="F107" s="53"/>
      <c r="G107" s="72"/>
      <c r="H107" s="72"/>
      <c r="I107" s="72"/>
      <c r="J107" s="5" t="s">
        <v>228</v>
      </c>
      <c r="K107" s="16" t="e">
        <f t="shared" si="10"/>
        <v>#DIV/0!</v>
      </c>
      <c r="L107" s="16" t="e">
        <f t="shared" si="10"/>
        <v>#DIV/0!</v>
      </c>
      <c r="M107" s="16" t="e">
        <f t="shared" si="10"/>
        <v>#DIV/0!</v>
      </c>
      <c r="N107" s="27"/>
      <c r="O107" s="27"/>
    </row>
    <row r="108" spans="1:15" ht="20.100000000000001" customHeight="1">
      <c r="A108" s="93"/>
      <c r="B108" s="87" t="s">
        <v>229</v>
      </c>
      <c r="C108" s="26" t="s">
        <v>230</v>
      </c>
      <c r="D108" s="53"/>
      <c r="E108" s="53"/>
      <c r="F108" s="53"/>
      <c r="G108" s="72"/>
      <c r="H108" s="72"/>
      <c r="I108" s="72"/>
      <c r="J108" s="5" t="s">
        <v>231</v>
      </c>
      <c r="K108" s="16" t="e">
        <f t="shared" ref="K108:M110" si="11">D108/D66</f>
        <v>#DIV/0!</v>
      </c>
      <c r="L108" s="16" t="e">
        <f t="shared" si="11"/>
        <v>#DIV/0!</v>
      </c>
      <c r="M108" s="16" t="e">
        <f t="shared" si="11"/>
        <v>#DIV/0!</v>
      </c>
      <c r="N108" s="27"/>
      <c r="O108" s="27"/>
    </row>
    <row r="109" spans="1:15" ht="20.100000000000001" customHeight="1">
      <c r="A109" s="93"/>
      <c r="B109" s="87"/>
      <c r="C109" s="26" t="s">
        <v>232</v>
      </c>
      <c r="D109" s="53"/>
      <c r="E109" s="53"/>
      <c r="F109" s="53"/>
      <c r="G109" s="72"/>
      <c r="H109" s="72"/>
      <c r="I109" s="72"/>
      <c r="J109" s="5" t="s">
        <v>233</v>
      </c>
      <c r="K109" s="16" t="e">
        <f t="shared" si="11"/>
        <v>#DIV/0!</v>
      </c>
      <c r="L109" s="16" t="e">
        <f t="shared" si="11"/>
        <v>#DIV/0!</v>
      </c>
      <c r="M109" s="16" t="e">
        <f t="shared" si="11"/>
        <v>#DIV/0!</v>
      </c>
      <c r="N109" s="27"/>
      <c r="O109" s="27"/>
    </row>
    <row r="110" spans="1:15" ht="20.100000000000001" customHeight="1">
      <c r="A110" s="93"/>
      <c r="B110" s="87"/>
      <c r="C110" s="26" t="s">
        <v>234</v>
      </c>
      <c r="D110" s="53"/>
      <c r="E110" s="53"/>
      <c r="F110" s="53"/>
      <c r="G110" s="73"/>
      <c r="H110" s="73"/>
      <c r="I110" s="73"/>
      <c r="J110" s="5" t="s">
        <v>235</v>
      </c>
      <c r="K110" s="16" t="e">
        <f t="shared" si="11"/>
        <v>#DIV/0!</v>
      </c>
      <c r="L110" s="16" t="e">
        <f t="shared" si="11"/>
        <v>#DIV/0!</v>
      </c>
      <c r="M110" s="16" t="e">
        <f t="shared" si="11"/>
        <v>#DIV/0!</v>
      </c>
      <c r="N110" s="27"/>
      <c r="O110" s="27"/>
    </row>
    <row r="111" spans="1:15" ht="20.100000000000001" customHeight="1">
      <c r="A111" s="93"/>
      <c r="B111" s="87" t="s">
        <v>236</v>
      </c>
      <c r="C111" s="26" t="s">
        <v>237</v>
      </c>
      <c r="D111" s="53"/>
      <c r="E111" s="53"/>
      <c r="F111" s="53"/>
      <c r="G111" s="71" t="s">
        <v>9</v>
      </c>
      <c r="H111" s="71" t="s">
        <v>9</v>
      </c>
      <c r="I111" s="71" t="s">
        <v>9</v>
      </c>
      <c r="J111" s="5" t="s">
        <v>238</v>
      </c>
      <c r="K111" s="16" t="e">
        <f>D66/(D66+D111)</f>
        <v>#DIV/0!</v>
      </c>
      <c r="L111" s="16" t="e">
        <f>E66/(E66+E111)</f>
        <v>#DIV/0!</v>
      </c>
      <c r="M111" s="16" t="e">
        <f>F66/(F66+F111)</f>
        <v>#DIV/0!</v>
      </c>
      <c r="N111" s="27"/>
      <c r="O111" s="27"/>
    </row>
    <row r="112" spans="1:15" ht="20.100000000000001" customHeight="1">
      <c r="A112" s="93"/>
      <c r="B112" s="87"/>
      <c r="C112" s="26" t="s">
        <v>239</v>
      </c>
      <c r="D112" s="53"/>
      <c r="E112" s="53"/>
      <c r="F112" s="53"/>
      <c r="G112" s="72"/>
      <c r="H112" s="72"/>
      <c r="I112" s="72"/>
      <c r="J112" s="5" t="s">
        <v>240</v>
      </c>
      <c r="K112" s="16" t="e">
        <f>D64/(D64+D112)</f>
        <v>#DIV/0!</v>
      </c>
      <c r="L112" s="16" t="e">
        <f>E64/(E64+E112)</f>
        <v>#DIV/0!</v>
      </c>
      <c r="M112" s="16" t="e">
        <f>F64/(F64+F112)</f>
        <v>#DIV/0!</v>
      </c>
      <c r="N112" s="27"/>
      <c r="O112" s="27"/>
    </row>
    <row r="113" spans="1:15" ht="20.100000000000001" customHeight="1">
      <c r="A113" s="93"/>
      <c r="B113" s="87"/>
      <c r="C113" s="26" t="s">
        <v>241</v>
      </c>
      <c r="D113" s="53"/>
      <c r="E113" s="53"/>
      <c r="F113" s="53"/>
      <c r="G113" s="73"/>
      <c r="H113" s="73"/>
      <c r="I113" s="73"/>
      <c r="J113" s="5" t="s">
        <v>242</v>
      </c>
      <c r="K113" s="16" t="e">
        <f>D68/(D68+D113)</f>
        <v>#DIV/0!</v>
      </c>
      <c r="L113" s="16" t="e">
        <f>E68/(E68+E113)</f>
        <v>#DIV/0!</v>
      </c>
      <c r="M113" s="16" t="e">
        <f>F68/(F68+F113)</f>
        <v>#DIV/0!</v>
      </c>
      <c r="N113" s="27"/>
      <c r="O113" s="27"/>
    </row>
    <row r="114" spans="1:15" ht="20.100000000000001" customHeight="1">
      <c r="A114" s="93"/>
      <c r="B114" s="48" t="s">
        <v>243</v>
      </c>
      <c r="C114" s="26" t="s">
        <v>244</v>
      </c>
      <c r="D114" s="53"/>
      <c r="E114" s="53"/>
      <c r="F114" s="53"/>
      <c r="G114" s="63" t="s">
        <v>9</v>
      </c>
      <c r="H114" s="63" t="s">
        <v>9</v>
      </c>
      <c r="I114" s="63" t="s">
        <v>9</v>
      </c>
      <c r="J114" s="5" t="s">
        <v>245</v>
      </c>
      <c r="K114" s="28" t="e">
        <f>D114/D72</f>
        <v>#DIV/0!</v>
      </c>
      <c r="L114" s="28" t="e">
        <f>E114/E72</f>
        <v>#DIV/0!</v>
      </c>
      <c r="M114" s="28" t="e">
        <f>F114/F72</f>
        <v>#DIV/0!</v>
      </c>
      <c r="N114" s="29"/>
      <c r="O114" s="29"/>
    </row>
    <row r="115" spans="1:15" ht="20.100000000000001" customHeight="1">
      <c r="A115" s="93"/>
      <c r="B115" s="88" t="s">
        <v>246</v>
      </c>
      <c r="C115" s="26" t="s">
        <v>247</v>
      </c>
      <c r="D115" s="53"/>
      <c r="E115" s="53"/>
      <c r="F115" s="53"/>
      <c r="G115" s="71" t="s">
        <v>9</v>
      </c>
      <c r="H115" s="71" t="s">
        <v>9</v>
      </c>
      <c r="I115" s="71" t="s">
        <v>9</v>
      </c>
      <c r="J115" s="5" t="s">
        <v>248</v>
      </c>
      <c r="K115" s="16" t="e">
        <f>D115/D116</f>
        <v>#DIV/0!</v>
      </c>
      <c r="L115" s="16" t="e">
        <f>E115/E116</f>
        <v>#DIV/0!</v>
      </c>
      <c r="M115" s="16" t="e">
        <f>F115/F116</f>
        <v>#DIV/0!</v>
      </c>
      <c r="N115" s="27"/>
      <c r="O115" s="27"/>
    </row>
    <row r="116" spans="1:15" ht="20.100000000000001" customHeight="1">
      <c r="A116" s="93"/>
      <c r="B116" s="89"/>
      <c r="C116" s="26" t="s">
        <v>249</v>
      </c>
      <c r="D116" s="53"/>
      <c r="E116" s="53"/>
      <c r="F116" s="53"/>
      <c r="G116" s="72"/>
      <c r="H116" s="72"/>
      <c r="I116" s="72"/>
      <c r="J116" s="5"/>
      <c r="K116" s="16"/>
      <c r="L116" s="16"/>
      <c r="M116" s="16"/>
      <c r="N116" s="27"/>
      <c r="O116" s="27"/>
    </row>
    <row r="117" spans="1:15" ht="20.100000000000001" customHeight="1">
      <c r="A117" s="93"/>
      <c r="B117" s="89"/>
      <c r="C117" s="26" t="s">
        <v>250</v>
      </c>
      <c r="D117" s="53"/>
      <c r="E117" s="53"/>
      <c r="F117" s="53"/>
      <c r="G117" s="72"/>
      <c r="H117" s="72"/>
      <c r="I117" s="72"/>
      <c r="J117" s="5" t="s">
        <v>251</v>
      </c>
      <c r="K117" s="16" t="e">
        <f>D117/D118</f>
        <v>#DIV/0!</v>
      </c>
      <c r="L117" s="16" t="e">
        <f>E117/E118</f>
        <v>#DIV/0!</v>
      </c>
      <c r="M117" s="16" t="e">
        <f>F117/F118</f>
        <v>#DIV/0!</v>
      </c>
      <c r="N117" s="27"/>
      <c r="O117" s="27"/>
    </row>
    <row r="118" spans="1:15" ht="20.100000000000001" customHeight="1">
      <c r="A118" s="93"/>
      <c r="B118" s="89"/>
      <c r="C118" s="26" t="s">
        <v>252</v>
      </c>
      <c r="D118" s="53"/>
      <c r="E118" s="53"/>
      <c r="F118" s="53"/>
      <c r="G118" s="72"/>
      <c r="H118" s="72"/>
      <c r="I118" s="72"/>
      <c r="J118" s="5"/>
      <c r="K118" s="16"/>
      <c r="L118" s="16"/>
      <c r="M118" s="16"/>
      <c r="N118" s="27"/>
      <c r="O118" s="27"/>
    </row>
    <row r="119" spans="1:15" ht="20.100000000000001" customHeight="1">
      <c r="A119" s="93"/>
      <c r="B119" s="89"/>
      <c r="C119" s="26" t="s">
        <v>253</v>
      </c>
      <c r="D119" s="53"/>
      <c r="E119" s="53"/>
      <c r="F119" s="53"/>
      <c r="G119" s="72"/>
      <c r="H119" s="72"/>
      <c r="I119" s="72"/>
      <c r="J119" s="5" t="s">
        <v>254</v>
      </c>
      <c r="K119" s="16" t="e">
        <f>D119/D120</f>
        <v>#DIV/0!</v>
      </c>
      <c r="L119" s="16" t="e">
        <f>E119/E120</f>
        <v>#DIV/0!</v>
      </c>
      <c r="M119" s="16" t="e">
        <f>F119/F120</f>
        <v>#DIV/0!</v>
      </c>
      <c r="N119" s="27"/>
      <c r="O119" s="27"/>
    </row>
    <row r="120" spans="1:15" ht="20.100000000000001" customHeight="1">
      <c r="A120" s="93"/>
      <c r="B120" s="90"/>
      <c r="C120" s="26" t="s">
        <v>255</v>
      </c>
      <c r="D120" s="53"/>
      <c r="E120" s="53"/>
      <c r="F120" s="53"/>
      <c r="G120" s="73"/>
      <c r="H120" s="73"/>
      <c r="I120" s="73"/>
      <c r="J120" s="5" t="s">
        <v>256</v>
      </c>
      <c r="K120" s="16"/>
      <c r="L120" s="16"/>
      <c r="M120" s="16"/>
      <c r="N120" s="27"/>
      <c r="O120" s="27"/>
    </row>
    <row r="121" spans="1:15" ht="20.100000000000001" customHeight="1">
      <c r="A121" s="78" t="s">
        <v>520</v>
      </c>
      <c r="B121" s="74" t="s">
        <v>257</v>
      </c>
      <c r="C121" s="26" t="s">
        <v>258</v>
      </c>
      <c r="D121" s="53"/>
      <c r="E121" s="53"/>
      <c r="F121" s="53"/>
      <c r="G121" s="71">
        <f>D121+D122+D123-D124-D126-D125</f>
        <v>0</v>
      </c>
      <c r="H121" s="71">
        <f>E121+E122+E123-E124-E126-E125</f>
        <v>0</v>
      </c>
      <c r="I121" s="71">
        <f>F121+F122+F123-F124-F126-F125</f>
        <v>0</v>
      </c>
      <c r="J121" s="30" t="s">
        <v>259</v>
      </c>
      <c r="K121" s="16" t="e">
        <f>D121/K5</f>
        <v>#DIV/0!</v>
      </c>
      <c r="L121" s="16" t="e">
        <f>E121/L5</f>
        <v>#DIV/0!</v>
      </c>
      <c r="M121" s="16" t="e">
        <f>F121/M5</f>
        <v>#DIV/0!</v>
      </c>
      <c r="N121" s="27"/>
      <c r="O121" s="27"/>
    </row>
    <row r="122" spans="1:15" ht="20.100000000000001" customHeight="1">
      <c r="A122" s="78"/>
      <c r="B122" s="74"/>
      <c r="C122" s="26" t="s">
        <v>260</v>
      </c>
      <c r="D122" s="53"/>
      <c r="E122" s="53"/>
      <c r="F122" s="53"/>
      <c r="G122" s="72"/>
      <c r="H122" s="72"/>
      <c r="I122" s="72"/>
      <c r="J122" s="30" t="s">
        <v>261</v>
      </c>
      <c r="K122" s="16" t="e">
        <f>D122/K5</f>
        <v>#DIV/0!</v>
      </c>
      <c r="L122" s="16" t="e">
        <f>E122/L5</f>
        <v>#DIV/0!</v>
      </c>
      <c r="M122" s="16" t="e">
        <f>F122/M5</f>
        <v>#DIV/0!</v>
      </c>
      <c r="N122" s="27"/>
      <c r="O122" s="27"/>
    </row>
    <row r="123" spans="1:15" ht="20.100000000000001" customHeight="1">
      <c r="A123" s="78"/>
      <c r="B123" s="74"/>
      <c r="C123" s="26" t="s">
        <v>262</v>
      </c>
      <c r="D123" s="53"/>
      <c r="E123" s="53"/>
      <c r="F123" s="53"/>
      <c r="G123" s="72"/>
      <c r="H123" s="72"/>
      <c r="I123" s="72"/>
      <c r="J123" s="30" t="s">
        <v>263</v>
      </c>
      <c r="K123" s="16" t="e">
        <f>D123/K5</f>
        <v>#DIV/0!</v>
      </c>
      <c r="L123" s="16" t="e">
        <f>E123/L5</f>
        <v>#DIV/0!</v>
      </c>
      <c r="M123" s="16" t="e">
        <f>F123/M5</f>
        <v>#DIV/0!</v>
      </c>
      <c r="N123" s="27"/>
      <c r="O123" s="27"/>
    </row>
    <row r="124" spans="1:15" ht="20.100000000000001" customHeight="1">
      <c r="A124" s="78"/>
      <c r="B124" s="74"/>
      <c r="C124" s="26" t="s">
        <v>264</v>
      </c>
      <c r="D124" s="53"/>
      <c r="E124" s="53"/>
      <c r="F124" s="53"/>
      <c r="G124" s="72"/>
      <c r="H124" s="72"/>
      <c r="I124" s="72"/>
      <c r="J124" s="30" t="s">
        <v>265</v>
      </c>
      <c r="K124" s="16" t="e">
        <f>D124/K5</f>
        <v>#DIV/0!</v>
      </c>
      <c r="L124" s="16" t="e">
        <f>E124/L5</f>
        <v>#DIV/0!</v>
      </c>
      <c r="M124" s="16" t="e">
        <f>F124/M5</f>
        <v>#DIV/0!</v>
      </c>
      <c r="N124" s="27"/>
      <c r="O124" s="27"/>
    </row>
    <row r="125" spans="1:15" ht="20.100000000000001" customHeight="1">
      <c r="A125" s="78"/>
      <c r="B125" s="74"/>
      <c r="C125" s="26" t="s">
        <v>266</v>
      </c>
      <c r="D125" s="53"/>
      <c r="E125" s="53"/>
      <c r="F125" s="53"/>
      <c r="G125" s="72"/>
      <c r="H125" s="72"/>
      <c r="I125" s="72"/>
      <c r="J125" s="30" t="s">
        <v>267</v>
      </c>
      <c r="K125" s="16" t="e">
        <f>(D125+D126)/K4</f>
        <v>#VALUE!</v>
      </c>
      <c r="L125" s="16" t="e">
        <f>(E125+E126)/L4</f>
        <v>#VALUE!</v>
      </c>
      <c r="M125" s="16" t="e">
        <f>(F125+F126)/M4</f>
        <v>#VALUE!</v>
      </c>
      <c r="N125" s="27"/>
      <c r="O125" s="27"/>
    </row>
    <row r="126" spans="1:15" ht="20.100000000000001" customHeight="1">
      <c r="A126" s="78"/>
      <c r="B126" s="74"/>
      <c r="C126" s="26" t="s">
        <v>268</v>
      </c>
      <c r="D126" s="53"/>
      <c r="E126" s="53"/>
      <c r="F126" s="53"/>
      <c r="G126" s="73"/>
      <c r="H126" s="73"/>
      <c r="I126" s="73"/>
      <c r="J126" s="31"/>
      <c r="K126" s="16"/>
      <c r="L126" s="16"/>
      <c r="M126" s="16"/>
      <c r="N126" s="27"/>
      <c r="O126" s="27"/>
    </row>
    <row r="127" spans="1:15" ht="20.100000000000001" customHeight="1">
      <c r="A127" s="78" t="s">
        <v>521</v>
      </c>
      <c r="B127" s="86" t="s">
        <v>269</v>
      </c>
      <c r="C127" s="20" t="s">
        <v>270</v>
      </c>
      <c r="D127" s="53"/>
      <c r="E127" s="53"/>
      <c r="F127" s="53"/>
      <c r="G127" s="71">
        <f>D127+D128-D129-D130-D131-D132-D133-D134</f>
        <v>0</v>
      </c>
      <c r="H127" s="71">
        <f>E127+E128-E129-E130-E131-E132-E133-E134</f>
        <v>0</v>
      </c>
      <c r="I127" s="71">
        <f>F127+F128-F129-F130-F131-F132-F133-F134</f>
        <v>0</v>
      </c>
      <c r="J127" s="5"/>
      <c r="K127" s="17"/>
      <c r="L127" s="17"/>
      <c r="M127" s="17"/>
      <c r="N127" s="8"/>
      <c r="O127" s="8"/>
    </row>
    <row r="128" spans="1:15" ht="20.100000000000001" customHeight="1">
      <c r="A128" s="78"/>
      <c r="B128" s="86"/>
      <c r="C128" s="20" t="s">
        <v>271</v>
      </c>
      <c r="D128" s="53"/>
      <c r="E128" s="53"/>
      <c r="F128" s="53"/>
      <c r="G128" s="72"/>
      <c r="H128" s="72"/>
      <c r="I128" s="72"/>
      <c r="J128" s="5"/>
      <c r="K128" s="17"/>
      <c r="L128" s="17"/>
      <c r="M128" s="17"/>
      <c r="N128" s="8"/>
      <c r="O128" s="8"/>
    </row>
    <row r="129" spans="1:15" ht="20.100000000000001" customHeight="1">
      <c r="A129" s="78"/>
      <c r="B129" s="86" t="s">
        <v>272</v>
      </c>
      <c r="C129" s="20" t="s">
        <v>273</v>
      </c>
      <c r="D129" s="53"/>
      <c r="E129" s="53"/>
      <c r="F129" s="53"/>
      <c r="G129" s="72"/>
      <c r="H129" s="72"/>
      <c r="I129" s="72"/>
      <c r="J129" s="20" t="s">
        <v>274</v>
      </c>
      <c r="K129" s="16" t="e">
        <f>D129/SUM(D129:D134)</f>
        <v>#DIV/0!</v>
      </c>
      <c r="L129" s="16" t="e">
        <f>E129/SUM(E129:E134)</f>
        <v>#DIV/0!</v>
      </c>
      <c r="M129" s="16" t="e">
        <f>F129/SUM(F129:F134)</f>
        <v>#DIV/0!</v>
      </c>
      <c r="N129" s="8"/>
      <c r="O129" s="8"/>
    </row>
    <row r="130" spans="1:15" ht="20.100000000000001" customHeight="1">
      <c r="A130" s="78"/>
      <c r="B130" s="86"/>
      <c r="C130" s="20" t="s">
        <v>275</v>
      </c>
      <c r="D130" s="53"/>
      <c r="E130" s="53"/>
      <c r="F130" s="53"/>
      <c r="G130" s="72"/>
      <c r="H130" s="72"/>
      <c r="I130" s="72"/>
      <c r="J130" s="20" t="s">
        <v>276</v>
      </c>
      <c r="K130" s="16" t="e">
        <f>D130/SUM(D129:D134)</f>
        <v>#DIV/0!</v>
      </c>
      <c r="L130" s="16" t="e">
        <f>E130/SUM(E129:E134)</f>
        <v>#DIV/0!</v>
      </c>
      <c r="M130" s="16" t="e">
        <f>F130/SUM(F129:F134)</f>
        <v>#DIV/0!</v>
      </c>
      <c r="N130" s="8"/>
      <c r="O130" s="8"/>
    </row>
    <row r="131" spans="1:15" ht="20.100000000000001" customHeight="1">
      <c r="A131" s="78"/>
      <c r="B131" s="86"/>
      <c r="C131" s="20" t="s">
        <v>277</v>
      </c>
      <c r="D131" s="53"/>
      <c r="E131" s="53"/>
      <c r="F131" s="53"/>
      <c r="G131" s="72"/>
      <c r="H131" s="72"/>
      <c r="I131" s="72"/>
      <c r="J131" s="20" t="s">
        <v>278</v>
      </c>
      <c r="K131" s="16" t="e">
        <f>D131/SUM(D129:D134)</f>
        <v>#DIV/0!</v>
      </c>
      <c r="L131" s="16" t="e">
        <f>E131/SUM(E129:E134)</f>
        <v>#DIV/0!</v>
      </c>
      <c r="M131" s="16" t="e">
        <f>F131/SUM(F129:F134)</f>
        <v>#DIV/0!</v>
      </c>
      <c r="N131" s="8"/>
      <c r="O131" s="8"/>
    </row>
    <row r="132" spans="1:15" ht="20.100000000000001" customHeight="1">
      <c r="A132" s="78"/>
      <c r="B132" s="86"/>
      <c r="C132" s="20" t="s">
        <v>279</v>
      </c>
      <c r="D132" s="53"/>
      <c r="E132" s="53"/>
      <c r="F132" s="53"/>
      <c r="G132" s="72"/>
      <c r="H132" s="72"/>
      <c r="I132" s="72"/>
      <c r="J132" s="20" t="s">
        <v>280</v>
      </c>
      <c r="K132" s="16" t="e">
        <f>D132/SUM(D129:D134)</f>
        <v>#DIV/0!</v>
      </c>
      <c r="L132" s="16" t="e">
        <f>E132/SUM(E129:E134)</f>
        <v>#DIV/0!</v>
      </c>
      <c r="M132" s="16" t="e">
        <f>F132/SUM(F129:F134)</f>
        <v>#DIV/0!</v>
      </c>
      <c r="N132" s="8"/>
      <c r="O132" s="8"/>
    </row>
    <row r="133" spans="1:15" ht="20.100000000000001" customHeight="1">
      <c r="A133" s="78"/>
      <c r="B133" s="86"/>
      <c r="C133" s="20" t="s">
        <v>281</v>
      </c>
      <c r="D133" s="53"/>
      <c r="E133" s="53"/>
      <c r="F133" s="53"/>
      <c r="G133" s="72"/>
      <c r="H133" s="72"/>
      <c r="I133" s="72"/>
      <c r="J133" s="20" t="s">
        <v>282</v>
      </c>
      <c r="K133" s="16" t="e">
        <f>D133/SUM(D129:D134)</f>
        <v>#DIV/0!</v>
      </c>
      <c r="L133" s="16" t="e">
        <f>E133/SUM(E129:E134)</f>
        <v>#DIV/0!</v>
      </c>
      <c r="M133" s="16" t="e">
        <f>F133/SUM(F129:F134)</f>
        <v>#DIV/0!</v>
      </c>
      <c r="N133" s="8"/>
      <c r="O133" s="8"/>
    </row>
    <row r="134" spans="1:15" ht="20.100000000000001" customHeight="1">
      <c r="A134" s="78"/>
      <c r="B134" s="86"/>
      <c r="C134" s="20" t="s">
        <v>283</v>
      </c>
      <c r="D134" s="53"/>
      <c r="E134" s="53"/>
      <c r="F134" s="53"/>
      <c r="G134" s="73"/>
      <c r="H134" s="73"/>
      <c r="I134" s="73"/>
      <c r="J134" s="20" t="s">
        <v>284</v>
      </c>
      <c r="K134" s="16" t="e">
        <f>D134/SUM(D129:D134)</f>
        <v>#DIV/0!</v>
      </c>
      <c r="L134" s="16" t="e">
        <f>E134/SUM(E129:E134)</f>
        <v>#DIV/0!</v>
      </c>
      <c r="M134" s="16" t="e">
        <f>F134/SUM(F129:F134)</f>
        <v>#DIV/0!</v>
      </c>
      <c r="N134" s="8"/>
      <c r="O134" s="8"/>
    </row>
    <row r="135" spans="1:15" ht="20.100000000000001" customHeight="1">
      <c r="A135" s="78"/>
      <c r="B135" s="86"/>
      <c r="C135" s="20" t="s">
        <v>285</v>
      </c>
      <c r="D135" s="53"/>
      <c r="E135" s="53"/>
      <c r="F135" s="53"/>
      <c r="G135" s="60" t="s">
        <v>9</v>
      </c>
      <c r="H135" s="60" t="s">
        <v>9</v>
      </c>
      <c r="I135" s="60" t="s">
        <v>9</v>
      </c>
      <c r="J135" s="5"/>
      <c r="K135" s="17"/>
      <c r="L135" s="17"/>
      <c r="M135" s="17"/>
      <c r="N135" s="8"/>
      <c r="O135" s="8"/>
    </row>
    <row r="136" spans="1:15" ht="20.100000000000001" customHeight="1">
      <c r="A136" s="78"/>
      <c r="B136" s="86" t="s">
        <v>286</v>
      </c>
      <c r="C136" s="20" t="s">
        <v>287</v>
      </c>
      <c r="D136" s="53"/>
      <c r="E136" s="53"/>
      <c r="F136" s="53"/>
      <c r="G136" s="71">
        <f>D136+D137+D138+D139+D140-D127-D128</f>
        <v>0</v>
      </c>
      <c r="H136" s="71">
        <f>E136+E137+E138+E139+E140-E127-E128</f>
        <v>0</v>
      </c>
      <c r="I136" s="71">
        <f>F136+F137+F138+F139+F140-F127-F128</f>
        <v>0</v>
      </c>
      <c r="J136" s="20" t="s">
        <v>288</v>
      </c>
      <c r="K136" s="16" t="e">
        <f>D136/SUM(D136:D140)</f>
        <v>#DIV/0!</v>
      </c>
      <c r="L136" s="16" t="e">
        <f>E136/SUM(E136:E140)</f>
        <v>#DIV/0!</v>
      </c>
      <c r="M136" s="16" t="e">
        <f>F136/SUM(F136:F140)</f>
        <v>#DIV/0!</v>
      </c>
      <c r="N136" s="8"/>
      <c r="O136" s="8"/>
    </row>
    <row r="137" spans="1:15" ht="20.100000000000001" customHeight="1">
      <c r="A137" s="78"/>
      <c r="B137" s="86"/>
      <c r="C137" s="20" t="s">
        <v>289</v>
      </c>
      <c r="D137" s="53"/>
      <c r="E137" s="53"/>
      <c r="F137" s="53"/>
      <c r="G137" s="72"/>
      <c r="H137" s="72"/>
      <c r="I137" s="72"/>
      <c r="J137" s="20" t="s">
        <v>290</v>
      </c>
      <c r="K137" s="16" t="e">
        <f>D137/SUM(D136:D140)</f>
        <v>#DIV/0!</v>
      </c>
      <c r="L137" s="16" t="e">
        <f>E137/SUM(E136:E140)</f>
        <v>#DIV/0!</v>
      </c>
      <c r="M137" s="16" t="e">
        <f>F137/SUM(F136:F140)</f>
        <v>#DIV/0!</v>
      </c>
      <c r="N137" s="8"/>
      <c r="O137" s="8"/>
    </row>
    <row r="138" spans="1:15" ht="20.100000000000001" customHeight="1">
      <c r="A138" s="78"/>
      <c r="B138" s="86"/>
      <c r="C138" s="20" t="s">
        <v>291</v>
      </c>
      <c r="D138" s="53"/>
      <c r="E138" s="53"/>
      <c r="F138" s="53"/>
      <c r="G138" s="72"/>
      <c r="H138" s="72"/>
      <c r="I138" s="72"/>
      <c r="J138" s="20" t="s">
        <v>292</v>
      </c>
      <c r="K138" s="16" t="e">
        <f>D138/SUM(D136:D140)</f>
        <v>#DIV/0!</v>
      </c>
      <c r="L138" s="16" t="e">
        <f>E138/SUM(E136:E140)</f>
        <v>#DIV/0!</v>
      </c>
      <c r="M138" s="16" t="e">
        <f>F138/SUM(F136:F140)</f>
        <v>#DIV/0!</v>
      </c>
      <c r="N138" s="8"/>
      <c r="O138" s="8"/>
    </row>
    <row r="139" spans="1:15" ht="20.100000000000001" customHeight="1">
      <c r="A139" s="78"/>
      <c r="B139" s="86"/>
      <c r="C139" s="20" t="s">
        <v>293</v>
      </c>
      <c r="D139" s="53"/>
      <c r="E139" s="53"/>
      <c r="F139" s="53"/>
      <c r="G139" s="72"/>
      <c r="H139" s="72"/>
      <c r="I139" s="72"/>
      <c r="J139" s="20" t="s">
        <v>294</v>
      </c>
      <c r="K139" s="16" t="e">
        <f>D139/SUM(D136:D140)</f>
        <v>#DIV/0!</v>
      </c>
      <c r="L139" s="16" t="e">
        <f>E139/SUM(E136:E140)</f>
        <v>#DIV/0!</v>
      </c>
      <c r="M139" s="16" t="e">
        <f>F139/SUM(F136:F140)</f>
        <v>#DIV/0!</v>
      </c>
      <c r="N139" s="8"/>
      <c r="O139" s="8"/>
    </row>
    <row r="140" spans="1:15" ht="20.100000000000001" customHeight="1">
      <c r="A140" s="78"/>
      <c r="B140" s="86"/>
      <c r="C140" s="20" t="s">
        <v>295</v>
      </c>
      <c r="D140" s="53"/>
      <c r="E140" s="53"/>
      <c r="F140" s="53"/>
      <c r="G140" s="73"/>
      <c r="H140" s="73"/>
      <c r="I140" s="73"/>
      <c r="J140" s="20" t="s">
        <v>296</v>
      </c>
      <c r="K140" s="16" t="e">
        <f>D140/SUM(D136:D140)</f>
        <v>#DIV/0!</v>
      </c>
      <c r="L140" s="16" t="e">
        <f>E140/SUM(E136:E140)</f>
        <v>#DIV/0!</v>
      </c>
      <c r="M140" s="16" t="e">
        <f>F140/SUM(F136:F140)</f>
        <v>#DIV/0!</v>
      </c>
      <c r="N140" s="8"/>
      <c r="O140" s="8"/>
    </row>
    <row r="141" spans="1:15" ht="20.100000000000001" customHeight="1">
      <c r="A141" s="78"/>
      <c r="B141" s="86" t="s">
        <v>297</v>
      </c>
      <c r="C141" s="20" t="s">
        <v>298</v>
      </c>
      <c r="D141" s="53"/>
      <c r="E141" s="53"/>
      <c r="F141" s="53"/>
      <c r="G141" s="71">
        <f>D141+D142+D143+D144+D145+D146-D127-D128</f>
        <v>0</v>
      </c>
      <c r="H141" s="71">
        <f>E141+E142+E143+E144+E145+E146-E127-E128</f>
        <v>0</v>
      </c>
      <c r="I141" s="71">
        <f>F141+F142+F143+F144+F145+F146-F127-F128</f>
        <v>0</v>
      </c>
      <c r="J141" s="20" t="s">
        <v>299</v>
      </c>
      <c r="K141" s="16" t="e">
        <f>D141/SUM(D141:D146)</f>
        <v>#DIV/0!</v>
      </c>
      <c r="L141" s="16" t="e">
        <f>E141/SUM(E141:E146)</f>
        <v>#DIV/0!</v>
      </c>
      <c r="M141" s="16" t="e">
        <f>F141/SUM(F141:F146)</f>
        <v>#DIV/0!</v>
      </c>
      <c r="N141" s="8"/>
      <c r="O141" s="8"/>
    </row>
    <row r="142" spans="1:15" ht="20.100000000000001" customHeight="1">
      <c r="A142" s="78"/>
      <c r="B142" s="86"/>
      <c r="C142" s="20" t="s">
        <v>300</v>
      </c>
      <c r="D142" s="53"/>
      <c r="E142" s="53"/>
      <c r="F142" s="53"/>
      <c r="G142" s="72"/>
      <c r="H142" s="72"/>
      <c r="I142" s="72"/>
      <c r="J142" s="20" t="s">
        <v>301</v>
      </c>
      <c r="K142" s="16" t="e">
        <f>D142/SUM(D141:D146)</f>
        <v>#DIV/0!</v>
      </c>
      <c r="L142" s="16" t="e">
        <f>E142/SUM(E141:E146)</f>
        <v>#DIV/0!</v>
      </c>
      <c r="M142" s="16" t="e">
        <f>F142/SUM(F141:F146)</f>
        <v>#DIV/0!</v>
      </c>
      <c r="N142" s="8"/>
      <c r="O142" s="8"/>
    </row>
    <row r="143" spans="1:15" ht="20.100000000000001" customHeight="1">
      <c r="A143" s="78"/>
      <c r="B143" s="86"/>
      <c r="C143" s="20" t="s">
        <v>302</v>
      </c>
      <c r="D143" s="53"/>
      <c r="E143" s="53"/>
      <c r="F143" s="53"/>
      <c r="G143" s="72"/>
      <c r="H143" s="72"/>
      <c r="I143" s="72"/>
      <c r="J143" s="20" t="s">
        <v>303</v>
      </c>
      <c r="K143" s="16" t="e">
        <f>D143/SUM(D141:D146)</f>
        <v>#DIV/0!</v>
      </c>
      <c r="L143" s="16" t="e">
        <f>E143/SUM(E141:E146)</f>
        <v>#DIV/0!</v>
      </c>
      <c r="M143" s="16" t="e">
        <f>F143/SUM(F141:F146)</f>
        <v>#DIV/0!</v>
      </c>
      <c r="N143" s="8"/>
      <c r="O143" s="8"/>
    </row>
    <row r="144" spans="1:15" ht="20.100000000000001" customHeight="1">
      <c r="A144" s="78"/>
      <c r="B144" s="86"/>
      <c r="C144" s="20" t="s">
        <v>304</v>
      </c>
      <c r="D144" s="53"/>
      <c r="E144" s="53"/>
      <c r="F144" s="53"/>
      <c r="G144" s="72"/>
      <c r="H144" s="72"/>
      <c r="I144" s="72"/>
      <c r="J144" s="20" t="s">
        <v>305</v>
      </c>
      <c r="K144" s="16" t="e">
        <f>D144/SUM(D141:D146)</f>
        <v>#DIV/0!</v>
      </c>
      <c r="L144" s="16" t="e">
        <f>E144/SUM(E141:E146)</f>
        <v>#DIV/0!</v>
      </c>
      <c r="M144" s="16" t="e">
        <f>F144/SUM(F141:F146)</f>
        <v>#DIV/0!</v>
      </c>
      <c r="N144" s="8"/>
      <c r="O144" s="8"/>
    </row>
    <row r="145" spans="1:15" ht="20.100000000000001" customHeight="1">
      <c r="A145" s="78"/>
      <c r="B145" s="86"/>
      <c r="C145" s="20" t="s">
        <v>306</v>
      </c>
      <c r="D145" s="53"/>
      <c r="E145" s="53"/>
      <c r="F145" s="53"/>
      <c r="G145" s="72"/>
      <c r="H145" s="72"/>
      <c r="I145" s="72"/>
      <c r="J145" s="20" t="s">
        <v>307</v>
      </c>
      <c r="K145" s="16" t="e">
        <f>D145/SUM(D141:D146)</f>
        <v>#DIV/0!</v>
      </c>
      <c r="L145" s="16" t="e">
        <f>E145/SUM(E141:E146)</f>
        <v>#DIV/0!</v>
      </c>
      <c r="M145" s="16" t="e">
        <f>F145/SUM(F141:F146)</f>
        <v>#DIV/0!</v>
      </c>
      <c r="N145" s="8"/>
      <c r="O145" s="32"/>
    </row>
    <row r="146" spans="1:15" ht="20.100000000000001" customHeight="1">
      <c r="A146" s="78"/>
      <c r="B146" s="86"/>
      <c r="C146" s="20" t="s">
        <v>308</v>
      </c>
      <c r="D146" s="53"/>
      <c r="E146" s="53"/>
      <c r="F146" s="53"/>
      <c r="G146" s="73"/>
      <c r="H146" s="73"/>
      <c r="I146" s="73"/>
      <c r="J146" s="20" t="s">
        <v>309</v>
      </c>
      <c r="K146" s="16" t="e">
        <f>D146/SUM(D141:D146)</f>
        <v>#DIV/0!</v>
      </c>
      <c r="L146" s="16" t="e">
        <f>E146/SUM(E141:E146)</f>
        <v>#DIV/0!</v>
      </c>
      <c r="M146" s="16" t="e">
        <f>F146/SUM(F141:F146)</f>
        <v>#DIV/0!</v>
      </c>
      <c r="N146" s="8"/>
      <c r="O146" s="32"/>
    </row>
    <row r="147" spans="1:15" ht="20.100000000000001" customHeight="1">
      <c r="A147" s="78"/>
      <c r="B147" s="86"/>
      <c r="C147" s="20" t="s">
        <v>74</v>
      </c>
      <c r="D147" s="53"/>
      <c r="E147" s="53"/>
      <c r="F147" s="53"/>
      <c r="G147" s="60" t="s">
        <v>9</v>
      </c>
      <c r="H147" s="60" t="s">
        <v>9</v>
      </c>
      <c r="I147" s="60" t="s">
        <v>9</v>
      </c>
      <c r="J147" s="5"/>
      <c r="K147" s="17"/>
      <c r="L147" s="17"/>
      <c r="M147" s="17"/>
      <c r="N147" s="8"/>
      <c r="O147" s="32"/>
    </row>
    <row r="148" spans="1:15" ht="20.100000000000001" customHeight="1">
      <c r="A148" s="78"/>
      <c r="B148" s="74" t="s">
        <v>310</v>
      </c>
      <c r="C148" s="20" t="s">
        <v>311</v>
      </c>
      <c r="D148" s="53"/>
      <c r="E148" s="53"/>
      <c r="F148" s="53"/>
      <c r="G148" s="71" t="s">
        <v>9</v>
      </c>
      <c r="H148" s="71" t="s">
        <v>9</v>
      </c>
      <c r="I148" s="71" t="s">
        <v>9</v>
      </c>
      <c r="J148" s="20" t="s">
        <v>312</v>
      </c>
      <c r="K148" s="16" t="e">
        <f>D148/(D153+D156)</f>
        <v>#DIV/0!</v>
      </c>
      <c r="L148" s="16" t="e">
        <f>E148/(E153+E156)</f>
        <v>#DIV/0!</v>
      </c>
      <c r="M148" s="16" t="e">
        <f>F148/(F153+F156)</f>
        <v>#DIV/0!</v>
      </c>
      <c r="N148" s="27"/>
      <c r="O148" s="33"/>
    </row>
    <row r="149" spans="1:15" ht="20.100000000000001" customHeight="1">
      <c r="A149" s="78"/>
      <c r="B149" s="74"/>
      <c r="C149" s="20" t="s">
        <v>313</v>
      </c>
      <c r="D149" s="53"/>
      <c r="E149" s="53"/>
      <c r="F149" s="53"/>
      <c r="G149" s="72"/>
      <c r="H149" s="72"/>
      <c r="I149" s="72"/>
      <c r="J149" s="20" t="s">
        <v>314</v>
      </c>
      <c r="K149" s="16" t="e">
        <f>D149/(D153+D156)</f>
        <v>#DIV/0!</v>
      </c>
      <c r="L149" s="16" t="e">
        <f>E149/(E153+E156)</f>
        <v>#DIV/0!</v>
      </c>
      <c r="M149" s="16" t="e">
        <f>F149/(F153+F156)</f>
        <v>#DIV/0!</v>
      </c>
      <c r="N149" s="27"/>
      <c r="O149" s="33"/>
    </row>
    <row r="150" spans="1:15" ht="20.100000000000001" customHeight="1">
      <c r="A150" s="78"/>
      <c r="B150" s="74"/>
      <c r="C150" s="20" t="s">
        <v>315</v>
      </c>
      <c r="D150" s="53"/>
      <c r="E150" s="53"/>
      <c r="F150" s="53"/>
      <c r="G150" s="73"/>
      <c r="H150" s="73"/>
      <c r="I150" s="73"/>
      <c r="J150" s="20" t="s">
        <v>316</v>
      </c>
      <c r="K150" s="16" t="e">
        <f>D150/(D153+D156)</f>
        <v>#DIV/0!</v>
      </c>
      <c r="L150" s="16" t="e">
        <f>E150/(E153+E156)</f>
        <v>#DIV/0!</v>
      </c>
      <c r="M150" s="16" t="e">
        <f>F150/(F153+F156)</f>
        <v>#DIV/0!</v>
      </c>
      <c r="N150" s="27"/>
      <c r="O150" s="33"/>
    </row>
    <row r="151" spans="1:15" ht="20.100000000000001" customHeight="1">
      <c r="A151" s="78"/>
      <c r="B151" s="74" t="s">
        <v>317</v>
      </c>
      <c r="C151" s="20" t="s">
        <v>318</v>
      </c>
      <c r="D151" s="53"/>
      <c r="E151" s="53"/>
      <c r="F151" s="53"/>
      <c r="G151" s="85">
        <f>D151-D152</f>
        <v>0</v>
      </c>
      <c r="H151" s="85">
        <f>E151-E152</f>
        <v>0</v>
      </c>
      <c r="I151" s="85">
        <f>F151-F152</f>
        <v>0</v>
      </c>
      <c r="J151" s="4" t="s">
        <v>319</v>
      </c>
      <c r="K151" s="34" t="e">
        <f>D151/D153</f>
        <v>#DIV/0!</v>
      </c>
      <c r="L151" s="34" t="e">
        <f>E151/E153</f>
        <v>#DIV/0!</v>
      </c>
      <c r="M151" s="34" t="e">
        <f>F151/F153</f>
        <v>#DIV/0!</v>
      </c>
      <c r="N151" s="27"/>
      <c r="O151" s="33"/>
    </row>
    <row r="152" spans="1:15" ht="20.100000000000001" customHeight="1">
      <c r="A152" s="78"/>
      <c r="B152" s="74"/>
      <c r="C152" s="35" t="s">
        <v>320</v>
      </c>
      <c r="D152" s="53"/>
      <c r="E152" s="53"/>
      <c r="F152" s="53"/>
      <c r="G152" s="85"/>
      <c r="H152" s="85"/>
      <c r="I152" s="85"/>
      <c r="J152" s="4" t="s">
        <v>321</v>
      </c>
      <c r="K152" s="34" t="e">
        <f>D152/D153</f>
        <v>#DIV/0!</v>
      </c>
      <c r="L152" s="34" t="e">
        <f>E152/E153</f>
        <v>#DIV/0!</v>
      </c>
      <c r="M152" s="34" t="e">
        <f>F152/F153</f>
        <v>#DIV/0!</v>
      </c>
      <c r="N152" s="27"/>
      <c r="O152" s="33"/>
    </row>
    <row r="153" spans="1:15" ht="20.100000000000001" customHeight="1">
      <c r="A153" s="78"/>
      <c r="B153" s="74"/>
      <c r="C153" s="20" t="s">
        <v>322</v>
      </c>
      <c r="D153" s="53"/>
      <c r="E153" s="53"/>
      <c r="F153" s="53"/>
      <c r="G153" s="60" t="s">
        <v>9</v>
      </c>
      <c r="H153" s="60" t="s">
        <v>9</v>
      </c>
      <c r="I153" s="60" t="s">
        <v>9</v>
      </c>
      <c r="J153" s="4"/>
      <c r="K153" s="34"/>
      <c r="L153" s="34"/>
      <c r="M153" s="34"/>
      <c r="N153" s="27"/>
      <c r="O153" s="33"/>
    </row>
    <row r="154" spans="1:15" ht="20.100000000000001" customHeight="1">
      <c r="A154" s="78"/>
      <c r="B154" s="74"/>
      <c r="C154" s="20" t="s">
        <v>323</v>
      </c>
      <c r="D154" s="53"/>
      <c r="E154" s="53"/>
      <c r="F154" s="53"/>
      <c r="G154" s="85">
        <f>D154-D155</f>
        <v>0</v>
      </c>
      <c r="H154" s="85">
        <f>E154-E155</f>
        <v>0</v>
      </c>
      <c r="I154" s="85">
        <f>F154-F155</f>
        <v>0</v>
      </c>
      <c r="J154" s="4" t="s">
        <v>324</v>
      </c>
      <c r="K154" s="34" t="e">
        <f>D154/D156</f>
        <v>#DIV/0!</v>
      </c>
      <c r="L154" s="34" t="e">
        <f>E154/E156</f>
        <v>#DIV/0!</v>
      </c>
      <c r="M154" s="34" t="e">
        <f>F154/F156</f>
        <v>#DIV/0!</v>
      </c>
      <c r="N154" s="27"/>
      <c r="O154" s="33"/>
    </row>
    <row r="155" spans="1:15" ht="20.100000000000001" customHeight="1">
      <c r="A155" s="78"/>
      <c r="B155" s="74"/>
      <c r="C155" s="35" t="s">
        <v>320</v>
      </c>
      <c r="D155" s="53"/>
      <c r="E155" s="53"/>
      <c r="F155" s="53"/>
      <c r="G155" s="85"/>
      <c r="H155" s="85"/>
      <c r="I155" s="85"/>
      <c r="J155" s="4" t="s">
        <v>325</v>
      </c>
      <c r="K155" s="34" t="e">
        <f>D155/D156</f>
        <v>#DIV/0!</v>
      </c>
      <c r="L155" s="34" t="e">
        <f>E155/E156</f>
        <v>#DIV/0!</v>
      </c>
      <c r="M155" s="34" t="e">
        <f>F155/F156</f>
        <v>#DIV/0!</v>
      </c>
      <c r="N155" s="27"/>
      <c r="O155" s="33"/>
    </row>
    <row r="156" spans="1:15" ht="20.100000000000001" customHeight="1">
      <c r="A156" s="78"/>
      <c r="B156" s="74"/>
      <c r="C156" s="20" t="s">
        <v>326</v>
      </c>
      <c r="D156" s="64"/>
      <c r="E156" s="64"/>
      <c r="F156" s="64"/>
      <c r="G156" s="85" t="s">
        <v>9</v>
      </c>
      <c r="H156" s="85" t="s">
        <v>9</v>
      </c>
      <c r="I156" s="85" t="s">
        <v>9</v>
      </c>
      <c r="J156" s="4" t="s">
        <v>327</v>
      </c>
      <c r="K156" s="16" t="e">
        <f>(D151+D154)/(D153+D156)</f>
        <v>#DIV/0!</v>
      </c>
      <c r="L156" s="16" t="e">
        <f>(E151+E154)/(E153+E156)</f>
        <v>#DIV/0!</v>
      </c>
      <c r="M156" s="16" t="e">
        <f>(F151+F154)/(F153+F156)</f>
        <v>#DIV/0!</v>
      </c>
      <c r="N156" s="27"/>
      <c r="O156" s="33"/>
    </row>
    <row r="157" spans="1:15" ht="20.100000000000001" customHeight="1">
      <c r="A157" s="78"/>
      <c r="B157" s="74"/>
      <c r="C157" s="20" t="s">
        <v>328</v>
      </c>
      <c r="D157" s="64"/>
      <c r="E157" s="64"/>
      <c r="F157" s="64"/>
      <c r="G157" s="85"/>
      <c r="H157" s="85"/>
      <c r="I157" s="85"/>
      <c r="J157" s="4" t="s">
        <v>329</v>
      </c>
      <c r="K157" s="16" t="e">
        <f>(D152+D155)/(D153+D156)</f>
        <v>#DIV/0!</v>
      </c>
      <c r="L157" s="16" t="e">
        <f>(E152+E155)/(E153+E156)</f>
        <v>#DIV/0!</v>
      </c>
      <c r="M157" s="16" t="e">
        <f>(F152+F155)/(F153+F156)</f>
        <v>#DIV/0!</v>
      </c>
      <c r="N157" s="27"/>
      <c r="O157" s="33"/>
    </row>
    <row r="158" spans="1:15" ht="20.100000000000001" customHeight="1">
      <c r="A158" s="82" t="s">
        <v>522</v>
      </c>
      <c r="B158" s="79" t="s">
        <v>330</v>
      </c>
      <c r="C158" s="35" t="s">
        <v>331</v>
      </c>
      <c r="D158" s="64"/>
      <c r="E158" s="64"/>
      <c r="F158" s="64"/>
      <c r="G158" s="71" t="s">
        <v>9</v>
      </c>
      <c r="H158" s="71" t="s">
        <v>9</v>
      </c>
      <c r="I158" s="71" t="s">
        <v>9</v>
      </c>
      <c r="J158" s="20"/>
      <c r="K158" s="16"/>
      <c r="L158" s="16"/>
      <c r="M158" s="16"/>
      <c r="N158" s="27"/>
      <c r="O158" s="33"/>
    </row>
    <row r="159" spans="1:15" ht="20.100000000000001" customHeight="1">
      <c r="A159" s="83"/>
      <c r="B159" s="80"/>
      <c r="C159" s="35" t="s">
        <v>332</v>
      </c>
      <c r="D159" s="53"/>
      <c r="E159" s="53"/>
      <c r="F159" s="53"/>
      <c r="G159" s="72"/>
      <c r="H159" s="72"/>
      <c r="I159" s="72"/>
      <c r="J159" s="20"/>
      <c r="K159" s="16"/>
      <c r="L159" s="16"/>
      <c r="M159" s="16"/>
      <c r="N159" s="27"/>
      <c r="O159" s="33"/>
    </row>
    <row r="160" spans="1:15" ht="20.100000000000001" customHeight="1">
      <c r="A160" s="83"/>
      <c r="B160" s="81"/>
      <c r="C160" s="35" t="s">
        <v>333</v>
      </c>
      <c r="D160" s="53"/>
      <c r="E160" s="53"/>
      <c r="F160" s="53"/>
      <c r="G160" s="73"/>
      <c r="H160" s="73"/>
      <c r="I160" s="73"/>
      <c r="J160" s="20"/>
      <c r="K160" s="16"/>
      <c r="L160" s="16"/>
      <c r="M160" s="16"/>
      <c r="N160" s="27"/>
      <c r="O160" s="33"/>
    </row>
    <row r="161" spans="1:15" ht="20.100000000000001" customHeight="1">
      <c r="A161" s="83"/>
      <c r="B161" s="74" t="s">
        <v>334</v>
      </c>
      <c r="C161" s="20" t="s">
        <v>335</v>
      </c>
      <c r="D161" s="53"/>
      <c r="E161" s="53"/>
      <c r="F161" s="53"/>
      <c r="G161" s="71" t="s">
        <v>9</v>
      </c>
      <c r="H161" s="71" t="s">
        <v>9</v>
      </c>
      <c r="I161" s="71" t="s">
        <v>9</v>
      </c>
      <c r="J161" s="20" t="s">
        <v>336</v>
      </c>
      <c r="K161" s="16" t="e">
        <f>D161/D165</f>
        <v>#DIV/0!</v>
      </c>
      <c r="L161" s="16" t="e">
        <f>E161/E165</f>
        <v>#DIV/0!</v>
      </c>
      <c r="M161" s="16" t="e">
        <f>F161/F165</f>
        <v>#DIV/0!</v>
      </c>
      <c r="N161" s="27"/>
      <c r="O161" s="33"/>
    </row>
    <row r="162" spans="1:15" ht="20.100000000000001" customHeight="1">
      <c r="A162" s="83"/>
      <c r="B162" s="74"/>
      <c r="C162" s="20" t="s">
        <v>337</v>
      </c>
      <c r="D162" s="53"/>
      <c r="E162" s="53"/>
      <c r="F162" s="53"/>
      <c r="G162" s="72"/>
      <c r="H162" s="72"/>
      <c r="I162" s="72"/>
      <c r="J162" s="20" t="s">
        <v>338</v>
      </c>
      <c r="K162" s="16" t="e">
        <f>D162/D165</f>
        <v>#DIV/0!</v>
      </c>
      <c r="L162" s="16" t="e">
        <f>E162/E165</f>
        <v>#DIV/0!</v>
      </c>
      <c r="M162" s="16" t="e">
        <f>F162/F165</f>
        <v>#DIV/0!</v>
      </c>
      <c r="N162" s="27"/>
      <c r="O162" s="33"/>
    </row>
    <row r="163" spans="1:15" ht="20.100000000000001" customHeight="1">
      <c r="A163" s="83"/>
      <c r="B163" s="74"/>
      <c r="C163" s="20" t="s">
        <v>339</v>
      </c>
      <c r="D163" s="53"/>
      <c r="E163" s="53"/>
      <c r="F163" s="53"/>
      <c r="G163" s="72"/>
      <c r="H163" s="72"/>
      <c r="I163" s="72"/>
      <c r="J163" s="20" t="s">
        <v>340</v>
      </c>
      <c r="K163" s="16" t="e">
        <f>D163/D165</f>
        <v>#DIV/0!</v>
      </c>
      <c r="L163" s="16" t="e">
        <f>E163/E165</f>
        <v>#DIV/0!</v>
      </c>
      <c r="M163" s="16" t="e">
        <f>F163/F165</f>
        <v>#DIV/0!</v>
      </c>
      <c r="N163" s="27"/>
      <c r="O163" s="33"/>
    </row>
    <row r="164" spans="1:15" ht="20.100000000000001" customHeight="1">
      <c r="A164" s="83"/>
      <c r="B164" s="74" t="s">
        <v>341</v>
      </c>
      <c r="C164" s="20" t="s">
        <v>342</v>
      </c>
      <c r="D164" s="53"/>
      <c r="E164" s="53"/>
      <c r="F164" s="53"/>
      <c r="G164" s="72"/>
      <c r="H164" s="72"/>
      <c r="I164" s="72"/>
      <c r="J164" s="20" t="s">
        <v>343</v>
      </c>
      <c r="K164" s="16" t="e">
        <f>D164/D165</f>
        <v>#DIV/0!</v>
      </c>
      <c r="L164" s="16" t="e">
        <f>E164/E165</f>
        <v>#DIV/0!</v>
      </c>
      <c r="M164" s="16" t="e">
        <f>F164/F165</f>
        <v>#DIV/0!</v>
      </c>
      <c r="N164" s="27"/>
      <c r="O164" s="33"/>
    </row>
    <row r="165" spans="1:15" ht="20.100000000000001" customHeight="1">
      <c r="A165" s="83"/>
      <c r="B165" s="74"/>
      <c r="C165" s="20" t="s">
        <v>344</v>
      </c>
      <c r="D165" s="53"/>
      <c r="E165" s="53"/>
      <c r="F165" s="53"/>
      <c r="G165" s="72"/>
      <c r="H165" s="72"/>
      <c r="I165" s="72"/>
      <c r="J165" s="5"/>
      <c r="K165" s="17"/>
      <c r="L165" s="17"/>
      <c r="M165" s="17"/>
      <c r="N165" s="8"/>
      <c r="O165" s="32"/>
    </row>
    <row r="166" spans="1:15" ht="20.100000000000001" customHeight="1">
      <c r="A166" s="84"/>
      <c r="B166" s="74"/>
      <c r="C166" s="20" t="s">
        <v>345</v>
      </c>
      <c r="D166" s="53"/>
      <c r="E166" s="53"/>
      <c r="F166" s="53"/>
      <c r="G166" s="73"/>
      <c r="H166" s="73"/>
      <c r="I166" s="73"/>
      <c r="J166" s="5"/>
      <c r="K166" s="17"/>
      <c r="L166" s="17"/>
      <c r="M166" s="17"/>
      <c r="N166" s="8"/>
      <c r="O166" s="32"/>
    </row>
    <row r="167" spans="1:15" ht="20.100000000000001" customHeight="1">
      <c r="A167" s="78" t="s">
        <v>523</v>
      </c>
      <c r="B167" s="74" t="s">
        <v>346</v>
      </c>
      <c r="C167" s="20" t="s">
        <v>347</v>
      </c>
      <c r="D167" s="53"/>
      <c r="E167" s="53"/>
      <c r="F167" s="53"/>
      <c r="G167" s="71" t="s">
        <v>9</v>
      </c>
      <c r="H167" s="71" t="s">
        <v>9</v>
      </c>
      <c r="I167" s="71" t="s">
        <v>9</v>
      </c>
      <c r="J167" s="26" t="s">
        <v>348</v>
      </c>
      <c r="K167" s="28" t="e">
        <f>D167/D168</f>
        <v>#DIV/0!</v>
      </c>
      <c r="L167" s="28" t="e">
        <f>E167/E168</f>
        <v>#DIV/0!</v>
      </c>
      <c r="M167" s="28" t="e">
        <f>F167/F168</f>
        <v>#DIV/0!</v>
      </c>
      <c r="N167" s="29"/>
      <c r="O167" s="36"/>
    </row>
    <row r="168" spans="1:15" ht="20.100000000000001" customHeight="1">
      <c r="A168" s="78"/>
      <c r="B168" s="74"/>
      <c r="C168" s="20" t="s">
        <v>349</v>
      </c>
      <c r="D168" s="53"/>
      <c r="E168" s="53"/>
      <c r="F168" s="53"/>
      <c r="G168" s="72"/>
      <c r="H168" s="72"/>
      <c r="I168" s="72"/>
      <c r="J168" s="4" t="s">
        <v>350</v>
      </c>
      <c r="K168" s="28" t="e">
        <f>D169/D170</f>
        <v>#DIV/0!</v>
      </c>
      <c r="L168" s="28" t="e">
        <f>E169/E170</f>
        <v>#DIV/0!</v>
      </c>
      <c r="M168" s="28" t="e">
        <f>F169/F170</f>
        <v>#DIV/0!</v>
      </c>
      <c r="N168" s="29"/>
      <c r="O168" s="36"/>
    </row>
    <row r="169" spans="1:15" ht="20.100000000000001" customHeight="1">
      <c r="A169" s="78"/>
      <c r="B169" s="74"/>
      <c r="C169" s="20" t="s">
        <v>351</v>
      </c>
      <c r="D169" s="53"/>
      <c r="E169" s="53"/>
      <c r="F169" s="53"/>
      <c r="G169" s="72"/>
      <c r="H169" s="72"/>
      <c r="I169" s="72"/>
      <c r="J169" s="4" t="s">
        <v>352</v>
      </c>
      <c r="K169" s="16" t="e">
        <f>D168/K5</f>
        <v>#DIV/0!</v>
      </c>
      <c r="L169" s="16" t="e">
        <f>E168/L5</f>
        <v>#DIV/0!</v>
      </c>
      <c r="M169" s="16" t="e">
        <f>F168/M5</f>
        <v>#DIV/0!</v>
      </c>
      <c r="N169" s="27"/>
      <c r="O169" s="33"/>
    </row>
    <row r="170" spans="1:15" ht="20.100000000000001" customHeight="1">
      <c r="A170" s="78"/>
      <c r="B170" s="74"/>
      <c r="C170" s="20" t="s">
        <v>353</v>
      </c>
      <c r="D170" s="53"/>
      <c r="E170" s="53"/>
      <c r="F170" s="53"/>
      <c r="G170" s="72"/>
      <c r="H170" s="72"/>
      <c r="I170" s="72"/>
      <c r="J170" s="4" t="s">
        <v>354</v>
      </c>
      <c r="K170" s="16" t="e">
        <f t="shared" ref="K170:M171" si="12">D170/K5</f>
        <v>#DIV/0!</v>
      </c>
      <c r="L170" s="16" t="e">
        <f t="shared" si="12"/>
        <v>#DIV/0!</v>
      </c>
      <c r="M170" s="16" t="e">
        <f t="shared" si="12"/>
        <v>#DIV/0!</v>
      </c>
      <c r="N170" s="27"/>
      <c r="O170" s="33"/>
    </row>
    <row r="171" spans="1:15" ht="20.100000000000001" customHeight="1">
      <c r="A171" s="78"/>
      <c r="B171" s="74"/>
      <c r="C171" s="20" t="s">
        <v>355</v>
      </c>
      <c r="D171" s="53"/>
      <c r="E171" s="53"/>
      <c r="F171" s="53"/>
      <c r="G171" s="72"/>
      <c r="H171" s="72"/>
      <c r="I171" s="72"/>
      <c r="J171" s="4" t="s">
        <v>356</v>
      </c>
      <c r="K171" s="16" t="e">
        <f t="shared" si="12"/>
        <v>#DIV/0!</v>
      </c>
      <c r="L171" s="16" t="e">
        <f t="shared" si="12"/>
        <v>#DIV/0!</v>
      </c>
      <c r="M171" s="16" t="e">
        <f t="shared" si="12"/>
        <v>#DIV/0!</v>
      </c>
      <c r="N171" s="27"/>
      <c r="O171" s="33"/>
    </row>
    <row r="172" spans="1:15" ht="20.100000000000001" customHeight="1">
      <c r="A172" s="78"/>
      <c r="B172" s="74"/>
      <c r="C172" s="20" t="s">
        <v>357</v>
      </c>
      <c r="D172" s="53"/>
      <c r="E172" s="53"/>
      <c r="F172" s="53"/>
      <c r="G172" s="73"/>
      <c r="H172" s="73"/>
      <c r="I172" s="73"/>
      <c r="J172" s="5"/>
      <c r="K172" s="16"/>
      <c r="L172" s="16"/>
      <c r="M172" s="16"/>
      <c r="N172" s="27"/>
      <c r="O172" s="33"/>
    </row>
    <row r="173" spans="1:15" ht="20.100000000000001" customHeight="1">
      <c r="A173" s="78"/>
      <c r="B173" s="74" t="s">
        <v>358</v>
      </c>
      <c r="C173" s="20" t="s">
        <v>359</v>
      </c>
      <c r="D173" s="53"/>
      <c r="E173" s="53"/>
      <c r="F173" s="53"/>
      <c r="G173" s="71">
        <f>D174-D173</f>
        <v>0</v>
      </c>
      <c r="H173" s="71">
        <f>E174-E173</f>
        <v>0</v>
      </c>
      <c r="I173" s="71">
        <f>F174-F173</f>
        <v>0</v>
      </c>
      <c r="J173" s="4" t="s">
        <v>360</v>
      </c>
      <c r="K173" s="16" t="e">
        <f>D173/D174</f>
        <v>#DIV/0!</v>
      </c>
      <c r="L173" s="16" t="e">
        <f>E173/E174</f>
        <v>#DIV/0!</v>
      </c>
      <c r="M173" s="16" t="e">
        <f>F173/F174</f>
        <v>#DIV/0!</v>
      </c>
      <c r="N173" s="27"/>
      <c r="O173" s="33"/>
    </row>
    <row r="174" spans="1:15" ht="20.100000000000001" customHeight="1">
      <c r="A174" s="78"/>
      <c r="B174" s="74"/>
      <c r="C174" s="20" t="s">
        <v>361</v>
      </c>
      <c r="D174" s="53"/>
      <c r="E174" s="53"/>
      <c r="F174" s="53"/>
      <c r="G174" s="73"/>
      <c r="H174" s="73"/>
      <c r="I174" s="73"/>
      <c r="J174" s="30"/>
      <c r="K174" s="16"/>
      <c r="L174" s="16"/>
      <c r="M174" s="16"/>
      <c r="N174" s="27"/>
      <c r="O174" s="33"/>
    </row>
    <row r="175" spans="1:15" ht="20.100000000000001" customHeight="1">
      <c r="A175" s="78"/>
      <c r="B175" s="74"/>
      <c r="C175" s="20" t="s">
        <v>362</v>
      </c>
      <c r="D175" s="53"/>
      <c r="E175" s="53"/>
      <c r="F175" s="53"/>
      <c r="G175" s="71">
        <f>D176-D175</f>
        <v>0</v>
      </c>
      <c r="H175" s="71">
        <f>E176-E175</f>
        <v>0</v>
      </c>
      <c r="I175" s="71">
        <f>F176-F175</f>
        <v>0</v>
      </c>
      <c r="J175" s="30" t="s">
        <v>363</v>
      </c>
      <c r="K175" s="16" t="e">
        <f>D175/D176</f>
        <v>#DIV/0!</v>
      </c>
      <c r="L175" s="16" t="e">
        <f>E175/E176</f>
        <v>#DIV/0!</v>
      </c>
      <c r="M175" s="16" t="e">
        <f>F175/F176</f>
        <v>#DIV/0!</v>
      </c>
      <c r="N175" s="27"/>
      <c r="O175" s="33"/>
    </row>
    <row r="176" spans="1:15" ht="20.100000000000001" customHeight="1">
      <c r="A176" s="78"/>
      <c r="B176" s="74"/>
      <c r="C176" s="20" t="s">
        <v>364</v>
      </c>
      <c r="D176" s="53"/>
      <c r="E176" s="53"/>
      <c r="F176" s="53"/>
      <c r="G176" s="73"/>
      <c r="H176" s="73"/>
      <c r="I176" s="73"/>
      <c r="J176" s="5"/>
      <c r="K176" s="16"/>
      <c r="L176" s="16"/>
      <c r="M176" s="16"/>
      <c r="N176" s="27"/>
      <c r="O176" s="33"/>
    </row>
    <row r="177" spans="1:15" ht="20.100000000000001" customHeight="1">
      <c r="A177" s="78"/>
      <c r="B177" s="74" t="s">
        <v>365</v>
      </c>
      <c r="C177" s="20" t="s">
        <v>366</v>
      </c>
      <c r="D177" s="53"/>
      <c r="E177" s="53"/>
      <c r="F177" s="53"/>
      <c r="G177" s="71">
        <f>D177-D178-D179-D180-D181-D182-D183</f>
        <v>0</v>
      </c>
      <c r="H177" s="71">
        <f>E177-E178-E179-E180-E181-E182-E183</f>
        <v>0</v>
      </c>
      <c r="I177" s="71">
        <f>F177-F178-F179-F180-F181-F182-F183</f>
        <v>0</v>
      </c>
      <c r="J177" s="4" t="s">
        <v>367</v>
      </c>
      <c r="K177" s="37" t="e">
        <f>ROUND((D177/K5*1000),2)</f>
        <v>#DIV/0!</v>
      </c>
      <c r="L177" s="37" t="e">
        <f>ROUND((E177/L5*1000),2)</f>
        <v>#DIV/0!</v>
      </c>
      <c r="M177" s="37" t="e">
        <f>ROUND((F177/M5*1000),2)</f>
        <v>#DIV/0!</v>
      </c>
      <c r="N177" s="38"/>
      <c r="O177" s="39"/>
    </row>
    <row r="178" spans="1:15" ht="20.100000000000001" customHeight="1">
      <c r="A178" s="78"/>
      <c r="B178" s="74"/>
      <c r="C178" s="20" t="s">
        <v>368</v>
      </c>
      <c r="D178" s="53"/>
      <c r="E178" s="53"/>
      <c r="F178" s="53"/>
      <c r="G178" s="72"/>
      <c r="H178" s="72"/>
      <c r="I178" s="72"/>
      <c r="J178" s="20" t="s">
        <v>369</v>
      </c>
      <c r="K178" s="16" t="e">
        <f>D178/SUM(D178:D183)</f>
        <v>#DIV/0!</v>
      </c>
      <c r="L178" s="16" t="e">
        <f>E178/SUM(E178:E183)</f>
        <v>#DIV/0!</v>
      </c>
      <c r="M178" s="16" t="e">
        <f>F178/SUM(F178:F183)</f>
        <v>#DIV/0!</v>
      </c>
      <c r="N178" s="8"/>
      <c r="O178" s="32"/>
    </row>
    <row r="179" spans="1:15" ht="20.100000000000001" customHeight="1">
      <c r="A179" s="78"/>
      <c r="B179" s="74"/>
      <c r="C179" s="20" t="s">
        <v>370</v>
      </c>
      <c r="D179" s="53"/>
      <c r="E179" s="53"/>
      <c r="F179" s="53"/>
      <c r="G179" s="72"/>
      <c r="H179" s="72"/>
      <c r="I179" s="72"/>
      <c r="J179" s="20" t="s">
        <v>371</v>
      </c>
      <c r="K179" s="16" t="e">
        <f>D179/SUM(D178:D183)</f>
        <v>#DIV/0!</v>
      </c>
      <c r="L179" s="16" t="e">
        <f>E179/SUM(E178:E183)</f>
        <v>#DIV/0!</v>
      </c>
      <c r="M179" s="16" t="e">
        <f>F179/SUM(F178:F183)</f>
        <v>#DIV/0!</v>
      </c>
      <c r="N179" s="8"/>
      <c r="O179" s="32"/>
    </row>
    <row r="180" spans="1:15" ht="20.100000000000001" customHeight="1">
      <c r="A180" s="78"/>
      <c r="B180" s="74"/>
      <c r="C180" s="20" t="s">
        <v>372</v>
      </c>
      <c r="D180" s="53"/>
      <c r="E180" s="53"/>
      <c r="F180" s="53"/>
      <c r="G180" s="72"/>
      <c r="H180" s="72"/>
      <c r="I180" s="72"/>
      <c r="J180" s="20" t="s">
        <v>373</v>
      </c>
      <c r="K180" s="16" t="e">
        <f>D180/SUM(D178:D183)</f>
        <v>#DIV/0!</v>
      </c>
      <c r="L180" s="16" t="e">
        <f>E180/SUM(E178:E183)</f>
        <v>#DIV/0!</v>
      </c>
      <c r="M180" s="16" t="e">
        <f>F180/SUM(F178:F183)</f>
        <v>#DIV/0!</v>
      </c>
      <c r="N180" s="8"/>
      <c r="O180" s="32"/>
    </row>
    <row r="181" spans="1:15" ht="20.100000000000001" customHeight="1">
      <c r="A181" s="78"/>
      <c r="B181" s="74"/>
      <c r="C181" s="20" t="s">
        <v>374</v>
      </c>
      <c r="D181" s="53"/>
      <c r="E181" s="53"/>
      <c r="F181" s="53"/>
      <c r="G181" s="72"/>
      <c r="H181" s="72"/>
      <c r="I181" s="72"/>
      <c r="J181" s="20" t="s">
        <v>375</v>
      </c>
      <c r="K181" s="16" t="e">
        <f>D181/SUM(D178:D183)</f>
        <v>#DIV/0!</v>
      </c>
      <c r="L181" s="16" t="e">
        <f>E181/SUM(E178:E183)</f>
        <v>#DIV/0!</v>
      </c>
      <c r="M181" s="16" t="e">
        <f>F181/SUM(F178:F183)</f>
        <v>#DIV/0!</v>
      </c>
      <c r="N181" s="8"/>
      <c r="O181" s="32"/>
    </row>
    <row r="182" spans="1:15" ht="20.100000000000001" customHeight="1">
      <c r="A182" s="78"/>
      <c r="B182" s="74"/>
      <c r="C182" s="20" t="s">
        <v>376</v>
      </c>
      <c r="D182" s="53"/>
      <c r="E182" s="53"/>
      <c r="F182" s="53"/>
      <c r="G182" s="72"/>
      <c r="H182" s="72"/>
      <c r="I182" s="72"/>
      <c r="J182" s="20" t="s">
        <v>377</v>
      </c>
      <c r="K182" s="16" t="e">
        <f>D182/SUM(D178:D183)</f>
        <v>#DIV/0!</v>
      </c>
      <c r="L182" s="16" t="e">
        <f>E182/SUM(E178:E183)</f>
        <v>#DIV/0!</v>
      </c>
      <c r="M182" s="16" t="e">
        <f>F182/SUM(F178:F183)</f>
        <v>#DIV/0!</v>
      </c>
      <c r="N182" s="8"/>
      <c r="O182" s="32"/>
    </row>
    <row r="183" spans="1:15" ht="20.100000000000001" customHeight="1">
      <c r="A183" s="78"/>
      <c r="B183" s="74"/>
      <c r="C183" s="20" t="s">
        <v>378</v>
      </c>
      <c r="D183" s="53"/>
      <c r="E183" s="53"/>
      <c r="F183" s="53"/>
      <c r="G183" s="73"/>
      <c r="H183" s="73"/>
      <c r="I183" s="73"/>
      <c r="J183" s="20" t="s">
        <v>379</v>
      </c>
      <c r="K183" s="16" t="e">
        <f>D183/SUM(D178:D183)</f>
        <v>#DIV/0!</v>
      </c>
      <c r="L183" s="16" t="e">
        <f>E183/SUM(E178:E183)</f>
        <v>#DIV/0!</v>
      </c>
      <c r="M183" s="16" t="e">
        <f>F183/SUM(F178:F183)</f>
        <v>#DIV/0!</v>
      </c>
      <c r="N183" s="8"/>
      <c r="O183" s="32"/>
    </row>
    <row r="184" spans="1:15" ht="20.100000000000001" customHeight="1">
      <c r="A184" s="78" t="s">
        <v>524</v>
      </c>
      <c r="B184" s="74" t="s">
        <v>380</v>
      </c>
      <c r="C184" s="20" t="s">
        <v>381</v>
      </c>
      <c r="D184" s="53"/>
      <c r="E184" s="53"/>
      <c r="F184" s="53"/>
      <c r="G184" s="71">
        <f>D184-D185-D186-D187-D188-D189-D190</f>
        <v>0</v>
      </c>
      <c r="H184" s="71">
        <f>E184-E185-E186-E187-E188-E189-E190</f>
        <v>0</v>
      </c>
      <c r="I184" s="71">
        <f>F184-F185-F186-F187-F188-F189-F190</f>
        <v>0</v>
      </c>
      <c r="J184" s="5"/>
      <c r="K184" s="17"/>
      <c r="L184" s="17"/>
      <c r="M184" s="17"/>
      <c r="N184" s="8"/>
      <c r="O184" s="32"/>
    </row>
    <row r="185" spans="1:15" ht="20.100000000000001" customHeight="1">
      <c r="A185" s="78"/>
      <c r="B185" s="74"/>
      <c r="C185" s="20" t="s">
        <v>382</v>
      </c>
      <c r="D185" s="53"/>
      <c r="E185" s="53"/>
      <c r="F185" s="53"/>
      <c r="G185" s="72"/>
      <c r="H185" s="72"/>
      <c r="I185" s="72"/>
      <c r="J185" s="20" t="s">
        <v>383</v>
      </c>
      <c r="K185" s="16" t="e">
        <f>D185/SUM(D185:D190)</f>
        <v>#DIV/0!</v>
      </c>
      <c r="L185" s="16" t="e">
        <f>E185/SUM(E185:E190)</f>
        <v>#DIV/0!</v>
      </c>
      <c r="M185" s="16" t="e">
        <f>F185/SUM(F185:F190)</f>
        <v>#DIV/0!</v>
      </c>
      <c r="N185" s="8"/>
      <c r="O185" s="32"/>
    </row>
    <row r="186" spans="1:15" ht="20.100000000000001" customHeight="1">
      <c r="A186" s="78"/>
      <c r="B186" s="74"/>
      <c r="C186" s="20" t="s">
        <v>384</v>
      </c>
      <c r="D186" s="53"/>
      <c r="E186" s="53"/>
      <c r="F186" s="53"/>
      <c r="G186" s="72"/>
      <c r="H186" s="72"/>
      <c r="I186" s="72"/>
      <c r="J186" s="20" t="s">
        <v>385</v>
      </c>
      <c r="K186" s="16" t="e">
        <f>D186/SUM(D185:D190)</f>
        <v>#DIV/0!</v>
      </c>
      <c r="L186" s="16" t="e">
        <f>E186/SUM(E185:E190)</f>
        <v>#DIV/0!</v>
      </c>
      <c r="M186" s="16" t="e">
        <f>F186/SUM(F185:F190)</f>
        <v>#DIV/0!</v>
      </c>
      <c r="N186" s="8"/>
      <c r="O186" s="32"/>
    </row>
    <row r="187" spans="1:15" ht="20.100000000000001" customHeight="1">
      <c r="A187" s="78"/>
      <c r="B187" s="74"/>
      <c r="C187" s="20" t="s">
        <v>386</v>
      </c>
      <c r="D187" s="53"/>
      <c r="E187" s="53"/>
      <c r="F187" s="53"/>
      <c r="G187" s="72"/>
      <c r="H187" s="72"/>
      <c r="I187" s="72"/>
      <c r="J187" s="20" t="s">
        <v>387</v>
      </c>
      <c r="K187" s="16" t="e">
        <f>D187/SUM(D185:D190)</f>
        <v>#DIV/0!</v>
      </c>
      <c r="L187" s="16" t="e">
        <f>E187/SUM(E185:E190)</f>
        <v>#DIV/0!</v>
      </c>
      <c r="M187" s="16" t="e">
        <f>F187/SUM(F185:F190)</f>
        <v>#DIV/0!</v>
      </c>
      <c r="N187" s="8"/>
      <c r="O187" s="32"/>
    </row>
    <row r="188" spans="1:15" ht="20.100000000000001" customHeight="1">
      <c r="A188" s="78"/>
      <c r="B188" s="74"/>
      <c r="C188" s="20" t="s">
        <v>388</v>
      </c>
      <c r="D188" s="53"/>
      <c r="E188" s="53"/>
      <c r="F188" s="53"/>
      <c r="G188" s="72"/>
      <c r="H188" s="72"/>
      <c r="I188" s="72"/>
      <c r="J188" s="20" t="s">
        <v>389</v>
      </c>
      <c r="K188" s="16" t="e">
        <f>D188/SUM(D185:D190)</f>
        <v>#DIV/0!</v>
      </c>
      <c r="L188" s="16" t="e">
        <f>E188/SUM(E185:E190)</f>
        <v>#DIV/0!</v>
      </c>
      <c r="M188" s="16" t="e">
        <f>F188/SUM(F185:F190)</f>
        <v>#DIV/0!</v>
      </c>
      <c r="N188" s="8"/>
      <c r="O188" s="32"/>
    </row>
    <row r="189" spans="1:15" ht="20.100000000000001" customHeight="1">
      <c r="A189" s="78"/>
      <c r="B189" s="74"/>
      <c r="C189" s="20" t="s">
        <v>390</v>
      </c>
      <c r="D189" s="53"/>
      <c r="E189" s="53"/>
      <c r="F189" s="53"/>
      <c r="G189" s="72"/>
      <c r="H189" s="72"/>
      <c r="I189" s="72"/>
      <c r="J189" s="20" t="s">
        <v>391</v>
      </c>
      <c r="K189" s="16" t="e">
        <f>D189/SUM(D185:D190)</f>
        <v>#DIV/0!</v>
      </c>
      <c r="L189" s="16" t="e">
        <f>E189/SUM(E185:E190)</f>
        <v>#DIV/0!</v>
      </c>
      <c r="M189" s="16" t="e">
        <f>F189/SUM(F185:F190)</f>
        <v>#DIV/0!</v>
      </c>
      <c r="N189" s="8"/>
      <c r="O189" s="32"/>
    </row>
    <row r="190" spans="1:15" ht="20.100000000000001" customHeight="1">
      <c r="A190" s="78"/>
      <c r="B190" s="74"/>
      <c r="C190" s="20" t="s">
        <v>392</v>
      </c>
      <c r="D190" s="53"/>
      <c r="E190" s="53"/>
      <c r="F190" s="53"/>
      <c r="G190" s="73"/>
      <c r="H190" s="73"/>
      <c r="I190" s="73"/>
      <c r="J190" s="20" t="s">
        <v>393</v>
      </c>
      <c r="K190" s="16" t="e">
        <f>D190/SUM(D185:D190)</f>
        <v>#DIV/0!</v>
      </c>
      <c r="L190" s="16" t="e">
        <f>E190/SUM(E185:E190)</f>
        <v>#DIV/0!</v>
      </c>
      <c r="M190" s="16" t="e">
        <f>F190/SUM(F185:F190)</f>
        <v>#DIV/0!</v>
      </c>
      <c r="N190" s="8"/>
      <c r="O190" s="32"/>
    </row>
    <row r="191" spans="1:15" ht="20.100000000000001" customHeight="1">
      <c r="A191" s="78"/>
      <c r="B191" s="74"/>
      <c r="C191" s="20" t="s">
        <v>394</v>
      </c>
      <c r="D191" s="53"/>
      <c r="E191" s="53"/>
      <c r="F191" s="53"/>
      <c r="G191" s="60" t="s">
        <v>9</v>
      </c>
      <c r="H191" s="60" t="s">
        <v>9</v>
      </c>
      <c r="I191" s="60" t="s">
        <v>9</v>
      </c>
      <c r="J191" s="5"/>
      <c r="K191" s="17"/>
      <c r="L191" s="17"/>
      <c r="M191" s="17"/>
      <c r="N191" s="8"/>
      <c r="O191" s="32"/>
    </row>
    <row r="192" spans="1:15" ht="20.100000000000001" customHeight="1">
      <c r="A192" s="78"/>
      <c r="B192" s="74" t="s">
        <v>395</v>
      </c>
      <c r="C192" s="20" t="s">
        <v>396</v>
      </c>
      <c r="D192" s="53"/>
      <c r="E192" s="53"/>
      <c r="F192" s="53"/>
      <c r="G192" s="71">
        <f>D192-D193</f>
        <v>0</v>
      </c>
      <c r="H192" s="71">
        <f>E192-E193</f>
        <v>0</v>
      </c>
      <c r="I192" s="71">
        <f>F192-F193</f>
        <v>0</v>
      </c>
      <c r="J192" s="40" t="s">
        <v>397</v>
      </c>
      <c r="K192" s="16" t="e">
        <f>D192/K5</f>
        <v>#DIV/0!</v>
      </c>
      <c r="L192" s="16" t="e">
        <f>E192/L5</f>
        <v>#DIV/0!</v>
      </c>
      <c r="M192" s="16" t="e">
        <f>F192/M5</f>
        <v>#DIV/0!</v>
      </c>
      <c r="N192" s="27"/>
      <c r="O192" s="33"/>
    </row>
    <row r="193" spans="1:15" ht="20.100000000000001" customHeight="1">
      <c r="A193" s="78"/>
      <c r="B193" s="74"/>
      <c r="C193" s="20" t="s">
        <v>398</v>
      </c>
      <c r="D193" s="53"/>
      <c r="E193" s="53"/>
      <c r="F193" s="53"/>
      <c r="G193" s="73"/>
      <c r="H193" s="73"/>
      <c r="I193" s="73"/>
      <c r="J193" s="40" t="s">
        <v>399</v>
      </c>
      <c r="K193" s="16" t="e">
        <f>D193/K5</f>
        <v>#DIV/0!</v>
      </c>
      <c r="L193" s="16" t="e">
        <f>E193/L5</f>
        <v>#DIV/0!</v>
      </c>
      <c r="M193" s="16" t="e">
        <f>F193/M5</f>
        <v>#DIV/0!</v>
      </c>
      <c r="N193" s="27"/>
      <c r="O193" s="33"/>
    </row>
    <row r="194" spans="1:15" ht="20.100000000000001" customHeight="1">
      <c r="A194" s="78"/>
      <c r="B194" s="74"/>
      <c r="C194" s="20" t="s">
        <v>400</v>
      </c>
      <c r="D194" s="53"/>
      <c r="E194" s="53"/>
      <c r="F194" s="53"/>
      <c r="G194" s="71">
        <f>D192-D194-D196-D198</f>
        <v>0</v>
      </c>
      <c r="H194" s="71">
        <f>E192-E194-E196-E198</f>
        <v>0</v>
      </c>
      <c r="I194" s="71">
        <f>F192-F194-F196-F198</f>
        <v>0</v>
      </c>
      <c r="J194" s="40" t="s">
        <v>401</v>
      </c>
      <c r="K194" s="16" t="e">
        <f>D194/D195</f>
        <v>#DIV/0!</v>
      </c>
      <c r="L194" s="16" t="e">
        <f>E194/E195</f>
        <v>#DIV/0!</v>
      </c>
      <c r="M194" s="16" t="e">
        <f>F194/F195</f>
        <v>#DIV/0!</v>
      </c>
      <c r="N194" s="27"/>
      <c r="O194" s="33"/>
    </row>
    <row r="195" spans="1:15" ht="20.100000000000001" customHeight="1">
      <c r="A195" s="78"/>
      <c r="B195" s="74"/>
      <c r="C195" s="20" t="s">
        <v>402</v>
      </c>
      <c r="D195" s="53"/>
      <c r="E195" s="53"/>
      <c r="F195" s="53"/>
      <c r="G195" s="72"/>
      <c r="H195" s="72"/>
      <c r="I195" s="72"/>
      <c r="J195" s="41"/>
      <c r="K195" s="16"/>
      <c r="L195" s="16"/>
      <c r="M195" s="16"/>
      <c r="N195" s="27"/>
      <c r="O195" s="33"/>
    </row>
    <row r="196" spans="1:15" ht="20.100000000000001" customHeight="1">
      <c r="A196" s="78"/>
      <c r="B196" s="74"/>
      <c r="C196" s="20" t="s">
        <v>403</v>
      </c>
      <c r="D196" s="53"/>
      <c r="E196" s="53"/>
      <c r="F196" s="53"/>
      <c r="G196" s="72"/>
      <c r="H196" s="72"/>
      <c r="I196" s="72"/>
      <c r="J196" s="40" t="s">
        <v>404</v>
      </c>
      <c r="K196" s="16" t="e">
        <f>D196/D197</f>
        <v>#DIV/0!</v>
      </c>
      <c r="L196" s="16" t="e">
        <f>E196/E197</f>
        <v>#DIV/0!</v>
      </c>
      <c r="M196" s="16" t="e">
        <f>F196/F197</f>
        <v>#DIV/0!</v>
      </c>
      <c r="N196" s="27"/>
      <c r="O196" s="33"/>
    </row>
    <row r="197" spans="1:15" ht="20.100000000000001" customHeight="1">
      <c r="A197" s="78"/>
      <c r="B197" s="74"/>
      <c r="C197" s="20" t="s">
        <v>405</v>
      </c>
      <c r="D197" s="53"/>
      <c r="E197" s="53"/>
      <c r="F197" s="53"/>
      <c r="G197" s="72"/>
      <c r="H197" s="72"/>
      <c r="I197" s="72"/>
      <c r="J197" s="41"/>
      <c r="K197" s="16"/>
      <c r="L197" s="16"/>
      <c r="M197" s="16"/>
      <c r="N197" s="27"/>
      <c r="O197" s="33"/>
    </row>
    <row r="198" spans="1:15" ht="20.100000000000001" customHeight="1">
      <c r="A198" s="78"/>
      <c r="B198" s="74"/>
      <c r="C198" s="20" t="s">
        <v>406</v>
      </c>
      <c r="D198" s="53"/>
      <c r="E198" s="53"/>
      <c r="F198" s="53"/>
      <c r="G198" s="72"/>
      <c r="H198" s="72"/>
      <c r="I198" s="72"/>
      <c r="J198" s="40" t="s">
        <v>407</v>
      </c>
      <c r="K198" s="16" t="e">
        <f>D198/D199</f>
        <v>#DIV/0!</v>
      </c>
      <c r="L198" s="16" t="e">
        <f>E198/E199</f>
        <v>#DIV/0!</v>
      </c>
      <c r="M198" s="16" t="e">
        <f>F198/F199</f>
        <v>#DIV/0!</v>
      </c>
      <c r="N198" s="27"/>
      <c r="O198" s="33"/>
    </row>
    <row r="199" spans="1:15" ht="20.100000000000001" customHeight="1">
      <c r="A199" s="78"/>
      <c r="B199" s="74"/>
      <c r="C199" s="20" t="s">
        <v>408</v>
      </c>
      <c r="D199" s="53"/>
      <c r="E199" s="53"/>
      <c r="F199" s="53"/>
      <c r="G199" s="73"/>
      <c r="H199" s="73"/>
      <c r="I199" s="73"/>
      <c r="J199" s="41"/>
      <c r="K199" s="16"/>
      <c r="L199" s="16"/>
      <c r="M199" s="16"/>
      <c r="N199" s="27"/>
      <c r="O199" s="33"/>
    </row>
    <row r="200" spans="1:15" ht="20.100000000000001" customHeight="1">
      <c r="A200" s="78"/>
      <c r="B200" s="74"/>
      <c r="C200" s="20" t="s">
        <v>409</v>
      </c>
      <c r="D200" s="53"/>
      <c r="E200" s="53"/>
      <c r="F200" s="53"/>
      <c r="G200" s="71">
        <f>D192-D200-D202-D204</f>
        <v>0</v>
      </c>
      <c r="H200" s="71">
        <f>E192-E200-E202-E204</f>
        <v>0</v>
      </c>
      <c r="I200" s="71">
        <f>F192-F200-F202-F204</f>
        <v>0</v>
      </c>
      <c r="J200" s="40" t="s">
        <v>410</v>
      </c>
      <c r="K200" s="16" t="e">
        <f>D200/D201</f>
        <v>#DIV/0!</v>
      </c>
      <c r="L200" s="16" t="e">
        <f>E200/E201</f>
        <v>#DIV/0!</v>
      </c>
      <c r="M200" s="16" t="e">
        <f>F200/F201</f>
        <v>#DIV/0!</v>
      </c>
      <c r="N200" s="27"/>
      <c r="O200" s="33"/>
    </row>
    <row r="201" spans="1:15" ht="20.100000000000001" customHeight="1">
      <c r="A201" s="78"/>
      <c r="B201" s="74"/>
      <c r="C201" s="20" t="s">
        <v>411</v>
      </c>
      <c r="D201" s="53"/>
      <c r="E201" s="53"/>
      <c r="F201" s="53"/>
      <c r="G201" s="72"/>
      <c r="H201" s="72"/>
      <c r="I201" s="72"/>
      <c r="J201" s="41"/>
      <c r="K201" s="16"/>
      <c r="L201" s="16"/>
      <c r="M201" s="16"/>
      <c r="N201" s="27"/>
      <c r="O201" s="33"/>
    </row>
    <row r="202" spans="1:15" ht="20.100000000000001" customHeight="1">
      <c r="A202" s="78"/>
      <c r="B202" s="74"/>
      <c r="C202" s="20" t="s">
        <v>412</v>
      </c>
      <c r="D202" s="53"/>
      <c r="E202" s="53"/>
      <c r="F202" s="53"/>
      <c r="G202" s="72"/>
      <c r="H202" s="72"/>
      <c r="I202" s="72"/>
      <c r="J202" s="40" t="s">
        <v>413</v>
      </c>
      <c r="K202" s="16" t="e">
        <f>D202/D203</f>
        <v>#DIV/0!</v>
      </c>
      <c r="L202" s="16" t="e">
        <f>E202/E203</f>
        <v>#DIV/0!</v>
      </c>
      <c r="M202" s="16" t="e">
        <f>F202/F203</f>
        <v>#DIV/0!</v>
      </c>
      <c r="N202" s="27"/>
      <c r="O202" s="33"/>
    </row>
    <row r="203" spans="1:15" ht="20.100000000000001" customHeight="1">
      <c r="A203" s="78"/>
      <c r="B203" s="74"/>
      <c r="C203" s="20" t="s">
        <v>414</v>
      </c>
      <c r="D203" s="53"/>
      <c r="E203" s="53"/>
      <c r="F203" s="53"/>
      <c r="G203" s="72"/>
      <c r="H203" s="72"/>
      <c r="I203" s="72"/>
      <c r="J203" s="42"/>
      <c r="K203" s="16"/>
      <c r="L203" s="16"/>
      <c r="M203" s="16"/>
      <c r="N203" s="27"/>
      <c r="O203" s="33"/>
    </row>
    <row r="204" spans="1:15" ht="20.100000000000001" customHeight="1">
      <c r="A204" s="78"/>
      <c r="B204" s="74"/>
      <c r="C204" s="20" t="s">
        <v>415</v>
      </c>
      <c r="D204" s="53"/>
      <c r="E204" s="53"/>
      <c r="F204" s="53"/>
      <c r="G204" s="72"/>
      <c r="H204" s="72"/>
      <c r="I204" s="72"/>
      <c r="J204" s="40" t="s">
        <v>416</v>
      </c>
      <c r="K204" s="16" t="e">
        <f>D204/D205</f>
        <v>#DIV/0!</v>
      </c>
      <c r="L204" s="16" t="e">
        <f>E204/E205</f>
        <v>#DIV/0!</v>
      </c>
      <c r="M204" s="16" t="e">
        <f>F204/F205</f>
        <v>#DIV/0!</v>
      </c>
      <c r="N204" s="27"/>
      <c r="O204" s="33"/>
    </row>
    <row r="205" spans="1:15" ht="20.100000000000001" customHeight="1">
      <c r="A205" s="78"/>
      <c r="B205" s="74"/>
      <c r="C205" s="20" t="s">
        <v>417</v>
      </c>
      <c r="D205" s="53"/>
      <c r="E205" s="53"/>
      <c r="F205" s="53"/>
      <c r="G205" s="73"/>
      <c r="H205" s="73"/>
      <c r="I205" s="73"/>
      <c r="J205" s="42"/>
      <c r="K205" s="16"/>
      <c r="L205" s="16"/>
      <c r="M205" s="16"/>
      <c r="N205" s="27"/>
      <c r="O205" s="33"/>
    </row>
    <row r="206" spans="1:15" ht="20.100000000000001" customHeight="1">
      <c r="A206" s="78"/>
      <c r="B206" s="74"/>
      <c r="C206" s="20" t="s">
        <v>418</v>
      </c>
      <c r="D206" s="53"/>
      <c r="E206" s="53"/>
      <c r="F206" s="53"/>
      <c r="G206" s="71" t="s">
        <v>9</v>
      </c>
      <c r="H206" s="71" t="s">
        <v>9</v>
      </c>
      <c r="I206" s="71" t="s">
        <v>9</v>
      </c>
      <c r="J206" s="40" t="s">
        <v>419</v>
      </c>
      <c r="K206" s="16" t="e">
        <f>D206/D207</f>
        <v>#DIV/0!</v>
      </c>
      <c r="L206" s="16" t="e">
        <f>E206/E207</f>
        <v>#DIV/0!</v>
      </c>
      <c r="M206" s="16" t="e">
        <f>F206/F207</f>
        <v>#DIV/0!</v>
      </c>
      <c r="N206" s="27"/>
      <c r="O206" s="33"/>
    </row>
    <row r="207" spans="1:15" ht="20.100000000000001" customHeight="1">
      <c r="A207" s="78"/>
      <c r="B207" s="74"/>
      <c r="C207" s="20" t="s">
        <v>420</v>
      </c>
      <c r="D207" s="53"/>
      <c r="E207" s="53"/>
      <c r="F207" s="53"/>
      <c r="G207" s="73"/>
      <c r="H207" s="73"/>
      <c r="I207" s="73"/>
      <c r="J207" s="42"/>
      <c r="K207" s="16"/>
      <c r="L207" s="16"/>
      <c r="M207" s="16"/>
      <c r="N207" s="27"/>
      <c r="O207" s="33"/>
    </row>
    <row r="208" spans="1:15" ht="20.100000000000001" customHeight="1">
      <c r="A208" s="78"/>
      <c r="B208" s="74"/>
      <c r="C208" s="20" t="s">
        <v>421</v>
      </c>
      <c r="D208" s="53"/>
      <c r="E208" s="53"/>
      <c r="F208" s="53"/>
      <c r="G208" s="71">
        <f>D192-D208-D210</f>
        <v>0</v>
      </c>
      <c r="H208" s="71">
        <f>E192-E208-E210</f>
        <v>0</v>
      </c>
      <c r="I208" s="71">
        <f>F192-F208-F210</f>
        <v>0</v>
      </c>
      <c r="J208" s="40" t="s">
        <v>422</v>
      </c>
      <c r="K208" s="16" t="e">
        <f>D208/D209</f>
        <v>#DIV/0!</v>
      </c>
      <c r="L208" s="16" t="e">
        <f>E208/E209</f>
        <v>#DIV/0!</v>
      </c>
      <c r="M208" s="16" t="e">
        <f>F208/F209</f>
        <v>#DIV/0!</v>
      </c>
      <c r="N208" s="27"/>
      <c r="O208" s="33"/>
    </row>
    <row r="209" spans="1:15" ht="20.100000000000001" customHeight="1">
      <c r="A209" s="78"/>
      <c r="B209" s="74"/>
      <c r="C209" s="20" t="s">
        <v>423</v>
      </c>
      <c r="D209" s="53"/>
      <c r="E209" s="53"/>
      <c r="F209" s="53"/>
      <c r="G209" s="72"/>
      <c r="H209" s="72"/>
      <c r="I209" s="72"/>
      <c r="J209" s="42"/>
      <c r="K209" s="16"/>
      <c r="L209" s="16"/>
      <c r="M209" s="16"/>
      <c r="N209" s="27"/>
      <c r="O209" s="33"/>
    </row>
    <row r="210" spans="1:15" ht="20.100000000000001" customHeight="1">
      <c r="A210" s="78"/>
      <c r="B210" s="74"/>
      <c r="C210" s="20" t="s">
        <v>424</v>
      </c>
      <c r="D210" s="53"/>
      <c r="E210" s="53"/>
      <c r="F210" s="53"/>
      <c r="G210" s="72"/>
      <c r="H210" s="72"/>
      <c r="I210" s="72"/>
      <c r="J210" s="40" t="s">
        <v>425</v>
      </c>
      <c r="K210" s="16" t="e">
        <f>D210/D211</f>
        <v>#DIV/0!</v>
      </c>
      <c r="L210" s="16" t="e">
        <f>E210/E211</f>
        <v>#DIV/0!</v>
      </c>
      <c r="M210" s="16" t="e">
        <f>F210/F211</f>
        <v>#DIV/0!</v>
      </c>
      <c r="N210" s="27"/>
      <c r="O210" s="33"/>
    </row>
    <row r="211" spans="1:15" ht="20.100000000000001" customHeight="1">
      <c r="A211" s="78"/>
      <c r="B211" s="74"/>
      <c r="C211" s="20" t="s">
        <v>426</v>
      </c>
      <c r="D211" s="53"/>
      <c r="E211" s="53"/>
      <c r="F211" s="53"/>
      <c r="G211" s="73"/>
      <c r="H211" s="73"/>
      <c r="I211" s="73"/>
      <c r="K211" s="17"/>
      <c r="L211" s="17"/>
      <c r="M211" s="17"/>
      <c r="N211" s="8"/>
      <c r="O211" s="32"/>
    </row>
    <row r="212" spans="1:15" ht="20.100000000000001" customHeight="1">
      <c r="A212" s="78"/>
      <c r="B212" s="79" t="s">
        <v>427</v>
      </c>
      <c r="C212" s="20" t="s">
        <v>428</v>
      </c>
      <c r="D212" s="53"/>
      <c r="E212" s="53"/>
      <c r="F212" s="53"/>
      <c r="G212" s="71">
        <f>D192-D212-D213-D214-D215-D216-D217</f>
        <v>0</v>
      </c>
      <c r="H212" s="71">
        <f>E192-E212-E213-E214-E215-E216-E217</f>
        <v>0</v>
      </c>
      <c r="I212" s="71">
        <f>F192-F212-F213-F214-F215-F216-F217</f>
        <v>0</v>
      </c>
      <c r="J212" s="20" t="s">
        <v>429</v>
      </c>
      <c r="K212" s="16" t="e">
        <f>D212/SUM(D212:D217)</f>
        <v>#DIV/0!</v>
      </c>
      <c r="L212" s="16" t="e">
        <f>E212/SUM(E212:E217)</f>
        <v>#DIV/0!</v>
      </c>
      <c r="M212" s="16" t="e">
        <f>F212/SUM(F212:F217)</f>
        <v>#DIV/0!</v>
      </c>
      <c r="N212" s="8"/>
      <c r="O212" s="32"/>
    </row>
    <row r="213" spans="1:15" ht="20.100000000000001" customHeight="1">
      <c r="A213" s="78"/>
      <c r="B213" s="80"/>
      <c r="C213" s="20" t="s">
        <v>430</v>
      </c>
      <c r="D213" s="53"/>
      <c r="E213" s="53"/>
      <c r="F213" s="53"/>
      <c r="G213" s="72"/>
      <c r="H213" s="72"/>
      <c r="I213" s="72"/>
      <c r="J213" s="20" t="s">
        <v>431</v>
      </c>
      <c r="K213" s="16" t="e">
        <f>D213/SUM(D212:D217)</f>
        <v>#DIV/0!</v>
      </c>
      <c r="L213" s="16" t="e">
        <f>E213/SUM(E212:E217)</f>
        <v>#DIV/0!</v>
      </c>
      <c r="M213" s="16" t="e">
        <f>F213/SUM(F212:F217)</f>
        <v>#DIV/0!</v>
      </c>
      <c r="N213" s="8"/>
      <c r="O213" s="32"/>
    </row>
    <row r="214" spans="1:15" ht="20.100000000000001" customHeight="1">
      <c r="A214" s="78"/>
      <c r="B214" s="80"/>
      <c r="C214" s="20" t="s">
        <v>432</v>
      </c>
      <c r="D214" s="53"/>
      <c r="E214" s="53"/>
      <c r="F214" s="53"/>
      <c r="G214" s="72"/>
      <c r="H214" s="72"/>
      <c r="I214" s="72"/>
      <c r="J214" s="20" t="s">
        <v>433</v>
      </c>
      <c r="K214" s="16" t="e">
        <f>D214/SUM(D212:D217)</f>
        <v>#DIV/0!</v>
      </c>
      <c r="L214" s="16" t="e">
        <f>E214/SUM(E212:E217)</f>
        <v>#DIV/0!</v>
      </c>
      <c r="M214" s="16" t="e">
        <f>F214/SUM(F212:F217)</f>
        <v>#DIV/0!</v>
      </c>
      <c r="N214" s="8"/>
      <c r="O214" s="32"/>
    </row>
    <row r="215" spans="1:15" ht="20.100000000000001" customHeight="1">
      <c r="A215" s="78"/>
      <c r="B215" s="80"/>
      <c r="C215" s="20" t="s">
        <v>434</v>
      </c>
      <c r="D215" s="53"/>
      <c r="E215" s="53"/>
      <c r="F215" s="53"/>
      <c r="G215" s="72"/>
      <c r="H215" s="72"/>
      <c r="I215" s="72"/>
      <c r="J215" s="20" t="s">
        <v>435</v>
      </c>
      <c r="K215" s="16" t="e">
        <f>D215/SUM(D212:D217)</f>
        <v>#DIV/0!</v>
      </c>
      <c r="L215" s="16" t="e">
        <f>E215/SUM(E212:E217)</f>
        <v>#DIV/0!</v>
      </c>
      <c r="M215" s="16" t="e">
        <f>F215/SUM(F212:F217)</f>
        <v>#DIV/0!</v>
      </c>
      <c r="N215" s="8"/>
      <c r="O215" s="32"/>
    </row>
    <row r="216" spans="1:15" ht="20.100000000000001" customHeight="1">
      <c r="A216" s="78"/>
      <c r="B216" s="80"/>
      <c r="C216" s="20" t="s">
        <v>436</v>
      </c>
      <c r="D216" s="53"/>
      <c r="E216" s="53"/>
      <c r="F216" s="53"/>
      <c r="G216" s="72"/>
      <c r="H216" s="72"/>
      <c r="I216" s="72"/>
      <c r="J216" s="20" t="s">
        <v>437</v>
      </c>
      <c r="K216" s="16" t="e">
        <f>D216/SUM(D212:D217)</f>
        <v>#DIV/0!</v>
      </c>
      <c r="L216" s="16" t="e">
        <f>E216/SUM(E212:E217)</f>
        <v>#DIV/0!</v>
      </c>
      <c r="M216" s="16" t="e">
        <f>F216/SUM(F212:F217)</f>
        <v>#DIV/0!</v>
      </c>
      <c r="N216" s="8"/>
      <c r="O216" s="32"/>
    </row>
    <row r="217" spans="1:15" ht="20.100000000000001" customHeight="1">
      <c r="A217" s="78"/>
      <c r="B217" s="81"/>
      <c r="C217" s="35" t="s">
        <v>438</v>
      </c>
      <c r="D217" s="64"/>
      <c r="E217" s="64"/>
      <c r="F217" s="64"/>
      <c r="G217" s="73"/>
      <c r="H217" s="73"/>
      <c r="I217" s="73"/>
      <c r="J217" s="20" t="s">
        <v>439</v>
      </c>
      <c r="K217" s="16" t="e">
        <f>D217/SUM(D212:D217)</f>
        <v>#DIV/0!</v>
      </c>
      <c r="L217" s="16" t="e">
        <f>E217/SUM(E212:E217)</f>
        <v>#DIV/0!</v>
      </c>
      <c r="M217" s="16" t="e">
        <f>F217/SUM(F212:F217)</f>
        <v>#DIV/0!</v>
      </c>
      <c r="N217" s="8"/>
      <c r="O217" s="32"/>
    </row>
    <row r="218" spans="1:15" ht="20.100000000000001" customHeight="1">
      <c r="A218" s="78"/>
      <c r="B218" s="75" t="s">
        <v>440</v>
      </c>
      <c r="C218" s="44" t="s">
        <v>441</v>
      </c>
      <c r="D218" s="53"/>
      <c r="E218" s="53"/>
      <c r="F218" s="53"/>
      <c r="G218" s="71">
        <f>D193-D218-D219-D220-D221-D222-D223-D224-D225-D226-D227-D228-D229-D230-D231-D232-D233</f>
        <v>0</v>
      </c>
      <c r="H218" s="71">
        <f>E193-E218-E219-E220-E221-E222-E223-E224-E225-E226-E227-E228-E229-E230-E231-E232-E233</f>
        <v>0</v>
      </c>
      <c r="I218" s="71">
        <f>F193-F218-F219-F220-F221-F222-F223-F224-F225-F226-F227-F228-F229-F230-F231-F232-F233</f>
        <v>0</v>
      </c>
      <c r="J218" s="44" t="s">
        <v>442</v>
      </c>
      <c r="K218" s="45" t="e">
        <f>D218/SUM(D218:D233)</f>
        <v>#DIV/0!</v>
      </c>
      <c r="L218" s="45" t="e">
        <f>E218/SUM(E218:E233)</f>
        <v>#DIV/0!</v>
      </c>
      <c r="M218" s="45" t="e">
        <f>F218/SUM(F218:F233)</f>
        <v>#DIV/0!</v>
      </c>
      <c r="N218" s="8"/>
      <c r="O218" s="32"/>
    </row>
    <row r="219" spans="1:15" ht="20.100000000000001" customHeight="1">
      <c r="A219" s="78"/>
      <c r="B219" s="76"/>
      <c r="C219" s="44" t="s">
        <v>443</v>
      </c>
      <c r="D219" s="53"/>
      <c r="E219" s="53"/>
      <c r="F219" s="53"/>
      <c r="G219" s="72"/>
      <c r="H219" s="72"/>
      <c r="I219" s="72"/>
      <c r="J219" s="44" t="s">
        <v>444</v>
      </c>
      <c r="K219" s="45" t="e">
        <f>D219/SUM(D218:D233)</f>
        <v>#DIV/0!</v>
      </c>
      <c r="L219" s="45" t="e">
        <f>E219/SUM(E218:E233)</f>
        <v>#DIV/0!</v>
      </c>
      <c r="M219" s="45" t="e">
        <f>F219/SUM(F218:F233)</f>
        <v>#DIV/0!</v>
      </c>
      <c r="N219" s="8"/>
      <c r="O219" s="32"/>
    </row>
    <row r="220" spans="1:15" ht="20.100000000000001" customHeight="1">
      <c r="A220" s="78"/>
      <c r="B220" s="76"/>
      <c r="C220" s="44" t="s">
        <v>445</v>
      </c>
      <c r="D220" s="53"/>
      <c r="E220" s="53"/>
      <c r="F220" s="53"/>
      <c r="G220" s="72"/>
      <c r="H220" s="72"/>
      <c r="I220" s="72"/>
      <c r="J220" s="44" t="s">
        <v>446</v>
      </c>
      <c r="K220" s="45" t="e">
        <f>D220/SUM(D218:D233)</f>
        <v>#DIV/0!</v>
      </c>
      <c r="L220" s="45" t="e">
        <f>E220/SUM(E218:E233)</f>
        <v>#DIV/0!</v>
      </c>
      <c r="M220" s="45" t="e">
        <f>F220/SUM(F218:F233)</f>
        <v>#DIV/0!</v>
      </c>
      <c r="N220" s="8"/>
      <c r="O220" s="32"/>
    </row>
    <row r="221" spans="1:15" ht="20.100000000000001" customHeight="1">
      <c r="A221" s="78"/>
      <c r="B221" s="76"/>
      <c r="C221" s="44" t="s">
        <v>447</v>
      </c>
      <c r="D221" s="53"/>
      <c r="E221" s="53"/>
      <c r="F221" s="53"/>
      <c r="G221" s="72"/>
      <c r="H221" s="72"/>
      <c r="I221" s="72"/>
      <c r="J221" s="44" t="s">
        <v>448</v>
      </c>
      <c r="K221" s="45" t="e">
        <f>D221/SUM(D218:D233)</f>
        <v>#DIV/0!</v>
      </c>
      <c r="L221" s="45" t="e">
        <f>E221/SUM(E218:E233)</f>
        <v>#DIV/0!</v>
      </c>
      <c r="M221" s="45" t="e">
        <f>F221/SUM(F218:F233)</f>
        <v>#DIV/0!</v>
      </c>
      <c r="N221" s="8"/>
      <c r="O221" s="32"/>
    </row>
    <row r="222" spans="1:15" ht="20.100000000000001" customHeight="1">
      <c r="A222" s="78"/>
      <c r="B222" s="76"/>
      <c r="C222" s="44" t="s">
        <v>449</v>
      </c>
      <c r="D222" s="53"/>
      <c r="E222" s="53"/>
      <c r="F222" s="53"/>
      <c r="G222" s="72"/>
      <c r="H222" s="72"/>
      <c r="I222" s="72"/>
      <c r="J222" s="44" t="s">
        <v>450</v>
      </c>
      <c r="K222" s="45" t="e">
        <f>D222/SUM(D218:D233)</f>
        <v>#DIV/0!</v>
      </c>
      <c r="L222" s="45" t="e">
        <f>E222/SUM(E218:E233)</f>
        <v>#DIV/0!</v>
      </c>
      <c r="M222" s="45" t="e">
        <f>F222/SUM(F218:F233)</f>
        <v>#DIV/0!</v>
      </c>
      <c r="N222" s="8"/>
      <c r="O222" s="32"/>
    </row>
    <row r="223" spans="1:15" ht="20.100000000000001" customHeight="1">
      <c r="A223" s="78"/>
      <c r="B223" s="76"/>
      <c r="C223" s="44" t="s">
        <v>451</v>
      </c>
      <c r="D223" s="53"/>
      <c r="E223" s="53"/>
      <c r="F223" s="53"/>
      <c r="G223" s="72"/>
      <c r="H223" s="72"/>
      <c r="I223" s="72"/>
      <c r="J223" s="44" t="s">
        <v>452</v>
      </c>
      <c r="K223" s="45" t="e">
        <f>D223/SUM(D218:D233)</f>
        <v>#DIV/0!</v>
      </c>
      <c r="L223" s="45" t="e">
        <f>E223/SUM(E218:E233)</f>
        <v>#DIV/0!</v>
      </c>
      <c r="M223" s="45" t="e">
        <f>F223/SUM(F218:F233)</f>
        <v>#DIV/0!</v>
      </c>
      <c r="N223" s="8"/>
      <c r="O223" s="32"/>
    </row>
    <row r="224" spans="1:15" ht="20.100000000000001" customHeight="1">
      <c r="A224" s="78"/>
      <c r="B224" s="76"/>
      <c r="C224" s="44" t="s">
        <v>453</v>
      </c>
      <c r="D224" s="53"/>
      <c r="E224" s="53"/>
      <c r="F224" s="53"/>
      <c r="G224" s="72"/>
      <c r="H224" s="72"/>
      <c r="I224" s="72"/>
      <c r="J224" s="44" t="s">
        <v>454</v>
      </c>
      <c r="K224" s="45" t="e">
        <f>D224/SUM(D218:D233)</f>
        <v>#DIV/0!</v>
      </c>
      <c r="L224" s="45" t="e">
        <f>E224/SUM(E218:E233)</f>
        <v>#DIV/0!</v>
      </c>
      <c r="M224" s="45" t="e">
        <f>F224/SUM(F218:F233)</f>
        <v>#DIV/0!</v>
      </c>
      <c r="N224" s="8"/>
      <c r="O224" s="32"/>
    </row>
    <row r="225" spans="1:15" ht="20.100000000000001" customHeight="1">
      <c r="A225" s="78"/>
      <c r="B225" s="76"/>
      <c r="C225" s="44" t="s">
        <v>455</v>
      </c>
      <c r="D225" s="53"/>
      <c r="E225" s="53"/>
      <c r="F225" s="53"/>
      <c r="G225" s="72"/>
      <c r="H225" s="72"/>
      <c r="I225" s="72"/>
      <c r="J225" s="44" t="s">
        <v>456</v>
      </c>
      <c r="K225" s="45" t="e">
        <f>D225/SUM(D218:D233)</f>
        <v>#DIV/0!</v>
      </c>
      <c r="L225" s="45" t="e">
        <f>E225/SUM(E218:E233)</f>
        <v>#DIV/0!</v>
      </c>
      <c r="M225" s="45" t="e">
        <f>F225/SUM(F218:F233)</f>
        <v>#DIV/0!</v>
      </c>
      <c r="N225" s="8"/>
      <c r="O225" s="32"/>
    </row>
    <row r="226" spans="1:15" ht="20.100000000000001" customHeight="1">
      <c r="A226" s="78"/>
      <c r="B226" s="76"/>
      <c r="C226" s="44" t="s">
        <v>457</v>
      </c>
      <c r="D226" s="53"/>
      <c r="E226" s="53"/>
      <c r="F226" s="53"/>
      <c r="G226" s="72"/>
      <c r="H226" s="72"/>
      <c r="I226" s="72"/>
      <c r="J226" s="44" t="s">
        <v>458</v>
      </c>
      <c r="K226" s="45" t="e">
        <f>D226/SUM(D218:D233)</f>
        <v>#DIV/0!</v>
      </c>
      <c r="L226" s="45" t="e">
        <f>E226/SUM(E218:E233)</f>
        <v>#DIV/0!</v>
      </c>
      <c r="M226" s="45" t="e">
        <f>F226/SUM(F218:F233)</f>
        <v>#DIV/0!</v>
      </c>
      <c r="N226" s="8"/>
      <c r="O226" s="32"/>
    </row>
    <row r="227" spans="1:15" ht="20.100000000000001" customHeight="1">
      <c r="A227" s="78"/>
      <c r="B227" s="76"/>
      <c r="C227" s="44" t="s">
        <v>459</v>
      </c>
      <c r="D227" s="53"/>
      <c r="E227" s="53"/>
      <c r="F227" s="53"/>
      <c r="G227" s="72"/>
      <c r="H227" s="72"/>
      <c r="I227" s="72"/>
      <c r="J227" s="44" t="s">
        <v>460</v>
      </c>
      <c r="K227" s="45" t="e">
        <f>D227/SUM(D218:D233)</f>
        <v>#DIV/0!</v>
      </c>
      <c r="L227" s="45" t="e">
        <f>E227/SUM(E218:E233)</f>
        <v>#DIV/0!</v>
      </c>
      <c r="M227" s="45" t="e">
        <f>F227/SUM(F218:F233)</f>
        <v>#DIV/0!</v>
      </c>
      <c r="N227" s="8"/>
      <c r="O227" s="32"/>
    </row>
    <row r="228" spans="1:15" ht="20.100000000000001" customHeight="1">
      <c r="A228" s="78"/>
      <c r="B228" s="76"/>
      <c r="C228" s="44" t="s">
        <v>461</v>
      </c>
      <c r="D228" s="53"/>
      <c r="E228" s="53"/>
      <c r="F228" s="53"/>
      <c r="G228" s="72"/>
      <c r="H228" s="72"/>
      <c r="I228" s="72"/>
      <c r="J228" s="44" t="s">
        <v>462</v>
      </c>
      <c r="K228" s="45" t="e">
        <f>D228/SUM(D218:D233)</f>
        <v>#DIV/0!</v>
      </c>
      <c r="L228" s="45" t="e">
        <f>E228/SUM(E218:E233)</f>
        <v>#DIV/0!</v>
      </c>
      <c r="M228" s="45" t="e">
        <f>F228/SUM(F218:F233)</f>
        <v>#DIV/0!</v>
      </c>
      <c r="N228" s="8"/>
      <c r="O228" s="32"/>
    </row>
    <row r="229" spans="1:15" ht="20.100000000000001" customHeight="1">
      <c r="A229" s="78"/>
      <c r="B229" s="76"/>
      <c r="C229" s="44" t="s">
        <v>463</v>
      </c>
      <c r="D229" s="53"/>
      <c r="E229" s="53"/>
      <c r="F229" s="53"/>
      <c r="G229" s="72"/>
      <c r="H229" s="72"/>
      <c r="I229" s="72"/>
      <c r="J229" s="44" t="s">
        <v>464</v>
      </c>
      <c r="K229" s="45" t="e">
        <f>D229/SUM(D218:D233)</f>
        <v>#DIV/0!</v>
      </c>
      <c r="L229" s="45" t="e">
        <f>E229/SUM(E218:E233)</f>
        <v>#DIV/0!</v>
      </c>
      <c r="M229" s="45" t="e">
        <f>F229/SUM(F218:F233)</f>
        <v>#DIV/0!</v>
      </c>
      <c r="N229" s="8"/>
      <c r="O229" s="32"/>
    </row>
    <row r="230" spans="1:15" ht="20.100000000000001" customHeight="1">
      <c r="A230" s="78"/>
      <c r="B230" s="76"/>
      <c r="C230" s="44" t="s">
        <v>465</v>
      </c>
      <c r="D230" s="53"/>
      <c r="E230" s="53"/>
      <c r="F230" s="53"/>
      <c r="G230" s="72"/>
      <c r="H230" s="72"/>
      <c r="I230" s="72"/>
      <c r="J230" s="44" t="s">
        <v>466</v>
      </c>
      <c r="K230" s="45" t="e">
        <f>D230/SUM(D218:D233)</f>
        <v>#DIV/0!</v>
      </c>
      <c r="L230" s="45" t="e">
        <f>E230/SUM(E218:E233)</f>
        <v>#DIV/0!</v>
      </c>
      <c r="M230" s="45" t="e">
        <f>F230/SUM(F218:F233)</f>
        <v>#DIV/0!</v>
      </c>
      <c r="N230" s="8"/>
      <c r="O230" s="32"/>
    </row>
    <row r="231" spans="1:15" ht="20.100000000000001" customHeight="1">
      <c r="A231" s="78"/>
      <c r="B231" s="76"/>
      <c r="C231" s="44" t="s">
        <v>467</v>
      </c>
      <c r="D231" s="53"/>
      <c r="E231" s="53"/>
      <c r="F231" s="53"/>
      <c r="G231" s="72"/>
      <c r="H231" s="72"/>
      <c r="I231" s="72"/>
      <c r="J231" s="44" t="s">
        <v>468</v>
      </c>
      <c r="K231" s="45" t="e">
        <f>D231/SUM(D218:D233)</f>
        <v>#DIV/0!</v>
      </c>
      <c r="L231" s="45" t="e">
        <f>E231/SUM(E218:E233)</f>
        <v>#DIV/0!</v>
      </c>
      <c r="M231" s="45" t="e">
        <f>F231/SUM(F218:F233)</f>
        <v>#DIV/0!</v>
      </c>
      <c r="N231" s="8"/>
      <c r="O231" s="32"/>
    </row>
    <row r="232" spans="1:15" ht="20.100000000000001" customHeight="1">
      <c r="A232" s="78"/>
      <c r="B232" s="76"/>
      <c r="C232" s="44" t="s">
        <v>469</v>
      </c>
      <c r="D232" s="53"/>
      <c r="E232" s="53"/>
      <c r="F232" s="53"/>
      <c r="G232" s="72"/>
      <c r="H232" s="72"/>
      <c r="I232" s="72"/>
      <c r="J232" s="44" t="s">
        <v>470</v>
      </c>
      <c r="K232" s="45" t="e">
        <f>D232/SUM(D218:D233)</f>
        <v>#DIV/0!</v>
      </c>
      <c r="L232" s="45" t="e">
        <f>E232/SUM(E218:E233)</f>
        <v>#DIV/0!</v>
      </c>
      <c r="M232" s="45" t="e">
        <f>F232/SUM(F218:F233)</f>
        <v>#DIV/0!</v>
      </c>
      <c r="N232" s="8"/>
      <c r="O232" s="32"/>
    </row>
    <row r="233" spans="1:15" ht="20.100000000000001" customHeight="1">
      <c r="A233" s="78"/>
      <c r="B233" s="77"/>
      <c r="C233" s="44" t="s">
        <v>471</v>
      </c>
      <c r="D233" s="53"/>
      <c r="E233" s="53"/>
      <c r="F233" s="53"/>
      <c r="G233" s="73"/>
      <c r="H233" s="73"/>
      <c r="I233" s="73"/>
      <c r="J233" s="44" t="s">
        <v>472</v>
      </c>
      <c r="K233" s="45" t="e">
        <f>D233/SUM(D218:D233)</f>
        <v>#DIV/0!</v>
      </c>
      <c r="L233" s="45" t="e">
        <f>E233/SUM(E218:E233)</f>
        <v>#DIV/0!</v>
      </c>
      <c r="M233" s="45" t="e">
        <f>F233/SUM(F218:F233)</f>
        <v>#DIV/0!</v>
      </c>
      <c r="N233" s="8"/>
      <c r="O233" s="32"/>
    </row>
    <row r="234" spans="1:15" ht="20.100000000000001" customHeight="1">
      <c r="A234" s="78"/>
      <c r="B234" s="74" t="s">
        <v>473</v>
      </c>
      <c r="C234" s="20" t="s">
        <v>474</v>
      </c>
      <c r="D234" s="53"/>
      <c r="E234" s="53"/>
      <c r="F234" s="53"/>
      <c r="G234" s="71">
        <f>D193-D234-D235-D236-D237-D238-D239-D240</f>
        <v>0</v>
      </c>
      <c r="H234" s="71">
        <f>E193-E234-E235-E236-E237-E238-E239-E240</f>
        <v>0</v>
      </c>
      <c r="I234" s="71">
        <f>F193-F234-F235-F236-F237-F238-F239-F240</f>
        <v>0</v>
      </c>
      <c r="J234" s="20" t="s">
        <v>475</v>
      </c>
      <c r="K234" s="13" t="e">
        <f>D234/SUM(D234:D240)</f>
        <v>#DIV/0!</v>
      </c>
      <c r="L234" s="13" t="e">
        <f>E234/SUM(E234:E240)</f>
        <v>#DIV/0!</v>
      </c>
      <c r="M234" s="13" t="e">
        <f>F234/SUM(F234:F240)</f>
        <v>#DIV/0!</v>
      </c>
      <c r="N234" s="8"/>
      <c r="O234" s="32"/>
    </row>
    <row r="235" spans="1:15" ht="20.100000000000001" customHeight="1">
      <c r="A235" s="78"/>
      <c r="B235" s="74"/>
      <c r="C235" s="20" t="s">
        <v>476</v>
      </c>
      <c r="D235" s="53"/>
      <c r="E235" s="53"/>
      <c r="F235" s="53"/>
      <c r="G235" s="72"/>
      <c r="H235" s="72"/>
      <c r="I235" s="72"/>
      <c r="J235" s="20" t="s">
        <v>477</v>
      </c>
      <c r="K235" s="13" t="e">
        <f>D235/SUM(D234:D240)</f>
        <v>#DIV/0!</v>
      </c>
      <c r="L235" s="13" t="e">
        <f>E235/SUM(E234:E240)</f>
        <v>#DIV/0!</v>
      </c>
      <c r="M235" s="13" t="e">
        <f>F235/SUM(F234:F240)</f>
        <v>#DIV/0!</v>
      </c>
      <c r="N235" s="8"/>
      <c r="O235" s="32"/>
    </row>
    <row r="236" spans="1:15" ht="20.100000000000001" customHeight="1">
      <c r="A236" s="78"/>
      <c r="B236" s="74"/>
      <c r="C236" s="20" t="s">
        <v>478</v>
      </c>
      <c r="D236" s="53"/>
      <c r="E236" s="53"/>
      <c r="F236" s="53"/>
      <c r="G236" s="72"/>
      <c r="H236" s="72"/>
      <c r="I236" s="72"/>
      <c r="J236" s="20" t="s">
        <v>479</v>
      </c>
      <c r="K236" s="13" t="e">
        <f>D236/SUM(D234:D240)</f>
        <v>#DIV/0!</v>
      </c>
      <c r="L236" s="13" t="e">
        <f>E236/SUM(E234:E240)</f>
        <v>#DIV/0!</v>
      </c>
      <c r="M236" s="13" t="e">
        <f>F236/SUM(F234:F240)</f>
        <v>#DIV/0!</v>
      </c>
      <c r="N236" s="8"/>
      <c r="O236" s="32"/>
    </row>
    <row r="237" spans="1:15" ht="20.100000000000001" customHeight="1">
      <c r="A237" s="78"/>
      <c r="B237" s="74"/>
      <c r="C237" s="20" t="s">
        <v>480</v>
      </c>
      <c r="D237" s="53"/>
      <c r="E237" s="53"/>
      <c r="F237" s="53"/>
      <c r="G237" s="72"/>
      <c r="H237" s="72"/>
      <c r="I237" s="72"/>
      <c r="J237" s="20" t="s">
        <v>480</v>
      </c>
      <c r="K237" s="13" t="e">
        <f>D237/SUM(D234:D240)</f>
        <v>#DIV/0!</v>
      </c>
      <c r="L237" s="13" t="e">
        <f>E237/SUM(E234:E240)</f>
        <v>#DIV/0!</v>
      </c>
      <c r="M237" s="13" t="e">
        <f>F237/SUM(F234:F240)</f>
        <v>#DIV/0!</v>
      </c>
      <c r="N237" s="8"/>
      <c r="O237" s="32"/>
    </row>
    <row r="238" spans="1:15" ht="20.100000000000001" customHeight="1">
      <c r="A238" s="78"/>
      <c r="B238" s="74"/>
      <c r="C238" s="20" t="s">
        <v>481</v>
      </c>
      <c r="D238" s="53"/>
      <c r="E238" s="53"/>
      <c r="F238" s="53"/>
      <c r="G238" s="72"/>
      <c r="H238" s="72"/>
      <c r="I238" s="72"/>
      <c r="J238" s="20" t="s">
        <v>481</v>
      </c>
      <c r="K238" s="13" t="e">
        <f>D238/SUM(D234:D240)</f>
        <v>#DIV/0!</v>
      </c>
      <c r="L238" s="13" t="e">
        <f>E238/SUM(E234:E240)</f>
        <v>#DIV/0!</v>
      </c>
      <c r="M238" s="13" t="e">
        <f>F238/SUM(F234:F240)</f>
        <v>#DIV/0!</v>
      </c>
      <c r="N238" s="8"/>
      <c r="O238" s="32"/>
    </row>
    <row r="239" spans="1:15" ht="20.100000000000001" customHeight="1">
      <c r="A239" s="78"/>
      <c r="B239" s="74"/>
      <c r="C239" s="20" t="s">
        <v>482</v>
      </c>
      <c r="D239" s="53"/>
      <c r="E239" s="53"/>
      <c r="F239" s="53"/>
      <c r="G239" s="72"/>
      <c r="H239" s="72"/>
      <c r="I239" s="72"/>
      <c r="J239" s="20" t="s">
        <v>482</v>
      </c>
      <c r="K239" s="13" t="e">
        <f>D239/SUM(D234:D240)</f>
        <v>#DIV/0!</v>
      </c>
      <c r="L239" s="13" t="e">
        <f>E239/SUM(E234:E240)</f>
        <v>#DIV/0!</v>
      </c>
      <c r="M239" s="13" t="e">
        <f>F239/SUM(F234:F240)</f>
        <v>#DIV/0!</v>
      </c>
      <c r="N239" s="8"/>
      <c r="O239" s="32"/>
    </row>
    <row r="240" spans="1:15" ht="20.100000000000001" customHeight="1">
      <c r="A240" s="78"/>
      <c r="B240" s="74"/>
      <c r="C240" s="20" t="s">
        <v>483</v>
      </c>
      <c r="D240" s="53"/>
      <c r="E240" s="53"/>
      <c r="F240" s="53"/>
      <c r="G240" s="73"/>
      <c r="H240" s="73"/>
      <c r="I240" s="73"/>
      <c r="J240" s="20" t="s">
        <v>483</v>
      </c>
      <c r="K240" s="13" t="e">
        <f>D240/SUM(D234:D240)</f>
        <v>#DIV/0!</v>
      </c>
      <c r="L240" s="13" t="e">
        <f>E240/SUM(E234:E240)</f>
        <v>#DIV/0!</v>
      </c>
      <c r="M240" s="13" t="e">
        <f>F240/SUM(F234:F240)</f>
        <v>#DIV/0!</v>
      </c>
      <c r="N240" s="8"/>
      <c r="O240" s="32"/>
    </row>
    <row r="241" spans="1:15" ht="20.100000000000001" customHeight="1">
      <c r="A241" s="78"/>
      <c r="B241" s="74"/>
      <c r="C241" s="20" t="s">
        <v>484</v>
      </c>
      <c r="D241" s="61"/>
      <c r="E241" s="61"/>
      <c r="F241" s="61"/>
      <c r="G241" s="60" t="s">
        <v>9</v>
      </c>
      <c r="H241" s="60" t="s">
        <v>9</v>
      </c>
      <c r="I241" s="60" t="s">
        <v>9</v>
      </c>
      <c r="J241" s="5"/>
      <c r="K241" s="17"/>
      <c r="L241" s="17"/>
      <c r="M241" s="17"/>
      <c r="N241" s="8"/>
      <c r="O241" s="32"/>
    </row>
    <row r="242" spans="1:15" ht="20.100000000000001" customHeight="1">
      <c r="A242" s="78"/>
      <c r="B242" s="74" t="s">
        <v>485</v>
      </c>
      <c r="C242" s="20" t="s">
        <v>486</v>
      </c>
      <c r="D242" s="53"/>
      <c r="E242" s="53"/>
      <c r="F242" s="53"/>
      <c r="G242" s="71">
        <f>D193-D242-D243-D244-D245--D246-D247</f>
        <v>0</v>
      </c>
      <c r="H242" s="71">
        <f>E193-E242-E243-E244-E245--E246-E247</f>
        <v>0</v>
      </c>
      <c r="I242" s="71">
        <f>F193-F242-F243-F244-F245--F246-F247</f>
        <v>0</v>
      </c>
      <c r="J242" s="20" t="s">
        <v>486</v>
      </c>
      <c r="K242" s="16" t="e">
        <f>D242/SUM(D242:D247)</f>
        <v>#DIV/0!</v>
      </c>
      <c r="L242" s="16" t="e">
        <f>E242/SUM(E242:E247)</f>
        <v>#DIV/0!</v>
      </c>
      <c r="M242" s="16" t="e">
        <f>F242/SUM(F242:F247)</f>
        <v>#DIV/0!</v>
      </c>
      <c r="N242" s="8"/>
      <c r="O242" s="32"/>
    </row>
    <row r="243" spans="1:15" ht="20.100000000000001" customHeight="1">
      <c r="A243" s="78"/>
      <c r="B243" s="74"/>
      <c r="C243" s="20" t="s">
        <v>487</v>
      </c>
      <c r="D243" s="53"/>
      <c r="E243" s="53"/>
      <c r="F243" s="53"/>
      <c r="G243" s="72"/>
      <c r="H243" s="72"/>
      <c r="I243" s="72"/>
      <c r="J243" s="20" t="s">
        <v>487</v>
      </c>
      <c r="K243" s="16" t="e">
        <f>D243/SUM(D242:D247)</f>
        <v>#DIV/0!</v>
      </c>
      <c r="L243" s="16" t="e">
        <f>E243/SUM(E242:E247)</f>
        <v>#DIV/0!</v>
      </c>
      <c r="M243" s="16" t="e">
        <f>F243/SUM(F242:F247)</f>
        <v>#DIV/0!</v>
      </c>
      <c r="N243" s="8"/>
      <c r="O243" s="32"/>
    </row>
    <row r="244" spans="1:15" ht="20.100000000000001" customHeight="1">
      <c r="A244" s="78"/>
      <c r="B244" s="74"/>
      <c r="C244" s="20" t="s">
        <v>488</v>
      </c>
      <c r="D244" s="53"/>
      <c r="E244" s="53"/>
      <c r="F244" s="53"/>
      <c r="G244" s="72"/>
      <c r="H244" s="72"/>
      <c r="I244" s="72"/>
      <c r="J244" s="20" t="s">
        <v>488</v>
      </c>
      <c r="K244" s="16" t="e">
        <f>D244/SUM(D242:D247)</f>
        <v>#DIV/0!</v>
      </c>
      <c r="L244" s="16" t="e">
        <f>E244/SUM(E242:E247)</f>
        <v>#DIV/0!</v>
      </c>
      <c r="M244" s="16" t="e">
        <f>F244/SUM(F242:F247)</f>
        <v>#DIV/0!</v>
      </c>
      <c r="N244" s="8"/>
      <c r="O244" s="32"/>
    </row>
    <row r="245" spans="1:15" ht="20.100000000000001" customHeight="1">
      <c r="A245" s="78"/>
      <c r="B245" s="74"/>
      <c r="C245" s="20" t="s">
        <v>489</v>
      </c>
      <c r="D245" s="53"/>
      <c r="E245" s="53"/>
      <c r="F245" s="53"/>
      <c r="G245" s="72"/>
      <c r="H245" s="72"/>
      <c r="I245" s="72"/>
      <c r="J245" s="20" t="s">
        <v>489</v>
      </c>
      <c r="K245" s="16" t="e">
        <f>D245/SUM(D242:D247)</f>
        <v>#DIV/0!</v>
      </c>
      <c r="L245" s="16" t="e">
        <f>E245/SUM(E242:E247)</f>
        <v>#DIV/0!</v>
      </c>
      <c r="M245" s="16" t="e">
        <f>F245/SUM(F242:F247)</f>
        <v>#DIV/0!</v>
      </c>
      <c r="N245" s="8"/>
      <c r="O245" s="32"/>
    </row>
    <row r="246" spans="1:15" ht="20.100000000000001" customHeight="1">
      <c r="A246" s="78"/>
      <c r="B246" s="74"/>
      <c r="C246" s="20" t="s">
        <v>490</v>
      </c>
      <c r="D246" s="53"/>
      <c r="E246" s="53"/>
      <c r="F246" s="53"/>
      <c r="G246" s="72"/>
      <c r="H246" s="72"/>
      <c r="I246" s="72"/>
      <c r="J246" s="20" t="s">
        <v>490</v>
      </c>
      <c r="K246" s="16" t="e">
        <f>D246/SUM(D242:D247)</f>
        <v>#DIV/0!</v>
      </c>
      <c r="L246" s="16" t="e">
        <f>E246/SUM(E242:E247)</f>
        <v>#DIV/0!</v>
      </c>
      <c r="M246" s="16" t="e">
        <f>F246/SUM(F242:F247)</f>
        <v>#DIV/0!</v>
      </c>
      <c r="N246" s="8"/>
      <c r="O246" s="32"/>
    </row>
    <row r="247" spans="1:15" ht="20.100000000000001" customHeight="1">
      <c r="A247" s="78"/>
      <c r="B247" s="74"/>
      <c r="C247" s="20" t="s">
        <v>491</v>
      </c>
      <c r="D247" s="53"/>
      <c r="E247" s="53"/>
      <c r="F247" s="53"/>
      <c r="G247" s="73"/>
      <c r="H247" s="73"/>
      <c r="I247" s="73"/>
      <c r="J247" s="20" t="s">
        <v>491</v>
      </c>
      <c r="K247" s="16" t="e">
        <f>D247/SUM(D242:D247)</f>
        <v>#DIV/0!</v>
      </c>
      <c r="L247" s="16" t="e">
        <f>E247/SUM(E242:E247)</f>
        <v>#DIV/0!</v>
      </c>
      <c r="M247" s="16" t="e">
        <f>F247/SUM(F242:F247)</f>
        <v>#DIV/0!</v>
      </c>
      <c r="N247" s="8"/>
      <c r="O247" s="32"/>
    </row>
    <row r="248" spans="1:15" ht="20.100000000000001" customHeight="1">
      <c r="A248" s="78"/>
      <c r="B248" s="74"/>
      <c r="C248" s="20" t="s">
        <v>492</v>
      </c>
      <c r="D248" s="65"/>
      <c r="E248" s="65"/>
      <c r="F248" s="53"/>
      <c r="G248" s="60" t="s">
        <v>9</v>
      </c>
      <c r="H248" s="60" t="s">
        <v>9</v>
      </c>
      <c r="I248" s="60" t="s">
        <v>9</v>
      </c>
      <c r="J248" s="5"/>
      <c r="K248" s="17"/>
      <c r="L248" s="17"/>
      <c r="M248" s="17"/>
      <c r="N248" s="8"/>
      <c r="O248" s="32"/>
    </row>
    <row r="249" spans="1:15" ht="20.100000000000001" customHeight="1">
      <c r="A249" s="78"/>
      <c r="B249" s="74" t="s">
        <v>493</v>
      </c>
      <c r="C249" s="20" t="s">
        <v>494</v>
      </c>
      <c r="D249" s="53"/>
      <c r="E249" s="53"/>
      <c r="F249" s="53"/>
      <c r="G249" s="71">
        <f>D193-D249-D250-D251-D252-D253</f>
        <v>0</v>
      </c>
      <c r="H249" s="71">
        <f>E193-E249-E250-E251-E252-E253</f>
        <v>0</v>
      </c>
      <c r="I249" s="71">
        <f>F193-F249-F250-F251-F252-F253</f>
        <v>0</v>
      </c>
      <c r="J249" s="20" t="s">
        <v>494</v>
      </c>
      <c r="K249" s="13" t="e">
        <f>D249/SUM(D249:D253)</f>
        <v>#DIV/0!</v>
      </c>
      <c r="L249" s="13" t="e">
        <f>E249/SUM(E249:E253)</f>
        <v>#DIV/0!</v>
      </c>
      <c r="M249" s="13" t="e">
        <f>F249/SUM(F249:F253)</f>
        <v>#DIV/0!</v>
      </c>
      <c r="N249" s="8"/>
      <c r="O249" s="32"/>
    </row>
    <row r="250" spans="1:15" ht="20.100000000000001" customHeight="1">
      <c r="A250" s="78"/>
      <c r="B250" s="74"/>
      <c r="C250" s="20" t="s">
        <v>495</v>
      </c>
      <c r="D250" s="53"/>
      <c r="E250" s="53"/>
      <c r="F250" s="53"/>
      <c r="G250" s="72"/>
      <c r="H250" s="72"/>
      <c r="I250" s="72"/>
      <c r="J250" s="20" t="s">
        <v>495</v>
      </c>
      <c r="K250" s="13" t="e">
        <f>D250/SUM(D249:D253)</f>
        <v>#DIV/0!</v>
      </c>
      <c r="L250" s="13" t="e">
        <f>E250/SUM(E249:E253)</f>
        <v>#DIV/0!</v>
      </c>
      <c r="M250" s="13" t="e">
        <f>F250/SUM(F249:F253)</f>
        <v>#DIV/0!</v>
      </c>
      <c r="N250" s="8"/>
      <c r="O250" s="32"/>
    </row>
    <row r="251" spans="1:15" ht="20.100000000000001" customHeight="1">
      <c r="A251" s="78"/>
      <c r="B251" s="74"/>
      <c r="C251" s="20" t="s">
        <v>496</v>
      </c>
      <c r="D251" s="53"/>
      <c r="E251" s="53"/>
      <c r="F251" s="53"/>
      <c r="G251" s="72"/>
      <c r="H251" s="72"/>
      <c r="I251" s="72"/>
      <c r="J251" s="20" t="s">
        <v>496</v>
      </c>
      <c r="K251" s="13" t="e">
        <f>D251/SUM(D249:D253)</f>
        <v>#DIV/0!</v>
      </c>
      <c r="L251" s="13" t="e">
        <f>E251/SUM(E249:E253)</f>
        <v>#DIV/0!</v>
      </c>
      <c r="M251" s="13" t="e">
        <f>F251/SUM(F249:F253)</f>
        <v>#DIV/0!</v>
      </c>
      <c r="N251" s="8"/>
      <c r="O251" s="32"/>
    </row>
    <row r="252" spans="1:15" ht="20.100000000000001" customHeight="1">
      <c r="A252" s="78"/>
      <c r="B252" s="74"/>
      <c r="C252" s="20" t="s">
        <v>497</v>
      </c>
      <c r="D252" s="53"/>
      <c r="E252" s="53"/>
      <c r="F252" s="53"/>
      <c r="G252" s="72"/>
      <c r="H252" s="72"/>
      <c r="I252" s="72"/>
      <c r="J252" s="20" t="s">
        <v>497</v>
      </c>
      <c r="K252" s="13" t="e">
        <f>D252/SUM(D249:D253)</f>
        <v>#DIV/0!</v>
      </c>
      <c r="L252" s="13" t="e">
        <f>E252/SUM(E249:E253)</f>
        <v>#DIV/0!</v>
      </c>
      <c r="M252" s="13" t="e">
        <f>F252/SUM(F249:F253)</f>
        <v>#DIV/0!</v>
      </c>
      <c r="N252" s="8"/>
      <c r="O252" s="32"/>
    </row>
    <row r="253" spans="1:15" ht="20.100000000000001" customHeight="1">
      <c r="A253" s="78"/>
      <c r="B253" s="74"/>
      <c r="C253" s="20" t="s">
        <v>498</v>
      </c>
      <c r="D253" s="53"/>
      <c r="E253" s="53"/>
      <c r="F253" s="53"/>
      <c r="G253" s="73"/>
      <c r="H253" s="73"/>
      <c r="I253" s="73"/>
      <c r="J253" s="20" t="s">
        <v>498</v>
      </c>
      <c r="K253" s="13" t="e">
        <f>D253/SUM(D249:D253)</f>
        <v>#DIV/0!</v>
      </c>
      <c r="L253" s="13" t="e">
        <f>E253/SUM(E249:E253)</f>
        <v>#DIV/0!</v>
      </c>
      <c r="M253" s="13" t="e">
        <f>F253/SUM(F249:F253)</f>
        <v>#DIV/0!</v>
      </c>
      <c r="N253" s="8"/>
      <c r="O253" s="32"/>
    </row>
    <row r="254" spans="1:15" ht="20.100000000000001" customHeight="1">
      <c r="A254" s="69" t="s">
        <v>525</v>
      </c>
      <c r="B254" s="70" t="s">
        <v>499</v>
      </c>
      <c r="C254" s="20" t="s">
        <v>500</v>
      </c>
      <c r="D254" s="64"/>
      <c r="E254" s="64"/>
      <c r="F254" s="64"/>
      <c r="G254" s="71" t="s">
        <v>9</v>
      </c>
      <c r="H254" s="71" t="s">
        <v>9</v>
      </c>
      <c r="I254" s="71" t="s">
        <v>9</v>
      </c>
      <c r="J254" s="20" t="s">
        <v>501</v>
      </c>
      <c r="K254" s="45" t="e">
        <f>D257/D256</f>
        <v>#DIV/0!</v>
      </c>
      <c r="L254" s="45" t="e">
        <f>E257/E256</f>
        <v>#DIV/0!</v>
      </c>
      <c r="M254" s="45" t="e">
        <f>F257/F256</f>
        <v>#DIV/0!</v>
      </c>
      <c r="N254" s="8" t="e">
        <f>G257/G256</f>
        <v>#DIV/0!</v>
      </c>
      <c r="O254" s="32" t="e">
        <f>H257/H256</f>
        <v>#DIV/0!</v>
      </c>
    </row>
    <row r="255" spans="1:15" ht="20.100000000000001" customHeight="1">
      <c r="A255" s="69"/>
      <c r="B255" s="70"/>
      <c r="C255" s="20" t="s">
        <v>502</v>
      </c>
      <c r="D255" s="64"/>
      <c r="E255" s="64"/>
      <c r="F255" s="64"/>
      <c r="G255" s="72"/>
      <c r="H255" s="72"/>
      <c r="I255" s="72"/>
      <c r="J255" s="20" t="s">
        <v>503</v>
      </c>
      <c r="K255" s="46" t="e">
        <f>D256/D254</f>
        <v>#DIV/0!</v>
      </c>
      <c r="L255" s="46" t="e">
        <f>E256/E254</f>
        <v>#DIV/0!</v>
      </c>
      <c r="M255" s="46" t="e">
        <f>F256/F254</f>
        <v>#DIV/0!</v>
      </c>
      <c r="N255" s="8" t="e">
        <f>G256/G254</f>
        <v>#VALUE!</v>
      </c>
      <c r="O255" s="32" t="e">
        <f>H256/H254</f>
        <v>#VALUE!</v>
      </c>
    </row>
    <row r="256" spans="1:15" ht="20.100000000000001" customHeight="1">
      <c r="A256" s="69"/>
      <c r="B256" s="70"/>
      <c r="C256" s="20" t="s">
        <v>504</v>
      </c>
      <c r="D256" s="64"/>
      <c r="E256" s="64"/>
      <c r="F256" s="64"/>
      <c r="G256" s="72"/>
      <c r="H256" s="72"/>
      <c r="I256" s="72"/>
      <c r="J256" s="20" t="s">
        <v>505</v>
      </c>
      <c r="K256" s="46" t="e">
        <f>D255/D254</f>
        <v>#DIV/0!</v>
      </c>
      <c r="L256" s="46" t="e">
        <f>E255/E254</f>
        <v>#DIV/0!</v>
      </c>
      <c r="M256" s="46" t="e">
        <f>F255/F254</f>
        <v>#DIV/0!</v>
      </c>
      <c r="N256" s="8" t="e">
        <f>G255/G254</f>
        <v>#VALUE!</v>
      </c>
      <c r="O256" s="32" t="e">
        <f>H255/H254</f>
        <v>#VALUE!</v>
      </c>
    </row>
    <row r="257" spans="1:15" ht="20.100000000000001" customHeight="1">
      <c r="A257" s="69"/>
      <c r="B257" s="70"/>
      <c r="C257" s="20" t="s">
        <v>506</v>
      </c>
      <c r="D257" s="64"/>
      <c r="E257" s="64"/>
      <c r="F257" s="64"/>
      <c r="G257" s="72"/>
      <c r="H257" s="72"/>
      <c r="I257" s="72"/>
      <c r="J257" s="20" t="s">
        <v>507</v>
      </c>
      <c r="K257" s="45" t="e">
        <f>D255/D257</f>
        <v>#DIV/0!</v>
      </c>
      <c r="L257" s="45" t="e">
        <f>E255/E257</f>
        <v>#DIV/0!</v>
      </c>
      <c r="M257" s="45" t="e">
        <f>F255/F257</f>
        <v>#DIV/0!</v>
      </c>
      <c r="N257" s="8" t="e">
        <f>G255/G257</f>
        <v>#DIV/0!</v>
      </c>
      <c r="O257" s="32" t="e">
        <f>H255/H257</f>
        <v>#DIV/0!</v>
      </c>
    </row>
    <row r="258" spans="1:15" ht="20.100000000000001" customHeight="1">
      <c r="A258" s="69"/>
      <c r="B258" s="70"/>
      <c r="C258" s="20"/>
      <c r="D258" s="64" t="s">
        <v>508</v>
      </c>
      <c r="E258" s="64"/>
      <c r="F258" s="64"/>
      <c r="G258" s="73"/>
      <c r="H258" s="73"/>
      <c r="I258" s="73"/>
      <c r="J258" s="20" t="s">
        <v>509</v>
      </c>
      <c r="K258" s="46" t="e">
        <f>D257/D254</f>
        <v>#DIV/0!</v>
      </c>
      <c r="L258" s="46" t="e">
        <f>E257/E254</f>
        <v>#DIV/0!</v>
      </c>
      <c r="M258" s="46" t="e">
        <f>F257/F254</f>
        <v>#DIV/0!</v>
      </c>
      <c r="N258" s="8" t="e">
        <f>G257/G254</f>
        <v>#VALUE!</v>
      </c>
      <c r="O258" s="32" t="e">
        <f>H257/H254</f>
        <v>#VALUE!</v>
      </c>
    </row>
    <row r="259" spans="1:15" ht="20.100000000000001" customHeight="1">
      <c r="D259" s="66" t="s">
        <v>510</v>
      </c>
    </row>
    <row r="260" spans="1:15" ht="20.100000000000001" customHeight="1">
      <c r="D260" s="66" t="s">
        <v>508</v>
      </c>
    </row>
    <row r="261" spans="1:15" ht="20.100000000000001" customHeight="1"/>
    <row r="262" spans="1:15" ht="20.100000000000001" customHeight="1"/>
    <row r="263" spans="1:15" ht="20.100000000000001" customHeight="1"/>
    <row r="264" spans="1:15" ht="20.100000000000001" customHeight="1"/>
    <row r="265" spans="1:15" ht="20.100000000000001" customHeight="1"/>
    <row r="266" spans="1:15" ht="20.100000000000001" customHeight="1"/>
    <row r="267" spans="1:15" ht="20.100000000000001" customHeight="1"/>
    <row r="268" spans="1:15" ht="20.100000000000001" customHeight="1"/>
    <row r="269" spans="1:15" ht="20.100000000000001" customHeight="1"/>
    <row r="270" spans="1:15" ht="20.100000000000001" customHeight="1"/>
    <row r="271" spans="1:15" ht="20.100000000000001" customHeight="1"/>
    <row r="272" spans="1:15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</sheetData>
  <mergeCells count="201">
    <mergeCell ref="A1:O1"/>
    <mergeCell ref="A2:B2"/>
    <mergeCell ref="A3:C3"/>
    <mergeCell ref="D3:F3"/>
    <mergeCell ref="G3:I3"/>
    <mergeCell ref="J3:O3"/>
    <mergeCell ref="A4:B4"/>
    <mergeCell ref="B37:B38"/>
    <mergeCell ref="G37:G38"/>
    <mergeCell ref="H37:H38"/>
    <mergeCell ref="I37:I38"/>
    <mergeCell ref="A5:A38"/>
    <mergeCell ref="B5:B6"/>
    <mergeCell ref="G5:G6"/>
    <mergeCell ref="H5:H6"/>
    <mergeCell ref="I5:I6"/>
    <mergeCell ref="B7:B10"/>
    <mergeCell ref="G7:G9"/>
    <mergeCell ref="H7:H9"/>
    <mergeCell ref="I7:I9"/>
    <mergeCell ref="B11:B13"/>
    <mergeCell ref="G11:G13"/>
    <mergeCell ref="H11:H13"/>
    <mergeCell ref="I11:I13"/>
    <mergeCell ref="B14:B15"/>
    <mergeCell ref="G14:G15"/>
    <mergeCell ref="H14:H15"/>
    <mergeCell ref="I14:I15"/>
    <mergeCell ref="B16:B23"/>
    <mergeCell ref="G16:G22"/>
    <mergeCell ref="H16:H22"/>
    <mergeCell ref="I16:I22"/>
    <mergeCell ref="B24:B28"/>
    <mergeCell ref="G24:G28"/>
    <mergeCell ref="H24:H28"/>
    <mergeCell ref="I24:I28"/>
    <mergeCell ref="B29:B36"/>
    <mergeCell ref="G29:G35"/>
    <mergeCell ref="H29:H35"/>
    <mergeCell ref="I29:I35"/>
    <mergeCell ref="B49:B53"/>
    <mergeCell ref="G49:G53"/>
    <mergeCell ref="H49:H53"/>
    <mergeCell ref="I49:I53"/>
    <mergeCell ref="A39:A60"/>
    <mergeCell ref="B40:B41"/>
    <mergeCell ref="G40:G41"/>
    <mergeCell ref="H40:H41"/>
    <mergeCell ref="I40:I41"/>
    <mergeCell ref="B42:B48"/>
    <mergeCell ref="G42:G47"/>
    <mergeCell ref="H42:H47"/>
    <mergeCell ref="I42:I47"/>
    <mergeCell ref="B54:B60"/>
    <mergeCell ref="G54:G59"/>
    <mergeCell ref="H54:H59"/>
    <mergeCell ref="I54:I59"/>
    <mergeCell ref="A61:A62"/>
    <mergeCell ref="B61:B62"/>
    <mergeCell ref="G61:G62"/>
    <mergeCell ref="H61:H62"/>
    <mergeCell ref="I61:I62"/>
    <mergeCell ref="A63:A120"/>
    <mergeCell ref="B63:B65"/>
    <mergeCell ref="G63:G68"/>
    <mergeCell ref="H63:H68"/>
    <mergeCell ref="I63:I68"/>
    <mergeCell ref="B66:B68"/>
    <mergeCell ref="B69:B71"/>
    <mergeCell ref="G69:G74"/>
    <mergeCell ref="H69:H74"/>
    <mergeCell ref="I69:I74"/>
    <mergeCell ref="B72:B74"/>
    <mergeCell ref="B75:B77"/>
    <mergeCell ref="G75:G110"/>
    <mergeCell ref="H75:H110"/>
    <mergeCell ref="I75:I110"/>
    <mergeCell ref="B78:B80"/>
    <mergeCell ref="B81:B83"/>
    <mergeCell ref="B84:B86"/>
    <mergeCell ref="B87:B89"/>
    <mergeCell ref="B90:B92"/>
    <mergeCell ref="B93:B95"/>
    <mergeCell ref="B96:B98"/>
    <mergeCell ref="B99:B101"/>
    <mergeCell ref="B115:B120"/>
    <mergeCell ref="G115:G120"/>
    <mergeCell ref="H115:H120"/>
    <mergeCell ref="I115:I120"/>
    <mergeCell ref="B102:B104"/>
    <mergeCell ref="B105:B107"/>
    <mergeCell ref="B108:B110"/>
    <mergeCell ref="B111:B113"/>
    <mergeCell ref="G111:G113"/>
    <mergeCell ref="H111:H113"/>
    <mergeCell ref="I111:I113"/>
    <mergeCell ref="A121:A126"/>
    <mergeCell ref="B121:B126"/>
    <mergeCell ref="G121:G126"/>
    <mergeCell ref="H121:H126"/>
    <mergeCell ref="I121:I126"/>
    <mergeCell ref="A127:A157"/>
    <mergeCell ref="B127:B128"/>
    <mergeCell ref="G127:G134"/>
    <mergeCell ref="H127:H134"/>
    <mergeCell ref="I127:I134"/>
    <mergeCell ref="B129:B135"/>
    <mergeCell ref="B136:B140"/>
    <mergeCell ref="G136:G140"/>
    <mergeCell ref="H136:H140"/>
    <mergeCell ref="I136:I140"/>
    <mergeCell ref="B141:B147"/>
    <mergeCell ref="G141:G146"/>
    <mergeCell ref="H141:H146"/>
    <mergeCell ref="I141:I146"/>
    <mergeCell ref="B148:B150"/>
    <mergeCell ref="G148:G150"/>
    <mergeCell ref="G156:G157"/>
    <mergeCell ref="H156:H157"/>
    <mergeCell ref="I156:I157"/>
    <mergeCell ref="H148:H150"/>
    <mergeCell ref="I148:I150"/>
    <mergeCell ref="B151:B157"/>
    <mergeCell ref="G151:G152"/>
    <mergeCell ref="H151:H152"/>
    <mergeCell ref="I151:I152"/>
    <mergeCell ref="G154:G155"/>
    <mergeCell ref="H154:H155"/>
    <mergeCell ref="I154:I155"/>
    <mergeCell ref="H167:H172"/>
    <mergeCell ref="I167:I172"/>
    <mergeCell ref="G173:G174"/>
    <mergeCell ref="A158:A166"/>
    <mergeCell ref="B158:B160"/>
    <mergeCell ref="G158:G160"/>
    <mergeCell ref="H158:H160"/>
    <mergeCell ref="I158:I160"/>
    <mergeCell ref="B161:B163"/>
    <mergeCell ref="G161:G166"/>
    <mergeCell ref="H161:H166"/>
    <mergeCell ref="I161:I166"/>
    <mergeCell ref="B164:B166"/>
    <mergeCell ref="B177:B183"/>
    <mergeCell ref="G177:G183"/>
    <mergeCell ref="H177:H183"/>
    <mergeCell ref="I177:I183"/>
    <mergeCell ref="A184:A253"/>
    <mergeCell ref="B184:B191"/>
    <mergeCell ref="G184:G190"/>
    <mergeCell ref="H184:H190"/>
    <mergeCell ref="I184:I190"/>
    <mergeCell ref="H206:H207"/>
    <mergeCell ref="A167:A183"/>
    <mergeCell ref="B167:B172"/>
    <mergeCell ref="B173:B176"/>
    <mergeCell ref="B212:B217"/>
    <mergeCell ref="G212:G217"/>
    <mergeCell ref="H212:H217"/>
    <mergeCell ref="I212:I217"/>
    <mergeCell ref="I242:I247"/>
    <mergeCell ref="H173:H174"/>
    <mergeCell ref="I173:I174"/>
    <mergeCell ref="G175:G176"/>
    <mergeCell ref="H175:H176"/>
    <mergeCell ref="I175:I176"/>
    <mergeCell ref="G167:G172"/>
    <mergeCell ref="B192:B211"/>
    <mergeCell ref="G192:G193"/>
    <mergeCell ref="H192:H193"/>
    <mergeCell ref="I192:I193"/>
    <mergeCell ref="G194:G199"/>
    <mergeCell ref="H194:H199"/>
    <mergeCell ref="I194:I199"/>
    <mergeCell ref="I206:I207"/>
    <mergeCell ref="G208:G211"/>
    <mergeCell ref="H208:H211"/>
    <mergeCell ref="I208:I211"/>
    <mergeCell ref="G200:G205"/>
    <mergeCell ref="H200:H205"/>
    <mergeCell ref="I200:I205"/>
    <mergeCell ref="G206:G207"/>
    <mergeCell ref="B234:B241"/>
    <mergeCell ref="G234:G240"/>
    <mergeCell ref="H234:H240"/>
    <mergeCell ref="I234:I240"/>
    <mergeCell ref="B242:B248"/>
    <mergeCell ref="G242:G247"/>
    <mergeCell ref="H242:H247"/>
    <mergeCell ref="B218:B233"/>
    <mergeCell ref="G218:G233"/>
    <mergeCell ref="H218:H233"/>
    <mergeCell ref="I218:I233"/>
    <mergeCell ref="A254:A258"/>
    <mergeCell ref="B254:B258"/>
    <mergeCell ref="G254:G258"/>
    <mergeCell ref="H254:H258"/>
    <mergeCell ref="I254:I258"/>
    <mergeCell ref="B249:B253"/>
    <mergeCell ref="G249:G253"/>
    <mergeCell ref="H249:H253"/>
    <mergeCell ref="I249:I253"/>
  </mergeCells>
  <phoneticPr fontId="3" type="noConversion"/>
  <conditionalFormatting sqref="G37:I38">
    <cfRule type="cellIs" dxfId="2" priority="5" stopIfTrue="1" operator="lessThan">
      <formula>0</formula>
    </cfRule>
  </conditionalFormatting>
  <conditionalFormatting sqref="G136:I146 G7:I9 G5:G6 G63:I110 G40:I47 G49:I59 G121:I134 G11:I22 G24:I35 G177:I190 G249:I253 G194:I205 G242:I247 G218:I240 G208:I212">
    <cfRule type="cellIs" dxfId="1" priority="4" stopIfTrue="1" operator="notEqual">
      <formula>0</formula>
    </cfRule>
  </conditionalFormatting>
  <conditionalFormatting sqref="G173:I176 G192:I193 G154:I155 G151:I152">
    <cfRule type="cellIs" dxfId="0" priority="3" stopIfTrue="1" operator="lessThan">
      <formula>0</formula>
    </cfRule>
  </conditionalFormatting>
  <pageMargins left="0.39370078740157483" right="0.31496062992125984" top="0.31496062992125984" bottom="0.39370078740157483" header="0.31496062992125984" footer="0.31496062992125984"/>
  <pageSetup paperSize="9" orientation="landscape" r:id="rId1"/>
  <headerFooter alignWithMargins="0">
    <oddFooter>第 &amp;P 页，共 &amp;N 页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"/>
    </sheetView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数据填报与分析</vt:lpstr>
      <vt:lpstr>Sheet1</vt:lpstr>
      <vt:lpstr>数据填报与分析!Print_Area</vt:lpstr>
      <vt:lpstr>数据填报与分析!Print_Titles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王忠华</dc:creator>
  <cp:lastModifiedBy>Client</cp:lastModifiedBy>
  <cp:lastPrinted>2014-07-09T06:47:05Z</cp:lastPrinted>
  <dcterms:created xsi:type="dcterms:W3CDTF">2013-04-08T03:17:51Z</dcterms:created>
  <dcterms:modified xsi:type="dcterms:W3CDTF">2017-08-30T06:08:53Z</dcterms:modified>
</cp:coreProperties>
</file>