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iffH\Documents\Rcode\Osoyoos_recruits_SAR\DATA\"/>
    </mc:Choice>
  </mc:AlternateContent>
  <xr:revisionPtr revIDLastSave="0" documentId="8_{756BF55D-261B-4390-861F-350C66A2259E}" xr6:coauthVersionLast="47" xr6:coauthVersionMax="47" xr10:uidLastSave="{00000000-0000-0000-0000-000000000000}"/>
  <bookViews>
    <workbookView xWindow="-120" yWindow="-16320" windowWidth="29040" windowHeight="16440" xr2:uid="{00000000-000D-0000-FFFF-FFFF00000000}"/>
  </bookViews>
  <sheets>
    <sheet name="Columbia_Sockeye_Stock_240812" sheetId="4" r:id="rId1"/>
    <sheet name="pmin version" sheetId="2" r:id="rId2"/>
    <sheet name="Sheet2" sheetId="3" r:id="rId3"/>
    <sheet name="pmax version" sheetId="1" r:id="rId4"/>
  </sheets>
  <definedNames>
    <definedName name="_xlnm._FilterDatabase" localSheetId="2" hidden="1">Sheet2!$A$2:$E$49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3" l="1"/>
  <c r="H15" i="3"/>
  <c r="H16" i="3"/>
  <c r="H19" i="3"/>
  <c r="H22" i="3"/>
  <c r="H23" i="3"/>
  <c r="H24" i="3"/>
  <c r="H30" i="3"/>
  <c r="H31" i="3"/>
  <c r="H38" i="3"/>
  <c r="H39" i="3"/>
  <c r="H46" i="3"/>
  <c r="H47" i="3"/>
  <c r="G30" i="3"/>
  <c r="G31" i="3"/>
  <c r="G38" i="3"/>
  <c r="G39" i="3"/>
  <c r="G46" i="3"/>
  <c r="G47" i="3"/>
  <c r="D26" i="3"/>
  <c r="E26" i="3"/>
  <c r="H26" i="3" s="1"/>
  <c r="D27" i="3"/>
  <c r="E27" i="3"/>
  <c r="G27" i="3" s="1"/>
  <c r="D28" i="3"/>
  <c r="E28" i="3"/>
  <c r="H28" i="3" s="1"/>
  <c r="D29" i="3"/>
  <c r="E29" i="3"/>
  <c r="D30" i="3"/>
  <c r="E30" i="3"/>
  <c r="D31" i="3"/>
  <c r="E31" i="3"/>
  <c r="D32" i="3"/>
  <c r="E32" i="3"/>
  <c r="H32" i="3" s="1"/>
  <c r="D33" i="3"/>
  <c r="E33" i="3"/>
  <c r="H33" i="3" s="1"/>
  <c r="D34" i="3"/>
  <c r="E34" i="3"/>
  <c r="H34" i="3" s="1"/>
  <c r="D35" i="3"/>
  <c r="E35" i="3"/>
  <c r="H35" i="3" s="1"/>
  <c r="D36" i="3"/>
  <c r="E36" i="3"/>
  <c r="H36" i="3" s="1"/>
  <c r="D37" i="3"/>
  <c r="E37" i="3"/>
  <c r="D38" i="3"/>
  <c r="E38" i="3"/>
  <c r="D39" i="3"/>
  <c r="E39" i="3"/>
  <c r="D40" i="3"/>
  <c r="E40" i="3"/>
  <c r="G40" i="3" s="1"/>
  <c r="D41" i="3"/>
  <c r="E41" i="3"/>
  <c r="H41" i="3" s="1"/>
  <c r="D42" i="3"/>
  <c r="E42" i="3"/>
  <c r="H42" i="3" s="1"/>
  <c r="D43" i="3"/>
  <c r="E43" i="3"/>
  <c r="H43" i="3" s="1"/>
  <c r="D44" i="3"/>
  <c r="E44" i="3"/>
  <c r="H44" i="3" s="1"/>
  <c r="D45" i="3"/>
  <c r="E45" i="3"/>
  <c r="D46" i="3"/>
  <c r="E46" i="3"/>
  <c r="D47" i="3"/>
  <c r="E47" i="3"/>
  <c r="D48" i="3"/>
  <c r="E48" i="3"/>
  <c r="H48" i="3" s="1"/>
  <c r="D49" i="3"/>
  <c r="E49" i="3"/>
  <c r="H49" i="3" s="1"/>
  <c r="E2" i="3"/>
  <c r="D2" i="3"/>
  <c r="A49" i="3"/>
  <c r="B49" i="3"/>
  <c r="C49" i="3"/>
  <c r="A3" i="3"/>
  <c r="B3" i="3"/>
  <c r="C3" i="3"/>
  <c r="H3" i="3" s="1"/>
  <c r="A4" i="3"/>
  <c r="B4" i="3"/>
  <c r="C4" i="3"/>
  <c r="H4" i="3" s="1"/>
  <c r="A5" i="3"/>
  <c r="B5" i="3"/>
  <c r="C5" i="3"/>
  <c r="H5" i="3" s="1"/>
  <c r="A6" i="3"/>
  <c r="B6" i="3"/>
  <c r="C6" i="3"/>
  <c r="H6" i="3" s="1"/>
  <c r="A7" i="3"/>
  <c r="B7" i="3"/>
  <c r="C7" i="3"/>
  <c r="H7" i="3" s="1"/>
  <c r="A8" i="3"/>
  <c r="B8" i="3"/>
  <c r="C8" i="3"/>
  <c r="H8" i="3" s="1"/>
  <c r="A9" i="3"/>
  <c r="B9" i="3"/>
  <c r="C9" i="3"/>
  <c r="H9" i="3" s="1"/>
  <c r="A10" i="3"/>
  <c r="B10" i="3"/>
  <c r="C10" i="3"/>
  <c r="H10" i="3" s="1"/>
  <c r="A11" i="3"/>
  <c r="B11" i="3"/>
  <c r="C11" i="3"/>
  <c r="H11" i="3" s="1"/>
  <c r="A12" i="3"/>
  <c r="B12" i="3"/>
  <c r="C12" i="3"/>
  <c r="H12" i="3" s="1"/>
  <c r="A13" i="3"/>
  <c r="B13" i="3"/>
  <c r="C13" i="3"/>
  <c r="H13" i="3" s="1"/>
  <c r="A14" i="3"/>
  <c r="B14" i="3"/>
  <c r="C14" i="3"/>
  <c r="A15" i="3"/>
  <c r="B15" i="3"/>
  <c r="C15" i="3"/>
  <c r="A16" i="3"/>
  <c r="B16" i="3"/>
  <c r="C16" i="3"/>
  <c r="A17" i="3"/>
  <c r="B17" i="3"/>
  <c r="C17" i="3"/>
  <c r="H17" i="3" s="1"/>
  <c r="A18" i="3"/>
  <c r="B18" i="3"/>
  <c r="C18" i="3"/>
  <c r="H18" i="3" s="1"/>
  <c r="A19" i="3"/>
  <c r="B19" i="3"/>
  <c r="C19" i="3"/>
  <c r="A20" i="3"/>
  <c r="B20" i="3"/>
  <c r="C20" i="3"/>
  <c r="H20" i="3" s="1"/>
  <c r="A21" i="3"/>
  <c r="B21" i="3"/>
  <c r="C21" i="3"/>
  <c r="H21" i="3" s="1"/>
  <c r="A22" i="3"/>
  <c r="B22" i="3"/>
  <c r="C22" i="3"/>
  <c r="A23" i="3"/>
  <c r="B23" i="3"/>
  <c r="C23" i="3"/>
  <c r="A24" i="3"/>
  <c r="B24" i="3"/>
  <c r="C24" i="3"/>
  <c r="A25" i="3"/>
  <c r="B25" i="3"/>
  <c r="C25" i="3"/>
  <c r="H25" i="3" s="1"/>
  <c r="A26" i="3"/>
  <c r="B26" i="3"/>
  <c r="C26" i="3"/>
  <c r="A27" i="3"/>
  <c r="B27" i="3"/>
  <c r="C27" i="3"/>
  <c r="A28" i="3"/>
  <c r="B28" i="3"/>
  <c r="C28" i="3"/>
  <c r="A29" i="3"/>
  <c r="B29" i="3"/>
  <c r="C29" i="3"/>
  <c r="H29" i="3" s="1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H37" i="3" s="1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4" i="3"/>
  <c r="B44" i="3"/>
  <c r="C44" i="3"/>
  <c r="A45" i="3"/>
  <c r="B45" i="3"/>
  <c r="C45" i="3"/>
  <c r="H45" i="3" s="1"/>
  <c r="A46" i="3"/>
  <c r="B46" i="3"/>
  <c r="C46" i="3"/>
  <c r="A47" i="3"/>
  <c r="B47" i="3"/>
  <c r="C47" i="3"/>
  <c r="A48" i="3"/>
  <c r="B48" i="3"/>
  <c r="C48" i="3"/>
  <c r="C2" i="3"/>
  <c r="B2" i="3"/>
  <c r="A2" i="3"/>
  <c r="G32" i="3" l="1"/>
  <c r="H40" i="3"/>
  <c r="H27" i="3"/>
  <c r="G44" i="3"/>
  <c r="G36" i="3"/>
  <c r="G28" i="3"/>
  <c r="G43" i="3"/>
  <c r="G35" i="3"/>
  <c r="G26" i="3"/>
  <c r="G42" i="3"/>
  <c r="G34" i="3"/>
  <c r="G49" i="3"/>
  <c r="G41" i="3"/>
  <c r="G33" i="3"/>
  <c r="G48" i="3"/>
  <c r="G45" i="3"/>
  <c r="G37" i="3"/>
  <c r="G29" i="3"/>
</calcChain>
</file>

<file path=xl/sharedStrings.xml><?xml version="1.0" encoding="utf-8"?>
<sst xmlns="http://schemas.openxmlformats.org/spreadsheetml/2006/main" count="84" uniqueCount="26">
  <si>
    <t>Return_Year</t>
  </si>
  <si>
    <t>RockI_Sockeye_adj</t>
  </si>
  <si>
    <t>RRH_Sockeye_adj</t>
  </si>
  <si>
    <t>Tum_Sockeye_adj</t>
  </si>
  <si>
    <t>Wen_Stock_Comp_1</t>
  </si>
  <si>
    <t>Ok_Stock_Comp_1</t>
  </si>
  <si>
    <t>Wen_Stock_Comp_2</t>
  </si>
  <si>
    <t>Wen_Stock_Comp_Best</t>
  </si>
  <si>
    <t>Ok_Stock_Comp_Best</t>
  </si>
  <si>
    <t>Stock_Comp_Total</t>
  </si>
  <si>
    <t>NA</t>
  </si>
  <si>
    <t>Wenatchee Pmax Version</t>
  </si>
  <si>
    <t>Wenatchee Pmin Version</t>
  </si>
  <si>
    <t>Diff</t>
  </si>
  <si>
    <t>Avg</t>
  </si>
  <si>
    <t>Final Ok</t>
  </si>
  <si>
    <t>Year</t>
  </si>
  <si>
    <t>Tumwater Dam (TUM)</t>
  </si>
  <si>
    <t>Okanagan</t>
  </si>
  <si>
    <t>Wenatchee</t>
  </si>
  <si>
    <t xml:space="preserve">Wenatchee  </t>
  </si>
  <si>
    <t>% Based RRH:RIS Ratio</t>
  </si>
  <si>
    <t>Rocky Reach Dam (RRH)</t>
  </si>
  <si>
    <t>Rock Island Dam (RIS)</t>
  </si>
  <si>
    <t>% Based on RIS:TUM Ratio</t>
  </si>
  <si>
    <t>Final Stock Composition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</si>
</sst>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9">
    <xf numFmtId="0" fontId="0" fillId="0" borderId="0" xfId="0"/>
    <xf numFmtId="9" fontId="0" fillId="0" borderId="0" xfId="2" applyFont="1"/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0" fontId="0" fillId="0" borderId="10" xfId="0" applyBorder="1"/>
    <xf numFmtId="9" fontId="0" fillId="0" borderId="10" xfId="2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9" fontId="0" fillId="0" borderId="15" xfId="2" applyFont="1" applyBorder="1" applyAlignment="1">
      <alignment horizontal="center"/>
    </xf>
    <xf numFmtId="0" fontId="0" fillId="0" borderId="15" xfId="0" applyBorder="1"/>
    <xf numFmtId="9" fontId="0" fillId="0" borderId="12" xfId="2" applyFont="1" applyBorder="1" applyAlignment="1">
      <alignment horizontal="center"/>
    </xf>
    <xf numFmtId="0" fontId="0" fillId="0" borderId="17" xfId="0" applyBorder="1"/>
    <xf numFmtId="0" fontId="0" fillId="0" borderId="16" xfId="0" applyBorder="1" applyAlignment="1">
      <alignment horizontal="center"/>
    </xf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1" xfId="0" applyBorder="1"/>
    <xf numFmtId="9" fontId="0" fillId="0" borderId="0" xfId="2" applyFont="1" applyBorder="1" applyAlignment="1">
      <alignment horizontal="center"/>
    </xf>
    <xf numFmtId="0" fontId="0" fillId="0" borderId="0" xfId="0" applyBorder="1"/>
    <xf numFmtId="9" fontId="0" fillId="0" borderId="19" xfId="0" applyNumberFormat="1" applyBorder="1" applyAlignment="1">
      <alignment horizontal="center"/>
    </xf>
    <xf numFmtId="9" fontId="0" fillId="0" borderId="22" xfId="0" applyNumberFormat="1" applyBorder="1" applyAlignment="1">
      <alignment horizontal="center"/>
    </xf>
    <xf numFmtId="9" fontId="0" fillId="0" borderId="20" xfId="0" applyNumberFormat="1" applyBorder="1" applyAlignment="1">
      <alignment horizontal="center"/>
    </xf>
    <xf numFmtId="9" fontId="0" fillId="0" borderId="23" xfId="2" applyFont="1" applyBorder="1" applyAlignment="1">
      <alignment horizontal="center"/>
    </xf>
    <xf numFmtId="9" fontId="0" fillId="0" borderId="24" xfId="2" applyFont="1" applyBorder="1" applyAlignment="1">
      <alignment horizontal="center"/>
    </xf>
    <xf numFmtId="9" fontId="0" fillId="0" borderId="25" xfId="2" applyFont="1" applyBorder="1" applyAlignment="1">
      <alignment horizontal="center"/>
    </xf>
    <xf numFmtId="9" fontId="0" fillId="0" borderId="26" xfId="2" applyFont="1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0" xfId="1" applyNumberFormat="1" applyFont="1" applyAlignment="1">
      <alignment horizontal="right"/>
    </xf>
    <xf numFmtId="165" fontId="0" fillId="0" borderId="0" xfId="1" applyNumberFormat="1" applyFont="1"/>
    <xf numFmtId="165" fontId="0" fillId="0" borderId="15" xfId="1" applyNumberFormat="1" applyFont="1" applyBorder="1"/>
    <xf numFmtId="165" fontId="0" fillId="0" borderId="10" xfId="1" applyNumberFormat="1" applyFont="1" applyBorder="1"/>
    <xf numFmtId="165" fontId="0" fillId="0" borderId="28" xfId="1" applyNumberFormat="1" applyFont="1" applyBorder="1"/>
    <xf numFmtId="0" fontId="0" fillId="0" borderId="0" xfId="0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4" xfId="0" applyBorder="1" applyAlignment="1">
      <alignment horizontal="center"/>
    </xf>
    <xf numFmtId="165" fontId="0" fillId="0" borderId="17" xfId="1" applyNumberFormat="1" applyFont="1" applyBorder="1"/>
    <xf numFmtId="165" fontId="0" fillId="0" borderId="18" xfId="1" applyNumberFormat="1" applyFont="1" applyBorder="1" applyAlignment="1">
      <alignment horizontal="right"/>
    </xf>
    <xf numFmtId="165" fontId="0" fillId="0" borderId="14" xfId="1" applyNumberFormat="1" applyFont="1" applyBorder="1"/>
    <xf numFmtId="165" fontId="0" fillId="0" borderId="16" xfId="1" applyNumberFormat="1" applyFont="1" applyBorder="1" applyAlignment="1">
      <alignment horizontal="right"/>
    </xf>
    <xf numFmtId="0" fontId="0" fillId="0" borderId="14" xfId="0" applyBorder="1" applyAlignment="1">
      <alignment horizontal="center" wrapText="1"/>
    </xf>
    <xf numFmtId="165" fontId="0" fillId="0" borderId="29" xfId="1" applyNumberFormat="1" applyFont="1" applyBorder="1"/>
    <xf numFmtId="165" fontId="0" fillId="0" borderId="27" xfId="1" applyNumberFormat="1" applyFont="1" applyBorder="1" applyAlignment="1">
      <alignment horizontal="right"/>
    </xf>
    <xf numFmtId="9" fontId="0" fillId="0" borderId="29" xfId="2" applyFont="1" applyBorder="1"/>
    <xf numFmtId="9" fontId="0" fillId="0" borderId="27" xfId="2" applyFont="1" applyBorder="1"/>
    <xf numFmtId="9" fontId="0" fillId="0" borderId="17" xfId="2" applyFont="1" applyBorder="1"/>
    <xf numFmtId="9" fontId="0" fillId="0" borderId="18" xfId="2" applyFont="1" applyBorder="1"/>
    <xf numFmtId="9" fontId="0" fillId="0" borderId="14" xfId="2" applyFont="1" applyBorder="1"/>
    <xf numFmtId="9" fontId="0" fillId="0" borderId="16" xfId="2" applyFont="1" applyBorder="1"/>
    <xf numFmtId="0" fontId="0" fillId="0" borderId="25" xfId="0" applyBorder="1" applyAlignment="1">
      <alignment horizontal="center" wrapText="1"/>
    </xf>
    <xf numFmtId="9" fontId="0" fillId="0" borderId="24" xfId="2" applyFont="1" applyBorder="1"/>
    <xf numFmtId="9" fontId="0" fillId="0" borderId="25" xfId="2" applyFont="1" applyBorder="1"/>
    <xf numFmtId="164" fontId="16" fillId="0" borderId="30" xfId="2" applyNumberFormat="1" applyFont="1" applyBorder="1"/>
    <xf numFmtId="164" fontId="16" fillId="0" borderId="27" xfId="2" applyNumberFormat="1" applyFont="1" applyBorder="1"/>
    <xf numFmtId="164" fontId="16" fillId="0" borderId="31" xfId="2" applyNumberFormat="1" applyFont="1" applyBorder="1"/>
    <xf numFmtId="164" fontId="16" fillId="0" borderId="18" xfId="2" applyNumberFormat="1" applyFont="1" applyBorder="1"/>
    <xf numFmtId="164" fontId="16" fillId="0" borderId="32" xfId="2" applyNumberFormat="1" applyFont="1" applyBorder="1"/>
    <xf numFmtId="164" fontId="16" fillId="0" borderId="16" xfId="2" applyNumberFormat="1" applyFont="1" applyBorder="1"/>
    <xf numFmtId="0" fontId="0" fillId="0" borderId="23" xfId="0" applyBorder="1" applyAlignment="1">
      <alignment horizontal="center" vertical="center" wrapText="1"/>
    </xf>
    <xf numFmtId="0" fontId="16" fillId="0" borderId="32" xfId="0" applyFont="1" applyBorder="1" applyAlignment="1">
      <alignment horizontal="center" wrapText="1"/>
    </xf>
    <xf numFmtId="0" fontId="16" fillId="0" borderId="16" xfId="0" applyFont="1" applyBorder="1" applyAlignment="1">
      <alignment horizontal="center" wrapText="1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5" fontId="0" fillId="0" borderId="11" xfId="1" applyNumberFormat="1" applyFont="1" applyBorder="1" applyAlignment="1">
      <alignment horizontal="center" wrapText="1"/>
    </xf>
    <xf numFmtId="165" fontId="0" fillId="0" borderId="14" xfId="1" applyNumberFormat="1" applyFont="1" applyBorder="1" applyAlignment="1">
      <alignment horizontal="center" wrapText="1"/>
    </xf>
    <xf numFmtId="165" fontId="0" fillId="0" borderId="12" xfId="1" applyNumberFormat="1" applyFont="1" applyBorder="1" applyAlignment="1">
      <alignment horizontal="center" wrapText="1"/>
    </xf>
    <xf numFmtId="165" fontId="0" fillId="0" borderId="15" xfId="1" applyNumberFormat="1" applyFont="1" applyBorder="1" applyAlignment="1">
      <alignment horizontal="center" wrapText="1"/>
    </xf>
    <xf numFmtId="165" fontId="0" fillId="0" borderId="13" xfId="1" applyNumberFormat="1" applyFont="1" applyBorder="1" applyAlignment="1">
      <alignment horizontal="center" wrapText="1"/>
    </xf>
    <xf numFmtId="165" fontId="0" fillId="0" borderId="16" xfId="1" applyNumberFormat="1" applyFont="1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wrapText="1"/>
    </xf>
    <xf numFmtId="164" fontId="16" fillId="0" borderId="0" xfId="2" applyNumberFormat="1" applyFont="1" applyBorder="1"/>
    <xf numFmtId="0" fontId="16" fillId="0" borderId="33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 vertical="center" wrapText="1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abSelected="1" zoomScale="90" zoomScaleNormal="90" workbookViewId="0">
      <pane xSplit="1" ySplit="2" topLeftCell="B4" activePane="bottomRight" state="frozen"/>
      <selection pane="topRight" activeCell="C1" sqref="C1"/>
      <selection pane="bottomLeft" activeCell="A2" sqref="A2"/>
      <selection pane="bottomRight" activeCell="R14" sqref="R14"/>
    </sheetView>
  </sheetViews>
  <sheetFormatPr defaultRowHeight="14.4" x14ac:dyDescent="0.3"/>
  <cols>
    <col min="1" max="1" width="5.44140625" style="2" bestFit="1" customWidth="1"/>
    <col min="2" max="2" width="11.33203125" style="29" bestFit="1" customWidth="1"/>
    <col min="3" max="3" width="12.109375" style="29" bestFit="1" customWidth="1"/>
    <col min="4" max="4" width="9.77734375" style="28" bestFit="1" customWidth="1"/>
    <col min="5" max="6" width="10.44140625" customWidth="1"/>
    <col min="7" max="7" width="13.44140625" customWidth="1"/>
    <col min="8" max="8" width="12.109375" customWidth="1"/>
    <col min="9" max="10" width="11" customWidth="1"/>
    <col min="11" max="11" width="16.5546875" bestFit="1" customWidth="1"/>
  </cols>
  <sheetData>
    <row r="1" spans="1:11" ht="30.6" customHeight="1" x14ac:dyDescent="0.3">
      <c r="A1" s="71" t="s">
        <v>16</v>
      </c>
      <c r="B1" s="65" t="s">
        <v>23</v>
      </c>
      <c r="C1" s="67" t="s">
        <v>22</v>
      </c>
      <c r="D1" s="69" t="s">
        <v>17</v>
      </c>
      <c r="E1" s="63" t="s">
        <v>21</v>
      </c>
      <c r="F1" s="64"/>
      <c r="G1" s="60" t="s">
        <v>24</v>
      </c>
      <c r="H1" s="77" t="s">
        <v>25</v>
      </c>
      <c r="I1" s="78"/>
      <c r="J1" s="74"/>
    </row>
    <row r="2" spans="1:11" s="33" customFormat="1" ht="16.2" customHeight="1" thickBot="1" x14ac:dyDescent="0.35">
      <c r="A2" s="72"/>
      <c r="B2" s="66"/>
      <c r="C2" s="68"/>
      <c r="D2" s="70"/>
      <c r="E2" s="42" t="s">
        <v>18</v>
      </c>
      <c r="F2" s="34" t="s">
        <v>19</v>
      </c>
      <c r="G2" s="51" t="s">
        <v>20</v>
      </c>
      <c r="H2" s="61" t="s">
        <v>19</v>
      </c>
      <c r="I2" s="62" t="s">
        <v>18</v>
      </c>
      <c r="J2" s="75"/>
      <c r="K2" s="33" t="s">
        <v>9</v>
      </c>
    </row>
    <row r="3" spans="1:11" x14ac:dyDescent="0.3">
      <c r="A3" s="35">
        <v>1977</v>
      </c>
      <c r="B3" s="43">
        <v>90261</v>
      </c>
      <c r="C3" s="32">
        <v>28726</v>
      </c>
      <c r="D3" s="44"/>
      <c r="E3" s="45">
        <v>0.32</v>
      </c>
      <c r="F3" s="46">
        <v>0.68</v>
      </c>
      <c r="G3" s="44"/>
      <c r="H3" s="54">
        <v>0.68</v>
      </c>
      <c r="I3" s="55">
        <v>0.32</v>
      </c>
      <c r="J3" s="76"/>
      <c r="K3" s="1">
        <v>1</v>
      </c>
    </row>
    <row r="4" spans="1:11" x14ac:dyDescent="0.3">
      <c r="A4" s="36">
        <v>1978</v>
      </c>
      <c r="B4" s="38">
        <v>14936</v>
      </c>
      <c r="C4" s="31">
        <v>9351</v>
      </c>
      <c r="D4" s="39"/>
      <c r="E4" s="47">
        <v>0.63</v>
      </c>
      <c r="F4" s="48">
        <v>0.37</v>
      </c>
      <c r="G4" s="39"/>
      <c r="H4" s="56">
        <v>0.37</v>
      </c>
      <c r="I4" s="57">
        <v>0.63</v>
      </c>
      <c r="J4" s="76"/>
      <c r="K4" s="1">
        <v>1</v>
      </c>
    </row>
    <row r="5" spans="1:11" x14ac:dyDescent="0.3">
      <c r="A5" s="36">
        <v>1979</v>
      </c>
      <c r="B5" s="38">
        <v>50583</v>
      </c>
      <c r="C5" s="31">
        <v>32418</v>
      </c>
      <c r="D5" s="39"/>
      <c r="E5" s="47">
        <v>0.64</v>
      </c>
      <c r="F5" s="48">
        <v>0.36</v>
      </c>
      <c r="G5" s="39"/>
      <c r="H5" s="56">
        <v>0.36</v>
      </c>
      <c r="I5" s="57">
        <v>0.64</v>
      </c>
      <c r="J5" s="76"/>
      <c r="K5" s="1">
        <v>1</v>
      </c>
    </row>
    <row r="6" spans="1:11" x14ac:dyDescent="0.3">
      <c r="A6" s="36">
        <v>1980</v>
      </c>
      <c r="B6" s="38">
        <v>52657</v>
      </c>
      <c r="C6" s="31">
        <v>33495</v>
      </c>
      <c r="D6" s="39"/>
      <c r="E6" s="47">
        <v>0.64</v>
      </c>
      <c r="F6" s="48">
        <v>0.36</v>
      </c>
      <c r="G6" s="39"/>
      <c r="H6" s="56">
        <v>0.36</v>
      </c>
      <c r="I6" s="57">
        <v>0.64</v>
      </c>
      <c r="J6" s="76"/>
      <c r="K6" s="1">
        <v>1</v>
      </c>
    </row>
    <row r="7" spans="1:11" x14ac:dyDescent="0.3">
      <c r="A7" s="36">
        <v>1981</v>
      </c>
      <c r="B7" s="38">
        <v>47139</v>
      </c>
      <c r="C7" s="31">
        <v>34327</v>
      </c>
      <c r="D7" s="39"/>
      <c r="E7" s="47">
        <v>0.73</v>
      </c>
      <c r="F7" s="48">
        <v>0.27</v>
      </c>
      <c r="G7" s="39"/>
      <c r="H7" s="56">
        <v>0.27</v>
      </c>
      <c r="I7" s="57">
        <v>0.73</v>
      </c>
      <c r="J7" s="76"/>
      <c r="K7" s="1">
        <v>1</v>
      </c>
    </row>
    <row r="8" spans="1:11" x14ac:dyDescent="0.3">
      <c r="A8" s="36">
        <v>1982</v>
      </c>
      <c r="B8" s="38">
        <v>41111</v>
      </c>
      <c r="C8" s="31">
        <v>19464</v>
      </c>
      <c r="D8" s="39"/>
      <c r="E8" s="47">
        <v>0.47</v>
      </c>
      <c r="F8" s="48">
        <v>0.53</v>
      </c>
      <c r="G8" s="39"/>
      <c r="H8" s="56">
        <v>0.53</v>
      </c>
      <c r="I8" s="57">
        <v>0.47</v>
      </c>
      <c r="J8" s="76"/>
      <c r="K8" s="1">
        <v>1</v>
      </c>
    </row>
    <row r="9" spans="1:11" x14ac:dyDescent="0.3">
      <c r="A9" s="36">
        <v>1983</v>
      </c>
      <c r="B9" s="38">
        <v>86424</v>
      </c>
      <c r="C9" s="31">
        <v>29208</v>
      </c>
      <c r="D9" s="39"/>
      <c r="E9" s="47">
        <v>0.34</v>
      </c>
      <c r="F9" s="48">
        <v>0.66</v>
      </c>
      <c r="G9" s="39"/>
      <c r="H9" s="56">
        <v>0.66</v>
      </c>
      <c r="I9" s="57">
        <v>0.34</v>
      </c>
      <c r="J9" s="76"/>
      <c r="K9" s="1">
        <v>1</v>
      </c>
    </row>
    <row r="10" spans="1:11" x14ac:dyDescent="0.3">
      <c r="A10" s="36">
        <v>1984</v>
      </c>
      <c r="B10" s="38">
        <v>109092</v>
      </c>
      <c r="C10" s="31">
        <v>82085</v>
      </c>
      <c r="D10" s="39"/>
      <c r="E10" s="47">
        <v>0.75</v>
      </c>
      <c r="F10" s="48">
        <v>0.25</v>
      </c>
      <c r="G10" s="39"/>
      <c r="H10" s="56">
        <v>0.25</v>
      </c>
      <c r="I10" s="57">
        <v>0.75</v>
      </c>
      <c r="J10" s="76"/>
      <c r="K10" s="1">
        <v>1</v>
      </c>
    </row>
    <row r="11" spans="1:11" x14ac:dyDescent="0.3">
      <c r="A11" s="36">
        <v>1985</v>
      </c>
      <c r="B11" s="38">
        <v>103200</v>
      </c>
      <c r="C11" s="31">
        <v>60566</v>
      </c>
      <c r="D11" s="39"/>
      <c r="E11" s="47">
        <v>0.59</v>
      </c>
      <c r="F11" s="48">
        <v>0.41</v>
      </c>
      <c r="G11" s="39"/>
      <c r="H11" s="56">
        <v>0.41</v>
      </c>
      <c r="I11" s="57">
        <v>0.59</v>
      </c>
      <c r="J11" s="76"/>
      <c r="K11" s="1">
        <v>1</v>
      </c>
    </row>
    <row r="12" spans="1:11" x14ac:dyDescent="0.3">
      <c r="A12" s="36">
        <v>1986</v>
      </c>
      <c r="B12" s="38">
        <v>49788</v>
      </c>
      <c r="C12" s="31">
        <v>39380</v>
      </c>
      <c r="D12" s="39"/>
      <c r="E12" s="47">
        <v>0.79</v>
      </c>
      <c r="F12" s="48">
        <v>0.21</v>
      </c>
      <c r="G12" s="39"/>
      <c r="H12" s="56">
        <v>0.21</v>
      </c>
      <c r="I12" s="57">
        <v>0.79</v>
      </c>
      <c r="J12" s="76"/>
      <c r="K12" s="1">
        <v>1</v>
      </c>
    </row>
    <row r="13" spans="1:11" x14ac:dyDescent="0.3">
      <c r="A13" s="36">
        <v>1987</v>
      </c>
      <c r="B13" s="38">
        <v>69868</v>
      </c>
      <c r="C13" s="31">
        <v>46049</v>
      </c>
      <c r="D13" s="39"/>
      <c r="E13" s="47">
        <v>0.66</v>
      </c>
      <c r="F13" s="48">
        <v>0.34</v>
      </c>
      <c r="G13" s="39"/>
      <c r="H13" s="56">
        <v>0.34</v>
      </c>
      <c r="I13" s="57">
        <v>0.66</v>
      </c>
      <c r="J13" s="76"/>
      <c r="K13" s="1">
        <v>1</v>
      </c>
    </row>
    <row r="14" spans="1:11" x14ac:dyDescent="0.3">
      <c r="A14" s="36">
        <v>1988</v>
      </c>
      <c r="B14" s="38">
        <v>49177</v>
      </c>
      <c r="C14" s="31">
        <v>38463</v>
      </c>
      <c r="D14" s="39"/>
      <c r="E14" s="47">
        <v>0.78</v>
      </c>
      <c r="F14" s="48">
        <v>0.22</v>
      </c>
      <c r="G14" s="39"/>
      <c r="H14" s="56">
        <v>0.22</v>
      </c>
      <c r="I14" s="57">
        <v>0.78</v>
      </c>
      <c r="J14" s="76"/>
      <c r="K14" s="1">
        <v>1</v>
      </c>
    </row>
    <row r="15" spans="1:11" x14ac:dyDescent="0.3">
      <c r="A15" s="36">
        <v>1989</v>
      </c>
      <c r="B15" s="38">
        <v>37360</v>
      </c>
      <c r="C15" s="31">
        <v>18116</v>
      </c>
      <c r="D15" s="39"/>
      <c r="E15" s="47">
        <v>0.48</v>
      </c>
      <c r="F15" s="48">
        <v>0.52</v>
      </c>
      <c r="G15" s="39"/>
      <c r="H15" s="56">
        <v>0.52</v>
      </c>
      <c r="I15" s="57">
        <v>0.48</v>
      </c>
      <c r="J15" s="76"/>
      <c r="K15" s="1">
        <v>1</v>
      </c>
    </row>
    <row r="16" spans="1:11" x14ac:dyDescent="0.3">
      <c r="A16" s="36">
        <v>1990</v>
      </c>
      <c r="B16" s="38">
        <v>44143</v>
      </c>
      <c r="C16" s="31">
        <v>10412</v>
      </c>
      <c r="D16" s="39"/>
      <c r="E16" s="47">
        <v>0.24</v>
      </c>
      <c r="F16" s="48">
        <v>0.76</v>
      </c>
      <c r="G16" s="39"/>
      <c r="H16" s="56">
        <v>0.76</v>
      </c>
      <c r="I16" s="57">
        <v>0.24</v>
      </c>
      <c r="J16" s="76"/>
      <c r="K16" s="1">
        <v>1</v>
      </c>
    </row>
    <row r="17" spans="1:11" x14ac:dyDescent="0.3">
      <c r="A17" s="36">
        <v>1991</v>
      </c>
      <c r="B17" s="38">
        <v>62118</v>
      </c>
      <c r="C17" s="31">
        <v>31119</v>
      </c>
      <c r="D17" s="39"/>
      <c r="E17" s="47">
        <v>0.5</v>
      </c>
      <c r="F17" s="48">
        <v>0.5</v>
      </c>
      <c r="G17" s="39"/>
      <c r="H17" s="56">
        <v>0.5</v>
      </c>
      <c r="I17" s="57">
        <v>0.5</v>
      </c>
      <c r="J17" s="76"/>
      <c r="K17" s="1">
        <v>1</v>
      </c>
    </row>
    <row r="18" spans="1:11" x14ac:dyDescent="0.3">
      <c r="A18" s="36">
        <v>1992</v>
      </c>
      <c r="B18" s="38">
        <v>68359</v>
      </c>
      <c r="C18" s="31">
        <v>47489</v>
      </c>
      <c r="D18" s="39"/>
      <c r="E18" s="47">
        <v>0.69</v>
      </c>
      <c r="F18" s="48">
        <v>0.31</v>
      </c>
      <c r="G18" s="39"/>
      <c r="H18" s="56">
        <v>0.31</v>
      </c>
      <c r="I18" s="57">
        <v>0.69</v>
      </c>
      <c r="J18" s="76"/>
      <c r="K18" s="1">
        <v>1</v>
      </c>
    </row>
    <row r="19" spans="1:11" x14ac:dyDescent="0.3">
      <c r="A19" s="36">
        <v>1993</v>
      </c>
      <c r="B19" s="38">
        <v>65630</v>
      </c>
      <c r="C19" s="31">
        <v>31717</v>
      </c>
      <c r="D19" s="39"/>
      <c r="E19" s="47">
        <v>0.48</v>
      </c>
      <c r="F19" s="48">
        <v>0.52</v>
      </c>
      <c r="G19" s="39"/>
      <c r="H19" s="56">
        <v>0.52</v>
      </c>
      <c r="I19" s="57">
        <v>0.48</v>
      </c>
      <c r="J19" s="76"/>
      <c r="K19" s="1">
        <v>1</v>
      </c>
    </row>
    <row r="20" spans="1:11" x14ac:dyDescent="0.3">
      <c r="A20" s="36">
        <v>1994</v>
      </c>
      <c r="B20" s="38">
        <v>10976</v>
      </c>
      <c r="C20" s="31">
        <v>1886</v>
      </c>
      <c r="D20" s="39"/>
      <c r="E20" s="47">
        <v>0.17</v>
      </c>
      <c r="F20" s="48">
        <v>0.83</v>
      </c>
      <c r="G20" s="39"/>
      <c r="H20" s="56">
        <v>0.83</v>
      </c>
      <c r="I20" s="57">
        <v>0.17</v>
      </c>
      <c r="J20" s="76"/>
      <c r="K20" s="1">
        <v>1</v>
      </c>
    </row>
    <row r="21" spans="1:11" x14ac:dyDescent="0.3">
      <c r="A21" s="36">
        <v>1995</v>
      </c>
      <c r="B21" s="38">
        <v>9075</v>
      </c>
      <c r="C21" s="31">
        <v>5538</v>
      </c>
      <c r="D21" s="39"/>
      <c r="E21" s="47">
        <v>0.61</v>
      </c>
      <c r="F21" s="48">
        <v>0.39</v>
      </c>
      <c r="G21" s="39"/>
      <c r="H21" s="56">
        <v>0.39</v>
      </c>
      <c r="I21" s="57">
        <v>0.61</v>
      </c>
      <c r="J21" s="76"/>
      <c r="K21" s="1">
        <v>1</v>
      </c>
    </row>
    <row r="22" spans="1:11" x14ac:dyDescent="0.3">
      <c r="A22" s="36">
        <v>1996</v>
      </c>
      <c r="B22" s="38">
        <v>29500</v>
      </c>
      <c r="C22" s="31">
        <v>21741</v>
      </c>
      <c r="D22" s="39"/>
      <c r="E22" s="47">
        <v>0.74</v>
      </c>
      <c r="F22" s="48">
        <v>0.26</v>
      </c>
      <c r="G22" s="39"/>
      <c r="H22" s="56">
        <v>0.26</v>
      </c>
      <c r="I22" s="57">
        <v>0.74</v>
      </c>
      <c r="J22" s="76"/>
      <c r="K22" s="1">
        <v>1</v>
      </c>
    </row>
    <row r="23" spans="1:11" x14ac:dyDescent="0.3">
      <c r="A23" s="36">
        <v>1997</v>
      </c>
      <c r="B23" s="38">
        <v>40375</v>
      </c>
      <c r="C23" s="31">
        <v>30661</v>
      </c>
      <c r="D23" s="39"/>
      <c r="E23" s="47">
        <v>0.76</v>
      </c>
      <c r="F23" s="48">
        <v>0.24</v>
      </c>
      <c r="G23" s="39"/>
      <c r="H23" s="56">
        <v>0.24</v>
      </c>
      <c r="I23" s="57">
        <v>0.76</v>
      </c>
      <c r="J23" s="76"/>
      <c r="K23" s="1">
        <v>1</v>
      </c>
    </row>
    <row r="24" spans="1:11" x14ac:dyDescent="0.3">
      <c r="A24" s="36">
        <v>1998</v>
      </c>
      <c r="B24" s="38">
        <v>9367</v>
      </c>
      <c r="C24" s="31">
        <v>5988</v>
      </c>
      <c r="D24" s="39"/>
      <c r="E24" s="47">
        <v>0.64</v>
      </c>
      <c r="F24" s="48">
        <v>0.36</v>
      </c>
      <c r="G24" s="39"/>
      <c r="H24" s="56">
        <v>0.36</v>
      </c>
      <c r="I24" s="57">
        <v>0.64</v>
      </c>
      <c r="J24" s="76"/>
      <c r="K24" s="1">
        <v>1</v>
      </c>
    </row>
    <row r="25" spans="1:11" x14ac:dyDescent="0.3">
      <c r="A25" s="36">
        <v>1999</v>
      </c>
      <c r="B25" s="38">
        <v>18242</v>
      </c>
      <c r="C25" s="31">
        <v>14111</v>
      </c>
      <c r="D25" s="39"/>
      <c r="E25" s="47">
        <v>0.77</v>
      </c>
      <c r="F25" s="48">
        <v>0.23</v>
      </c>
      <c r="G25" s="39"/>
      <c r="H25" s="56">
        <v>0.23</v>
      </c>
      <c r="I25" s="57">
        <v>0.77</v>
      </c>
      <c r="J25" s="76"/>
      <c r="K25" s="1">
        <v>1</v>
      </c>
    </row>
    <row r="26" spans="1:11" x14ac:dyDescent="0.3">
      <c r="A26" s="36">
        <v>2000</v>
      </c>
      <c r="B26" s="38">
        <v>76512</v>
      </c>
      <c r="C26" s="31">
        <v>59944</v>
      </c>
      <c r="D26" s="39">
        <v>20979</v>
      </c>
      <c r="E26" s="47">
        <v>0.78</v>
      </c>
      <c r="F26" s="48">
        <v>0.22</v>
      </c>
      <c r="G26" s="52">
        <v>0.27</v>
      </c>
      <c r="H26" s="56">
        <v>0.245</v>
      </c>
      <c r="I26" s="57">
        <v>0.755</v>
      </c>
      <c r="J26" s="76"/>
      <c r="K26" s="1">
        <v>1</v>
      </c>
    </row>
    <row r="27" spans="1:11" x14ac:dyDescent="0.3">
      <c r="A27" s="36">
        <v>2001</v>
      </c>
      <c r="B27" s="38">
        <v>104840</v>
      </c>
      <c r="C27" s="31">
        <v>74486</v>
      </c>
      <c r="D27" s="39">
        <v>32633</v>
      </c>
      <c r="E27" s="47">
        <v>0.71</v>
      </c>
      <c r="F27" s="48">
        <v>0.28999999999999998</v>
      </c>
      <c r="G27" s="52">
        <v>0.31</v>
      </c>
      <c r="H27" s="56">
        <v>0.3</v>
      </c>
      <c r="I27" s="57">
        <v>0.7</v>
      </c>
      <c r="J27" s="76"/>
      <c r="K27" s="1">
        <v>1</v>
      </c>
    </row>
    <row r="28" spans="1:11" x14ac:dyDescent="0.3">
      <c r="A28" s="36">
        <v>2002</v>
      </c>
      <c r="B28" s="38">
        <v>44319</v>
      </c>
      <c r="C28" s="31">
        <v>12373</v>
      </c>
      <c r="D28" s="39">
        <v>27821</v>
      </c>
      <c r="E28" s="47">
        <v>0.28000000000000003</v>
      </c>
      <c r="F28" s="48">
        <v>0.72</v>
      </c>
      <c r="G28" s="52">
        <v>0.63</v>
      </c>
      <c r="H28" s="56">
        <v>0.67500000000000004</v>
      </c>
      <c r="I28" s="57">
        <v>0.32500000000000001</v>
      </c>
      <c r="J28" s="76"/>
      <c r="K28" s="1">
        <v>1</v>
      </c>
    </row>
    <row r="29" spans="1:11" x14ac:dyDescent="0.3">
      <c r="A29" s="36">
        <v>2003</v>
      </c>
      <c r="B29" s="38">
        <v>34779</v>
      </c>
      <c r="C29" s="31">
        <v>30355</v>
      </c>
      <c r="D29" s="39">
        <v>5074</v>
      </c>
      <c r="E29" s="47">
        <v>0.87</v>
      </c>
      <c r="F29" s="48">
        <v>0.13</v>
      </c>
      <c r="G29" s="52">
        <v>0.15</v>
      </c>
      <c r="H29" s="56">
        <v>0.14000000000000001</v>
      </c>
      <c r="I29" s="57">
        <v>0.86</v>
      </c>
      <c r="J29" s="76"/>
      <c r="K29" s="1">
        <v>1</v>
      </c>
    </row>
    <row r="30" spans="1:11" x14ac:dyDescent="0.3">
      <c r="A30" s="36">
        <v>2004</v>
      </c>
      <c r="B30" s="38">
        <v>106666</v>
      </c>
      <c r="C30" s="31">
        <v>81338</v>
      </c>
      <c r="D30" s="39">
        <v>33167</v>
      </c>
      <c r="E30" s="47">
        <v>0.76</v>
      </c>
      <c r="F30" s="48">
        <v>0.24</v>
      </c>
      <c r="G30" s="52">
        <v>0.31</v>
      </c>
      <c r="H30" s="56">
        <v>0.27500000000000002</v>
      </c>
      <c r="I30" s="57">
        <v>0.72499999999999998</v>
      </c>
      <c r="J30" s="76"/>
      <c r="K30" s="1">
        <v>1</v>
      </c>
    </row>
    <row r="31" spans="1:11" x14ac:dyDescent="0.3">
      <c r="A31" s="36">
        <v>2005</v>
      </c>
      <c r="B31" s="38">
        <v>71226</v>
      </c>
      <c r="C31" s="31">
        <v>55570</v>
      </c>
      <c r="D31" s="39">
        <v>14218</v>
      </c>
      <c r="E31" s="47">
        <v>0.78</v>
      </c>
      <c r="F31" s="48">
        <v>0.22</v>
      </c>
      <c r="G31" s="52">
        <v>0.2</v>
      </c>
      <c r="H31" s="56">
        <v>0.21</v>
      </c>
      <c r="I31" s="57">
        <v>0.79</v>
      </c>
      <c r="J31" s="76"/>
      <c r="K31" s="1">
        <v>1</v>
      </c>
    </row>
    <row r="32" spans="1:11" x14ac:dyDescent="0.3">
      <c r="A32" s="36">
        <v>2006</v>
      </c>
      <c r="B32" s="38">
        <v>35132</v>
      </c>
      <c r="C32" s="31">
        <v>25377</v>
      </c>
      <c r="D32" s="39">
        <v>9657</v>
      </c>
      <c r="E32" s="47">
        <v>0.72</v>
      </c>
      <c r="F32" s="48">
        <v>0.28000000000000003</v>
      </c>
      <c r="G32" s="52">
        <v>0.27</v>
      </c>
      <c r="H32" s="56">
        <v>0.27500000000000002</v>
      </c>
      <c r="I32" s="57">
        <v>0.72499999999999998</v>
      </c>
      <c r="J32" s="76"/>
      <c r="K32" s="1">
        <v>1</v>
      </c>
    </row>
    <row r="33" spans="1:11" x14ac:dyDescent="0.3">
      <c r="A33" s="36">
        <v>2007</v>
      </c>
      <c r="B33" s="38">
        <v>25122</v>
      </c>
      <c r="C33" s="31">
        <v>22273</v>
      </c>
      <c r="D33" s="39">
        <v>2607</v>
      </c>
      <c r="E33" s="47">
        <v>0.89</v>
      </c>
      <c r="F33" s="48">
        <v>0.11</v>
      </c>
      <c r="G33" s="52">
        <v>0.1</v>
      </c>
      <c r="H33" s="56">
        <v>0.105</v>
      </c>
      <c r="I33" s="57">
        <v>0.89500000000000002</v>
      </c>
      <c r="J33" s="76"/>
      <c r="K33" s="1">
        <v>1</v>
      </c>
    </row>
    <row r="34" spans="1:11" x14ac:dyDescent="0.3">
      <c r="A34" s="36">
        <v>2008</v>
      </c>
      <c r="B34" s="38">
        <v>193739</v>
      </c>
      <c r="C34" s="31">
        <v>165334</v>
      </c>
      <c r="D34" s="39">
        <v>28340</v>
      </c>
      <c r="E34" s="47">
        <v>0.85</v>
      </c>
      <c r="F34" s="48">
        <v>0.15</v>
      </c>
      <c r="G34" s="52">
        <v>0.15</v>
      </c>
      <c r="H34" s="56">
        <v>0.15</v>
      </c>
      <c r="I34" s="57">
        <v>0.85</v>
      </c>
      <c r="J34" s="76"/>
      <c r="K34" s="1">
        <v>1</v>
      </c>
    </row>
    <row r="35" spans="1:11" x14ac:dyDescent="0.3">
      <c r="A35" s="36">
        <v>2009</v>
      </c>
      <c r="B35" s="38">
        <v>162830</v>
      </c>
      <c r="C35" s="31">
        <v>134937</v>
      </c>
      <c r="D35" s="39">
        <v>16034</v>
      </c>
      <c r="E35" s="47">
        <v>0.83</v>
      </c>
      <c r="F35" s="48">
        <v>0.17</v>
      </c>
      <c r="G35" s="52">
        <v>0.1</v>
      </c>
      <c r="H35" s="56">
        <v>0.13500000000000001</v>
      </c>
      <c r="I35" s="57">
        <v>0.86499999999999999</v>
      </c>
      <c r="J35" s="76"/>
      <c r="K35" s="1">
        <v>1</v>
      </c>
    </row>
    <row r="36" spans="1:11" x14ac:dyDescent="0.3">
      <c r="A36" s="36">
        <v>2010</v>
      </c>
      <c r="B36" s="38">
        <v>338310</v>
      </c>
      <c r="C36" s="31">
        <v>295638</v>
      </c>
      <c r="D36" s="39">
        <v>35821</v>
      </c>
      <c r="E36" s="47">
        <v>0.87</v>
      </c>
      <c r="F36" s="48">
        <v>0.13</v>
      </c>
      <c r="G36" s="52">
        <v>0.11</v>
      </c>
      <c r="H36" s="56">
        <v>0.12</v>
      </c>
      <c r="I36" s="57">
        <v>0.88</v>
      </c>
      <c r="J36" s="76"/>
      <c r="K36" s="1">
        <v>1</v>
      </c>
    </row>
    <row r="37" spans="1:11" x14ac:dyDescent="0.3">
      <c r="A37" s="36">
        <v>2011</v>
      </c>
      <c r="B37" s="38">
        <v>146111</v>
      </c>
      <c r="C37" s="31">
        <v>132096</v>
      </c>
      <c r="D37" s="39">
        <v>18634</v>
      </c>
      <c r="E37" s="47">
        <v>0.9</v>
      </c>
      <c r="F37" s="48">
        <v>0.1</v>
      </c>
      <c r="G37" s="52">
        <v>0.13</v>
      </c>
      <c r="H37" s="56">
        <v>0.115</v>
      </c>
      <c r="I37" s="57">
        <v>0.88500000000000001</v>
      </c>
      <c r="J37" s="76"/>
      <c r="K37" s="1">
        <v>1</v>
      </c>
    </row>
    <row r="38" spans="1:11" x14ac:dyDescent="0.3">
      <c r="A38" s="36">
        <v>2012</v>
      </c>
      <c r="B38" s="38">
        <v>410620</v>
      </c>
      <c r="C38" s="31">
        <v>363314</v>
      </c>
      <c r="D38" s="39">
        <v>66520</v>
      </c>
      <c r="E38" s="47">
        <v>0.88</v>
      </c>
      <c r="F38" s="48">
        <v>0.12</v>
      </c>
      <c r="G38" s="52">
        <v>0.16</v>
      </c>
      <c r="H38" s="56">
        <v>0.14000000000000001</v>
      </c>
      <c r="I38" s="57">
        <v>0.86</v>
      </c>
      <c r="J38" s="76"/>
      <c r="K38" s="1">
        <v>1</v>
      </c>
    </row>
    <row r="39" spans="1:11" x14ac:dyDescent="0.3">
      <c r="A39" s="36">
        <v>2013</v>
      </c>
      <c r="B39" s="38">
        <v>159208</v>
      </c>
      <c r="C39" s="31">
        <v>131655</v>
      </c>
      <c r="D39" s="39">
        <v>29015</v>
      </c>
      <c r="E39" s="47">
        <v>0.83</v>
      </c>
      <c r="F39" s="48">
        <v>0.17</v>
      </c>
      <c r="G39" s="52">
        <v>0.18</v>
      </c>
      <c r="H39" s="56">
        <v>0.17499999999999999</v>
      </c>
      <c r="I39" s="57">
        <v>0.82499999999999996</v>
      </c>
      <c r="J39" s="76"/>
      <c r="K39" s="1">
        <v>1</v>
      </c>
    </row>
    <row r="40" spans="1:11" x14ac:dyDescent="0.3">
      <c r="A40" s="36">
        <v>2014</v>
      </c>
      <c r="B40" s="38">
        <v>581121</v>
      </c>
      <c r="C40" s="31">
        <v>492892</v>
      </c>
      <c r="D40" s="39">
        <v>99901</v>
      </c>
      <c r="E40" s="47">
        <v>0.85</v>
      </c>
      <c r="F40" s="48">
        <v>0.15</v>
      </c>
      <c r="G40" s="52">
        <v>0.17</v>
      </c>
      <c r="H40" s="56">
        <v>0.16</v>
      </c>
      <c r="I40" s="57">
        <v>0.84</v>
      </c>
      <c r="J40" s="76"/>
      <c r="K40" s="1">
        <v>1</v>
      </c>
    </row>
    <row r="41" spans="1:11" x14ac:dyDescent="0.3">
      <c r="A41" s="36">
        <v>2015</v>
      </c>
      <c r="B41" s="38">
        <v>264678</v>
      </c>
      <c r="C41" s="31">
        <v>216389</v>
      </c>
      <c r="D41" s="39">
        <v>51566</v>
      </c>
      <c r="E41" s="47">
        <v>0.82</v>
      </c>
      <c r="F41" s="48">
        <v>0.18</v>
      </c>
      <c r="G41" s="52">
        <v>0.19</v>
      </c>
      <c r="H41" s="56">
        <v>0.185</v>
      </c>
      <c r="I41" s="57">
        <v>0.81499999999999995</v>
      </c>
      <c r="J41" s="76"/>
      <c r="K41" s="1">
        <v>1</v>
      </c>
    </row>
    <row r="42" spans="1:11" x14ac:dyDescent="0.3">
      <c r="A42" s="36">
        <v>2016</v>
      </c>
      <c r="B42" s="38">
        <v>310341</v>
      </c>
      <c r="C42" s="31">
        <v>235925</v>
      </c>
      <c r="D42" s="39">
        <v>73697</v>
      </c>
      <c r="E42" s="47">
        <v>0.76</v>
      </c>
      <c r="F42" s="48">
        <v>0.24</v>
      </c>
      <c r="G42" s="52">
        <v>0.24</v>
      </c>
      <c r="H42" s="56">
        <v>0.24</v>
      </c>
      <c r="I42" s="57">
        <v>0.76</v>
      </c>
      <c r="J42" s="76"/>
      <c r="K42" s="1">
        <v>1</v>
      </c>
    </row>
    <row r="43" spans="1:11" x14ac:dyDescent="0.3">
      <c r="A43" s="36">
        <v>2017</v>
      </c>
      <c r="B43" s="38">
        <v>73218</v>
      </c>
      <c r="C43" s="31">
        <v>46701</v>
      </c>
      <c r="D43" s="39">
        <v>23854</v>
      </c>
      <c r="E43" s="47">
        <v>0.64</v>
      </c>
      <c r="F43" s="48">
        <v>0.36</v>
      </c>
      <c r="G43" s="52">
        <v>0.33</v>
      </c>
      <c r="H43" s="56">
        <v>0.34499999999999997</v>
      </c>
      <c r="I43" s="57">
        <v>0.65500000000000003</v>
      </c>
      <c r="J43" s="76"/>
      <c r="K43" s="1">
        <v>1</v>
      </c>
    </row>
    <row r="44" spans="1:11" x14ac:dyDescent="0.3">
      <c r="A44" s="36">
        <v>2018</v>
      </c>
      <c r="B44" s="38">
        <v>172009</v>
      </c>
      <c r="C44" s="31">
        <v>162684</v>
      </c>
      <c r="D44" s="39">
        <v>13973</v>
      </c>
      <c r="E44" s="47">
        <v>0.95</v>
      </c>
      <c r="F44" s="48">
        <v>0.05</v>
      </c>
      <c r="G44" s="52">
        <v>0.08</v>
      </c>
      <c r="H44" s="56">
        <v>6.5000000000000002E-2</v>
      </c>
      <c r="I44" s="57">
        <v>0.93500000000000005</v>
      </c>
      <c r="J44" s="76"/>
      <c r="K44" s="1">
        <v>1</v>
      </c>
    </row>
    <row r="45" spans="1:11" x14ac:dyDescent="0.3">
      <c r="A45" s="36">
        <v>2019</v>
      </c>
      <c r="B45" s="38">
        <v>58562</v>
      </c>
      <c r="C45" s="31">
        <v>50464</v>
      </c>
      <c r="D45" s="39">
        <v>8877</v>
      </c>
      <c r="E45" s="47">
        <v>0.86</v>
      </c>
      <c r="F45" s="48">
        <v>0.14000000000000001</v>
      </c>
      <c r="G45" s="52">
        <v>0.15</v>
      </c>
      <c r="H45" s="56">
        <v>0.14499999999999999</v>
      </c>
      <c r="I45" s="57">
        <v>0.85499999999999998</v>
      </c>
      <c r="J45" s="76"/>
      <c r="K45" s="1">
        <v>1</v>
      </c>
    </row>
    <row r="46" spans="1:11" x14ac:dyDescent="0.3">
      <c r="A46" s="36">
        <v>2020</v>
      </c>
      <c r="B46" s="38">
        <v>280440</v>
      </c>
      <c r="C46" s="31">
        <v>249521</v>
      </c>
      <c r="D46" s="39">
        <v>43391</v>
      </c>
      <c r="E46" s="47">
        <v>0.89</v>
      </c>
      <c r="F46" s="48">
        <v>0.11</v>
      </c>
      <c r="G46" s="52">
        <v>0.15</v>
      </c>
      <c r="H46" s="56">
        <v>0.13</v>
      </c>
      <c r="I46" s="57">
        <v>0.87</v>
      </c>
      <c r="J46" s="76"/>
      <c r="K46" s="1">
        <v>1</v>
      </c>
    </row>
    <row r="47" spans="1:11" x14ac:dyDescent="0.3">
      <c r="A47" s="36">
        <v>2021</v>
      </c>
      <c r="B47" s="38">
        <v>109367</v>
      </c>
      <c r="C47" s="31">
        <v>82643</v>
      </c>
      <c r="D47" s="39">
        <v>30826</v>
      </c>
      <c r="E47" s="47">
        <v>0.76</v>
      </c>
      <c r="F47" s="48">
        <v>0.24</v>
      </c>
      <c r="G47" s="52">
        <v>0.28000000000000003</v>
      </c>
      <c r="H47" s="56">
        <v>0.26</v>
      </c>
      <c r="I47" s="57">
        <v>0.74</v>
      </c>
      <c r="J47" s="76"/>
      <c r="K47" s="1">
        <v>1</v>
      </c>
    </row>
    <row r="48" spans="1:11" x14ac:dyDescent="0.3">
      <c r="A48" s="36">
        <v>2022</v>
      </c>
      <c r="B48" s="38">
        <v>659933</v>
      </c>
      <c r="C48" s="31">
        <v>562721</v>
      </c>
      <c r="D48" s="39">
        <v>110693</v>
      </c>
      <c r="E48" s="47">
        <v>0.85</v>
      </c>
      <c r="F48" s="48">
        <v>0.15</v>
      </c>
      <c r="G48" s="52">
        <v>0.17</v>
      </c>
      <c r="H48" s="56">
        <v>0.16</v>
      </c>
      <c r="I48" s="57">
        <v>0.84</v>
      </c>
      <c r="J48" s="76"/>
      <c r="K48" s="1">
        <v>1</v>
      </c>
    </row>
    <row r="49" spans="1:11" ht="15" thickBot="1" x14ac:dyDescent="0.35">
      <c r="A49" s="37">
        <v>2023</v>
      </c>
      <c r="B49" s="40">
        <v>247772</v>
      </c>
      <c r="C49" s="30">
        <v>149525</v>
      </c>
      <c r="D49" s="41">
        <v>84473</v>
      </c>
      <c r="E49" s="49">
        <v>0.6</v>
      </c>
      <c r="F49" s="50">
        <v>0.4</v>
      </c>
      <c r="G49" s="53">
        <v>0.34</v>
      </c>
      <c r="H49" s="58">
        <v>0.37</v>
      </c>
      <c r="I49" s="59">
        <v>0.63</v>
      </c>
      <c r="J49" s="76"/>
      <c r="K49" s="1">
        <v>1</v>
      </c>
    </row>
  </sheetData>
  <mergeCells count="6">
    <mergeCell ref="H1:I1"/>
    <mergeCell ref="E1:F1"/>
    <mergeCell ref="B1:B2"/>
    <mergeCell ref="C1:C2"/>
    <mergeCell ref="D1:D2"/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8"/>
  <sheetViews>
    <sheetView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4.4" x14ac:dyDescent="0.3"/>
  <cols>
    <col min="2" max="2" width="11.109375" bestFit="1" customWidth="1"/>
    <col min="3" max="3" width="16.77734375" bestFit="1" customWidth="1"/>
    <col min="4" max="4" width="15.6640625" bestFit="1" customWidth="1"/>
    <col min="5" max="5" width="15.77734375" bestFit="1" customWidth="1"/>
    <col min="6" max="6" width="18.21875" bestFit="1" customWidth="1"/>
    <col min="7" max="7" width="16.5546875" bestFit="1" customWidth="1"/>
    <col min="8" max="8" width="18.21875" bestFit="1" customWidth="1"/>
    <col min="9" max="9" width="20.77734375" bestFit="1" customWidth="1"/>
    <col min="10" max="10" width="19.21875" bestFit="1" customWidth="1"/>
    <col min="11" max="11" width="16.5546875" bestFit="1" customWidth="1"/>
  </cols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</v>
      </c>
      <c r="B2">
        <v>1977</v>
      </c>
      <c r="C2">
        <v>90261</v>
      </c>
      <c r="D2">
        <v>28726</v>
      </c>
      <c r="E2" t="s">
        <v>10</v>
      </c>
      <c r="F2">
        <v>0.68</v>
      </c>
      <c r="G2">
        <v>0.32</v>
      </c>
      <c r="H2">
        <v>0</v>
      </c>
      <c r="I2">
        <v>0</v>
      </c>
      <c r="J2">
        <v>1</v>
      </c>
      <c r="K2">
        <v>1</v>
      </c>
    </row>
    <row r="3" spans="1:11" x14ac:dyDescent="0.3">
      <c r="A3">
        <v>2</v>
      </c>
      <c r="B3">
        <v>1978</v>
      </c>
      <c r="C3">
        <v>14936</v>
      </c>
      <c r="D3">
        <v>9351</v>
      </c>
      <c r="E3" t="s">
        <v>10</v>
      </c>
      <c r="F3">
        <v>0.37</v>
      </c>
      <c r="G3">
        <v>0.63</v>
      </c>
      <c r="H3">
        <v>0</v>
      </c>
      <c r="I3">
        <v>0</v>
      </c>
      <c r="J3">
        <v>1</v>
      </c>
      <c r="K3">
        <v>1</v>
      </c>
    </row>
    <row r="4" spans="1:11" x14ac:dyDescent="0.3">
      <c r="A4">
        <v>3</v>
      </c>
      <c r="B4">
        <v>1979</v>
      </c>
      <c r="C4">
        <v>50583</v>
      </c>
      <c r="D4">
        <v>32418</v>
      </c>
      <c r="E4" t="s">
        <v>10</v>
      </c>
      <c r="F4">
        <v>0.36</v>
      </c>
      <c r="G4">
        <v>0.64</v>
      </c>
      <c r="H4">
        <v>0</v>
      </c>
      <c r="I4">
        <v>0</v>
      </c>
      <c r="J4">
        <v>1</v>
      </c>
      <c r="K4">
        <v>1</v>
      </c>
    </row>
    <row r="5" spans="1:11" x14ac:dyDescent="0.3">
      <c r="A5">
        <v>4</v>
      </c>
      <c r="B5">
        <v>1980</v>
      </c>
      <c r="C5">
        <v>52657</v>
      </c>
      <c r="D5">
        <v>33495</v>
      </c>
      <c r="E5" t="s">
        <v>10</v>
      </c>
      <c r="F5">
        <v>0.36</v>
      </c>
      <c r="G5">
        <v>0.64</v>
      </c>
      <c r="H5">
        <v>0</v>
      </c>
      <c r="I5">
        <v>0</v>
      </c>
      <c r="J5">
        <v>1</v>
      </c>
      <c r="K5">
        <v>1</v>
      </c>
    </row>
    <row r="6" spans="1:11" x14ac:dyDescent="0.3">
      <c r="A6">
        <v>5</v>
      </c>
      <c r="B6">
        <v>1981</v>
      </c>
      <c r="C6">
        <v>47139</v>
      </c>
      <c r="D6">
        <v>34327</v>
      </c>
      <c r="E6" t="s">
        <v>10</v>
      </c>
      <c r="F6">
        <v>0.27</v>
      </c>
      <c r="G6">
        <v>0.73</v>
      </c>
      <c r="H6">
        <v>0</v>
      </c>
      <c r="I6">
        <v>0</v>
      </c>
      <c r="J6">
        <v>1</v>
      </c>
      <c r="K6">
        <v>1</v>
      </c>
    </row>
    <row r="7" spans="1:11" x14ac:dyDescent="0.3">
      <c r="A7">
        <v>6</v>
      </c>
      <c r="B7">
        <v>1982</v>
      </c>
      <c r="C7">
        <v>41111</v>
      </c>
      <c r="D7">
        <v>19464</v>
      </c>
      <c r="E7" t="s">
        <v>10</v>
      </c>
      <c r="F7">
        <v>0.53</v>
      </c>
      <c r="G7">
        <v>0.47</v>
      </c>
      <c r="H7">
        <v>0</v>
      </c>
      <c r="I7">
        <v>0</v>
      </c>
      <c r="J7">
        <v>1</v>
      </c>
      <c r="K7">
        <v>1</v>
      </c>
    </row>
    <row r="8" spans="1:11" x14ac:dyDescent="0.3">
      <c r="A8">
        <v>7</v>
      </c>
      <c r="B8">
        <v>1983</v>
      </c>
      <c r="C8">
        <v>86424</v>
      </c>
      <c r="D8">
        <v>29208</v>
      </c>
      <c r="E8" t="s">
        <v>10</v>
      </c>
      <c r="F8">
        <v>0.66</v>
      </c>
      <c r="G8">
        <v>0.34</v>
      </c>
      <c r="H8">
        <v>0</v>
      </c>
      <c r="I8">
        <v>0</v>
      </c>
      <c r="J8">
        <v>1</v>
      </c>
      <c r="K8">
        <v>1</v>
      </c>
    </row>
    <row r="9" spans="1:11" x14ac:dyDescent="0.3">
      <c r="A9">
        <v>8</v>
      </c>
      <c r="B9">
        <v>1984</v>
      </c>
      <c r="C9">
        <v>109092</v>
      </c>
      <c r="D9">
        <v>82085</v>
      </c>
      <c r="E9" t="s">
        <v>10</v>
      </c>
      <c r="F9">
        <v>0.25</v>
      </c>
      <c r="G9">
        <v>0.75</v>
      </c>
      <c r="H9">
        <v>0</v>
      </c>
      <c r="I9">
        <v>0</v>
      </c>
      <c r="J9">
        <v>1</v>
      </c>
      <c r="K9">
        <v>1</v>
      </c>
    </row>
    <row r="10" spans="1:11" x14ac:dyDescent="0.3">
      <c r="A10">
        <v>9</v>
      </c>
      <c r="B10">
        <v>1985</v>
      </c>
      <c r="C10">
        <v>103200</v>
      </c>
      <c r="D10">
        <v>60566</v>
      </c>
      <c r="E10" t="s">
        <v>10</v>
      </c>
      <c r="F10">
        <v>0.41</v>
      </c>
      <c r="G10">
        <v>0.59</v>
      </c>
      <c r="H10">
        <v>0</v>
      </c>
      <c r="I10">
        <v>0</v>
      </c>
      <c r="J10">
        <v>1</v>
      </c>
      <c r="K10">
        <v>1</v>
      </c>
    </row>
    <row r="11" spans="1:11" x14ac:dyDescent="0.3">
      <c r="A11">
        <v>10</v>
      </c>
      <c r="B11">
        <v>1986</v>
      </c>
      <c r="C11">
        <v>49788</v>
      </c>
      <c r="D11">
        <v>36857</v>
      </c>
      <c r="E11" t="s">
        <v>10</v>
      </c>
      <c r="F11">
        <v>0.26</v>
      </c>
      <c r="G11">
        <v>0.74</v>
      </c>
      <c r="H11">
        <v>0</v>
      </c>
      <c r="I11">
        <v>0</v>
      </c>
      <c r="J11">
        <v>1</v>
      </c>
      <c r="K11">
        <v>1</v>
      </c>
    </row>
    <row r="12" spans="1:11" x14ac:dyDescent="0.3">
      <c r="A12">
        <v>11</v>
      </c>
      <c r="B12">
        <v>1987</v>
      </c>
      <c r="C12">
        <v>69868</v>
      </c>
      <c r="D12">
        <v>46049</v>
      </c>
      <c r="E12" t="s">
        <v>10</v>
      </c>
      <c r="F12">
        <v>0.34</v>
      </c>
      <c r="G12">
        <v>0.66</v>
      </c>
      <c r="H12">
        <v>0</v>
      </c>
      <c r="I12">
        <v>0</v>
      </c>
      <c r="J12">
        <v>1</v>
      </c>
      <c r="K12">
        <v>1</v>
      </c>
    </row>
    <row r="13" spans="1:11" x14ac:dyDescent="0.3">
      <c r="A13">
        <v>12</v>
      </c>
      <c r="B13">
        <v>1988</v>
      </c>
      <c r="C13">
        <v>49177</v>
      </c>
      <c r="D13">
        <v>38180</v>
      </c>
      <c r="E13" t="s">
        <v>10</v>
      </c>
      <c r="F13">
        <v>0.22</v>
      </c>
      <c r="G13">
        <v>0.78</v>
      </c>
      <c r="H13">
        <v>0</v>
      </c>
      <c r="I13">
        <v>0</v>
      </c>
      <c r="J13">
        <v>1</v>
      </c>
      <c r="K13">
        <v>1</v>
      </c>
    </row>
    <row r="14" spans="1:11" x14ac:dyDescent="0.3">
      <c r="A14">
        <v>13</v>
      </c>
      <c r="B14">
        <v>1989</v>
      </c>
      <c r="C14">
        <v>37360</v>
      </c>
      <c r="D14">
        <v>18116</v>
      </c>
      <c r="E14" t="s">
        <v>10</v>
      </c>
      <c r="F14">
        <v>0.52</v>
      </c>
      <c r="G14">
        <v>0.48</v>
      </c>
      <c r="H14">
        <v>0</v>
      </c>
      <c r="I14">
        <v>0</v>
      </c>
      <c r="J14">
        <v>1</v>
      </c>
      <c r="K14">
        <v>1</v>
      </c>
    </row>
    <row r="15" spans="1:11" x14ac:dyDescent="0.3">
      <c r="A15">
        <v>14</v>
      </c>
      <c r="B15">
        <v>1990</v>
      </c>
      <c r="C15">
        <v>44143</v>
      </c>
      <c r="D15">
        <v>10412</v>
      </c>
      <c r="E15" t="s">
        <v>10</v>
      </c>
      <c r="F15">
        <v>0.76</v>
      </c>
      <c r="G15">
        <v>0.24</v>
      </c>
      <c r="H15">
        <v>0</v>
      </c>
      <c r="I15">
        <v>0</v>
      </c>
      <c r="J15">
        <v>1</v>
      </c>
      <c r="K15">
        <v>1</v>
      </c>
    </row>
    <row r="16" spans="1:11" x14ac:dyDescent="0.3">
      <c r="A16">
        <v>15</v>
      </c>
      <c r="B16">
        <v>1991</v>
      </c>
      <c r="C16">
        <v>62118</v>
      </c>
      <c r="D16">
        <v>30733</v>
      </c>
      <c r="E16" t="s">
        <v>10</v>
      </c>
      <c r="F16">
        <v>0.51</v>
      </c>
      <c r="G16">
        <v>0.49</v>
      </c>
      <c r="H16">
        <v>0</v>
      </c>
      <c r="I16">
        <v>0</v>
      </c>
      <c r="J16">
        <v>1</v>
      </c>
      <c r="K16">
        <v>1</v>
      </c>
    </row>
    <row r="17" spans="1:11" x14ac:dyDescent="0.3">
      <c r="A17">
        <v>16</v>
      </c>
      <c r="B17">
        <v>1992</v>
      </c>
      <c r="C17">
        <v>68359</v>
      </c>
      <c r="D17">
        <v>46820</v>
      </c>
      <c r="E17" t="s">
        <v>10</v>
      </c>
      <c r="F17">
        <v>0.32</v>
      </c>
      <c r="G17">
        <v>0.68</v>
      </c>
      <c r="H17">
        <v>0</v>
      </c>
      <c r="I17">
        <v>0</v>
      </c>
      <c r="J17">
        <v>1</v>
      </c>
      <c r="K17">
        <v>1</v>
      </c>
    </row>
    <row r="18" spans="1:11" x14ac:dyDescent="0.3">
      <c r="A18">
        <v>17</v>
      </c>
      <c r="B18">
        <v>1993</v>
      </c>
      <c r="C18">
        <v>65630</v>
      </c>
      <c r="D18">
        <v>31717</v>
      </c>
      <c r="E18" t="s">
        <v>10</v>
      </c>
      <c r="F18">
        <v>0.52</v>
      </c>
      <c r="G18">
        <v>0.48</v>
      </c>
      <c r="H18">
        <v>0</v>
      </c>
      <c r="I18">
        <v>0</v>
      </c>
      <c r="J18">
        <v>1</v>
      </c>
      <c r="K18">
        <v>1</v>
      </c>
    </row>
    <row r="19" spans="1:11" x14ac:dyDescent="0.3">
      <c r="A19">
        <v>18</v>
      </c>
      <c r="B19">
        <v>1994</v>
      </c>
      <c r="C19">
        <v>10976</v>
      </c>
      <c r="D19">
        <v>1662</v>
      </c>
      <c r="E19" t="s">
        <v>10</v>
      </c>
      <c r="F19">
        <v>0.85</v>
      </c>
      <c r="G19">
        <v>0.15</v>
      </c>
      <c r="H19">
        <v>0</v>
      </c>
      <c r="I19">
        <v>0</v>
      </c>
      <c r="J19">
        <v>1</v>
      </c>
      <c r="K19">
        <v>1</v>
      </c>
    </row>
    <row r="20" spans="1:11" x14ac:dyDescent="0.3">
      <c r="A20">
        <v>19</v>
      </c>
      <c r="B20">
        <v>1995</v>
      </c>
      <c r="C20">
        <v>9075</v>
      </c>
      <c r="D20">
        <v>4988</v>
      </c>
      <c r="E20" t="s">
        <v>10</v>
      </c>
      <c r="F20">
        <v>0.45</v>
      </c>
      <c r="G20">
        <v>0.55000000000000004</v>
      </c>
      <c r="H20">
        <v>0</v>
      </c>
      <c r="I20">
        <v>0</v>
      </c>
      <c r="J20">
        <v>1</v>
      </c>
      <c r="K20">
        <v>1</v>
      </c>
    </row>
    <row r="21" spans="1:11" x14ac:dyDescent="0.3">
      <c r="A21">
        <v>20</v>
      </c>
      <c r="B21">
        <v>1996</v>
      </c>
      <c r="C21">
        <v>29500</v>
      </c>
      <c r="D21">
        <v>21741</v>
      </c>
      <c r="E21" t="s">
        <v>10</v>
      </c>
      <c r="F21">
        <v>0.26</v>
      </c>
      <c r="G21">
        <v>0.74</v>
      </c>
      <c r="H21">
        <v>0</v>
      </c>
      <c r="I21">
        <v>0</v>
      </c>
      <c r="J21">
        <v>1</v>
      </c>
      <c r="K21">
        <v>1</v>
      </c>
    </row>
    <row r="22" spans="1:11" x14ac:dyDescent="0.3">
      <c r="A22">
        <v>21</v>
      </c>
      <c r="B22">
        <v>1997</v>
      </c>
      <c r="C22">
        <v>40375</v>
      </c>
      <c r="D22">
        <v>30661</v>
      </c>
      <c r="E22" t="s">
        <v>10</v>
      </c>
      <c r="F22">
        <v>0.24</v>
      </c>
      <c r="G22">
        <v>0.76</v>
      </c>
      <c r="H22">
        <v>0</v>
      </c>
      <c r="I22">
        <v>0</v>
      </c>
      <c r="J22">
        <v>1</v>
      </c>
      <c r="K22">
        <v>1</v>
      </c>
    </row>
    <row r="23" spans="1:11" x14ac:dyDescent="0.3">
      <c r="A23">
        <v>22</v>
      </c>
      <c r="B23">
        <v>1998</v>
      </c>
      <c r="C23">
        <v>9367</v>
      </c>
      <c r="D23">
        <v>5988</v>
      </c>
      <c r="E23" t="s">
        <v>10</v>
      </c>
      <c r="F23">
        <v>0.36</v>
      </c>
      <c r="G23">
        <v>0.64</v>
      </c>
      <c r="H23">
        <v>0</v>
      </c>
      <c r="I23">
        <v>0</v>
      </c>
      <c r="J23">
        <v>1</v>
      </c>
      <c r="K23">
        <v>1</v>
      </c>
    </row>
    <row r="24" spans="1:11" x14ac:dyDescent="0.3">
      <c r="A24">
        <v>23</v>
      </c>
      <c r="B24">
        <v>1999</v>
      </c>
      <c r="C24">
        <v>18242</v>
      </c>
      <c r="D24">
        <v>14111</v>
      </c>
      <c r="E24">
        <v>1172</v>
      </c>
      <c r="F24">
        <v>0.23</v>
      </c>
      <c r="G24">
        <v>0.77</v>
      </c>
      <c r="H24">
        <v>0.06</v>
      </c>
      <c r="I24">
        <v>0.06</v>
      </c>
      <c r="J24">
        <v>0.94</v>
      </c>
      <c r="K24">
        <v>1</v>
      </c>
    </row>
    <row r="25" spans="1:11" x14ac:dyDescent="0.3">
      <c r="A25">
        <v>24</v>
      </c>
      <c r="B25">
        <v>2000</v>
      </c>
      <c r="C25">
        <v>76512</v>
      </c>
      <c r="D25">
        <v>57428</v>
      </c>
      <c r="E25">
        <v>20979</v>
      </c>
      <c r="F25">
        <v>0.25</v>
      </c>
      <c r="G25">
        <v>0.75</v>
      </c>
      <c r="H25">
        <v>0.27</v>
      </c>
      <c r="I25">
        <v>0.25</v>
      </c>
      <c r="J25">
        <v>0.75</v>
      </c>
      <c r="K25">
        <v>1</v>
      </c>
    </row>
    <row r="26" spans="1:11" x14ac:dyDescent="0.3">
      <c r="A26">
        <v>25</v>
      </c>
      <c r="B26">
        <v>2001</v>
      </c>
      <c r="C26">
        <v>104840</v>
      </c>
      <c r="D26">
        <v>66220</v>
      </c>
      <c r="E26">
        <v>32633</v>
      </c>
      <c r="F26">
        <v>0.37</v>
      </c>
      <c r="G26">
        <v>0.63</v>
      </c>
      <c r="H26">
        <v>0.31</v>
      </c>
      <c r="I26">
        <v>0.31</v>
      </c>
      <c r="J26">
        <v>0.69</v>
      </c>
      <c r="K26">
        <v>1</v>
      </c>
    </row>
    <row r="27" spans="1:11" x14ac:dyDescent="0.3">
      <c r="A27">
        <v>26</v>
      </c>
      <c r="B27">
        <v>2002</v>
      </c>
      <c r="C27">
        <v>44319</v>
      </c>
      <c r="D27">
        <v>12373</v>
      </c>
      <c r="E27">
        <v>27821</v>
      </c>
      <c r="F27">
        <v>0.72</v>
      </c>
      <c r="G27">
        <v>0.28000000000000003</v>
      </c>
      <c r="H27">
        <v>0.63</v>
      </c>
      <c r="I27">
        <v>0.63</v>
      </c>
      <c r="J27">
        <v>0.37</v>
      </c>
      <c r="K27">
        <v>1</v>
      </c>
    </row>
    <row r="28" spans="1:11" x14ac:dyDescent="0.3">
      <c r="A28">
        <v>27</v>
      </c>
      <c r="B28">
        <v>2003</v>
      </c>
      <c r="C28">
        <v>34779</v>
      </c>
      <c r="D28">
        <v>30355</v>
      </c>
      <c r="E28">
        <v>5074</v>
      </c>
      <c r="F28">
        <v>0.13</v>
      </c>
      <c r="G28">
        <v>0.87</v>
      </c>
      <c r="H28">
        <v>0.15</v>
      </c>
      <c r="I28">
        <v>0.13</v>
      </c>
      <c r="J28">
        <v>0.87</v>
      </c>
      <c r="K28">
        <v>1</v>
      </c>
    </row>
    <row r="29" spans="1:11" x14ac:dyDescent="0.3">
      <c r="A29">
        <v>28</v>
      </c>
      <c r="B29">
        <v>2004</v>
      </c>
      <c r="C29">
        <v>106666</v>
      </c>
      <c r="D29">
        <v>81338</v>
      </c>
      <c r="E29">
        <v>33167</v>
      </c>
      <c r="F29">
        <v>0.24</v>
      </c>
      <c r="G29">
        <v>0.76</v>
      </c>
      <c r="H29">
        <v>0.31</v>
      </c>
      <c r="I29">
        <v>0.24</v>
      </c>
      <c r="J29">
        <v>0.76</v>
      </c>
      <c r="K29">
        <v>1</v>
      </c>
    </row>
    <row r="30" spans="1:11" x14ac:dyDescent="0.3">
      <c r="A30">
        <v>29</v>
      </c>
      <c r="B30">
        <v>2005</v>
      </c>
      <c r="C30">
        <v>71226</v>
      </c>
      <c r="D30">
        <v>55570</v>
      </c>
      <c r="E30">
        <v>14218</v>
      </c>
      <c r="F30">
        <v>0.22</v>
      </c>
      <c r="G30">
        <v>0.78</v>
      </c>
      <c r="H30">
        <v>0.2</v>
      </c>
      <c r="I30">
        <v>0.2</v>
      </c>
      <c r="J30">
        <v>0.8</v>
      </c>
      <c r="K30">
        <v>1</v>
      </c>
    </row>
    <row r="31" spans="1:11" x14ac:dyDescent="0.3">
      <c r="A31">
        <v>30</v>
      </c>
      <c r="B31">
        <v>2006</v>
      </c>
      <c r="C31">
        <v>35132</v>
      </c>
      <c r="D31">
        <v>25377</v>
      </c>
      <c r="E31">
        <v>9657</v>
      </c>
      <c r="F31">
        <v>0.28000000000000003</v>
      </c>
      <c r="G31">
        <v>0.72</v>
      </c>
      <c r="H31">
        <v>0.27</v>
      </c>
      <c r="I31">
        <v>0.27</v>
      </c>
      <c r="J31">
        <v>0.73</v>
      </c>
      <c r="K31">
        <v>1</v>
      </c>
    </row>
    <row r="32" spans="1:11" x14ac:dyDescent="0.3">
      <c r="A32">
        <v>31</v>
      </c>
      <c r="B32">
        <v>2007</v>
      </c>
      <c r="C32">
        <v>25122</v>
      </c>
      <c r="D32">
        <v>20683</v>
      </c>
      <c r="E32">
        <v>2607</v>
      </c>
      <c r="F32">
        <v>0.18</v>
      </c>
      <c r="G32">
        <v>0.82</v>
      </c>
      <c r="H32">
        <v>0.1</v>
      </c>
      <c r="I32">
        <v>0.1</v>
      </c>
      <c r="J32">
        <v>0.9</v>
      </c>
      <c r="K32">
        <v>1</v>
      </c>
    </row>
    <row r="33" spans="1:11" x14ac:dyDescent="0.3">
      <c r="A33">
        <v>32</v>
      </c>
      <c r="B33">
        <v>2008</v>
      </c>
      <c r="C33">
        <v>193739</v>
      </c>
      <c r="D33">
        <v>161343</v>
      </c>
      <c r="E33">
        <v>28340</v>
      </c>
      <c r="F33">
        <v>0.17</v>
      </c>
      <c r="G33">
        <v>0.83</v>
      </c>
      <c r="H33">
        <v>0.15</v>
      </c>
      <c r="I33">
        <v>0.15</v>
      </c>
      <c r="J33">
        <v>0.85</v>
      </c>
      <c r="K33">
        <v>1</v>
      </c>
    </row>
    <row r="34" spans="1:11" x14ac:dyDescent="0.3">
      <c r="A34">
        <v>33</v>
      </c>
      <c r="B34">
        <v>2009</v>
      </c>
      <c r="C34">
        <v>162830</v>
      </c>
      <c r="D34">
        <v>133106</v>
      </c>
      <c r="E34">
        <v>16034</v>
      </c>
      <c r="F34">
        <v>0.18</v>
      </c>
      <c r="G34">
        <v>0.82</v>
      </c>
      <c r="H34">
        <v>0.1</v>
      </c>
      <c r="I34">
        <v>0.1</v>
      </c>
      <c r="J34">
        <v>0.9</v>
      </c>
      <c r="K34">
        <v>1</v>
      </c>
    </row>
    <row r="35" spans="1:11" x14ac:dyDescent="0.3">
      <c r="A35">
        <v>34</v>
      </c>
      <c r="B35">
        <v>2010</v>
      </c>
      <c r="C35">
        <v>338310</v>
      </c>
      <c r="D35">
        <v>295638</v>
      </c>
      <c r="E35">
        <v>35821</v>
      </c>
      <c r="F35">
        <v>0.13</v>
      </c>
      <c r="G35">
        <v>0.87</v>
      </c>
      <c r="H35">
        <v>0.11</v>
      </c>
      <c r="I35">
        <v>0.11</v>
      </c>
      <c r="J35">
        <v>0.89</v>
      </c>
      <c r="K35">
        <v>1</v>
      </c>
    </row>
    <row r="36" spans="1:11" x14ac:dyDescent="0.3">
      <c r="A36">
        <v>35</v>
      </c>
      <c r="B36">
        <v>2011</v>
      </c>
      <c r="C36">
        <v>146111</v>
      </c>
      <c r="D36">
        <v>132096</v>
      </c>
      <c r="E36">
        <v>18634</v>
      </c>
      <c r="F36">
        <v>0.1</v>
      </c>
      <c r="G36">
        <v>0.9</v>
      </c>
      <c r="H36">
        <v>0.13</v>
      </c>
      <c r="I36">
        <v>0.1</v>
      </c>
      <c r="J36">
        <v>0.9</v>
      </c>
      <c r="K36">
        <v>1</v>
      </c>
    </row>
    <row r="37" spans="1:11" x14ac:dyDescent="0.3">
      <c r="A37">
        <v>36</v>
      </c>
      <c r="B37">
        <v>2012</v>
      </c>
      <c r="C37">
        <v>410620</v>
      </c>
      <c r="D37">
        <v>363314</v>
      </c>
      <c r="E37">
        <v>66520</v>
      </c>
      <c r="F37">
        <v>0.12</v>
      </c>
      <c r="G37">
        <v>0.88</v>
      </c>
      <c r="H37">
        <v>0.16</v>
      </c>
      <c r="I37">
        <v>0.12</v>
      </c>
      <c r="J37">
        <v>0.88</v>
      </c>
      <c r="K37">
        <v>1</v>
      </c>
    </row>
    <row r="38" spans="1:11" x14ac:dyDescent="0.3">
      <c r="A38">
        <v>37</v>
      </c>
      <c r="B38">
        <v>2013</v>
      </c>
      <c r="C38">
        <v>159208</v>
      </c>
      <c r="D38">
        <v>131655</v>
      </c>
      <c r="E38">
        <v>29015</v>
      </c>
      <c r="F38">
        <v>0.17</v>
      </c>
      <c r="G38">
        <v>0.83</v>
      </c>
      <c r="H38">
        <v>0.18</v>
      </c>
      <c r="I38">
        <v>0.17</v>
      </c>
      <c r="J38">
        <v>0.83</v>
      </c>
      <c r="K38">
        <v>1</v>
      </c>
    </row>
    <row r="39" spans="1:11" x14ac:dyDescent="0.3">
      <c r="A39">
        <v>38</v>
      </c>
      <c r="B39">
        <v>2014</v>
      </c>
      <c r="C39">
        <v>581121</v>
      </c>
      <c r="D39">
        <v>492892</v>
      </c>
      <c r="E39">
        <v>99901</v>
      </c>
      <c r="F39">
        <v>0.15</v>
      </c>
      <c r="G39">
        <v>0.85</v>
      </c>
      <c r="H39">
        <v>0.17</v>
      </c>
      <c r="I39">
        <v>0.15</v>
      </c>
      <c r="J39">
        <v>0.85</v>
      </c>
      <c r="K39">
        <v>1</v>
      </c>
    </row>
    <row r="40" spans="1:11" x14ac:dyDescent="0.3">
      <c r="A40">
        <v>39</v>
      </c>
      <c r="B40">
        <v>2015</v>
      </c>
      <c r="C40">
        <v>264678</v>
      </c>
      <c r="D40">
        <v>216389</v>
      </c>
      <c r="E40">
        <v>51566</v>
      </c>
      <c r="F40">
        <v>0.18</v>
      </c>
      <c r="G40">
        <v>0.82</v>
      </c>
      <c r="H40">
        <v>0.19</v>
      </c>
      <c r="I40">
        <v>0.18</v>
      </c>
      <c r="J40">
        <v>0.82</v>
      </c>
      <c r="K40">
        <v>1</v>
      </c>
    </row>
    <row r="41" spans="1:11" x14ac:dyDescent="0.3">
      <c r="A41">
        <v>40</v>
      </c>
      <c r="B41">
        <v>2016</v>
      </c>
      <c r="C41">
        <v>310341</v>
      </c>
      <c r="D41">
        <v>235925</v>
      </c>
      <c r="E41">
        <v>73697</v>
      </c>
      <c r="F41">
        <v>0.24</v>
      </c>
      <c r="G41">
        <v>0.76</v>
      </c>
      <c r="H41">
        <v>0.24</v>
      </c>
      <c r="I41">
        <v>0.24</v>
      </c>
      <c r="J41">
        <v>0.76</v>
      </c>
      <c r="K41">
        <v>1</v>
      </c>
    </row>
    <row r="42" spans="1:11" x14ac:dyDescent="0.3">
      <c r="A42">
        <v>41</v>
      </c>
      <c r="B42">
        <v>2017</v>
      </c>
      <c r="C42">
        <v>73218</v>
      </c>
      <c r="D42">
        <v>46701</v>
      </c>
      <c r="E42">
        <v>23854</v>
      </c>
      <c r="F42">
        <v>0.36</v>
      </c>
      <c r="G42">
        <v>0.64</v>
      </c>
      <c r="H42">
        <v>0.33</v>
      </c>
      <c r="I42">
        <v>0.33</v>
      </c>
      <c r="J42">
        <v>0.67</v>
      </c>
      <c r="K42">
        <v>1</v>
      </c>
    </row>
    <row r="43" spans="1:11" x14ac:dyDescent="0.3">
      <c r="A43">
        <v>42</v>
      </c>
      <c r="B43">
        <v>2018</v>
      </c>
      <c r="C43">
        <v>172009</v>
      </c>
      <c r="D43">
        <v>162684</v>
      </c>
      <c r="E43">
        <v>13973</v>
      </c>
      <c r="F43">
        <v>0.05</v>
      </c>
      <c r="G43">
        <v>0.95</v>
      </c>
      <c r="H43">
        <v>0.08</v>
      </c>
      <c r="I43">
        <v>0.05</v>
      </c>
      <c r="J43">
        <v>0.95</v>
      </c>
      <c r="K43">
        <v>1</v>
      </c>
    </row>
    <row r="44" spans="1:11" x14ac:dyDescent="0.3">
      <c r="A44">
        <v>43</v>
      </c>
      <c r="B44">
        <v>2019</v>
      </c>
      <c r="C44">
        <v>58562</v>
      </c>
      <c r="D44">
        <v>50464</v>
      </c>
      <c r="E44">
        <v>8877</v>
      </c>
      <c r="F44">
        <v>0.14000000000000001</v>
      </c>
      <c r="G44">
        <v>0.86</v>
      </c>
      <c r="H44">
        <v>0.15</v>
      </c>
      <c r="I44">
        <v>0.14000000000000001</v>
      </c>
      <c r="J44">
        <v>0.86</v>
      </c>
      <c r="K44">
        <v>1</v>
      </c>
    </row>
    <row r="45" spans="1:11" x14ac:dyDescent="0.3">
      <c r="A45">
        <v>44</v>
      </c>
      <c r="B45">
        <v>2020</v>
      </c>
      <c r="C45">
        <v>280440</v>
      </c>
      <c r="D45">
        <v>249521</v>
      </c>
      <c r="E45">
        <v>43391</v>
      </c>
      <c r="F45">
        <v>0.11</v>
      </c>
      <c r="G45">
        <v>0.89</v>
      </c>
      <c r="H45">
        <v>0.15</v>
      </c>
      <c r="I45">
        <v>0.11</v>
      </c>
      <c r="J45">
        <v>0.89</v>
      </c>
      <c r="K45">
        <v>1</v>
      </c>
    </row>
    <row r="46" spans="1:11" x14ac:dyDescent="0.3">
      <c r="A46">
        <v>45</v>
      </c>
      <c r="B46">
        <v>2021</v>
      </c>
      <c r="C46">
        <v>109367</v>
      </c>
      <c r="D46">
        <v>82643</v>
      </c>
      <c r="E46">
        <v>30826</v>
      </c>
      <c r="F46">
        <v>0.24</v>
      </c>
      <c r="G46">
        <v>0.76</v>
      </c>
      <c r="H46">
        <v>0.28000000000000003</v>
      </c>
      <c r="I46">
        <v>0.24</v>
      </c>
      <c r="J46">
        <v>0.76</v>
      </c>
      <c r="K46">
        <v>1</v>
      </c>
    </row>
    <row r="47" spans="1:11" x14ac:dyDescent="0.3">
      <c r="A47">
        <v>46</v>
      </c>
      <c r="B47">
        <v>2022</v>
      </c>
      <c r="C47">
        <v>659933</v>
      </c>
      <c r="D47">
        <v>562721</v>
      </c>
      <c r="E47">
        <v>110693</v>
      </c>
      <c r="F47">
        <v>0.15</v>
      </c>
      <c r="G47">
        <v>0.85</v>
      </c>
      <c r="H47">
        <v>0.17</v>
      </c>
      <c r="I47">
        <v>0.15</v>
      </c>
      <c r="J47">
        <v>0.85</v>
      </c>
      <c r="K47">
        <v>1</v>
      </c>
    </row>
    <row r="48" spans="1:11" x14ac:dyDescent="0.3">
      <c r="A48">
        <v>47</v>
      </c>
      <c r="B48">
        <v>2023</v>
      </c>
      <c r="C48">
        <v>247772</v>
      </c>
      <c r="D48">
        <v>149525</v>
      </c>
      <c r="E48">
        <v>84473</v>
      </c>
      <c r="F48">
        <v>0.4</v>
      </c>
      <c r="G48">
        <v>0.6</v>
      </c>
      <c r="H48">
        <v>0.34</v>
      </c>
      <c r="I48">
        <v>0.34</v>
      </c>
      <c r="J48">
        <v>0.66</v>
      </c>
      <c r="K4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9"/>
  <sheetViews>
    <sheetView workbookViewId="0">
      <pane xSplit="1" ySplit="2" topLeftCell="B3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4.4" x14ac:dyDescent="0.3"/>
  <cols>
    <col min="1" max="1" width="11.109375" bestFit="1" customWidth="1"/>
    <col min="2" max="2" width="25.21875" style="2" bestFit="1" customWidth="1"/>
    <col min="3" max="3" width="19.21875" style="2" bestFit="1" customWidth="1"/>
    <col min="4" max="4" width="20.77734375" bestFit="1" customWidth="1"/>
    <col min="5" max="5" width="22" customWidth="1"/>
    <col min="7" max="7" width="9.33203125" bestFit="1" customWidth="1"/>
  </cols>
  <sheetData>
    <row r="1" spans="1:11" x14ac:dyDescent="0.3">
      <c r="A1" s="6"/>
      <c r="B1" s="73" t="s">
        <v>11</v>
      </c>
      <c r="C1" s="73"/>
      <c r="D1" s="73" t="s">
        <v>12</v>
      </c>
      <c r="E1" s="73"/>
      <c r="F1" s="7"/>
      <c r="G1" s="15"/>
      <c r="H1" s="27" t="s">
        <v>15</v>
      </c>
    </row>
    <row r="2" spans="1:11" ht="15" thickBot="1" x14ac:dyDescent="0.35">
      <c r="A2" s="8" t="str">
        <f>'pmax version'!B1</f>
        <v>Return_Year</v>
      </c>
      <c r="B2" s="9" t="str">
        <f>'pmax version'!I1</f>
        <v>Wen_Stock_Comp_Best</v>
      </c>
      <c r="C2" s="9" t="str">
        <f>'pmax version'!J1</f>
        <v>Ok_Stock_Comp_Best</v>
      </c>
      <c r="D2" s="10" t="str">
        <f>'pmin version'!I1</f>
        <v>Wen_Stock_Comp_Best</v>
      </c>
      <c r="E2" s="10" t="str">
        <f>'pmin version'!J1</f>
        <v>Ok_Stock_Comp_Best</v>
      </c>
      <c r="F2" s="11"/>
      <c r="G2" s="16" t="s">
        <v>13</v>
      </c>
      <c r="H2" s="14" t="s">
        <v>14</v>
      </c>
      <c r="J2" t="s">
        <v>7</v>
      </c>
      <c r="K2" t="s">
        <v>8</v>
      </c>
    </row>
    <row r="3" spans="1:11" x14ac:dyDescent="0.3">
      <c r="A3" s="17">
        <f>'pmax version'!B2</f>
        <v>1977</v>
      </c>
      <c r="B3" s="18">
        <f>'pmax version'!I2</f>
        <v>0.68</v>
      </c>
      <c r="C3" s="18">
        <f>'pmax version'!J2</f>
        <v>0.32</v>
      </c>
      <c r="D3" s="18"/>
      <c r="E3" s="18"/>
      <c r="F3" s="19"/>
      <c r="G3" s="19"/>
      <c r="H3" s="23">
        <f>C3</f>
        <v>0.32</v>
      </c>
      <c r="J3" s="1">
        <v>0.68</v>
      </c>
      <c r="K3" s="3">
        <v>0.32</v>
      </c>
    </row>
    <row r="4" spans="1:11" x14ac:dyDescent="0.3">
      <c r="A4" s="17">
        <f>'pmax version'!B3</f>
        <v>1978</v>
      </c>
      <c r="B4" s="18">
        <f>'pmax version'!I3</f>
        <v>0.37</v>
      </c>
      <c r="C4" s="18">
        <f>'pmax version'!J3</f>
        <v>0.63</v>
      </c>
      <c r="D4" s="18"/>
      <c r="E4" s="18"/>
      <c r="F4" s="19"/>
      <c r="G4" s="19"/>
      <c r="H4" s="24">
        <f t="shared" ref="H4:H25" si="0">C4</f>
        <v>0.63</v>
      </c>
      <c r="J4" s="1">
        <v>0.37</v>
      </c>
      <c r="K4" s="3">
        <v>0.63</v>
      </c>
    </row>
    <row r="5" spans="1:11" x14ac:dyDescent="0.3">
      <c r="A5" s="17">
        <f>'pmax version'!B4</f>
        <v>1979</v>
      </c>
      <c r="B5" s="18">
        <f>'pmax version'!I4</f>
        <v>0.36</v>
      </c>
      <c r="C5" s="18">
        <f>'pmax version'!J4</f>
        <v>0.64</v>
      </c>
      <c r="D5" s="18"/>
      <c r="E5" s="18"/>
      <c r="F5" s="19"/>
      <c r="G5" s="19"/>
      <c r="H5" s="24">
        <f t="shared" si="0"/>
        <v>0.64</v>
      </c>
      <c r="J5" s="1">
        <v>0.36</v>
      </c>
      <c r="K5" s="3">
        <v>0.64</v>
      </c>
    </row>
    <row r="6" spans="1:11" x14ac:dyDescent="0.3">
      <c r="A6" s="17">
        <f>'pmax version'!B5</f>
        <v>1980</v>
      </c>
      <c r="B6" s="18">
        <f>'pmax version'!I5</f>
        <v>0.36</v>
      </c>
      <c r="C6" s="18">
        <f>'pmax version'!J5</f>
        <v>0.64</v>
      </c>
      <c r="D6" s="18"/>
      <c r="E6" s="18"/>
      <c r="F6" s="19"/>
      <c r="G6" s="19"/>
      <c r="H6" s="24">
        <f t="shared" si="0"/>
        <v>0.64</v>
      </c>
      <c r="J6" s="1">
        <v>0.36</v>
      </c>
      <c r="K6" s="3">
        <v>0.64</v>
      </c>
    </row>
    <row r="7" spans="1:11" x14ac:dyDescent="0.3">
      <c r="A7" s="17">
        <f>'pmax version'!B6</f>
        <v>1981</v>
      </c>
      <c r="B7" s="18">
        <f>'pmax version'!I6</f>
        <v>0.27</v>
      </c>
      <c r="C7" s="18">
        <f>'pmax version'!J6</f>
        <v>0.73</v>
      </c>
      <c r="D7" s="18"/>
      <c r="E7" s="18"/>
      <c r="F7" s="19"/>
      <c r="G7" s="19"/>
      <c r="H7" s="24">
        <f t="shared" si="0"/>
        <v>0.73</v>
      </c>
      <c r="J7" s="1">
        <v>0.27</v>
      </c>
      <c r="K7" s="3">
        <v>0.73</v>
      </c>
    </row>
    <row r="8" spans="1:11" x14ac:dyDescent="0.3">
      <c r="A8" s="17">
        <f>'pmax version'!B7</f>
        <v>1982</v>
      </c>
      <c r="B8" s="18">
        <f>'pmax version'!I7</f>
        <v>0.53</v>
      </c>
      <c r="C8" s="18">
        <f>'pmax version'!J7</f>
        <v>0.47</v>
      </c>
      <c r="D8" s="18"/>
      <c r="E8" s="18"/>
      <c r="F8" s="19"/>
      <c r="G8" s="19"/>
      <c r="H8" s="24">
        <f t="shared" si="0"/>
        <v>0.47</v>
      </c>
      <c r="J8" s="1">
        <v>0.53</v>
      </c>
      <c r="K8" s="3">
        <v>0.47</v>
      </c>
    </row>
    <row r="9" spans="1:11" x14ac:dyDescent="0.3">
      <c r="A9" s="17">
        <f>'pmax version'!B8</f>
        <v>1983</v>
      </c>
      <c r="B9" s="18">
        <f>'pmax version'!I8</f>
        <v>0.66</v>
      </c>
      <c r="C9" s="18">
        <f>'pmax version'!J8</f>
        <v>0.34</v>
      </c>
      <c r="D9" s="18"/>
      <c r="E9" s="18"/>
      <c r="F9" s="19"/>
      <c r="G9" s="19"/>
      <c r="H9" s="24">
        <f t="shared" si="0"/>
        <v>0.34</v>
      </c>
      <c r="J9" s="1">
        <v>0.66</v>
      </c>
      <c r="K9" s="3">
        <v>0.34</v>
      </c>
    </row>
    <row r="10" spans="1:11" x14ac:dyDescent="0.3">
      <c r="A10" s="17">
        <f>'pmax version'!B9</f>
        <v>1984</v>
      </c>
      <c r="B10" s="18">
        <f>'pmax version'!I9</f>
        <v>0.25</v>
      </c>
      <c r="C10" s="18">
        <f>'pmax version'!J9</f>
        <v>0.75</v>
      </c>
      <c r="D10" s="18"/>
      <c r="E10" s="18"/>
      <c r="F10" s="19"/>
      <c r="G10" s="19"/>
      <c r="H10" s="24">
        <f t="shared" si="0"/>
        <v>0.75</v>
      </c>
      <c r="J10" s="1">
        <v>0.25</v>
      </c>
      <c r="K10" s="3">
        <v>0.75</v>
      </c>
    </row>
    <row r="11" spans="1:11" x14ac:dyDescent="0.3">
      <c r="A11" s="17">
        <f>'pmax version'!B10</f>
        <v>1985</v>
      </c>
      <c r="B11" s="18">
        <f>'pmax version'!I10</f>
        <v>0.41</v>
      </c>
      <c r="C11" s="18">
        <f>'pmax version'!J10</f>
        <v>0.59</v>
      </c>
      <c r="D11" s="18"/>
      <c r="E11" s="18"/>
      <c r="F11" s="19"/>
      <c r="G11" s="19"/>
      <c r="H11" s="24">
        <f t="shared" si="0"/>
        <v>0.59</v>
      </c>
      <c r="J11" s="1">
        <v>0.41</v>
      </c>
      <c r="K11" s="3">
        <v>0.59</v>
      </c>
    </row>
    <row r="12" spans="1:11" x14ac:dyDescent="0.3">
      <c r="A12" s="17">
        <f>'pmax version'!B11</f>
        <v>1986</v>
      </c>
      <c r="B12" s="18">
        <f>'pmax version'!I11</f>
        <v>0.26</v>
      </c>
      <c r="C12" s="18">
        <f>'pmax version'!J11</f>
        <v>0.74</v>
      </c>
      <c r="D12" s="18"/>
      <c r="E12" s="18"/>
      <c r="F12" s="19"/>
      <c r="G12" s="19"/>
      <c r="H12" s="24">
        <f t="shared" si="0"/>
        <v>0.74</v>
      </c>
      <c r="J12" s="1">
        <v>0.26</v>
      </c>
      <c r="K12" s="3">
        <v>0.74</v>
      </c>
    </row>
    <row r="13" spans="1:11" x14ac:dyDescent="0.3">
      <c r="A13" s="17">
        <f>'pmax version'!B12</f>
        <v>1987</v>
      </c>
      <c r="B13" s="18">
        <f>'pmax version'!I12</f>
        <v>0.34</v>
      </c>
      <c r="C13" s="18">
        <f>'pmax version'!J12</f>
        <v>0.66</v>
      </c>
      <c r="D13" s="18"/>
      <c r="E13" s="18"/>
      <c r="F13" s="19"/>
      <c r="G13" s="19"/>
      <c r="H13" s="24">
        <f t="shared" si="0"/>
        <v>0.66</v>
      </c>
      <c r="J13" s="1">
        <v>0.34</v>
      </c>
      <c r="K13" s="3">
        <v>0.66</v>
      </c>
    </row>
    <row r="14" spans="1:11" x14ac:dyDescent="0.3">
      <c r="A14" s="17">
        <f>'pmax version'!B13</f>
        <v>1988</v>
      </c>
      <c r="B14" s="18">
        <f>'pmax version'!I13</f>
        <v>0.22</v>
      </c>
      <c r="C14" s="18">
        <f>'pmax version'!J13</f>
        <v>0.78</v>
      </c>
      <c r="D14" s="18"/>
      <c r="E14" s="18"/>
      <c r="F14" s="19"/>
      <c r="G14" s="19"/>
      <c r="H14" s="24">
        <f t="shared" si="0"/>
        <v>0.78</v>
      </c>
      <c r="J14" s="1">
        <v>0.22</v>
      </c>
      <c r="K14" s="3">
        <v>0.78</v>
      </c>
    </row>
    <row r="15" spans="1:11" x14ac:dyDescent="0.3">
      <c r="A15" s="17">
        <f>'pmax version'!B14</f>
        <v>1989</v>
      </c>
      <c r="B15" s="18">
        <f>'pmax version'!I14</f>
        <v>0.52</v>
      </c>
      <c r="C15" s="18">
        <f>'pmax version'!J14</f>
        <v>0.48</v>
      </c>
      <c r="D15" s="18"/>
      <c r="E15" s="18"/>
      <c r="F15" s="19"/>
      <c r="G15" s="19"/>
      <c r="H15" s="24">
        <f t="shared" si="0"/>
        <v>0.48</v>
      </c>
      <c r="J15" s="1">
        <v>0.52</v>
      </c>
      <c r="K15" s="3">
        <v>0.48</v>
      </c>
    </row>
    <row r="16" spans="1:11" x14ac:dyDescent="0.3">
      <c r="A16" s="17">
        <f>'pmax version'!B15</f>
        <v>1990</v>
      </c>
      <c r="B16" s="18">
        <f>'pmax version'!I15</f>
        <v>0.76</v>
      </c>
      <c r="C16" s="18">
        <f>'pmax version'!J15</f>
        <v>0.24</v>
      </c>
      <c r="D16" s="18"/>
      <c r="E16" s="18"/>
      <c r="F16" s="19"/>
      <c r="G16" s="19"/>
      <c r="H16" s="24">
        <f t="shared" si="0"/>
        <v>0.24</v>
      </c>
      <c r="J16" s="1">
        <v>0.76</v>
      </c>
      <c r="K16" s="3">
        <v>0.24</v>
      </c>
    </row>
    <row r="17" spans="1:11" x14ac:dyDescent="0.3">
      <c r="A17" s="17">
        <f>'pmax version'!B16</f>
        <v>1991</v>
      </c>
      <c r="B17" s="18">
        <f>'pmax version'!I16</f>
        <v>0.51</v>
      </c>
      <c r="C17" s="18">
        <f>'pmax version'!J16</f>
        <v>0.49</v>
      </c>
      <c r="D17" s="18"/>
      <c r="E17" s="18"/>
      <c r="F17" s="19"/>
      <c r="G17" s="19"/>
      <c r="H17" s="24">
        <f t="shared" si="0"/>
        <v>0.49</v>
      </c>
      <c r="J17" s="1">
        <v>0.51</v>
      </c>
      <c r="K17" s="3">
        <v>0.49</v>
      </c>
    </row>
    <row r="18" spans="1:11" x14ac:dyDescent="0.3">
      <c r="A18" s="17">
        <f>'pmax version'!B17</f>
        <v>1992</v>
      </c>
      <c r="B18" s="18">
        <f>'pmax version'!I17</f>
        <v>0.32</v>
      </c>
      <c r="C18" s="18">
        <f>'pmax version'!J17</f>
        <v>0.68</v>
      </c>
      <c r="D18" s="18"/>
      <c r="E18" s="18"/>
      <c r="F18" s="19"/>
      <c r="G18" s="19"/>
      <c r="H18" s="24">
        <f t="shared" si="0"/>
        <v>0.68</v>
      </c>
      <c r="J18" s="1">
        <v>0.32</v>
      </c>
      <c r="K18" s="3">
        <v>0.68</v>
      </c>
    </row>
    <row r="19" spans="1:11" x14ac:dyDescent="0.3">
      <c r="A19" s="17">
        <f>'pmax version'!B18</f>
        <v>1993</v>
      </c>
      <c r="B19" s="18">
        <f>'pmax version'!I18</f>
        <v>0.52</v>
      </c>
      <c r="C19" s="18">
        <f>'pmax version'!J18</f>
        <v>0.48</v>
      </c>
      <c r="D19" s="18"/>
      <c r="E19" s="18"/>
      <c r="F19" s="19"/>
      <c r="G19" s="19"/>
      <c r="H19" s="24">
        <f t="shared" si="0"/>
        <v>0.48</v>
      </c>
      <c r="J19" s="1">
        <v>0.52</v>
      </c>
      <c r="K19" s="3">
        <v>0.48</v>
      </c>
    </row>
    <row r="20" spans="1:11" x14ac:dyDescent="0.3">
      <c r="A20" s="17">
        <f>'pmax version'!B19</f>
        <v>1994</v>
      </c>
      <c r="B20" s="18">
        <f>'pmax version'!I19</f>
        <v>0.85</v>
      </c>
      <c r="C20" s="18">
        <f>'pmax version'!J19</f>
        <v>0.15</v>
      </c>
      <c r="D20" s="18"/>
      <c r="E20" s="18"/>
      <c r="F20" s="19"/>
      <c r="G20" s="19"/>
      <c r="H20" s="24">
        <f t="shared" si="0"/>
        <v>0.15</v>
      </c>
      <c r="J20" s="1">
        <v>0.85</v>
      </c>
      <c r="K20" s="3">
        <v>0.15</v>
      </c>
    </row>
    <row r="21" spans="1:11" x14ac:dyDescent="0.3">
      <c r="A21" s="17">
        <f>'pmax version'!B20</f>
        <v>1995</v>
      </c>
      <c r="B21" s="18">
        <f>'pmax version'!I20</f>
        <v>0.45</v>
      </c>
      <c r="C21" s="18">
        <f>'pmax version'!J20</f>
        <v>0.55000000000000004</v>
      </c>
      <c r="D21" s="18"/>
      <c r="E21" s="18"/>
      <c r="F21" s="19"/>
      <c r="G21" s="19"/>
      <c r="H21" s="24">
        <f t="shared" si="0"/>
        <v>0.55000000000000004</v>
      </c>
      <c r="J21" s="1">
        <v>0.45</v>
      </c>
      <c r="K21" s="3">
        <v>0.55000000000000004</v>
      </c>
    </row>
    <row r="22" spans="1:11" x14ac:dyDescent="0.3">
      <c r="A22" s="17">
        <f>'pmax version'!B21</f>
        <v>1996</v>
      </c>
      <c r="B22" s="18">
        <f>'pmax version'!I21</f>
        <v>0.26</v>
      </c>
      <c r="C22" s="18">
        <f>'pmax version'!J21</f>
        <v>0.74</v>
      </c>
      <c r="D22" s="18"/>
      <c r="E22" s="18"/>
      <c r="F22" s="19"/>
      <c r="G22" s="19"/>
      <c r="H22" s="24">
        <f t="shared" si="0"/>
        <v>0.74</v>
      </c>
      <c r="J22" s="1">
        <v>0.26</v>
      </c>
      <c r="K22" s="3">
        <v>0.74</v>
      </c>
    </row>
    <row r="23" spans="1:11" x14ac:dyDescent="0.3">
      <c r="A23" s="17">
        <f>'pmax version'!B22</f>
        <v>1997</v>
      </c>
      <c r="B23" s="18">
        <f>'pmax version'!I22</f>
        <v>0.24</v>
      </c>
      <c r="C23" s="18">
        <f>'pmax version'!J22</f>
        <v>0.76</v>
      </c>
      <c r="D23" s="18"/>
      <c r="E23" s="18"/>
      <c r="F23" s="19"/>
      <c r="G23" s="19"/>
      <c r="H23" s="24">
        <f t="shared" si="0"/>
        <v>0.76</v>
      </c>
      <c r="J23" s="1">
        <v>0.24</v>
      </c>
      <c r="K23" s="3">
        <v>0.76</v>
      </c>
    </row>
    <row r="24" spans="1:11" x14ac:dyDescent="0.3">
      <c r="A24" s="17">
        <f>'pmax version'!B23</f>
        <v>1998</v>
      </c>
      <c r="B24" s="18">
        <f>'pmax version'!I23</f>
        <v>0.36</v>
      </c>
      <c r="C24" s="18">
        <f>'pmax version'!J23</f>
        <v>0.64</v>
      </c>
      <c r="D24" s="18"/>
      <c r="E24" s="18"/>
      <c r="F24" s="19"/>
      <c r="G24" s="19"/>
      <c r="H24" s="24">
        <f t="shared" si="0"/>
        <v>0.64</v>
      </c>
      <c r="J24" s="1">
        <v>0.36</v>
      </c>
      <c r="K24" s="3">
        <v>0.64</v>
      </c>
    </row>
    <row r="25" spans="1:11" ht="15" thickBot="1" x14ac:dyDescent="0.35">
      <c r="A25" s="17">
        <f>'pmax version'!B24</f>
        <v>1999</v>
      </c>
      <c r="B25" s="18">
        <f>'pmax version'!I24</f>
        <v>0.23</v>
      </c>
      <c r="C25" s="18">
        <f>'pmax version'!J24</f>
        <v>0.77</v>
      </c>
      <c r="D25" s="18"/>
      <c r="E25" s="18"/>
      <c r="F25" s="19"/>
      <c r="G25" s="19"/>
      <c r="H25" s="25">
        <f t="shared" si="0"/>
        <v>0.77</v>
      </c>
      <c r="J25" s="1">
        <v>0.23</v>
      </c>
      <c r="K25" s="3">
        <v>0.77</v>
      </c>
    </row>
    <row r="26" spans="1:11" x14ac:dyDescent="0.3">
      <c r="A26" s="6">
        <f>'pmax version'!B25</f>
        <v>2000</v>
      </c>
      <c r="B26" s="12">
        <f>'pmax version'!I25</f>
        <v>0.27</v>
      </c>
      <c r="C26" s="12">
        <f>'pmax version'!J25</f>
        <v>0.73</v>
      </c>
      <c r="D26" s="12">
        <f>'pmin version'!I25</f>
        <v>0.25</v>
      </c>
      <c r="E26" s="12">
        <f>'pmin version'!J25</f>
        <v>0.75</v>
      </c>
      <c r="F26" s="7"/>
      <c r="G26" s="20">
        <f>E26-C26</f>
        <v>2.0000000000000018E-2</v>
      </c>
      <c r="H26" s="26">
        <f>AVERAGE((E26,C26))</f>
        <v>0.74</v>
      </c>
      <c r="J26" s="1">
        <v>0.26</v>
      </c>
      <c r="K26" s="3">
        <v>0.74</v>
      </c>
    </row>
    <row r="27" spans="1:11" x14ac:dyDescent="0.3">
      <c r="A27" s="13">
        <f>'pmax version'!B26</f>
        <v>2001</v>
      </c>
      <c r="B27" s="5">
        <f>'pmax version'!I26</f>
        <v>0.37</v>
      </c>
      <c r="C27" s="5">
        <f>'pmax version'!J26</f>
        <v>0.63</v>
      </c>
      <c r="D27" s="5">
        <f>'pmin version'!I26</f>
        <v>0.31</v>
      </c>
      <c r="E27" s="5">
        <f>'pmin version'!J26</f>
        <v>0.69</v>
      </c>
      <c r="F27" s="4"/>
      <c r="G27" s="21">
        <f t="shared" ref="G27:G49" si="1">E27-C27</f>
        <v>5.9999999999999942E-2</v>
      </c>
      <c r="H27" s="24">
        <f>AVERAGE((E27,C27))</f>
        <v>0.65999999999999992</v>
      </c>
      <c r="J27" s="1">
        <v>0.34</v>
      </c>
      <c r="K27" s="3">
        <v>0.66</v>
      </c>
    </row>
    <row r="28" spans="1:11" x14ac:dyDescent="0.3">
      <c r="A28" s="13">
        <f>'pmax version'!B27</f>
        <v>2002</v>
      </c>
      <c r="B28" s="5">
        <f>'pmax version'!I27</f>
        <v>0.72</v>
      </c>
      <c r="C28" s="5">
        <f>'pmax version'!J27</f>
        <v>0.28000000000000003</v>
      </c>
      <c r="D28" s="5">
        <f>'pmin version'!I27</f>
        <v>0.63</v>
      </c>
      <c r="E28" s="5">
        <f>'pmin version'!J27</f>
        <v>0.37</v>
      </c>
      <c r="F28" s="4"/>
      <c r="G28" s="21">
        <f t="shared" si="1"/>
        <v>8.9999999999999969E-2</v>
      </c>
      <c r="H28" s="24">
        <f>AVERAGE((E28,C28))</f>
        <v>0.32500000000000001</v>
      </c>
      <c r="J28" s="1">
        <v>0.67500000000000004</v>
      </c>
      <c r="K28" s="3">
        <v>0.32500000000000001</v>
      </c>
    </row>
    <row r="29" spans="1:11" x14ac:dyDescent="0.3">
      <c r="A29" s="13">
        <f>'pmax version'!B28</f>
        <v>2003</v>
      </c>
      <c r="B29" s="5">
        <f>'pmax version'!I28</f>
        <v>0.15</v>
      </c>
      <c r="C29" s="5">
        <f>'pmax version'!J28</f>
        <v>0.85</v>
      </c>
      <c r="D29" s="5">
        <f>'pmin version'!I28</f>
        <v>0.13</v>
      </c>
      <c r="E29" s="5">
        <f>'pmin version'!J28</f>
        <v>0.87</v>
      </c>
      <c r="F29" s="4"/>
      <c r="G29" s="21">
        <f t="shared" si="1"/>
        <v>2.0000000000000018E-2</v>
      </c>
      <c r="H29" s="24">
        <f>AVERAGE((E29,C29))</f>
        <v>0.86</v>
      </c>
      <c r="J29" s="1">
        <v>0.14000000000000001</v>
      </c>
      <c r="K29" s="3">
        <v>0.86</v>
      </c>
    </row>
    <row r="30" spans="1:11" x14ac:dyDescent="0.3">
      <c r="A30" s="13">
        <f>'pmax version'!B29</f>
        <v>2004</v>
      </c>
      <c r="B30" s="5">
        <f>'pmax version'!I29</f>
        <v>0.31</v>
      </c>
      <c r="C30" s="5">
        <f>'pmax version'!J29</f>
        <v>0.69</v>
      </c>
      <c r="D30" s="5">
        <f>'pmin version'!I29</f>
        <v>0.24</v>
      </c>
      <c r="E30" s="5">
        <f>'pmin version'!J29</f>
        <v>0.76</v>
      </c>
      <c r="F30" s="4"/>
      <c r="G30" s="21">
        <f t="shared" si="1"/>
        <v>7.0000000000000062E-2</v>
      </c>
      <c r="H30" s="24">
        <f>AVERAGE((E30,C30))</f>
        <v>0.72499999999999998</v>
      </c>
      <c r="J30" s="1">
        <v>0.27500000000000002</v>
      </c>
      <c r="K30" s="3">
        <v>0.72499999999999998</v>
      </c>
    </row>
    <row r="31" spans="1:11" x14ac:dyDescent="0.3">
      <c r="A31" s="13">
        <f>'pmax version'!B30</f>
        <v>2005</v>
      </c>
      <c r="B31" s="5">
        <f>'pmax version'!I30</f>
        <v>0.22</v>
      </c>
      <c r="C31" s="5">
        <f>'pmax version'!J30</f>
        <v>0.78</v>
      </c>
      <c r="D31" s="5">
        <f>'pmin version'!I30</f>
        <v>0.2</v>
      </c>
      <c r="E31" s="5">
        <f>'pmin version'!J30</f>
        <v>0.8</v>
      </c>
      <c r="F31" s="4"/>
      <c r="G31" s="21">
        <f t="shared" si="1"/>
        <v>2.0000000000000018E-2</v>
      </c>
      <c r="H31" s="24">
        <f>AVERAGE((E31,C31))</f>
        <v>0.79</v>
      </c>
      <c r="J31" s="1">
        <v>0.21</v>
      </c>
      <c r="K31" s="3">
        <v>0.79</v>
      </c>
    </row>
    <row r="32" spans="1:11" x14ac:dyDescent="0.3">
      <c r="A32" s="13">
        <f>'pmax version'!B31</f>
        <v>2006</v>
      </c>
      <c r="B32" s="5">
        <f>'pmax version'!I31</f>
        <v>0.28000000000000003</v>
      </c>
      <c r="C32" s="5">
        <f>'pmax version'!J31</f>
        <v>0.72</v>
      </c>
      <c r="D32" s="5">
        <f>'pmin version'!I31</f>
        <v>0.27</v>
      </c>
      <c r="E32" s="5">
        <f>'pmin version'!J31</f>
        <v>0.73</v>
      </c>
      <c r="F32" s="4"/>
      <c r="G32" s="21">
        <f t="shared" si="1"/>
        <v>1.0000000000000009E-2</v>
      </c>
      <c r="H32" s="24">
        <f>AVERAGE((E32,C32))</f>
        <v>0.72499999999999998</v>
      </c>
      <c r="J32" s="1">
        <v>0.27500000000000002</v>
      </c>
      <c r="K32" s="3">
        <v>0.72499999999999998</v>
      </c>
    </row>
    <row r="33" spans="1:11" x14ac:dyDescent="0.3">
      <c r="A33" s="13">
        <f>'pmax version'!B32</f>
        <v>2007</v>
      </c>
      <c r="B33" s="5">
        <f>'pmax version'!I32</f>
        <v>0.18</v>
      </c>
      <c r="C33" s="5">
        <f>'pmax version'!J32</f>
        <v>0.82</v>
      </c>
      <c r="D33" s="5">
        <f>'pmin version'!I32</f>
        <v>0.1</v>
      </c>
      <c r="E33" s="5">
        <f>'pmin version'!J32</f>
        <v>0.9</v>
      </c>
      <c r="F33" s="4"/>
      <c r="G33" s="21">
        <f t="shared" si="1"/>
        <v>8.0000000000000071E-2</v>
      </c>
      <c r="H33" s="24">
        <f>AVERAGE((E33,C33))</f>
        <v>0.86</v>
      </c>
      <c r="J33" s="1">
        <v>0.14000000000000001</v>
      </c>
      <c r="K33" s="3">
        <v>0.86</v>
      </c>
    </row>
    <row r="34" spans="1:11" x14ac:dyDescent="0.3">
      <c r="A34" s="13">
        <f>'pmax version'!B33</f>
        <v>2008</v>
      </c>
      <c r="B34" s="5">
        <f>'pmax version'!I33</f>
        <v>0.17</v>
      </c>
      <c r="C34" s="5">
        <f>'pmax version'!J33</f>
        <v>0.83</v>
      </c>
      <c r="D34" s="5">
        <f>'pmin version'!I33</f>
        <v>0.15</v>
      </c>
      <c r="E34" s="5">
        <f>'pmin version'!J33</f>
        <v>0.85</v>
      </c>
      <c r="F34" s="4"/>
      <c r="G34" s="21">
        <f t="shared" si="1"/>
        <v>2.0000000000000018E-2</v>
      </c>
      <c r="H34" s="24">
        <f>AVERAGE((E34,C34))</f>
        <v>0.84</v>
      </c>
      <c r="J34" s="1">
        <v>0.16</v>
      </c>
      <c r="K34" s="3">
        <v>0.84</v>
      </c>
    </row>
    <row r="35" spans="1:11" x14ac:dyDescent="0.3">
      <c r="A35" s="13">
        <f>'pmax version'!B34</f>
        <v>2009</v>
      </c>
      <c r="B35" s="5">
        <f>'pmax version'!I34</f>
        <v>0.18</v>
      </c>
      <c r="C35" s="5">
        <f>'pmax version'!J34</f>
        <v>0.82</v>
      </c>
      <c r="D35" s="5">
        <f>'pmin version'!I34</f>
        <v>0.1</v>
      </c>
      <c r="E35" s="5">
        <f>'pmin version'!J34</f>
        <v>0.9</v>
      </c>
      <c r="F35" s="4"/>
      <c r="G35" s="21">
        <f t="shared" si="1"/>
        <v>8.0000000000000071E-2</v>
      </c>
      <c r="H35" s="24">
        <f>AVERAGE((E35,C35))</f>
        <v>0.86</v>
      </c>
      <c r="J35" s="1">
        <v>0.14000000000000001</v>
      </c>
      <c r="K35" s="3">
        <v>0.86</v>
      </c>
    </row>
    <row r="36" spans="1:11" x14ac:dyDescent="0.3">
      <c r="A36" s="13">
        <f>'pmax version'!B35</f>
        <v>2010</v>
      </c>
      <c r="B36" s="5">
        <f>'pmax version'!I35</f>
        <v>0.13</v>
      </c>
      <c r="C36" s="5">
        <f>'pmax version'!J35</f>
        <v>0.87</v>
      </c>
      <c r="D36" s="5">
        <f>'pmin version'!I35</f>
        <v>0.11</v>
      </c>
      <c r="E36" s="5">
        <f>'pmin version'!J35</f>
        <v>0.89</v>
      </c>
      <c r="F36" s="4"/>
      <c r="G36" s="21">
        <f t="shared" si="1"/>
        <v>2.0000000000000018E-2</v>
      </c>
      <c r="H36" s="24">
        <f>AVERAGE((E36,C36))</f>
        <v>0.88</v>
      </c>
      <c r="J36" s="1">
        <v>0.12</v>
      </c>
      <c r="K36" s="3">
        <v>0.88</v>
      </c>
    </row>
    <row r="37" spans="1:11" x14ac:dyDescent="0.3">
      <c r="A37" s="13">
        <f>'pmax version'!B36</f>
        <v>2011</v>
      </c>
      <c r="B37" s="5">
        <f>'pmax version'!I36</f>
        <v>0.13</v>
      </c>
      <c r="C37" s="5">
        <f>'pmax version'!J36</f>
        <v>0.87</v>
      </c>
      <c r="D37" s="5">
        <f>'pmin version'!I36</f>
        <v>0.1</v>
      </c>
      <c r="E37" s="5">
        <f>'pmin version'!J36</f>
        <v>0.9</v>
      </c>
      <c r="F37" s="4"/>
      <c r="G37" s="21">
        <f t="shared" si="1"/>
        <v>3.0000000000000027E-2</v>
      </c>
      <c r="H37" s="24">
        <f>AVERAGE((E37,C37))</f>
        <v>0.88500000000000001</v>
      </c>
      <c r="J37" s="1">
        <v>0.115</v>
      </c>
      <c r="K37" s="3">
        <v>0.88500000000000001</v>
      </c>
    </row>
    <row r="38" spans="1:11" x14ac:dyDescent="0.3">
      <c r="A38" s="13">
        <f>'pmax version'!B37</f>
        <v>2012</v>
      </c>
      <c r="B38" s="5">
        <f>'pmax version'!I37</f>
        <v>0.16</v>
      </c>
      <c r="C38" s="5">
        <f>'pmax version'!J37</f>
        <v>0.84</v>
      </c>
      <c r="D38" s="5">
        <f>'pmin version'!I37</f>
        <v>0.12</v>
      </c>
      <c r="E38" s="5">
        <f>'pmin version'!J37</f>
        <v>0.88</v>
      </c>
      <c r="F38" s="4"/>
      <c r="G38" s="21">
        <f t="shared" si="1"/>
        <v>4.0000000000000036E-2</v>
      </c>
      <c r="H38" s="24">
        <f>AVERAGE((E38,C38))</f>
        <v>0.86</v>
      </c>
      <c r="J38" s="1">
        <v>0.14000000000000001</v>
      </c>
      <c r="K38" s="3">
        <v>0.86</v>
      </c>
    </row>
    <row r="39" spans="1:11" x14ac:dyDescent="0.3">
      <c r="A39" s="13">
        <f>'pmax version'!B38</f>
        <v>2013</v>
      </c>
      <c r="B39" s="5">
        <f>'pmax version'!I38</f>
        <v>0.18</v>
      </c>
      <c r="C39" s="5">
        <f>'pmax version'!J38</f>
        <v>0.82</v>
      </c>
      <c r="D39" s="5">
        <f>'pmin version'!I38</f>
        <v>0.17</v>
      </c>
      <c r="E39" s="5">
        <f>'pmin version'!J38</f>
        <v>0.83</v>
      </c>
      <c r="F39" s="4"/>
      <c r="G39" s="21">
        <f t="shared" si="1"/>
        <v>1.0000000000000009E-2</v>
      </c>
      <c r="H39" s="24">
        <f>AVERAGE((E39,C39))</f>
        <v>0.82499999999999996</v>
      </c>
      <c r="J39" s="1">
        <v>0.17499999999999999</v>
      </c>
      <c r="K39" s="3">
        <v>0.82499999999999996</v>
      </c>
    </row>
    <row r="40" spans="1:11" x14ac:dyDescent="0.3">
      <c r="A40" s="13">
        <f>'pmax version'!B39</f>
        <v>2014</v>
      </c>
      <c r="B40" s="5">
        <f>'pmax version'!I39</f>
        <v>0.17</v>
      </c>
      <c r="C40" s="5">
        <f>'pmax version'!J39</f>
        <v>0.83</v>
      </c>
      <c r="D40" s="5">
        <f>'pmin version'!I39</f>
        <v>0.15</v>
      </c>
      <c r="E40" s="5">
        <f>'pmin version'!J39</f>
        <v>0.85</v>
      </c>
      <c r="F40" s="4"/>
      <c r="G40" s="21">
        <f t="shared" si="1"/>
        <v>2.0000000000000018E-2</v>
      </c>
      <c r="H40" s="24">
        <f>AVERAGE((E40,C40))</f>
        <v>0.84</v>
      </c>
      <c r="J40" s="1">
        <v>0.16</v>
      </c>
      <c r="K40" s="3">
        <v>0.84</v>
      </c>
    </row>
    <row r="41" spans="1:11" x14ac:dyDescent="0.3">
      <c r="A41" s="13">
        <f>'pmax version'!B40</f>
        <v>2015</v>
      </c>
      <c r="B41" s="5">
        <f>'pmax version'!I40</f>
        <v>0.19</v>
      </c>
      <c r="C41" s="5">
        <f>'pmax version'!J40</f>
        <v>0.81</v>
      </c>
      <c r="D41" s="5">
        <f>'pmin version'!I40</f>
        <v>0.18</v>
      </c>
      <c r="E41" s="5">
        <f>'pmin version'!J40</f>
        <v>0.82</v>
      </c>
      <c r="F41" s="4"/>
      <c r="G41" s="21">
        <f t="shared" si="1"/>
        <v>9.9999999999998979E-3</v>
      </c>
      <c r="H41" s="24">
        <f>AVERAGE((E41,C41))</f>
        <v>0.81499999999999995</v>
      </c>
      <c r="J41" s="1">
        <v>0.185</v>
      </c>
      <c r="K41" s="3">
        <v>0.81499999999999995</v>
      </c>
    </row>
    <row r="42" spans="1:11" x14ac:dyDescent="0.3">
      <c r="A42" s="13">
        <f>'pmax version'!B41</f>
        <v>2016</v>
      </c>
      <c r="B42" s="5">
        <f>'pmax version'!I41</f>
        <v>0.24</v>
      </c>
      <c r="C42" s="5">
        <f>'pmax version'!J41</f>
        <v>0.76</v>
      </c>
      <c r="D42" s="5">
        <f>'pmin version'!I41</f>
        <v>0.24</v>
      </c>
      <c r="E42" s="5">
        <f>'pmin version'!J41</f>
        <v>0.76</v>
      </c>
      <c r="F42" s="4"/>
      <c r="G42" s="21">
        <f t="shared" si="1"/>
        <v>0</v>
      </c>
      <c r="H42" s="24">
        <f>AVERAGE((E42,C42))</f>
        <v>0.76</v>
      </c>
      <c r="J42" s="1">
        <v>0.24</v>
      </c>
      <c r="K42" s="3">
        <v>0.76</v>
      </c>
    </row>
    <row r="43" spans="1:11" x14ac:dyDescent="0.3">
      <c r="A43" s="13">
        <f>'pmax version'!B42</f>
        <v>2017</v>
      </c>
      <c r="B43" s="5">
        <f>'pmax version'!I42</f>
        <v>0.36</v>
      </c>
      <c r="C43" s="5">
        <f>'pmax version'!J42</f>
        <v>0.64</v>
      </c>
      <c r="D43" s="5">
        <f>'pmin version'!I42</f>
        <v>0.33</v>
      </c>
      <c r="E43" s="5">
        <f>'pmin version'!J42</f>
        <v>0.67</v>
      </c>
      <c r="F43" s="4"/>
      <c r="G43" s="21">
        <f t="shared" si="1"/>
        <v>3.0000000000000027E-2</v>
      </c>
      <c r="H43" s="24">
        <f>AVERAGE((E43,C43))</f>
        <v>0.65500000000000003</v>
      </c>
      <c r="J43" s="1">
        <v>0.34499999999999997</v>
      </c>
      <c r="K43" s="3">
        <v>0.65500000000000003</v>
      </c>
    </row>
    <row r="44" spans="1:11" x14ac:dyDescent="0.3">
      <c r="A44" s="13">
        <f>'pmax version'!B43</f>
        <v>2018</v>
      </c>
      <c r="B44" s="5">
        <f>'pmax version'!I43</f>
        <v>0.08</v>
      </c>
      <c r="C44" s="5">
        <f>'pmax version'!J43</f>
        <v>0.92</v>
      </c>
      <c r="D44" s="5">
        <f>'pmin version'!I43</f>
        <v>0.05</v>
      </c>
      <c r="E44" s="5">
        <f>'pmin version'!J43</f>
        <v>0.95</v>
      </c>
      <c r="F44" s="4"/>
      <c r="G44" s="21">
        <f t="shared" si="1"/>
        <v>2.9999999999999916E-2</v>
      </c>
      <c r="H44" s="24">
        <f>AVERAGE((E44,C44))</f>
        <v>0.93500000000000005</v>
      </c>
      <c r="J44" s="1">
        <v>6.5000000000000002E-2</v>
      </c>
      <c r="K44" s="3">
        <v>0.93500000000000005</v>
      </c>
    </row>
    <row r="45" spans="1:11" x14ac:dyDescent="0.3">
      <c r="A45" s="13">
        <f>'pmax version'!B44</f>
        <v>2019</v>
      </c>
      <c r="B45" s="5">
        <f>'pmax version'!I44</f>
        <v>0.15</v>
      </c>
      <c r="C45" s="5">
        <f>'pmax version'!J44</f>
        <v>0.85</v>
      </c>
      <c r="D45" s="5">
        <f>'pmin version'!I44</f>
        <v>0.14000000000000001</v>
      </c>
      <c r="E45" s="5">
        <f>'pmin version'!J44</f>
        <v>0.86</v>
      </c>
      <c r="F45" s="4"/>
      <c r="G45" s="21">
        <f t="shared" si="1"/>
        <v>1.0000000000000009E-2</v>
      </c>
      <c r="H45" s="24">
        <f>AVERAGE((E45,C45))</f>
        <v>0.85499999999999998</v>
      </c>
      <c r="J45" s="1">
        <v>0.14499999999999999</v>
      </c>
      <c r="K45" s="3">
        <v>0.85499999999999998</v>
      </c>
    </row>
    <row r="46" spans="1:11" x14ac:dyDescent="0.3">
      <c r="A46" s="13">
        <f>'pmax version'!B45</f>
        <v>2020</v>
      </c>
      <c r="B46" s="5">
        <f>'pmax version'!I45</f>
        <v>0.15</v>
      </c>
      <c r="C46" s="5">
        <f>'pmax version'!J45</f>
        <v>0.85</v>
      </c>
      <c r="D46" s="5">
        <f>'pmin version'!I45</f>
        <v>0.11</v>
      </c>
      <c r="E46" s="5">
        <f>'pmin version'!J45</f>
        <v>0.89</v>
      </c>
      <c r="F46" s="4"/>
      <c r="G46" s="21">
        <f t="shared" si="1"/>
        <v>4.0000000000000036E-2</v>
      </c>
      <c r="H46" s="24">
        <f>AVERAGE((E46,C46))</f>
        <v>0.87</v>
      </c>
      <c r="J46" s="1">
        <v>0.13</v>
      </c>
      <c r="K46" s="3">
        <v>0.87</v>
      </c>
    </row>
    <row r="47" spans="1:11" x14ac:dyDescent="0.3">
      <c r="A47" s="13">
        <f>'pmax version'!B46</f>
        <v>2021</v>
      </c>
      <c r="B47" s="5">
        <f>'pmax version'!I46</f>
        <v>0.28000000000000003</v>
      </c>
      <c r="C47" s="5">
        <f>'pmax version'!J46</f>
        <v>0.72</v>
      </c>
      <c r="D47" s="5">
        <f>'pmin version'!I46</f>
        <v>0.24</v>
      </c>
      <c r="E47" s="5">
        <f>'pmin version'!J46</f>
        <v>0.76</v>
      </c>
      <c r="F47" s="4"/>
      <c r="G47" s="21">
        <f t="shared" si="1"/>
        <v>4.0000000000000036E-2</v>
      </c>
      <c r="H47" s="24">
        <f>AVERAGE((E47,C47))</f>
        <v>0.74</v>
      </c>
      <c r="J47" s="1">
        <v>0.26</v>
      </c>
      <c r="K47" s="3">
        <v>0.74</v>
      </c>
    </row>
    <row r="48" spans="1:11" x14ac:dyDescent="0.3">
      <c r="A48" s="13">
        <f>'pmax version'!B47</f>
        <v>2022</v>
      </c>
      <c r="B48" s="5">
        <f>'pmax version'!I47</f>
        <v>0.17</v>
      </c>
      <c r="C48" s="5">
        <f>'pmax version'!J47</f>
        <v>0.83</v>
      </c>
      <c r="D48" s="5">
        <f>'pmin version'!I47</f>
        <v>0.15</v>
      </c>
      <c r="E48" s="5">
        <f>'pmin version'!J47</f>
        <v>0.85</v>
      </c>
      <c r="F48" s="4"/>
      <c r="G48" s="21">
        <f t="shared" si="1"/>
        <v>2.0000000000000018E-2</v>
      </c>
      <c r="H48" s="24">
        <f>AVERAGE((E48,C48))</f>
        <v>0.84</v>
      </c>
      <c r="J48" s="1">
        <v>0.16</v>
      </c>
      <c r="K48" s="3">
        <v>0.84</v>
      </c>
    </row>
    <row r="49" spans="1:11" ht="15" thickBot="1" x14ac:dyDescent="0.35">
      <c r="A49" s="8">
        <f>'pmax version'!B48</f>
        <v>2023</v>
      </c>
      <c r="B49" s="10">
        <f>'pmax version'!I48</f>
        <v>0.4</v>
      </c>
      <c r="C49" s="10">
        <f>'pmax version'!J48</f>
        <v>0.6</v>
      </c>
      <c r="D49" s="10">
        <f>'pmin version'!I48</f>
        <v>0.34</v>
      </c>
      <c r="E49" s="10">
        <f>'pmin version'!J48</f>
        <v>0.66</v>
      </c>
      <c r="F49" s="11"/>
      <c r="G49" s="22">
        <f t="shared" si="1"/>
        <v>6.0000000000000053E-2</v>
      </c>
      <c r="H49" s="25">
        <f>AVERAGE((E49,C49))</f>
        <v>0.63</v>
      </c>
      <c r="J49" s="1">
        <v>0.37</v>
      </c>
      <c r="K49" s="3">
        <v>0.63</v>
      </c>
    </row>
  </sheetData>
  <autoFilter ref="A2:E49" xr:uid="{00000000-0009-0000-0000-000002000000}"/>
  <mergeCells count="2">
    <mergeCell ref="B1:C1"/>
    <mergeCell ref="D1:E1"/>
  </mergeCells>
  <conditionalFormatting sqref="C26:C49 E26:E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:G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8"/>
  <sheetViews>
    <sheetView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4.4" x14ac:dyDescent="0.3"/>
  <cols>
    <col min="2" max="2" width="11.109375" bestFit="1" customWidth="1"/>
    <col min="3" max="3" width="16.77734375" bestFit="1" customWidth="1"/>
    <col min="4" max="4" width="15.6640625" bestFit="1" customWidth="1"/>
    <col min="5" max="5" width="15.77734375" bestFit="1" customWidth="1"/>
    <col min="6" max="6" width="18.21875" bestFit="1" customWidth="1"/>
    <col min="7" max="7" width="16.5546875" bestFit="1" customWidth="1"/>
    <col min="8" max="8" width="18.21875" bestFit="1" customWidth="1"/>
    <col min="9" max="9" width="20.77734375" bestFit="1" customWidth="1"/>
    <col min="10" max="10" width="19.21875" bestFit="1" customWidth="1"/>
    <col min="11" max="11" width="16.5546875" bestFit="1" customWidth="1"/>
  </cols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</v>
      </c>
      <c r="B2">
        <v>1977</v>
      </c>
      <c r="C2">
        <v>90261</v>
      </c>
      <c r="D2">
        <v>28726</v>
      </c>
      <c r="E2" t="s">
        <v>10</v>
      </c>
      <c r="F2">
        <v>0.68</v>
      </c>
      <c r="G2">
        <v>0.32</v>
      </c>
      <c r="H2">
        <v>0</v>
      </c>
      <c r="I2">
        <v>0.68</v>
      </c>
      <c r="J2">
        <v>0.32</v>
      </c>
      <c r="K2">
        <v>1</v>
      </c>
    </row>
    <row r="3" spans="1:11" x14ac:dyDescent="0.3">
      <c r="A3">
        <v>2</v>
      </c>
      <c r="B3">
        <v>1978</v>
      </c>
      <c r="C3">
        <v>14936</v>
      </c>
      <c r="D3">
        <v>9351</v>
      </c>
      <c r="E3" t="s">
        <v>10</v>
      </c>
      <c r="F3">
        <v>0.37</v>
      </c>
      <c r="G3">
        <v>0.63</v>
      </c>
      <c r="H3">
        <v>0</v>
      </c>
      <c r="I3">
        <v>0.37</v>
      </c>
      <c r="J3">
        <v>0.63</v>
      </c>
      <c r="K3">
        <v>1</v>
      </c>
    </row>
    <row r="4" spans="1:11" x14ac:dyDescent="0.3">
      <c r="A4">
        <v>3</v>
      </c>
      <c r="B4">
        <v>1979</v>
      </c>
      <c r="C4">
        <v>50583</v>
      </c>
      <c r="D4">
        <v>32418</v>
      </c>
      <c r="E4" t="s">
        <v>10</v>
      </c>
      <c r="F4">
        <v>0.36</v>
      </c>
      <c r="G4">
        <v>0.64</v>
      </c>
      <c r="H4">
        <v>0</v>
      </c>
      <c r="I4">
        <v>0.36</v>
      </c>
      <c r="J4">
        <v>0.64</v>
      </c>
      <c r="K4">
        <v>1</v>
      </c>
    </row>
    <row r="5" spans="1:11" x14ac:dyDescent="0.3">
      <c r="A5">
        <v>4</v>
      </c>
      <c r="B5">
        <v>1980</v>
      </c>
      <c r="C5">
        <v>52657</v>
      </c>
      <c r="D5">
        <v>33495</v>
      </c>
      <c r="E5" t="s">
        <v>10</v>
      </c>
      <c r="F5">
        <v>0.36</v>
      </c>
      <c r="G5">
        <v>0.64</v>
      </c>
      <c r="H5">
        <v>0</v>
      </c>
      <c r="I5">
        <v>0.36</v>
      </c>
      <c r="J5">
        <v>0.64</v>
      </c>
      <c r="K5">
        <v>1</v>
      </c>
    </row>
    <row r="6" spans="1:11" x14ac:dyDescent="0.3">
      <c r="A6">
        <v>5</v>
      </c>
      <c r="B6">
        <v>1981</v>
      </c>
      <c r="C6">
        <v>47139</v>
      </c>
      <c r="D6">
        <v>34327</v>
      </c>
      <c r="E6" t="s">
        <v>10</v>
      </c>
      <c r="F6">
        <v>0.27</v>
      </c>
      <c r="G6">
        <v>0.73</v>
      </c>
      <c r="H6">
        <v>0</v>
      </c>
      <c r="I6">
        <v>0.27</v>
      </c>
      <c r="J6">
        <v>0.73</v>
      </c>
      <c r="K6">
        <v>1</v>
      </c>
    </row>
    <row r="7" spans="1:11" x14ac:dyDescent="0.3">
      <c r="A7">
        <v>6</v>
      </c>
      <c r="B7">
        <v>1982</v>
      </c>
      <c r="C7">
        <v>41111</v>
      </c>
      <c r="D7">
        <v>19464</v>
      </c>
      <c r="E7" t="s">
        <v>10</v>
      </c>
      <c r="F7">
        <v>0.53</v>
      </c>
      <c r="G7">
        <v>0.47</v>
      </c>
      <c r="H7">
        <v>0</v>
      </c>
      <c r="I7">
        <v>0.53</v>
      </c>
      <c r="J7">
        <v>0.47</v>
      </c>
      <c r="K7">
        <v>1</v>
      </c>
    </row>
    <row r="8" spans="1:11" x14ac:dyDescent="0.3">
      <c r="A8">
        <v>7</v>
      </c>
      <c r="B8">
        <v>1983</v>
      </c>
      <c r="C8">
        <v>86424</v>
      </c>
      <c r="D8">
        <v>29208</v>
      </c>
      <c r="E8" t="s">
        <v>10</v>
      </c>
      <c r="F8">
        <v>0.66</v>
      </c>
      <c r="G8">
        <v>0.34</v>
      </c>
      <c r="H8">
        <v>0</v>
      </c>
      <c r="I8">
        <v>0.66</v>
      </c>
      <c r="J8">
        <v>0.34</v>
      </c>
      <c r="K8">
        <v>1</v>
      </c>
    </row>
    <row r="9" spans="1:11" x14ac:dyDescent="0.3">
      <c r="A9">
        <v>8</v>
      </c>
      <c r="B9">
        <v>1984</v>
      </c>
      <c r="C9">
        <v>109092</v>
      </c>
      <c r="D9">
        <v>82085</v>
      </c>
      <c r="E9" t="s">
        <v>10</v>
      </c>
      <c r="F9">
        <v>0.25</v>
      </c>
      <c r="G9">
        <v>0.75</v>
      </c>
      <c r="H9">
        <v>0</v>
      </c>
      <c r="I9">
        <v>0.25</v>
      </c>
      <c r="J9">
        <v>0.75</v>
      </c>
      <c r="K9">
        <v>1</v>
      </c>
    </row>
    <row r="10" spans="1:11" x14ac:dyDescent="0.3">
      <c r="A10">
        <v>9</v>
      </c>
      <c r="B10">
        <v>1985</v>
      </c>
      <c r="C10">
        <v>103200</v>
      </c>
      <c r="D10">
        <v>60566</v>
      </c>
      <c r="E10" t="s">
        <v>10</v>
      </c>
      <c r="F10">
        <v>0.41</v>
      </c>
      <c r="G10">
        <v>0.59</v>
      </c>
      <c r="H10">
        <v>0</v>
      </c>
      <c r="I10">
        <v>0.41</v>
      </c>
      <c r="J10">
        <v>0.59</v>
      </c>
      <c r="K10">
        <v>1</v>
      </c>
    </row>
    <row r="11" spans="1:11" x14ac:dyDescent="0.3">
      <c r="A11">
        <v>10</v>
      </c>
      <c r="B11">
        <v>1986</v>
      </c>
      <c r="C11">
        <v>49788</v>
      </c>
      <c r="D11">
        <v>36857</v>
      </c>
      <c r="E11" t="s">
        <v>10</v>
      </c>
      <c r="F11">
        <v>0.26</v>
      </c>
      <c r="G11">
        <v>0.74</v>
      </c>
      <c r="H11">
        <v>0</v>
      </c>
      <c r="I11">
        <v>0.26</v>
      </c>
      <c r="J11">
        <v>0.74</v>
      </c>
      <c r="K11">
        <v>1</v>
      </c>
    </row>
    <row r="12" spans="1:11" x14ac:dyDescent="0.3">
      <c r="A12">
        <v>11</v>
      </c>
      <c r="B12">
        <v>1987</v>
      </c>
      <c r="C12">
        <v>69868</v>
      </c>
      <c r="D12">
        <v>46049</v>
      </c>
      <c r="E12" t="s">
        <v>10</v>
      </c>
      <c r="F12">
        <v>0.34</v>
      </c>
      <c r="G12">
        <v>0.66</v>
      </c>
      <c r="H12">
        <v>0</v>
      </c>
      <c r="I12">
        <v>0.34</v>
      </c>
      <c r="J12">
        <v>0.66</v>
      </c>
      <c r="K12">
        <v>1</v>
      </c>
    </row>
    <row r="13" spans="1:11" x14ac:dyDescent="0.3">
      <c r="A13">
        <v>12</v>
      </c>
      <c r="B13">
        <v>1988</v>
      </c>
      <c r="C13">
        <v>49177</v>
      </c>
      <c r="D13">
        <v>38180</v>
      </c>
      <c r="E13" t="s">
        <v>10</v>
      </c>
      <c r="F13">
        <v>0.22</v>
      </c>
      <c r="G13">
        <v>0.78</v>
      </c>
      <c r="H13">
        <v>0</v>
      </c>
      <c r="I13">
        <v>0.22</v>
      </c>
      <c r="J13">
        <v>0.78</v>
      </c>
      <c r="K13">
        <v>1</v>
      </c>
    </row>
    <row r="14" spans="1:11" x14ac:dyDescent="0.3">
      <c r="A14">
        <v>13</v>
      </c>
      <c r="B14">
        <v>1989</v>
      </c>
      <c r="C14">
        <v>37360</v>
      </c>
      <c r="D14">
        <v>18116</v>
      </c>
      <c r="E14" t="s">
        <v>10</v>
      </c>
      <c r="F14">
        <v>0.52</v>
      </c>
      <c r="G14">
        <v>0.48</v>
      </c>
      <c r="H14">
        <v>0</v>
      </c>
      <c r="I14">
        <v>0.52</v>
      </c>
      <c r="J14">
        <v>0.48</v>
      </c>
      <c r="K14">
        <v>1</v>
      </c>
    </row>
    <row r="15" spans="1:11" x14ac:dyDescent="0.3">
      <c r="A15">
        <v>14</v>
      </c>
      <c r="B15">
        <v>1990</v>
      </c>
      <c r="C15">
        <v>44143</v>
      </c>
      <c r="D15">
        <v>10412</v>
      </c>
      <c r="E15" t="s">
        <v>10</v>
      </c>
      <c r="F15">
        <v>0.76</v>
      </c>
      <c r="G15">
        <v>0.24</v>
      </c>
      <c r="H15">
        <v>0</v>
      </c>
      <c r="I15">
        <v>0.76</v>
      </c>
      <c r="J15">
        <v>0.24</v>
      </c>
      <c r="K15">
        <v>1</v>
      </c>
    </row>
    <row r="16" spans="1:11" x14ac:dyDescent="0.3">
      <c r="A16">
        <v>15</v>
      </c>
      <c r="B16">
        <v>1991</v>
      </c>
      <c r="C16">
        <v>62118</v>
      </c>
      <c r="D16">
        <v>30733</v>
      </c>
      <c r="E16" t="s">
        <v>10</v>
      </c>
      <c r="F16">
        <v>0.51</v>
      </c>
      <c r="G16">
        <v>0.49</v>
      </c>
      <c r="H16">
        <v>0</v>
      </c>
      <c r="I16">
        <v>0.51</v>
      </c>
      <c r="J16">
        <v>0.49</v>
      </c>
      <c r="K16">
        <v>1</v>
      </c>
    </row>
    <row r="17" spans="1:11" x14ac:dyDescent="0.3">
      <c r="A17">
        <v>16</v>
      </c>
      <c r="B17">
        <v>1992</v>
      </c>
      <c r="C17">
        <v>68359</v>
      </c>
      <c r="D17">
        <v>46820</v>
      </c>
      <c r="E17" t="s">
        <v>10</v>
      </c>
      <c r="F17">
        <v>0.32</v>
      </c>
      <c r="G17">
        <v>0.68</v>
      </c>
      <c r="H17">
        <v>0</v>
      </c>
      <c r="I17">
        <v>0.32</v>
      </c>
      <c r="J17">
        <v>0.68</v>
      </c>
      <c r="K17">
        <v>1</v>
      </c>
    </row>
    <row r="18" spans="1:11" x14ac:dyDescent="0.3">
      <c r="A18">
        <v>17</v>
      </c>
      <c r="B18">
        <v>1993</v>
      </c>
      <c r="C18">
        <v>65630</v>
      </c>
      <c r="D18">
        <v>31717</v>
      </c>
      <c r="E18" t="s">
        <v>10</v>
      </c>
      <c r="F18">
        <v>0.52</v>
      </c>
      <c r="G18">
        <v>0.48</v>
      </c>
      <c r="H18">
        <v>0</v>
      </c>
      <c r="I18">
        <v>0.52</v>
      </c>
      <c r="J18">
        <v>0.48</v>
      </c>
      <c r="K18">
        <v>1</v>
      </c>
    </row>
    <row r="19" spans="1:11" x14ac:dyDescent="0.3">
      <c r="A19">
        <v>18</v>
      </c>
      <c r="B19">
        <v>1994</v>
      </c>
      <c r="C19">
        <v>10976</v>
      </c>
      <c r="D19">
        <v>1662</v>
      </c>
      <c r="E19" t="s">
        <v>10</v>
      </c>
      <c r="F19">
        <v>0.85</v>
      </c>
      <c r="G19">
        <v>0.15</v>
      </c>
      <c r="H19">
        <v>0</v>
      </c>
      <c r="I19">
        <v>0.85</v>
      </c>
      <c r="J19">
        <v>0.15</v>
      </c>
      <c r="K19">
        <v>1</v>
      </c>
    </row>
    <row r="20" spans="1:11" x14ac:dyDescent="0.3">
      <c r="A20">
        <v>19</v>
      </c>
      <c r="B20">
        <v>1995</v>
      </c>
      <c r="C20">
        <v>9075</v>
      </c>
      <c r="D20">
        <v>4988</v>
      </c>
      <c r="E20" t="s">
        <v>10</v>
      </c>
      <c r="F20">
        <v>0.45</v>
      </c>
      <c r="G20">
        <v>0.55000000000000004</v>
      </c>
      <c r="H20">
        <v>0</v>
      </c>
      <c r="I20">
        <v>0.45</v>
      </c>
      <c r="J20">
        <v>0.55000000000000004</v>
      </c>
      <c r="K20">
        <v>1</v>
      </c>
    </row>
    <row r="21" spans="1:11" x14ac:dyDescent="0.3">
      <c r="A21">
        <v>20</v>
      </c>
      <c r="B21">
        <v>1996</v>
      </c>
      <c r="C21">
        <v>29500</v>
      </c>
      <c r="D21">
        <v>21741</v>
      </c>
      <c r="E21" t="s">
        <v>10</v>
      </c>
      <c r="F21">
        <v>0.26</v>
      </c>
      <c r="G21">
        <v>0.74</v>
      </c>
      <c r="H21">
        <v>0</v>
      </c>
      <c r="I21">
        <v>0.26</v>
      </c>
      <c r="J21">
        <v>0.74</v>
      </c>
      <c r="K21">
        <v>1</v>
      </c>
    </row>
    <row r="22" spans="1:11" x14ac:dyDescent="0.3">
      <c r="A22">
        <v>21</v>
      </c>
      <c r="B22">
        <v>1997</v>
      </c>
      <c r="C22">
        <v>40375</v>
      </c>
      <c r="D22">
        <v>30661</v>
      </c>
      <c r="E22" t="s">
        <v>10</v>
      </c>
      <c r="F22">
        <v>0.24</v>
      </c>
      <c r="G22">
        <v>0.76</v>
      </c>
      <c r="H22">
        <v>0</v>
      </c>
      <c r="I22">
        <v>0.24</v>
      </c>
      <c r="J22">
        <v>0.76</v>
      </c>
      <c r="K22">
        <v>1</v>
      </c>
    </row>
    <row r="23" spans="1:11" x14ac:dyDescent="0.3">
      <c r="A23">
        <v>22</v>
      </c>
      <c r="B23">
        <v>1998</v>
      </c>
      <c r="C23">
        <v>9367</v>
      </c>
      <c r="D23">
        <v>5988</v>
      </c>
      <c r="E23" t="s">
        <v>10</v>
      </c>
      <c r="F23">
        <v>0.36</v>
      </c>
      <c r="G23">
        <v>0.64</v>
      </c>
      <c r="H23">
        <v>0</v>
      </c>
      <c r="I23">
        <v>0.36</v>
      </c>
      <c r="J23">
        <v>0.64</v>
      </c>
      <c r="K23">
        <v>1</v>
      </c>
    </row>
    <row r="24" spans="1:11" x14ac:dyDescent="0.3">
      <c r="A24">
        <v>23</v>
      </c>
      <c r="B24">
        <v>1999</v>
      </c>
      <c r="C24">
        <v>18242</v>
      </c>
      <c r="D24">
        <v>14111</v>
      </c>
      <c r="E24">
        <v>1172</v>
      </c>
      <c r="F24">
        <v>0.23</v>
      </c>
      <c r="G24">
        <v>0.77</v>
      </c>
      <c r="H24">
        <v>0.06</v>
      </c>
      <c r="I24">
        <v>0.23</v>
      </c>
      <c r="J24">
        <v>0.77</v>
      </c>
      <c r="K24">
        <v>1</v>
      </c>
    </row>
    <row r="25" spans="1:11" x14ac:dyDescent="0.3">
      <c r="A25">
        <v>24</v>
      </c>
      <c r="B25">
        <v>2000</v>
      </c>
      <c r="C25">
        <v>76512</v>
      </c>
      <c r="D25">
        <v>57428</v>
      </c>
      <c r="E25">
        <v>20979</v>
      </c>
      <c r="F25">
        <v>0.25</v>
      </c>
      <c r="G25">
        <v>0.75</v>
      </c>
      <c r="H25">
        <v>0.27</v>
      </c>
      <c r="I25">
        <v>0.27</v>
      </c>
      <c r="J25">
        <v>0.73</v>
      </c>
      <c r="K25">
        <v>1</v>
      </c>
    </row>
    <row r="26" spans="1:11" x14ac:dyDescent="0.3">
      <c r="A26">
        <v>25</v>
      </c>
      <c r="B26">
        <v>2001</v>
      </c>
      <c r="C26">
        <v>104840</v>
      </c>
      <c r="D26">
        <v>66220</v>
      </c>
      <c r="E26">
        <v>32633</v>
      </c>
      <c r="F26">
        <v>0.37</v>
      </c>
      <c r="G26">
        <v>0.63</v>
      </c>
      <c r="H26">
        <v>0.31</v>
      </c>
      <c r="I26">
        <v>0.37</v>
      </c>
      <c r="J26">
        <v>0.63</v>
      </c>
      <c r="K26">
        <v>1</v>
      </c>
    </row>
    <row r="27" spans="1:11" x14ac:dyDescent="0.3">
      <c r="A27">
        <v>26</v>
      </c>
      <c r="B27">
        <v>2002</v>
      </c>
      <c r="C27">
        <v>44319</v>
      </c>
      <c r="D27">
        <v>12373</v>
      </c>
      <c r="E27">
        <v>27821</v>
      </c>
      <c r="F27">
        <v>0.72</v>
      </c>
      <c r="G27">
        <v>0.28000000000000003</v>
      </c>
      <c r="H27">
        <v>0.63</v>
      </c>
      <c r="I27">
        <v>0.72</v>
      </c>
      <c r="J27">
        <v>0.28000000000000003</v>
      </c>
      <c r="K27">
        <v>1</v>
      </c>
    </row>
    <row r="28" spans="1:11" x14ac:dyDescent="0.3">
      <c r="A28">
        <v>27</v>
      </c>
      <c r="B28">
        <v>2003</v>
      </c>
      <c r="C28">
        <v>34779</v>
      </c>
      <c r="D28">
        <v>30355</v>
      </c>
      <c r="E28">
        <v>5074</v>
      </c>
      <c r="F28">
        <v>0.13</v>
      </c>
      <c r="G28">
        <v>0.87</v>
      </c>
      <c r="H28">
        <v>0.15</v>
      </c>
      <c r="I28">
        <v>0.15</v>
      </c>
      <c r="J28">
        <v>0.85</v>
      </c>
      <c r="K28">
        <v>1</v>
      </c>
    </row>
    <row r="29" spans="1:11" x14ac:dyDescent="0.3">
      <c r="A29">
        <v>28</v>
      </c>
      <c r="B29">
        <v>2004</v>
      </c>
      <c r="C29">
        <v>106666</v>
      </c>
      <c r="D29">
        <v>81338</v>
      </c>
      <c r="E29">
        <v>33167</v>
      </c>
      <c r="F29">
        <v>0.24</v>
      </c>
      <c r="G29">
        <v>0.76</v>
      </c>
      <c r="H29">
        <v>0.31</v>
      </c>
      <c r="I29">
        <v>0.31</v>
      </c>
      <c r="J29">
        <v>0.69</v>
      </c>
      <c r="K29">
        <v>1</v>
      </c>
    </row>
    <row r="30" spans="1:11" x14ac:dyDescent="0.3">
      <c r="A30">
        <v>29</v>
      </c>
      <c r="B30">
        <v>2005</v>
      </c>
      <c r="C30">
        <v>71226</v>
      </c>
      <c r="D30">
        <v>55570</v>
      </c>
      <c r="E30">
        <v>14218</v>
      </c>
      <c r="F30">
        <v>0.22</v>
      </c>
      <c r="G30">
        <v>0.78</v>
      </c>
      <c r="H30">
        <v>0.2</v>
      </c>
      <c r="I30">
        <v>0.22</v>
      </c>
      <c r="J30">
        <v>0.78</v>
      </c>
      <c r="K30">
        <v>1</v>
      </c>
    </row>
    <row r="31" spans="1:11" x14ac:dyDescent="0.3">
      <c r="A31">
        <v>30</v>
      </c>
      <c r="B31">
        <v>2006</v>
      </c>
      <c r="C31">
        <v>35132</v>
      </c>
      <c r="D31">
        <v>25377</v>
      </c>
      <c r="E31">
        <v>9657</v>
      </c>
      <c r="F31">
        <v>0.28000000000000003</v>
      </c>
      <c r="G31">
        <v>0.72</v>
      </c>
      <c r="H31">
        <v>0.27</v>
      </c>
      <c r="I31">
        <v>0.28000000000000003</v>
      </c>
      <c r="J31">
        <v>0.72</v>
      </c>
      <c r="K31">
        <v>1</v>
      </c>
    </row>
    <row r="32" spans="1:11" x14ac:dyDescent="0.3">
      <c r="A32">
        <v>31</v>
      </c>
      <c r="B32">
        <v>2007</v>
      </c>
      <c r="C32">
        <v>25122</v>
      </c>
      <c r="D32">
        <v>20683</v>
      </c>
      <c r="E32">
        <v>2607</v>
      </c>
      <c r="F32">
        <v>0.18</v>
      </c>
      <c r="G32">
        <v>0.82</v>
      </c>
      <c r="H32">
        <v>0.1</v>
      </c>
      <c r="I32">
        <v>0.18</v>
      </c>
      <c r="J32">
        <v>0.82</v>
      </c>
      <c r="K32">
        <v>1</v>
      </c>
    </row>
    <row r="33" spans="1:11" x14ac:dyDescent="0.3">
      <c r="A33">
        <v>32</v>
      </c>
      <c r="B33">
        <v>2008</v>
      </c>
      <c r="C33">
        <v>193739</v>
      </c>
      <c r="D33">
        <v>161343</v>
      </c>
      <c r="E33">
        <v>28340</v>
      </c>
      <c r="F33">
        <v>0.17</v>
      </c>
      <c r="G33">
        <v>0.83</v>
      </c>
      <c r="H33">
        <v>0.15</v>
      </c>
      <c r="I33">
        <v>0.17</v>
      </c>
      <c r="J33">
        <v>0.83</v>
      </c>
      <c r="K33">
        <v>1</v>
      </c>
    </row>
    <row r="34" spans="1:11" x14ac:dyDescent="0.3">
      <c r="A34">
        <v>33</v>
      </c>
      <c r="B34">
        <v>2009</v>
      </c>
      <c r="C34">
        <v>162830</v>
      </c>
      <c r="D34">
        <v>133106</v>
      </c>
      <c r="E34">
        <v>16034</v>
      </c>
      <c r="F34">
        <v>0.18</v>
      </c>
      <c r="G34">
        <v>0.82</v>
      </c>
      <c r="H34">
        <v>0.1</v>
      </c>
      <c r="I34">
        <v>0.18</v>
      </c>
      <c r="J34">
        <v>0.82</v>
      </c>
      <c r="K34">
        <v>1</v>
      </c>
    </row>
    <row r="35" spans="1:11" x14ac:dyDescent="0.3">
      <c r="A35">
        <v>34</v>
      </c>
      <c r="B35">
        <v>2010</v>
      </c>
      <c r="C35">
        <v>338310</v>
      </c>
      <c r="D35">
        <v>295638</v>
      </c>
      <c r="E35">
        <v>35821</v>
      </c>
      <c r="F35">
        <v>0.13</v>
      </c>
      <c r="G35">
        <v>0.87</v>
      </c>
      <c r="H35">
        <v>0.11</v>
      </c>
      <c r="I35">
        <v>0.13</v>
      </c>
      <c r="J35">
        <v>0.87</v>
      </c>
      <c r="K35">
        <v>1</v>
      </c>
    </row>
    <row r="36" spans="1:11" x14ac:dyDescent="0.3">
      <c r="A36">
        <v>35</v>
      </c>
      <c r="B36">
        <v>2011</v>
      </c>
      <c r="C36">
        <v>146111</v>
      </c>
      <c r="D36">
        <v>132096</v>
      </c>
      <c r="E36">
        <v>18634</v>
      </c>
      <c r="F36">
        <v>0.1</v>
      </c>
      <c r="G36">
        <v>0.9</v>
      </c>
      <c r="H36">
        <v>0.13</v>
      </c>
      <c r="I36">
        <v>0.13</v>
      </c>
      <c r="J36">
        <v>0.87</v>
      </c>
      <c r="K36">
        <v>1</v>
      </c>
    </row>
    <row r="37" spans="1:11" x14ac:dyDescent="0.3">
      <c r="A37">
        <v>36</v>
      </c>
      <c r="B37">
        <v>2012</v>
      </c>
      <c r="C37">
        <v>410620</v>
      </c>
      <c r="D37">
        <v>363314</v>
      </c>
      <c r="E37">
        <v>66520</v>
      </c>
      <c r="F37">
        <v>0.12</v>
      </c>
      <c r="G37">
        <v>0.88</v>
      </c>
      <c r="H37">
        <v>0.16</v>
      </c>
      <c r="I37">
        <v>0.16</v>
      </c>
      <c r="J37">
        <v>0.84</v>
      </c>
      <c r="K37">
        <v>1</v>
      </c>
    </row>
    <row r="38" spans="1:11" x14ac:dyDescent="0.3">
      <c r="A38">
        <v>37</v>
      </c>
      <c r="B38">
        <v>2013</v>
      </c>
      <c r="C38">
        <v>159208</v>
      </c>
      <c r="D38">
        <v>131655</v>
      </c>
      <c r="E38">
        <v>29015</v>
      </c>
      <c r="F38">
        <v>0.17</v>
      </c>
      <c r="G38">
        <v>0.83</v>
      </c>
      <c r="H38">
        <v>0.18</v>
      </c>
      <c r="I38">
        <v>0.18</v>
      </c>
      <c r="J38">
        <v>0.82</v>
      </c>
      <c r="K38">
        <v>1</v>
      </c>
    </row>
    <row r="39" spans="1:11" x14ac:dyDescent="0.3">
      <c r="A39">
        <v>38</v>
      </c>
      <c r="B39">
        <v>2014</v>
      </c>
      <c r="C39">
        <v>581121</v>
      </c>
      <c r="D39">
        <v>492892</v>
      </c>
      <c r="E39">
        <v>99901</v>
      </c>
      <c r="F39">
        <v>0.15</v>
      </c>
      <c r="G39">
        <v>0.85</v>
      </c>
      <c r="H39">
        <v>0.17</v>
      </c>
      <c r="I39">
        <v>0.17</v>
      </c>
      <c r="J39">
        <v>0.83</v>
      </c>
      <c r="K39">
        <v>1</v>
      </c>
    </row>
    <row r="40" spans="1:11" x14ac:dyDescent="0.3">
      <c r="A40">
        <v>39</v>
      </c>
      <c r="B40">
        <v>2015</v>
      </c>
      <c r="C40">
        <v>264678</v>
      </c>
      <c r="D40">
        <v>216389</v>
      </c>
      <c r="E40">
        <v>51566</v>
      </c>
      <c r="F40">
        <v>0.18</v>
      </c>
      <c r="G40">
        <v>0.82</v>
      </c>
      <c r="H40">
        <v>0.19</v>
      </c>
      <c r="I40">
        <v>0.19</v>
      </c>
      <c r="J40">
        <v>0.81</v>
      </c>
      <c r="K40">
        <v>1</v>
      </c>
    </row>
    <row r="41" spans="1:11" x14ac:dyDescent="0.3">
      <c r="A41">
        <v>40</v>
      </c>
      <c r="B41">
        <v>2016</v>
      </c>
      <c r="C41">
        <v>310341</v>
      </c>
      <c r="D41">
        <v>235925</v>
      </c>
      <c r="E41">
        <v>73697</v>
      </c>
      <c r="F41">
        <v>0.24</v>
      </c>
      <c r="G41">
        <v>0.76</v>
      </c>
      <c r="H41">
        <v>0.24</v>
      </c>
      <c r="I41">
        <v>0.24</v>
      </c>
      <c r="J41">
        <v>0.76</v>
      </c>
      <c r="K41">
        <v>1</v>
      </c>
    </row>
    <row r="42" spans="1:11" x14ac:dyDescent="0.3">
      <c r="A42">
        <v>41</v>
      </c>
      <c r="B42">
        <v>2017</v>
      </c>
      <c r="C42">
        <v>73218</v>
      </c>
      <c r="D42">
        <v>46701</v>
      </c>
      <c r="E42">
        <v>23854</v>
      </c>
      <c r="F42">
        <v>0.36</v>
      </c>
      <c r="G42">
        <v>0.64</v>
      </c>
      <c r="H42">
        <v>0.33</v>
      </c>
      <c r="I42">
        <v>0.36</v>
      </c>
      <c r="J42">
        <v>0.64</v>
      </c>
      <c r="K42">
        <v>1</v>
      </c>
    </row>
    <row r="43" spans="1:11" x14ac:dyDescent="0.3">
      <c r="A43">
        <v>42</v>
      </c>
      <c r="B43">
        <v>2018</v>
      </c>
      <c r="C43">
        <v>172009</v>
      </c>
      <c r="D43">
        <v>162684</v>
      </c>
      <c r="E43">
        <v>13973</v>
      </c>
      <c r="F43">
        <v>0.05</v>
      </c>
      <c r="G43">
        <v>0.95</v>
      </c>
      <c r="H43">
        <v>0.08</v>
      </c>
      <c r="I43">
        <v>0.08</v>
      </c>
      <c r="J43">
        <v>0.92</v>
      </c>
      <c r="K43">
        <v>1</v>
      </c>
    </row>
    <row r="44" spans="1:11" x14ac:dyDescent="0.3">
      <c r="A44">
        <v>43</v>
      </c>
      <c r="B44">
        <v>2019</v>
      </c>
      <c r="C44">
        <v>58562</v>
      </c>
      <c r="D44">
        <v>50464</v>
      </c>
      <c r="E44">
        <v>8877</v>
      </c>
      <c r="F44">
        <v>0.14000000000000001</v>
      </c>
      <c r="G44">
        <v>0.86</v>
      </c>
      <c r="H44">
        <v>0.15</v>
      </c>
      <c r="I44">
        <v>0.15</v>
      </c>
      <c r="J44">
        <v>0.85</v>
      </c>
      <c r="K44">
        <v>1</v>
      </c>
    </row>
    <row r="45" spans="1:11" x14ac:dyDescent="0.3">
      <c r="A45">
        <v>44</v>
      </c>
      <c r="B45">
        <v>2020</v>
      </c>
      <c r="C45">
        <v>280440</v>
      </c>
      <c r="D45">
        <v>249521</v>
      </c>
      <c r="E45">
        <v>43391</v>
      </c>
      <c r="F45">
        <v>0.11</v>
      </c>
      <c r="G45">
        <v>0.89</v>
      </c>
      <c r="H45">
        <v>0.15</v>
      </c>
      <c r="I45">
        <v>0.15</v>
      </c>
      <c r="J45">
        <v>0.85</v>
      </c>
      <c r="K45">
        <v>1</v>
      </c>
    </row>
    <row r="46" spans="1:11" x14ac:dyDescent="0.3">
      <c r="A46">
        <v>45</v>
      </c>
      <c r="B46">
        <v>2021</v>
      </c>
      <c r="C46">
        <v>109367</v>
      </c>
      <c r="D46">
        <v>82643</v>
      </c>
      <c r="E46">
        <v>30826</v>
      </c>
      <c r="F46">
        <v>0.24</v>
      </c>
      <c r="G46">
        <v>0.76</v>
      </c>
      <c r="H46">
        <v>0.28000000000000003</v>
      </c>
      <c r="I46">
        <v>0.28000000000000003</v>
      </c>
      <c r="J46">
        <v>0.72</v>
      </c>
      <c r="K46">
        <v>1</v>
      </c>
    </row>
    <row r="47" spans="1:11" x14ac:dyDescent="0.3">
      <c r="A47">
        <v>46</v>
      </c>
      <c r="B47">
        <v>2022</v>
      </c>
      <c r="C47">
        <v>659933</v>
      </c>
      <c r="D47">
        <v>562721</v>
      </c>
      <c r="E47">
        <v>110693</v>
      </c>
      <c r="F47">
        <v>0.15</v>
      </c>
      <c r="G47">
        <v>0.85</v>
      </c>
      <c r="H47">
        <v>0.17</v>
      </c>
      <c r="I47">
        <v>0.17</v>
      </c>
      <c r="J47">
        <v>0.83</v>
      </c>
      <c r="K47">
        <v>1</v>
      </c>
    </row>
    <row r="48" spans="1:11" x14ac:dyDescent="0.3">
      <c r="A48">
        <v>47</v>
      </c>
      <c r="B48">
        <v>2023</v>
      </c>
      <c r="C48">
        <v>247772</v>
      </c>
      <c r="D48">
        <v>149525</v>
      </c>
      <c r="E48">
        <v>84473</v>
      </c>
      <c r="F48">
        <v>0.4</v>
      </c>
      <c r="G48">
        <v>0.6</v>
      </c>
      <c r="H48">
        <v>0.34</v>
      </c>
      <c r="I48">
        <v>0.4</v>
      </c>
      <c r="J48">
        <v>0.6</v>
      </c>
      <c r="K4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Columbia_Sockeye_Stock_240812</vt:lpstr>
      <vt:lpstr>pmin version</vt:lpstr>
      <vt:lpstr>Sheet2</vt:lpstr>
      <vt:lpstr>pmax 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Stiff, Howard (DFO/MPO)</dc:creator>
  <cp:lastModifiedBy>Stiff, Howard (DFO/MPO)</cp:lastModifiedBy>
  <dcterms:created xsi:type="dcterms:W3CDTF">2024-08-12T20:53:15Z</dcterms:created>
  <dcterms:modified xsi:type="dcterms:W3CDTF">2024-09-06T23:35:13Z</dcterms:modified>
</cp:coreProperties>
</file>