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Documents\CLIENTS\OPALE 2024\"/>
    </mc:Choice>
  </mc:AlternateContent>
  <xr:revisionPtr revIDLastSave="0" documentId="13_ncr:1_{7725BAE8-2182-4D89-9D1A-0B15DCE5E0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4" sheetId="3" r:id="rId1"/>
    <sheet name="2025" sheetId="4" r:id="rId2"/>
  </sheets>
  <calcPr calcId="191028"/>
</workbook>
</file>

<file path=xl/calcChain.xml><?xml version="1.0" encoding="utf-8"?>
<calcChain xmlns="http://schemas.openxmlformats.org/spreadsheetml/2006/main">
  <c r="E46" i="4" l="1"/>
  <c r="D45" i="4"/>
  <c r="E45" i="4" s="1"/>
  <c r="E44" i="4"/>
  <c r="E43" i="4"/>
  <c r="D43" i="4"/>
  <c r="E42" i="4"/>
  <c r="E41" i="4"/>
  <c r="D41" i="4"/>
  <c r="E40" i="4"/>
  <c r="E39" i="4"/>
  <c r="E38" i="4"/>
  <c r="E37" i="4"/>
  <c r="D36" i="4"/>
  <c r="E36" i="4" s="1"/>
  <c r="D35" i="4"/>
  <c r="E35" i="4" s="1"/>
  <c r="E34" i="4"/>
  <c r="D34" i="4"/>
  <c r="D33" i="4"/>
  <c r="E33" i="4" s="1"/>
  <c r="D32" i="4"/>
  <c r="E32" i="4" s="1"/>
  <c r="D31" i="4"/>
  <c r="E31" i="4" s="1"/>
  <c r="E30" i="4"/>
  <c r="D30" i="4"/>
  <c r="D29" i="4"/>
  <c r="E29" i="4" s="1"/>
  <c r="D28" i="4"/>
  <c r="E28" i="4" s="1"/>
  <c r="D27" i="4"/>
  <c r="D24" i="4" s="1"/>
  <c r="E24" i="4" s="1"/>
  <c r="E26" i="4"/>
  <c r="D26" i="4"/>
  <c r="D25" i="4"/>
  <c r="E25" i="4" s="1"/>
  <c r="E23" i="4"/>
  <c r="D23" i="4"/>
  <c r="D22" i="4"/>
  <c r="E22" i="4" s="1"/>
  <c r="D21" i="4"/>
  <c r="E21" i="4" s="1"/>
  <c r="D20" i="4"/>
  <c r="E20" i="4" s="1"/>
  <c r="E19" i="4"/>
  <c r="D18" i="4"/>
  <c r="E18" i="4" s="1"/>
  <c r="D17" i="4"/>
  <c r="E17" i="4" s="1"/>
  <c r="D16" i="4"/>
  <c r="E16" i="4" s="1"/>
  <c r="D15" i="4"/>
  <c r="E15" i="4" s="1"/>
  <c r="E14" i="4"/>
  <c r="E13" i="4"/>
  <c r="D13" i="4"/>
  <c r="D12" i="4"/>
  <c r="E12" i="4" s="1"/>
  <c r="D11" i="4"/>
  <c r="E11" i="4" s="1"/>
  <c r="E10" i="4"/>
  <c r="D10" i="4"/>
  <c r="E9" i="4"/>
  <c r="D9" i="4"/>
  <c r="D8" i="4"/>
  <c r="E8" i="4" s="1"/>
  <c r="D7" i="4"/>
  <c r="D6" i="4" s="1"/>
  <c r="D47" i="3"/>
  <c r="E47" i="3" s="1"/>
  <c r="E45" i="3"/>
  <c r="E43" i="3"/>
  <c r="E41" i="3"/>
  <c r="E36" i="3"/>
  <c r="E33" i="3"/>
  <c r="D33" i="3"/>
  <c r="E28" i="3"/>
  <c r="E24" i="3"/>
  <c r="E22" i="3"/>
  <c r="D21" i="3"/>
  <c r="E20" i="3"/>
  <c r="E15" i="3"/>
  <c r="E13" i="3"/>
  <c r="D11" i="3"/>
  <c r="E11" i="3"/>
  <c r="E46" i="3"/>
  <c r="E44" i="3"/>
  <c r="E42" i="3"/>
  <c r="E38" i="3"/>
  <c r="E39" i="3"/>
  <c r="E40" i="3"/>
  <c r="E37" i="3"/>
  <c r="E35" i="3"/>
  <c r="E34" i="3"/>
  <c r="E30" i="3"/>
  <c r="E31" i="3"/>
  <c r="E32" i="3"/>
  <c r="E29" i="3"/>
  <c r="E27" i="3"/>
  <c r="E26" i="3"/>
  <c r="E25" i="3"/>
  <c r="E23" i="3"/>
  <c r="E21" i="3"/>
  <c r="E17" i="3"/>
  <c r="E18" i="3"/>
  <c r="E19" i="3"/>
  <c r="E16" i="3"/>
  <c r="E8" i="3"/>
  <c r="E9" i="3"/>
  <c r="E10" i="3"/>
  <c r="E7" i="3"/>
  <c r="E6" i="3" s="1"/>
  <c r="D45" i="3"/>
  <c r="D43" i="3"/>
  <c r="D41" i="3"/>
  <c r="D36" i="3"/>
  <c r="D28" i="3"/>
  <c r="D24" i="3"/>
  <c r="D22" i="3"/>
  <c r="D20" i="3"/>
  <c r="D15" i="3"/>
  <c r="D13" i="3"/>
  <c r="D35" i="3"/>
  <c r="D34" i="3"/>
  <c r="D32" i="3"/>
  <c r="D31" i="3"/>
  <c r="D30" i="3"/>
  <c r="D29" i="3"/>
  <c r="D27" i="3"/>
  <c r="D26" i="3"/>
  <c r="D25" i="3"/>
  <c r="D23" i="3"/>
  <c r="D18" i="3"/>
  <c r="D17" i="3"/>
  <c r="D16" i="3"/>
  <c r="E14" i="3"/>
  <c r="D12" i="3"/>
  <c r="E12" i="3" s="1"/>
  <c r="D8" i="3"/>
  <c r="D9" i="3"/>
  <c r="D10" i="3"/>
  <c r="D7" i="3"/>
  <c r="D6" i="3" s="1"/>
  <c r="E27" i="4" l="1"/>
  <c r="D47" i="4"/>
  <c r="E47" i="4" s="1"/>
  <c r="E7" i="4"/>
  <c r="E6" i="4" s="1"/>
</calcChain>
</file>

<file path=xl/sharedStrings.xml><?xml version="1.0" encoding="utf-8"?>
<sst xmlns="http://schemas.openxmlformats.org/spreadsheetml/2006/main" count="99" uniqueCount="51">
  <si>
    <t>Frais bancaires</t>
  </si>
  <si>
    <t>Qté</t>
  </si>
  <si>
    <t>PU</t>
  </si>
  <si>
    <t>Poste des charges</t>
  </si>
  <si>
    <t>Maître chien</t>
  </si>
  <si>
    <t>Gardiennage</t>
  </si>
  <si>
    <t>Jour</t>
  </si>
  <si>
    <t>Nuit</t>
  </si>
  <si>
    <t>Chef d'équipe</t>
  </si>
  <si>
    <t>Entretien de piscine</t>
  </si>
  <si>
    <t>Prestataire externe produits et matériel compris</t>
  </si>
  <si>
    <t>Maîtres nageurs</t>
  </si>
  <si>
    <t>Maitre nageurs du 01/06 au 31/09</t>
  </si>
  <si>
    <t>Nettoyage des parties communes</t>
  </si>
  <si>
    <t>Femmes de ménage</t>
  </si>
  <si>
    <t>Balayeur/cantonnier</t>
  </si>
  <si>
    <t>Produits d'entretien</t>
  </si>
  <si>
    <t>Frais collecte déchets</t>
  </si>
  <si>
    <t>Entretien des espaces verts</t>
  </si>
  <si>
    <t>Jardiniers</t>
  </si>
  <si>
    <t>Hygiène 3D</t>
  </si>
  <si>
    <t xml:space="preserve">Dératisation, désinsctisation et désinfection </t>
  </si>
  <si>
    <t>Consommations Eau</t>
  </si>
  <si>
    <t>Piscine</t>
  </si>
  <si>
    <t>Local Syndic, guérite et incendie</t>
  </si>
  <si>
    <t>Arrosage</t>
  </si>
  <si>
    <t>Consommation électricité</t>
  </si>
  <si>
    <t>Immeubles</t>
  </si>
  <si>
    <t>Piscines</t>
  </si>
  <si>
    <t xml:space="preserve">Local Syndic, guérite </t>
  </si>
  <si>
    <t>Maintenance</t>
  </si>
  <si>
    <t>Technicien polyvalent</t>
  </si>
  <si>
    <t>Peties réparations</t>
  </si>
  <si>
    <t>Frais de gestion</t>
  </si>
  <si>
    <t xml:space="preserve">Frais postaux </t>
  </si>
  <si>
    <t>Frais recouvrement et contentieux</t>
  </si>
  <si>
    <t>Location salle de réunion pour AG</t>
  </si>
  <si>
    <t>Assurance multirisque parties communes</t>
  </si>
  <si>
    <t>Honoraires de gestion syndicale</t>
  </si>
  <si>
    <t>Prime d'assurance</t>
  </si>
  <si>
    <t>Réserves pour divers et imprévus</t>
  </si>
  <si>
    <t>Honoraires syndic</t>
  </si>
  <si>
    <t>Total/ mois</t>
  </si>
  <si>
    <t>Total/AN</t>
  </si>
  <si>
    <t>Provisions</t>
  </si>
  <si>
    <t>Eclairage d'ambiance</t>
  </si>
  <si>
    <t>TOTAL BUDGET DE L'EXERCICE 2024</t>
  </si>
  <si>
    <t>Soit une économie de  563 105,00 MAD sur le budget de l'exercice 2023</t>
  </si>
  <si>
    <t>REDIDENCE OPALE-MCG</t>
  </si>
  <si>
    <t>PROPOSITION DE BUDGET PREVISIONNEL POUR L'EXERCICE 2024</t>
  </si>
  <si>
    <t>PROPOSITION DE BUDGET PREVISIONNEL POUR L'EXERCICE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</si>
</sst>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3" borderId="1" xfId="0" applyFont="1" applyFill="1" applyBorder="1"/>
    <xf numFmtId="0" fontId="2" fillId="0" borderId="0" xfId="0" applyFont="1" applyAlignment="1">
      <alignment horizontal="center"/>
    </xf>
    <xf numFmtId="164" fontId="1" fillId="3" borderId="1" xfId="0" applyNumberFormat="1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6CDE-2538-4D73-A37D-3C1314970283}">
  <dimension ref="A1:E49"/>
  <sheetViews>
    <sheetView tabSelected="1" workbookViewId="0">
      <selection activeCell="H14" sqref="H14"/>
    </sheetView>
  </sheetViews>
  <sheetFormatPr baseColWidth="10" defaultRowHeight="14.4" x14ac:dyDescent="0.3"/>
  <cols>
    <col min="1" max="1" width="40.44140625" bestFit="1" customWidth="1"/>
    <col min="4" max="4" width="11.6640625" bestFit="1" customWidth="1"/>
    <col min="5" max="5" width="12.88671875" bestFit="1" customWidth="1"/>
  </cols>
  <sheetData>
    <row r="1" spans="1:5" x14ac:dyDescent="0.3">
      <c r="A1" s="9" t="s">
        <v>48</v>
      </c>
    </row>
    <row r="2" spans="1:5" x14ac:dyDescent="0.3">
      <c r="A2" s="8" t="s">
        <v>49</v>
      </c>
      <c r="B2" s="8"/>
      <c r="C2" s="8"/>
      <c r="D2" s="8"/>
      <c r="E2" s="8"/>
    </row>
    <row r="3" spans="1:5" x14ac:dyDescent="0.3">
      <c r="A3" s="8"/>
      <c r="B3" s="8"/>
      <c r="C3" s="8"/>
      <c r="D3" s="8"/>
      <c r="E3" s="8"/>
    </row>
    <row r="5" spans="1:5" ht="15.6" x14ac:dyDescent="0.3">
      <c r="A5" s="4" t="s">
        <v>3</v>
      </c>
      <c r="B5" s="4" t="s">
        <v>1</v>
      </c>
      <c r="C5" s="4" t="s">
        <v>2</v>
      </c>
      <c r="D5" s="4" t="s">
        <v>42</v>
      </c>
      <c r="E5" s="4" t="s">
        <v>43</v>
      </c>
    </row>
    <row r="6" spans="1:5" x14ac:dyDescent="0.3">
      <c r="A6" s="3" t="s">
        <v>5</v>
      </c>
      <c r="B6" s="3"/>
      <c r="C6" s="3"/>
      <c r="D6" s="5">
        <f>SUM(D7:D10)</f>
        <v>52000</v>
      </c>
      <c r="E6" s="5">
        <f>SUM(E7:E10)</f>
        <v>624000</v>
      </c>
    </row>
    <row r="7" spans="1:5" x14ac:dyDescent="0.3">
      <c r="A7" s="1" t="s">
        <v>6</v>
      </c>
      <c r="B7" s="1">
        <v>4</v>
      </c>
      <c r="C7" s="2">
        <v>5200</v>
      </c>
      <c r="D7" s="2">
        <f>+C7*B7</f>
        <v>20800</v>
      </c>
      <c r="E7" s="2">
        <f>+D7*12</f>
        <v>249600</v>
      </c>
    </row>
    <row r="8" spans="1:5" x14ac:dyDescent="0.3">
      <c r="A8" s="1" t="s">
        <v>7</v>
      </c>
      <c r="B8" s="1">
        <v>4</v>
      </c>
      <c r="C8" s="2">
        <v>5200</v>
      </c>
      <c r="D8" s="2">
        <f t="shared" ref="D8:D10" si="0">+C8*B8</f>
        <v>20800</v>
      </c>
      <c r="E8" s="2">
        <f t="shared" ref="E8:E10" si="1">+D8*12</f>
        <v>249600</v>
      </c>
    </row>
    <row r="9" spans="1:5" x14ac:dyDescent="0.3">
      <c r="A9" s="1" t="s">
        <v>8</v>
      </c>
      <c r="B9" s="1">
        <v>1</v>
      </c>
      <c r="C9" s="2">
        <v>5200</v>
      </c>
      <c r="D9" s="2">
        <f t="shared" si="0"/>
        <v>5200</v>
      </c>
      <c r="E9" s="2">
        <f t="shared" si="1"/>
        <v>62400</v>
      </c>
    </row>
    <row r="10" spans="1:5" x14ac:dyDescent="0.3">
      <c r="A10" s="1" t="s">
        <v>4</v>
      </c>
      <c r="B10" s="1">
        <v>1</v>
      </c>
      <c r="C10" s="2">
        <v>5200</v>
      </c>
      <c r="D10" s="2">
        <f t="shared" si="0"/>
        <v>5200</v>
      </c>
      <c r="E10" s="2">
        <f t="shared" si="1"/>
        <v>62400</v>
      </c>
    </row>
    <row r="11" spans="1:5" x14ac:dyDescent="0.3">
      <c r="A11" s="3" t="s">
        <v>9</v>
      </c>
      <c r="B11" s="3"/>
      <c r="C11" s="5"/>
      <c r="D11" s="5">
        <f>+D12</f>
        <v>13500</v>
      </c>
      <c r="E11" s="5">
        <f t="shared" ref="E11:E16" si="2">+D11*12</f>
        <v>162000</v>
      </c>
    </row>
    <row r="12" spans="1:5" x14ac:dyDescent="0.3">
      <c r="A12" s="1" t="s">
        <v>10</v>
      </c>
      <c r="B12" s="1">
        <v>3</v>
      </c>
      <c r="C12" s="2">
        <v>4500</v>
      </c>
      <c r="D12" s="2">
        <f>+C12*B12</f>
        <v>13500</v>
      </c>
      <c r="E12" s="2">
        <f t="shared" si="2"/>
        <v>162000</v>
      </c>
    </row>
    <row r="13" spans="1:5" x14ac:dyDescent="0.3">
      <c r="A13" s="3" t="s">
        <v>11</v>
      </c>
      <c r="B13" s="3"/>
      <c r="C13" s="5"/>
      <c r="D13" s="5">
        <f>+D14</f>
        <v>625</v>
      </c>
      <c r="E13" s="5">
        <f t="shared" si="2"/>
        <v>7500</v>
      </c>
    </row>
    <row r="14" spans="1:5" x14ac:dyDescent="0.3">
      <c r="A14" s="1" t="s">
        <v>12</v>
      </c>
      <c r="B14" s="1">
        <v>3</v>
      </c>
      <c r="C14" s="2">
        <v>2500</v>
      </c>
      <c r="D14" s="2">
        <v>625</v>
      </c>
      <c r="E14" s="2">
        <f t="shared" si="2"/>
        <v>7500</v>
      </c>
    </row>
    <row r="15" spans="1:5" x14ac:dyDescent="0.3">
      <c r="A15" s="3" t="s">
        <v>13</v>
      </c>
      <c r="B15" s="3"/>
      <c r="C15" s="5"/>
      <c r="D15" s="5">
        <f>SUM(D16:D19)</f>
        <v>19200</v>
      </c>
      <c r="E15" s="5">
        <f t="shared" si="2"/>
        <v>230400</v>
      </c>
    </row>
    <row r="16" spans="1:5" x14ac:dyDescent="0.3">
      <c r="A16" s="1" t="s">
        <v>14</v>
      </c>
      <c r="B16" s="1">
        <v>4</v>
      </c>
      <c r="C16" s="2">
        <v>3500</v>
      </c>
      <c r="D16" s="2">
        <f>+C16*B16</f>
        <v>14000</v>
      </c>
      <c r="E16" s="2">
        <f t="shared" si="2"/>
        <v>168000</v>
      </c>
    </row>
    <row r="17" spans="1:5" x14ac:dyDescent="0.3">
      <c r="A17" s="1" t="s">
        <v>15</v>
      </c>
      <c r="B17" s="1">
        <v>1</v>
      </c>
      <c r="C17" s="2">
        <v>4200</v>
      </c>
      <c r="D17" s="2">
        <f>+C17*B17</f>
        <v>4200</v>
      </c>
      <c r="E17" s="2">
        <f t="shared" ref="E17:E19" si="3">+D17*12</f>
        <v>50400</v>
      </c>
    </row>
    <row r="18" spans="1:5" x14ac:dyDescent="0.3">
      <c r="A18" s="1" t="s">
        <v>16</v>
      </c>
      <c r="B18" s="1">
        <v>1</v>
      </c>
      <c r="C18" s="2">
        <v>800</v>
      </c>
      <c r="D18" s="2">
        <f>+C18</f>
        <v>800</v>
      </c>
      <c r="E18" s="2">
        <f t="shared" si="3"/>
        <v>9600</v>
      </c>
    </row>
    <row r="19" spans="1:5" x14ac:dyDescent="0.3">
      <c r="A19" s="1" t="s">
        <v>17</v>
      </c>
      <c r="B19" s="1">
        <v>1</v>
      </c>
      <c r="C19" s="2">
        <v>200</v>
      </c>
      <c r="D19" s="2">
        <v>200</v>
      </c>
      <c r="E19" s="2">
        <f t="shared" si="3"/>
        <v>2400</v>
      </c>
    </row>
    <row r="20" spans="1:5" x14ac:dyDescent="0.3">
      <c r="A20" s="3" t="s">
        <v>18</v>
      </c>
      <c r="B20" s="3"/>
      <c r="C20" s="5"/>
      <c r="D20" s="5">
        <f>+D21</f>
        <v>36400</v>
      </c>
      <c r="E20" s="5">
        <f t="shared" ref="E20:E29" si="4">+D20*12</f>
        <v>436800</v>
      </c>
    </row>
    <row r="21" spans="1:5" x14ac:dyDescent="0.3">
      <c r="A21" s="1" t="s">
        <v>19</v>
      </c>
      <c r="B21" s="1">
        <v>7</v>
      </c>
      <c r="C21" s="2">
        <v>5200</v>
      </c>
      <c r="D21" s="2">
        <f>+C21*B21</f>
        <v>36400</v>
      </c>
      <c r="E21" s="2">
        <f t="shared" si="4"/>
        <v>436800</v>
      </c>
    </row>
    <row r="22" spans="1:5" x14ac:dyDescent="0.3">
      <c r="A22" s="3" t="s">
        <v>20</v>
      </c>
      <c r="B22" s="3"/>
      <c r="C22" s="5"/>
      <c r="D22" s="5">
        <f>+D23</f>
        <v>3500</v>
      </c>
      <c r="E22" s="5">
        <f t="shared" si="4"/>
        <v>42000</v>
      </c>
    </row>
    <row r="23" spans="1:5" x14ac:dyDescent="0.3">
      <c r="A23" s="1" t="s">
        <v>21</v>
      </c>
      <c r="B23" s="1">
        <v>12</v>
      </c>
      <c r="C23" s="2">
        <v>3500</v>
      </c>
      <c r="D23" s="2">
        <f>+C23</f>
        <v>3500</v>
      </c>
      <c r="E23" s="2">
        <f t="shared" si="4"/>
        <v>42000</v>
      </c>
    </row>
    <row r="24" spans="1:5" x14ac:dyDescent="0.3">
      <c r="A24" s="3" t="s">
        <v>22</v>
      </c>
      <c r="B24" s="3"/>
      <c r="C24" s="5"/>
      <c r="D24" s="5">
        <f>SUM(D25:D27)</f>
        <v>28050</v>
      </c>
      <c r="E24" s="5">
        <f t="shared" si="4"/>
        <v>336600</v>
      </c>
    </row>
    <row r="25" spans="1:5" x14ac:dyDescent="0.3">
      <c r="A25" s="1" t="s">
        <v>23</v>
      </c>
      <c r="B25" s="1">
        <v>3</v>
      </c>
      <c r="C25" s="2">
        <v>4200</v>
      </c>
      <c r="D25" s="2">
        <f>+C25*3</f>
        <v>12600</v>
      </c>
      <c r="E25" s="2">
        <f t="shared" si="4"/>
        <v>151200</v>
      </c>
    </row>
    <row r="26" spans="1:5" x14ac:dyDescent="0.3">
      <c r="A26" s="1" t="s">
        <v>24</v>
      </c>
      <c r="B26" s="1"/>
      <c r="C26" s="2">
        <v>150</v>
      </c>
      <c r="D26" s="2">
        <f>+C26*3</f>
        <v>450</v>
      </c>
      <c r="E26" s="2">
        <f t="shared" si="4"/>
        <v>5400</v>
      </c>
    </row>
    <row r="27" spans="1:5" x14ac:dyDescent="0.3">
      <c r="A27" s="1" t="s">
        <v>25</v>
      </c>
      <c r="B27" s="1">
        <v>1</v>
      </c>
      <c r="C27" s="2">
        <v>15000</v>
      </c>
      <c r="D27" s="2">
        <f>+C27</f>
        <v>15000</v>
      </c>
      <c r="E27" s="2">
        <f t="shared" si="4"/>
        <v>180000</v>
      </c>
    </row>
    <row r="28" spans="1:5" x14ac:dyDescent="0.3">
      <c r="A28" s="3" t="s">
        <v>26</v>
      </c>
      <c r="B28" s="3"/>
      <c r="C28" s="5"/>
      <c r="D28" s="5">
        <f>SUM(D29:D32)</f>
        <v>19960</v>
      </c>
      <c r="E28" s="5">
        <f t="shared" si="4"/>
        <v>239520</v>
      </c>
    </row>
    <row r="29" spans="1:5" x14ac:dyDescent="0.3">
      <c r="A29" s="1" t="s">
        <v>27</v>
      </c>
      <c r="B29" s="1">
        <v>26</v>
      </c>
      <c r="C29" s="2">
        <v>50</v>
      </c>
      <c r="D29" s="2">
        <f>+C29*B29</f>
        <v>1300</v>
      </c>
      <c r="E29" s="2">
        <f t="shared" si="4"/>
        <v>15600</v>
      </c>
    </row>
    <row r="30" spans="1:5" x14ac:dyDescent="0.3">
      <c r="A30" s="1" t="s">
        <v>28</v>
      </c>
      <c r="B30" s="1">
        <v>3</v>
      </c>
      <c r="C30" s="2">
        <v>4500</v>
      </c>
      <c r="D30" s="2">
        <f>+C30*B30</f>
        <v>13500</v>
      </c>
      <c r="E30" s="2">
        <f t="shared" ref="E30:E32" si="5">+D30*12</f>
        <v>162000</v>
      </c>
    </row>
    <row r="31" spans="1:5" x14ac:dyDescent="0.3">
      <c r="A31" s="1" t="s">
        <v>45</v>
      </c>
      <c r="B31" s="1">
        <v>2</v>
      </c>
      <c r="C31" s="2">
        <v>2500</v>
      </c>
      <c r="D31" s="2">
        <f>+C31*B31</f>
        <v>5000</v>
      </c>
      <c r="E31" s="2">
        <f t="shared" si="5"/>
        <v>60000</v>
      </c>
    </row>
    <row r="32" spans="1:5" x14ac:dyDescent="0.3">
      <c r="A32" s="1" t="s">
        <v>29</v>
      </c>
      <c r="B32" s="1">
        <v>2</v>
      </c>
      <c r="C32" s="2">
        <v>80</v>
      </c>
      <c r="D32" s="2">
        <f>+C32*B32</f>
        <v>160</v>
      </c>
      <c r="E32" s="2">
        <f t="shared" si="5"/>
        <v>1920</v>
      </c>
    </row>
    <row r="33" spans="1:5" x14ac:dyDescent="0.3">
      <c r="A33" s="3" t="s">
        <v>30</v>
      </c>
      <c r="B33" s="3"/>
      <c r="C33" s="5"/>
      <c r="D33" s="5">
        <f>+D34+D35</f>
        <v>17500</v>
      </c>
      <c r="E33" s="5">
        <f>+D33*12</f>
        <v>210000</v>
      </c>
    </row>
    <row r="34" spans="1:5" x14ac:dyDescent="0.3">
      <c r="A34" s="1" t="s">
        <v>31</v>
      </c>
      <c r="B34" s="1">
        <v>1</v>
      </c>
      <c r="C34" s="2">
        <v>4500</v>
      </c>
      <c r="D34" s="2">
        <f>+C34*B34</f>
        <v>4500</v>
      </c>
      <c r="E34" s="2">
        <f>+D34*12</f>
        <v>54000</v>
      </c>
    </row>
    <row r="35" spans="1:5" x14ac:dyDescent="0.3">
      <c r="A35" s="1" t="s">
        <v>32</v>
      </c>
      <c r="B35" s="1">
        <v>26</v>
      </c>
      <c r="C35" s="2">
        <v>500</v>
      </c>
      <c r="D35" s="2">
        <f>+C35*B35</f>
        <v>13000</v>
      </c>
      <c r="E35" s="2">
        <f>+D35*12</f>
        <v>156000</v>
      </c>
    </row>
    <row r="36" spans="1:5" x14ac:dyDescent="0.3">
      <c r="A36" s="3" t="s">
        <v>33</v>
      </c>
      <c r="B36" s="3"/>
      <c r="C36" s="5"/>
      <c r="D36" s="5">
        <f>+D37+D38+D39+D40</f>
        <v>4000</v>
      </c>
      <c r="E36" s="5">
        <f>+D36*12</f>
        <v>48000</v>
      </c>
    </row>
    <row r="37" spans="1:5" x14ac:dyDescent="0.3">
      <c r="A37" s="1" t="s">
        <v>0</v>
      </c>
      <c r="B37" s="1">
        <v>12</v>
      </c>
      <c r="C37" s="2">
        <v>200</v>
      </c>
      <c r="D37" s="2">
        <v>200</v>
      </c>
      <c r="E37" s="2">
        <f>+D37*12</f>
        <v>2400</v>
      </c>
    </row>
    <row r="38" spans="1:5" x14ac:dyDescent="0.3">
      <c r="A38" s="1" t="s">
        <v>34</v>
      </c>
      <c r="B38" s="1">
        <v>12</v>
      </c>
      <c r="C38" s="2">
        <v>1000</v>
      </c>
      <c r="D38" s="2">
        <v>1000</v>
      </c>
      <c r="E38" s="2">
        <f t="shared" ref="E38:E40" si="6">+D38*12</f>
        <v>12000</v>
      </c>
    </row>
    <row r="39" spans="1:5" x14ac:dyDescent="0.3">
      <c r="A39" s="1" t="s">
        <v>35</v>
      </c>
      <c r="B39" s="1">
        <v>1</v>
      </c>
      <c r="C39" s="2">
        <v>2500</v>
      </c>
      <c r="D39" s="2">
        <v>2500</v>
      </c>
      <c r="E39" s="2">
        <f t="shared" si="6"/>
        <v>30000</v>
      </c>
    </row>
    <row r="40" spans="1:5" x14ac:dyDescent="0.3">
      <c r="A40" s="1" t="s">
        <v>36</v>
      </c>
      <c r="B40" s="1">
        <v>1</v>
      </c>
      <c r="C40" s="2">
        <v>300</v>
      </c>
      <c r="D40" s="2">
        <v>300</v>
      </c>
      <c r="E40" s="2">
        <f t="shared" si="6"/>
        <v>3600</v>
      </c>
    </row>
    <row r="41" spans="1:5" x14ac:dyDescent="0.3">
      <c r="A41" s="3" t="s">
        <v>39</v>
      </c>
      <c r="B41" s="3"/>
      <c r="C41" s="5"/>
      <c r="D41" s="5">
        <f>+D42</f>
        <v>1500</v>
      </c>
      <c r="E41" s="5">
        <f t="shared" ref="E41:E47" si="7">+D41*12</f>
        <v>18000</v>
      </c>
    </row>
    <row r="42" spans="1:5" x14ac:dyDescent="0.3">
      <c r="A42" s="1" t="s">
        <v>37</v>
      </c>
      <c r="B42" s="1">
        <v>12</v>
      </c>
      <c r="C42" s="2">
        <v>1500</v>
      </c>
      <c r="D42" s="2">
        <v>1500</v>
      </c>
      <c r="E42" s="2">
        <f t="shared" si="7"/>
        <v>18000</v>
      </c>
    </row>
    <row r="43" spans="1:5" x14ac:dyDescent="0.3">
      <c r="A43" s="3" t="s">
        <v>41</v>
      </c>
      <c r="B43" s="3"/>
      <c r="C43" s="5"/>
      <c r="D43" s="5">
        <f>+D44</f>
        <v>29400</v>
      </c>
      <c r="E43" s="5">
        <f t="shared" si="7"/>
        <v>352800</v>
      </c>
    </row>
    <row r="44" spans="1:5" x14ac:dyDescent="0.3">
      <c r="A44" s="1" t="s">
        <v>38</v>
      </c>
      <c r="B44" s="1">
        <v>12</v>
      </c>
      <c r="C44" s="2">
        <v>29400</v>
      </c>
      <c r="D44" s="2">
        <v>29400</v>
      </c>
      <c r="E44" s="2">
        <f t="shared" si="7"/>
        <v>352800</v>
      </c>
    </row>
    <row r="45" spans="1:5" x14ac:dyDescent="0.3">
      <c r="A45" s="3" t="s">
        <v>44</v>
      </c>
      <c r="B45" s="3"/>
      <c r="C45" s="5"/>
      <c r="D45" s="5">
        <f>+D46</f>
        <v>5000</v>
      </c>
      <c r="E45" s="5">
        <f t="shared" si="7"/>
        <v>60000</v>
      </c>
    </row>
    <row r="46" spans="1:5" x14ac:dyDescent="0.3">
      <c r="A46" s="1" t="s">
        <v>40</v>
      </c>
      <c r="B46" s="1">
        <v>12</v>
      </c>
      <c r="C46" s="2">
        <v>5000</v>
      </c>
      <c r="D46" s="2">
        <v>5000</v>
      </c>
      <c r="E46" s="2">
        <f t="shared" si="7"/>
        <v>60000</v>
      </c>
    </row>
    <row r="47" spans="1:5" x14ac:dyDescent="0.3">
      <c r="A47" s="7" t="s">
        <v>46</v>
      </c>
      <c r="B47" s="7"/>
      <c r="C47" s="7"/>
      <c r="D47" s="6">
        <f>+D45+D43+D41+D36+D33+D28+D24+D22+D20+D15+D13+D11+D6</f>
        <v>230635</v>
      </c>
      <c r="E47" s="6">
        <f t="shared" si="7"/>
        <v>2767620</v>
      </c>
    </row>
    <row r="49" spans="1:1" x14ac:dyDescent="0.3">
      <c r="A49" t="s">
        <v>47</v>
      </c>
    </row>
  </sheetData>
  <mergeCells count="2">
    <mergeCell ref="A47:C47"/>
    <mergeCell ref="A2:E3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216F-4BDA-4F04-9B15-7AD4799AAAF8}">
  <dimension ref="A1:E47"/>
  <sheetViews>
    <sheetView workbookViewId="0"/>
  </sheetViews>
  <sheetFormatPr baseColWidth="10" defaultRowHeight="14.4" x14ac:dyDescent="0.3"/>
  <cols>
    <col min="1" max="1" width="40.44140625" bestFit="1" customWidth="1"/>
    <col min="4" max="4" width="11.6640625" bestFit="1" customWidth="1"/>
    <col min="5" max="5" width="12.88671875" bestFit="1" customWidth="1"/>
  </cols>
  <sheetData>
    <row r="1" spans="1:5" x14ac:dyDescent="0.3">
      <c r="A1" s="9" t="s">
        <v>48</v>
      </c>
    </row>
    <row r="2" spans="1:5" x14ac:dyDescent="0.3">
      <c r="A2" s="8" t="s">
        <v>50</v>
      </c>
      <c r="B2" s="8"/>
      <c r="C2" s="8"/>
      <c r="D2" s="8"/>
      <c r="E2" s="8"/>
    </row>
    <row r="3" spans="1:5" x14ac:dyDescent="0.3">
      <c r="A3" s="8"/>
      <c r="B3" s="8"/>
      <c r="C3" s="8"/>
      <c r="D3" s="8"/>
      <c r="E3" s="8"/>
    </row>
    <row r="5" spans="1:5" ht="15.6" x14ac:dyDescent="0.3">
      <c r="A5" s="4" t="s">
        <v>3</v>
      </c>
      <c r="B5" s="4" t="s">
        <v>1</v>
      </c>
      <c r="C5" s="4" t="s">
        <v>2</v>
      </c>
      <c r="D5" s="4" t="s">
        <v>42</v>
      </c>
      <c r="E5" s="4" t="s">
        <v>43</v>
      </c>
    </row>
    <row r="6" spans="1:5" x14ac:dyDescent="0.3">
      <c r="A6" s="3" t="s">
        <v>5</v>
      </c>
      <c r="B6" s="3"/>
      <c r="C6" s="3"/>
      <c r="D6" s="5">
        <f>SUM(D7:D10)</f>
        <v>52000</v>
      </c>
      <c r="E6" s="5">
        <f>SUM(E7:E10)</f>
        <v>624000</v>
      </c>
    </row>
    <row r="7" spans="1:5" x14ac:dyDescent="0.3">
      <c r="A7" s="1" t="s">
        <v>6</v>
      </c>
      <c r="B7" s="1">
        <v>4</v>
      </c>
      <c r="C7" s="2">
        <v>5200</v>
      </c>
      <c r="D7" s="2">
        <f>+C7*B7</f>
        <v>20800</v>
      </c>
      <c r="E7" s="2">
        <f>+D7*12</f>
        <v>249600</v>
      </c>
    </row>
    <row r="8" spans="1:5" x14ac:dyDescent="0.3">
      <c r="A8" s="1" t="s">
        <v>7</v>
      </c>
      <c r="B8" s="1">
        <v>4</v>
      </c>
      <c r="C8" s="2">
        <v>5200</v>
      </c>
      <c r="D8" s="2">
        <f t="shared" ref="D8:D10" si="0">+C8*B8</f>
        <v>20800</v>
      </c>
      <c r="E8" s="2">
        <f t="shared" ref="E8:E32" si="1">+D8*12</f>
        <v>249600</v>
      </c>
    </row>
    <row r="9" spans="1:5" x14ac:dyDescent="0.3">
      <c r="A9" s="1" t="s">
        <v>8</v>
      </c>
      <c r="B9" s="1">
        <v>1</v>
      </c>
      <c r="C9" s="2">
        <v>5200</v>
      </c>
      <c r="D9" s="2">
        <f t="shared" si="0"/>
        <v>5200</v>
      </c>
      <c r="E9" s="2">
        <f t="shared" si="1"/>
        <v>62400</v>
      </c>
    </row>
    <row r="10" spans="1:5" x14ac:dyDescent="0.3">
      <c r="A10" s="1" t="s">
        <v>4</v>
      </c>
      <c r="B10" s="1">
        <v>1</v>
      </c>
      <c r="C10" s="2">
        <v>5200</v>
      </c>
      <c r="D10" s="2">
        <f t="shared" si="0"/>
        <v>5200</v>
      </c>
      <c r="E10" s="2">
        <f t="shared" si="1"/>
        <v>62400</v>
      </c>
    </row>
    <row r="11" spans="1:5" x14ac:dyDescent="0.3">
      <c r="A11" s="3" t="s">
        <v>9</v>
      </c>
      <c r="B11" s="3"/>
      <c r="C11" s="5"/>
      <c r="D11" s="5">
        <f>+D12</f>
        <v>13500</v>
      </c>
      <c r="E11" s="5">
        <f t="shared" si="1"/>
        <v>162000</v>
      </c>
    </row>
    <row r="12" spans="1:5" x14ac:dyDescent="0.3">
      <c r="A12" s="1" t="s">
        <v>10</v>
      </c>
      <c r="B12" s="1">
        <v>3</v>
      </c>
      <c r="C12" s="2">
        <v>4500</v>
      </c>
      <c r="D12" s="2">
        <f>+C12*B12</f>
        <v>13500</v>
      </c>
      <c r="E12" s="2">
        <f t="shared" si="1"/>
        <v>162000</v>
      </c>
    </row>
    <row r="13" spans="1:5" x14ac:dyDescent="0.3">
      <c r="A13" s="3" t="s">
        <v>11</v>
      </c>
      <c r="B13" s="3"/>
      <c r="C13" s="5"/>
      <c r="D13" s="5">
        <f>+D14</f>
        <v>625</v>
      </c>
      <c r="E13" s="5">
        <f t="shared" si="1"/>
        <v>7500</v>
      </c>
    </row>
    <row r="14" spans="1:5" x14ac:dyDescent="0.3">
      <c r="A14" s="1" t="s">
        <v>12</v>
      </c>
      <c r="B14" s="1">
        <v>3</v>
      </c>
      <c r="C14" s="2">
        <v>2500</v>
      </c>
      <c r="D14" s="2">
        <v>625</v>
      </c>
      <c r="E14" s="2">
        <f t="shared" si="1"/>
        <v>7500</v>
      </c>
    </row>
    <row r="15" spans="1:5" x14ac:dyDescent="0.3">
      <c r="A15" s="3" t="s">
        <v>13</v>
      </c>
      <c r="B15" s="3"/>
      <c r="C15" s="5"/>
      <c r="D15" s="5">
        <f>SUM(D16:D19)</f>
        <v>19200</v>
      </c>
      <c r="E15" s="5">
        <f t="shared" si="1"/>
        <v>230400</v>
      </c>
    </row>
    <row r="16" spans="1:5" x14ac:dyDescent="0.3">
      <c r="A16" s="1" t="s">
        <v>14</v>
      </c>
      <c r="B16" s="1">
        <v>4</v>
      </c>
      <c r="C16" s="2">
        <v>3500</v>
      </c>
      <c r="D16" s="2">
        <f>+C16*B16</f>
        <v>14000</v>
      </c>
      <c r="E16" s="2">
        <f t="shared" si="1"/>
        <v>168000</v>
      </c>
    </row>
    <row r="17" spans="1:5" x14ac:dyDescent="0.3">
      <c r="A17" s="1" t="s">
        <v>15</v>
      </c>
      <c r="B17" s="1">
        <v>1</v>
      </c>
      <c r="C17" s="2">
        <v>4200</v>
      </c>
      <c r="D17" s="2">
        <f>+C17*B17</f>
        <v>4200</v>
      </c>
      <c r="E17" s="2">
        <f t="shared" si="1"/>
        <v>50400</v>
      </c>
    </row>
    <row r="18" spans="1:5" x14ac:dyDescent="0.3">
      <c r="A18" s="1" t="s">
        <v>16</v>
      </c>
      <c r="B18" s="1">
        <v>1</v>
      </c>
      <c r="C18" s="2">
        <v>800</v>
      </c>
      <c r="D18" s="2">
        <f>+C18</f>
        <v>800</v>
      </c>
      <c r="E18" s="2">
        <f t="shared" si="1"/>
        <v>9600</v>
      </c>
    </row>
    <row r="19" spans="1:5" x14ac:dyDescent="0.3">
      <c r="A19" s="1" t="s">
        <v>17</v>
      </c>
      <c r="B19" s="1">
        <v>1</v>
      </c>
      <c r="C19" s="2">
        <v>200</v>
      </c>
      <c r="D19" s="2">
        <v>200</v>
      </c>
      <c r="E19" s="2">
        <f t="shared" si="1"/>
        <v>2400</v>
      </c>
    </row>
    <row r="20" spans="1:5" x14ac:dyDescent="0.3">
      <c r="A20" s="3" t="s">
        <v>18</v>
      </c>
      <c r="B20" s="3"/>
      <c r="C20" s="5"/>
      <c r="D20" s="5">
        <f>+D21</f>
        <v>36400</v>
      </c>
      <c r="E20" s="5">
        <f t="shared" si="1"/>
        <v>436800</v>
      </c>
    </row>
    <row r="21" spans="1:5" x14ac:dyDescent="0.3">
      <c r="A21" s="1" t="s">
        <v>19</v>
      </c>
      <c r="B21" s="1">
        <v>7</v>
      </c>
      <c r="C21" s="2">
        <v>5200</v>
      </c>
      <c r="D21" s="2">
        <f>+C21*B21</f>
        <v>36400</v>
      </c>
      <c r="E21" s="2">
        <f t="shared" si="1"/>
        <v>436800</v>
      </c>
    </row>
    <row r="22" spans="1:5" x14ac:dyDescent="0.3">
      <c r="A22" s="3" t="s">
        <v>20</v>
      </c>
      <c r="B22" s="3"/>
      <c r="C22" s="5"/>
      <c r="D22" s="5">
        <f>+D23</f>
        <v>3500</v>
      </c>
      <c r="E22" s="5">
        <f t="shared" si="1"/>
        <v>42000</v>
      </c>
    </row>
    <row r="23" spans="1:5" x14ac:dyDescent="0.3">
      <c r="A23" s="1" t="s">
        <v>21</v>
      </c>
      <c r="B23" s="1">
        <v>12</v>
      </c>
      <c r="C23" s="2">
        <v>3500</v>
      </c>
      <c r="D23" s="2">
        <f>+C23</f>
        <v>3500</v>
      </c>
      <c r="E23" s="2">
        <f t="shared" si="1"/>
        <v>42000</v>
      </c>
    </row>
    <row r="24" spans="1:5" x14ac:dyDescent="0.3">
      <c r="A24" s="3" t="s">
        <v>22</v>
      </c>
      <c r="B24" s="3"/>
      <c r="C24" s="5"/>
      <c r="D24" s="5">
        <f>SUM(D25:D27)</f>
        <v>23050</v>
      </c>
      <c r="E24" s="5">
        <f t="shared" si="1"/>
        <v>276600</v>
      </c>
    </row>
    <row r="25" spans="1:5" x14ac:dyDescent="0.3">
      <c r="A25" s="1" t="s">
        <v>23</v>
      </c>
      <c r="B25" s="1">
        <v>3</v>
      </c>
      <c r="C25" s="2">
        <v>4200</v>
      </c>
      <c r="D25" s="2">
        <f>+C25*3</f>
        <v>12600</v>
      </c>
      <c r="E25" s="2">
        <f t="shared" si="1"/>
        <v>151200</v>
      </c>
    </row>
    <row r="26" spans="1:5" x14ac:dyDescent="0.3">
      <c r="A26" s="1" t="s">
        <v>24</v>
      </c>
      <c r="B26" s="1"/>
      <c r="C26" s="2">
        <v>150</v>
      </c>
      <c r="D26" s="2">
        <f>+C26*3</f>
        <v>450</v>
      </c>
      <c r="E26" s="2">
        <f t="shared" si="1"/>
        <v>5400</v>
      </c>
    </row>
    <row r="27" spans="1:5" x14ac:dyDescent="0.3">
      <c r="A27" s="1" t="s">
        <v>25</v>
      </c>
      <c r="B27" s="1">
        <v>1</v>
      </c>
      <c r="C27" s="2">
        <v>10000</v>
      </c>
      <c r="D27" s="2">
        <f>+C27</f>
        <v>10000</v>
      </c>
      <c r="E27" s="2">
        <f t="shared" si="1"/>
        <v>120000</v>
      </c>
    </row>
    <row r="28" spans="1:5" x14ac:dyDescent="0.3">
      <c r="A28" s="3" t="s">
        <v>26</v>
      </c>
      <c r="B28" s="3"/>
      <c r="C28" s="5"/>
      <c r="D28" s="5">
        <f>SUM(D29:D32)</f>
        <v>18960</v>
      </c>
      <c r="E28" s="5">
        <f t="shared" si="1"/>
        <v>227520</v>
      </c>
    </row>
    <row r="29" spans="1:5" x14ac:dyDescent="0.3">
      <c r="A29" s="1" t="s">
        <v>27</v>
      </c>
      <c r="B29" s="1">
        <v>26</v>
      </c>
      <c r="C29" s="2">
        <v>50</v>
      </c>
      <c r="D29" s="2">
        <f>+C29*B29</f>
        <v>1300</v>
      </c>
      <c r="E29" s="2">
        <f t="shared" si="1"/>
        <v>15600</v>
      </c>
    </row>
    <row r="30" spans="1:5" x14ac:dyDescent="0.3">
      <c r="A30" s="1" t="s">
        <v>28</v>
      </c>
      <c r="B30" s="1">
        <v>3</v>
      </c>
      <c r="C30" s="2">
        <v>4500</v>
      </c>
      <c r="D30" s="2">
        <f>+C30*B30</f>
        <v>13500</v>
      </c>
      <c r="E30" s="2">
        <f t="shared" si="1"/>
        <v>162000</v>
      </c>
    </row>
    <row r="31" spans="1:5" x14ac:dyDescent="0.3">
      <c r="A31" s="1" t="s">
        <v>45</v>
      </c>
      <c r="B31" s="1">
        <v>2</v>
      </c>
      <c r="C31" s="2">
        <v>2000</v>
      </c>
      <c r="D31" s="2">
        <f>+C31*B31</f>
        <v>4000</v>
      </c>
      <c r="E31" s="2">
        <f t="shared" si="1"/>
        <v>48000</v>
      </c>
    </row>
    <row r="32" spans="1:5" x14ac:dyDescent="0.3">
      <c r="A32" s="1" t="s">
        <v>29</v>
      </c>
      <c r="B32" s="1">
        <v>2</v>
      </c>
      <c r="C32" s="2">
        <v>80</v>
      </c>
      <c r="D32" s="2">
        <f>+C32*B32</f>
        <v>160</v>
      </c>
      <c r="E32" s="2">
        <f t="shared" si="1"/>
        <v>1920</v>
      </c>
    </row>
    <row r="33" spans="1:5" x14ac:dyDescent="0.3">
      <c r="A33" s="3" t="s">
        <v>30</v>
      </c>
      <c r="B33" s="3"/>
      <c r="C33" s="5"/>
      <c r="D33" s="5">
        <f>+D34+D35</f>
        <v>14900</v>
      </c>
      <c r="E33" s="5">
        <f>+D33*12</f>
        <v>178800</v>
      </c>
    </row>
    <row r="34" spans="1:5" x14ac:dyDescent="0.3">
      <c r="A34" s="1" t="s">
        <v>31</v>
      </c>
      <c r="B34" s="1">
        <v>1</v>
      </c>
      <c r="C34" s="2">
        <v>4500</v>
      </c>
      <c r="D34" s="2">
        <f>+C34*B34</f>
        <v>4500</v>
      </c>
      <c r="E34" s="2">
        <f>+D34*12</f>
        <v>54000</v>
      </c>
    </row>
    <row r="35" spans="1:5" x14ac:dyDescent="0.3">
      <c r="A35" s="1" t="s">
        <v>32</v>
      </c>
      <c r="B35" s="1">
        <v>26</v>
      </c>
      <c r="C35" s="2">
        <v>400</v>
      </c>
      <c r="D35" s="2">
        <f>+C35*B35</f>
        <v>10400</v>
      </c>
      <c r="E35" s="2">
        <f>+D35*12</f>
        <v>124800</v>
      </c>
    </row>
    <row r="36" spans="1:5" x14ac:dyDescent="0.3">
      <c r="A36" s="3" t="s">
        <v>33</v>
      </c>
      <c r="B36" s="3"/>
      <c r="C36" s="5"/>
      <c r="D36" s="5">
        <f>+D37+D38+D39+D40</f>
        <v>2500</v>
      </c>
      <c r="E36" s="5">
        <f>+D36*12</f>
        <v>30000</v>
      </c>
    </row>
    <row r="37" spans="1:5" x14ac:dyDescent="0.3">
      <c r="A37" s="1" t="s">
        <v>0</v>
      </c>
      <c r="B37" s="1">
        <v>12</v>
      </c>
      <c r="C37" s="2">
        <v>200</v>
      </c>
      <c r="D37" s="2">
        <v>200</v>
      </c>
      <c r="E37" s="2">
        <f>+D37*12</f>
        <v>2400</v>
      </c>
    </row>
    <row r="38" spans="1:5" x14ac:dyDescent="0.3">
      <c r="A38" s="1" t="s">
        <v>34</v>
      </c>
      <c r="B38" s="1">
        <v>12</v>
      </c>
      <c r="C38" s="2">
        <v>500</v>
      </c>
      <c r="D38" s="2">
        <v>500</v>
      </c>
      <c r="E38" s="2">
        <f t="shared" ref="E38:E47" si="2">+D38*12</f>
        <v>6000</v>
      </c>
    </row>
    <row r="39" spans="1:5" x14ac:dyDescent="0.3">
      <c r="A39" s="1" t="s">
        <v>35</v>
      </c>
      <c r="B39" s="1">
        <v>1</v>
      </c>
      <c r="C39" s="2">
        <v>1500</v>
      </c>
      <c r="D39" s="2">
        <v>1500</v>
      </c>
      <c r="E39" s="2">
        <f t="shared" si="2"/>
        <v>18000</v>
      </c>
    </row>
    <row r="40" spans="1:5" x14ac:dyDescent="0.3">
      <c r="A40" s="1" t="s">
        <v>36</v>
      </c>
      <c r="B40" s="1">
        <v>1</v>
      </c>
      <c r="C40" s="2">
        <v>300</v>
      </c>
      <c r="D40" s="2">
        <v>300</v>
      </c>
      <c r="E40" s="2">
        <f t="shared" si="2"/>
        <v>3600</v>
      </c>
    </row>
    <row r="41" spans="1:5" x14ac:dyDescent="0.3">
      <c r="A41" s="3" t="s">
        <v>39</v>
      </c>
      <c r="B41" s="3"/>
      <c r="C41" s="5"/>
      <c r="D41" s="5">
        <f>+D42</f>
        <v>1500</v>
      </c>
      <c r="E41" s="5">
        <f t="shared" si="2"/>
        <v>18000</v>
      </c>
    </row>
    <row r="42" spans="1:5" x14ac:dyDescent="0.3">
      <c r="A42" s="1" t="s">
        <v>37</v>
      </c>
      <c r="B42" s="1">
        <v>12</v>
      </c>
      <c r="C42" s="2">
        <v>1500</v>
      </c>
      <c r="D42" s="2">
        <v>1500</v>
      </c>
      <c r="E42" s="2">
        <f t="shared" si="2"/>
        <v>18000</v>
      </c>
    </row>
    <row r="43" spans="1:5" x14ac:dyDescent="0.3">
      <c r="A43" s="3" t="s">
        <v>41</v>
      </c>
      <c r="B43" s="3"/>
      <c r="C43" s="5"/>
      <c r="D43" s="5">
        <f>+D44</f>
        <v>29400</v>
      </c>
      <c r="E43" s="5">
        <f t="shared" si="2"/>
        <v>352800</v>
      </c>
    </row>
    <row r="44" spans="1:5" x14ac:dyDescent="0.3">
      <c r="A44" s="1" t="s">
        <v>38</v>
      </c>
      <c r="B44" s="1">
        <v>12</v>
      </c>
      <c r="C44" s="2">
        <v>29400</v>
      </c>
      <c r="D44" s="2">
        <v>29400</v>
      </c>
      <c r="E44" s="2">
        <f t="shared" si="2"/>
        <v>352800</v>
      </c>
    </row>
    <row r="45" spans="1:5" x14ac:dyDescent="0.3">
      <c r="A45" s="3" t="s">
        <v>44</v>
      </c>
      <c r="B45" s="3"/>
      <c r="C45" s="5"/>
      <c r="D45" s="5">
        <f>+D46</f>
        <v>2500</v>
      </c>
      <c r="E45" s="5">
        <f t="shared" si="2"/>
        <v>30000</v>
      </c>
    </row>
    <row r="46" spans="1:5" x14ac:dyDescent="0.3">
      <c r="A46" s="1" t="s">
        <v>40</v>
      </c>
      <c r="B46" s="1">
        <v>12</v>
      </c>
      <c r="C46" s="2">
        <v>2500</v>
      </c>
      <c r="D46" s="2">
        <v>2500</v>
      </c>
      <c r="E46" s="2">
        <f t="shared" si="2"/>
        <v>30000</v>
      </c>
    </row>
    <row r="47" spans="1:5" x14ac:dyDescent="0.3">
      <c r="A47" s="7" t="s">
        <v>46</v>
      </c>
      <c r="B47" s="7"/>
      <c r="C47" s="7"/>
      <c r="D47" s="6">
        <f>+D45+D43+D41+D36+D33+D28+D24+D22+D20+D15+D13+D11+D6</f>
        <v>218035</v>
      </c>
      <c r="E47" s="6">
        <f t="shared" si="2"/>
        <v>2616420</v>
      </c>
    </row>
  </sheetData>
  <mergeCells count="2">
    <mergeCell ref="A2:E3"/>
    <mergeCell ref="A47:C47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2024</vt:lpstr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Ramos</dc:creator>
  <cp:lastModifiedBy>hp</cp:lastModifiedBy>
  <cp:lastPrinted>2023-05-02T08:55:32Z</cp:lastPrinted>
  <dcterms:created xsi:type="dcterms:W3CDTF">2016-01-05T17:01:40Z</dcterms:created>
  <dcterms:modified xsi:type="dcterms:W3CDTF">2023-12-11T17:57:44Z</dcterms:modified>
</cp:coreProperties>
</file>