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koo\Desktop\"/>
    </mc:Choice>
  </mc:AlternateContent>
  <xr:revisionPtr revIDLastSave="0" documentId="13_ncr:1_{C2B40FBF-CD08-4E2A-82D6-ADEBD3346E69}" xr6:coauthVersionLast="47" xr6:coauthVersionMax="47" xr10:uidLastSave="{00000000-0000-0000-0000-000000000000}"/>
  <bookViews>
    <workbookView xWindow="-20370" yWindow="7470" windowWidth="21600" windowHeight="11295" xr2:uid="{AE4842CC-3086-4008-B37B-E79F53787F21}"/>
  </bookViews>
  <sheets>
    <sheet name="Prima query" sheetId="10" r:id="rId1"/>
    <sheet name="Seconda query" sheetId="9" r:id="rId2"/>
    <sheet name="Terza query" sheetId="8" r:id="rId3"/>
    <sheet name="Quarta query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10" l="1"/>
  <c r="T5" i="10"/>
  <c r="U5" i="10"/>
  <c r="V5" i="10"/>
  <c r="V3" i="10"/>
  <c r="S7" i="10"/>
  <c r="V6" i="10"/>
  <c r="V7" i="10" s="1"/>
  <c r="U6" i="10"/>
  <c r="U7" i="10" s="1"/>
  <c r="T6" i="10"/>
  <c r="T7" i="10" s="1"/>
  <c r="P6" i="10"/>
  <c r="P7" i="10" s="1"/>
  <c r="O6" i="10"/>
  <c r="O7" i="10" s="1"/>
  <c r="N6" i="10"/>
  <c r="N7" i="10" s="1"/>
  <c r="M6" i="10"/>
  <c r="M7" i="10" s="1"/>
  <c r="S5" i="10"/>
  <c r="P5" i="10"/>
  <c r="O5" i="10"/>
  <c r="N5" i="10"/>
  <c r="M5" i="10"/>
  <c r="V4" i="10"/>
  <c r="U4" i="10"/>
  <c r="T4" i="10"/>
  <c r="S4" i="10"/>
  <c r="P4" i="10"/>
  <c r="O4" i="10"/>
  <c r="N4" i="10"/>
  <c r="M4" i="10"/>
  <c r="M3" i="10"/>
  <c r="S3" i="10" s="1"/>
  <c r="N3" i="10"/>
  <c r="T3" i="10" s="1"/>
  <c r="O3" i="10"/>
  <c r="U3" i="10" s="1"/>
  <c r="V6" i="9"/>
  <c r="V7" i="9" s="1"/>
  <c r="U6" i="9"/>
  <c r="U7" i="9" s="1"/>
  <c r="T6" i="9"/>
  <c r="T7" i="9" s="1"/>
  <c r="S6" i="9"/>
  <c r="S7" i="9" s="1"/>
  <c r="P6" i="9"/>
  <c r="P7" i="9" s="1"/>
  <c r="O6" i="9"/>
  <c r="O7" i="9" s="1"/>
  <c r="N6" i="9"/>
  <c r="N7" i="9" s="1"/>
  <c r="M6" i="9"/>
  <c r="M7" i="9" s="1"/>
  <c r="V5" i="9"/>
  <c r="U5" i="9"/>
  <c r="T5" i="9"/>
  <c r="S5" i="9"/>
  <c r="P5" i="9"/>
  <c r="O5" i="9"/>
  <c r="N5" i="9"/>
  <c r="M5" i="9"/>
  <c r="V4" i="9"/>
  <c r="U4" i="9"/>
  <c r="T4" i="9"/>
  <c r="S4" i="9"/>
  <c r="P4" i="9"/>
  <c r="O4" i="9"/>
  <c r="N4" i="9"/>
  <c r="M4" i="9"/>
  <c r="S3" i="9"/>
  <c r="P3" i="9"/>
  <c r="V3" i="9" s="1"/>
  <c r="O3" i="9"/>
  <c r="U3" i="9" s="1"/>
  <c r="N3" i="9"/>
  <c r="T3" i="9" s="1"/>
  <c r="V6" i="8"/>
  <c r="V7" i="8" s="1"/>
  <c r="U6" i="8"/>
  <c r="U7" i="8" s="1"/>
  <c r="T6" i="8"/>
  <c r="T7" i="8" s="1"/>
  <c r="S6" i="8"/>
  <c r="S7" i="8" s="1"/>
  <c r="P6" i="8"/>
  <c r="P7" i="8" s="1"/>
  <c r="O6" i="8"/>
  <c r="O7" i="8" s="1"/>
  <c r="N6" i="8"/>
  <c r="N7" i="8" s="1"/>
  <c r="M6" i="8"/>
  <c r="M7" i="8" s="1"/>
  <c r="V5" i="8"/>
  <c r="U5" i="8"/>
  <c r="T5" i="8"/>
  <c r="S5" i="8"/>
  <c r="P5" i="8"/>
  <c r="O5" i="8"/>
  <c r="N5" i="8"/>
  <c r="M5" i="8"/>
  <c r="V4" i="8"/>
  <c r="U4" i="8"/>
  <c r="T4" i="8"/>
  <c r="S4" i="8"/>
  <c r="P4" i="8"/>
  <c r="O4" i="8"/>
  <c r="N4" i="8"/>
  <c r="M4" i="8"/>
  <c r="S3" i="8"/>
  <c r="P3" i="8"/>
  <c r="V3" i="8" s="1"/>
  <c r="O3" i="8"/>
  <c r="U3" i="8" s="1"/>
  <c r="N3" i="8"/>
  <c r="T3" i="8" s="1"/>
  <c r="V6" i="7"/>
  <c r="V7" i="7" s="1"/>
  <c r="U6" i="7"/>
  <c r="U7" i="7" s="1"/>
  <c r="T6" i="7"/>
  <c r="T7" i="7" s="1"/>
  <c r="S6" i="7"/>
  <c r="S7" i="7" s="1"/>
  <c r="P6" i="7"/>
  <c r="P7" i="7" s="1"/>
  <c r="O6" i="7"/>
  <c r="O7" i="7" s="1"/>
  <c r="N6" i="7"/>
  <c r="N7" i="7" s="1"/>
  <c r="M6" i="7"/>
  <c r="M7" i="7" s="1"/>
  <c r="V5" i="7"/>
  <c r="U5" i="7"/>
  <c r="T5" i="7"/>
  <c r="S5" i="7"/>
  <c r="P5" i="7"/>
  <c r="O5" i="7"/>
  <c r="N5" i="7"/>
  <c r="M5" i="7"/>
  <c r="V4" i="7"/>
  <c r="U4" i="7"/>
  <c r="T4" i="7"/>
  <c r="S4" i="7"/>
  <c r="P4" i="7"/>
  <c r="O4" i="7"/>
  <c r="N4" i="7"/>
  <c r="M4" i="7"/>
  <c r="S3" i="7"/>
  <c r="P3" i="7"/>
  <c r="V3" i="7" s="1"/>
  <c r="O3" i="7"/>
  <c r="U3" i="7" s="1"/>
  <c r="N3" i="7"/>
  <c r="T3" i="7" s="1"/>
</calcChain>
</file>

<file path=xl/sharedStrings.xml><?xml version="1.0" encoding="utf-8"?>
<sst xmlns="http://schemas.openxmlformats.org/spreadsheetml/2006/main" count="48" uniqueCount="6">
  <si>
    <t>MongoDB</t>
  </si>
  <si>
    <t>Neo4J</t>
  </si>
  <si>
    <t>Standard Dev.</t>
  </si>
  <si>
    <t>95% conf.</t>
  </si>
  <si>
    <t>Tempi Medi</t>
  </si>
  <si>
    <t>Prima esecuz.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</si>
</sst>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8" xfId="0" applyBorder="1"/>
    <xf numFmtId="0" fontId="1" fillId="0" borderId="0" xfId="0" applyFont="1"/>
    <xf numFmtId="9" fontId="2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NumberFormat="1" applyFont="1" applyFill="1" applyBorder="1"/>
    <xf numFmtId="0" fontId="2" fillId="3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query'!$M$7:$P$7</c:f>
                <c:numCache>
                  <c:formatCode>General</c:formatCode>
                  <c:ptCount val="4"/>
                  <c:pt idx="0">
                    <c:v>0.2352561630829659</c:v>
                  </c:pt>
                  <c:pt idx="1">
                    <c:v>6.2476673750751344</c:v>
                  </c:pt>
                  <c:pt idx="2">
                    <c:v>9.670626989552515</c:v>
                  </c:pt>
                  <c:pt idx="3">
                    <c:v>6.6104583142301454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query'!$S$3:$T$3</c:f>
              <c:numCache>
                <c:formatCode>General</c:formatCode>
                <c:ptCount val="2"/>
                <c:pt idx="0">
                  <c:v>93625</c:v>
                </c:pt>
                <c:pt idx="1">
                  <c:v>187250</c:v>
                </c:pt>
              </c:numCache>
            </c:numRef>
          </c:cat>
          <c:val>
            <c:numRef>
              <c:f>'Prima query'!$M$5:$P$5</c:f>
              <c:numCache>
                <c:formatCode>General</c:formatCode>
                <c:ptCount val="4"/>
                <c:pt idx="0">
                  <c:v>6.9666666666666668</c:v>
                </c:pt>
                <c:pt idx="1">
                  <c:v>16.033333333333335</c:v>
                </c:pt>
                <c:pt idx="2">
                  <c:v>28.333333333333332</c:v>
                </c:pt>
                <c:pt idx="3">
                  <c:v>28.933333333333334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5-4409-8783-DF5546FE9AA8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'Prima query'!$M$6:$P$6</c:f>
              <c:numCache>
                <c:formatCode>General</c:formatCode>
                <c:ptCount val="4"/>
                <c:pt idx="0">
                  <c:v>0.65743609744386744</c:v>
                </c:pt>
                <c:pt idx="1">
                  <c:v>17.459445072001063</c:v>
                </c:pt>
                <c:pt idx="2">
                  <c:v>27.025091221965479</c:v>
                </c:pt>
                <c:pt idx="3">
                  <c:v>18.473284012925863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5-4409-8783-DF5546FE9AA8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'Prima query'!$M$7:$P$7</c:f>
              <c:numCache>
                <c:formatCode>General</c:formatCode>
                <c:ptCount val="4"/>
                <c:pt idx="0">
                  <c:v>0.2352561630829659</c:v>
                </c:pt>
                <c:pt idx="1">
                  <c:v>6.2476673750751344</c:v>
                </c:pt>
                <c:pt idx="2">
                  <c:v>9.670626989552515</c:v>
                </c:pt>
                <c:pt idx="3">
                  <c:v>6.6104583142301454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5-4409-8783-DF5546FE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'Terza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'Terza query'!$M$4:$P$4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44B8-8C09-2653FD613F7E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'Terza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'Terza query'!$S$4:$V$4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B-44B8-8C09-2653FD61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'Terza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A-4551-A942-3B38C8EC1448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'Terza query'!$S$6:$V$6</c:f>
              <c:numCache>
                <c:formatCode>General</c:formatCode>
                <c:ptCount val="4"/>
                <c:pt idx="0">
                  <c:v>0.94339811320566114</c:v>
                </c:pt>
                <c:pt idx="1">
                  <c:v>0.91651513899116788</c:v>
                </c:pt>
                <c:pt idx="2">
                  <c:v>0.92195444572928875</c:v>
                </c:pt>
                <c:pt idx="3">
                  <c:v>0.83599574693229639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A-4551-A942-3B38C8EC1448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'Terza query'!$S$7:$V$7</c:f>
              <c:numCache>
                <c:formatCode>General</c:formatCode>
                <c:ptCount val="4"/>
                <c:pt idx="0">
                  <c:v>0.33758447586827683</c:v>
                </c:pt>
                <c:pt idx="1">
                  <c:v>0.32796470386222265</c:v>
                </c:pt>
                <c:pt idx="2">
                  <c:v>0.32991109901456811</c:v>
                </c:pt>
                <c:pt idx="3">
                  <c:v>0.29915173891674296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A-4551-A942-3B38C8EC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query'!$M$7:$P$7</c:f>
                <c:numCache>
                  <c:formatCode>General</c:formatCode>
                  <c:ptCount val="4"/>
                  <c:pt idx="0">
                    <c:v>8.4018917809679117</c:v>
                  </c:pt>
                  <c:pt idx="1">
                    <c:v>7.9621618764424138</c:v>
                  </c:pt>
                  <c:pt idx="2">
                    <c:v>0.14559931881752344</c:v>
                  </c:pt>
                  <c:pt idx="3">
                    <c:v>22.027943935593779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'Terza query'!$M$5:$P$5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14.2</c:v>
                </c:pt>
                <c:pt idx="2">
                  <c:v>15.033333333333333</c:v>
                </c:pt>
                <c:pt idx="3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1-478F-8941-B65F57D6441B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'Terza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1-478F-8941-B65F57D6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query'!$M$7:$P$7</c:f>
                <c:numCache>
                  <c:formatCode>General</c:formatCode>
                  <c:ptCount val="4"/>
                  <c:pt idx="0">
                    <c:v>8.4018917809679117</c:v>
                  </c:pt>
                  <c:pt idx="1">
                    <c:v>7.9621618764424138</c:v>
                  </c:pt>
                  <c:pt idx="2">
                    <c:v>0.14559931881752344</c:v>
                  </c:pt>
                  <c:pt idx="3">
                    <c:v>22.027943935593779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'Quarta query'!$M$5:$P$5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14.2</c:v>
                </c:pt>
                <c:pt idx="2">
                  <c:v>15.033333333333333</c:v>
                </c:pt>
                <c:pt idx="3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5-4AED-99FD-91144CE63AC1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'Quarta query'!$M$6:$P$6</c:f>
              <c:numCache>
                <c:formatCode>General</c:formatCode>
                <c:ptCount val="4"/>
                <c:pt idx="0">
                  <c:v>23.479541922467074</c:v>
                </c:pt>
                <c:pt idx="1">
                  <c:v>22.250692873106971</c:v>
                </c:pt>
                <c:pt idx="2">
                  <c:v>0.40688518719112349</c:v>
                </c:pt>
                <c:pt idx="3">
                  <c:v>61.558283132509651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5-4AED-99FD-91144CE63AC1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'Quarta query'!$M$7:$P$7</c:f>
              <c:numCache>
                <c:formatCode>General</c:formatCode>
                <c:ptCount val="4"/>
                <c:pt idx="0">
                  <c:v>8.4018917809679117</c:v>
                </c:pt>
                <c:pt idx="1">
                  <c:v>7.9621618764424138</c:v>
                </c:pt>
                <c:pt idx="2">
                  <c:v>0.14559931881752344</c:v>
                </c:pt>
                <c:pt idx="3">
                  <c:v>22.027943935593779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5-4AED-99FD-91144CE6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'Quarta query'!$M$4:$P$4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1-4977-AEAC-560856EFD16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'Quarta query'!$S$4:$V$4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1-4977-AEAC-560856EF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'Quarta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8-44C1-B6C7-EB45A81FC354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'Quarta query'!$S$6:$V$6</c:f>
              <c:numCache>
                <c:formatCode>General</c:formatCode>
                <c:ptCount val="4"/>
                <c:pt idx="0">
                  <c:v>0.94339811320566114</c:v>
                </c:pt>
                <c:pt idx="1">
                  <c:v>0.91651513899116788</c:v>
                </c:pt>
                <c:pt idx="2">
                  <c:v>0.92195444572928875</c:v>
                </c:pt>
                <c:pt idx="3">
                  <c:v>0.83599574693229639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8-44C1-B6C7-EB45A81FC354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'Quarta query'!$S$7:$V$7</c:f>
              <c:numCache>
                <c:formatCode>General</c:formatCode>
                <c:ptCount val="4"/>
                <c:pt idx="0">
                  <c:v>0.33758447586827683</c:v>
                </c:pt>
                <c:pt idx="1">
                  <c:v>0.32796470386222265</c:v>
                </c:pt>
                <c:pt idx="2">
                  <c:v>0.32991109901456811</c:v>
                </c:pt>
                <c:pt idx="3">
                  <c:v>0.29915173891674296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8-44C1-B6C7-EB45A81F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query'!$M$7:$P$7</c:f>
                <c:numCache>
                  <c:formatCode>General</c:formatCode>
                  <c:ptCount val="4"/>
                  <c:pt idx="0">
                    <c:v>8.4018917809679117</c:v>
                  </c:pt>
                  <c:pt idx="1">
                    <c:v>7.9621618764424138</c:v>
                  </c:pt>
                  <c:pt idx="2">
                    <c:v>0.14559931881752344</c:v>
                  </c:pt>
                  <c:pt idx="3">
                    <c:v>22.027943935593779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'Quarta query'!$M$5:$P$5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14.2</c:v>
                </c:pt>
                <c:pt idx="2">
                  <c:v>15.033333333333333</c:v>
                </c:pt>
                <c:pt idx="3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3-46DE-8C9A-839FEBAC81E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'Quarta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'Quarta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'Quarta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3-46DE-8C9A-839FEBAC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'Prima query'!$S$3:$T$3</c:f>
              <c:numCache>
                <c:formatCode>General</c:formatCode>
                <c:ptCount val="2"/>
                <c:pt idx="0">
                  <c:v>93625</c:v>
                </c:pt>
                <c:pt idx="1">
                  <c:v>187250</c:v>
                </c:pt>
              </c:numCache>
            </c:numRef>
          </c:cat>
          <c:val>
            <c:numRef>
              <c:f>'Prima query'!$M$4:$P$4</c:f>
              <c:numCache>
                <c:formatCode>General</c:formatCode>
                <c:ptCount val="4"/>
                <c:pt idx="0">
                  <c:v>7</c:v>
                </c:pt>
                <c:pt idx="1">
                  <c:v>16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1-44FF-BE42-165EE41113F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'Prima query'!$S$3:$T$3</c:f>
              <c:numCache>
                <c:formatCode>General</c:formatCode>
                <c:ptCount val="2"/>
                <c:pt idx="0">
                  <c:v>93625</c:v>
                </c:pt>
                <c:pt idx="1">
                  <c:v>187250</c:v>
                </c:pt>
              </c:numCache>
            </c:numRef>
          </c:cat>
          <c:val>
            <c:numRef>
              <c:f>'Prima query'!$S$4:$V$4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1-44FF-BE42-165EE411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query'!$S$3:$T$3</c:f>
              <c:numCache>
                <c:formatCode>General</c:formatCode>
                <c:ptCount val="2"/>
                <c:pt idx="0">
                  <c:v>93625</c:v>
                </c:pt>
                <c:pt idx="1">
                  <c:v>187250</c:v>
                </c:pt>
              </c:numCache>
            </c:numRef>
          </c:cat>
          <c:val>
            <c:numRef>
              <c:f>'Prima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34D-9B30-504298B83A84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'Prima query'!$S$6:$V$6</c:f>
              <c:numCache>
                <c:formatCode>General</c:formatCode>
                <c:ptCount val="4"/>
                <c:pt idx="0">
                  <c:v>0.94339811320566114</c:v>
                </c:pt>
                <c:pt idx="1">
                  <c:v>0.91651513899116788</c:v>
                </c:pt>
                <c:pt idx="2">
                  <c:v>0.92195444572928875</c:v>
                </c:pt>
                <c:pt idx="3">
                  <c:v>0.83599574693229639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D-434D-9B30-504298B83A84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'Prima query'!$S$7:$V$7</c:f>
              <c:numCache>
                <c:formatCode>General</c:formatCode>
                <c:ptCount val="4"/>
                <c:pt idx="0">
                  <c:v>0.33758447586827683</c:v>
                </c:pt>
                <c:pt idx="1">
                  <c:v>0.32796470386222265</c:v>
                </c:pt>
                <c:pt idx="2">
                  <c:v>0.32991109901456811</c:v>
                </c:pt>
                <c:pt idx="3">
                  <c:v>0.29915173891674296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D-434D-9B30-504298B8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query'!$M$7:$P$7</c:f>
                <c:numCache>
                  <c:formatCode>General</c:formatCode>
                  <c:ptCount val="4"/>
                  <c:pt idx="0">
                    <c:v>0.2352561630829659</c:v>
                  </c:pt>
                  <c:pt idx="1">
                    <c:v>6.2476673750751344</c:v>
                  </c:pt>
                  <c:pt idx="2">
                    <c:v>9.670626989552515</c:v>
                  </c:pt>
                  <c:pt idx="3">
                    <c:v>6.6104583142301454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query'!$S$3:$T$3</c:f>
              <c:numCache>
                <c:formatCode>General</c:formatCode>
                <c:ptCount val="2"/>
                <c:pt idx="0">
                  <c:v>93625</c:v>
                </c:pt>
                <c:pt idx="1">
                  <c:v>187250</c:v>
                </c:pt>
              </c:numCache>
            </c:numRef>
          </c:cat>
          <c:val>
            <c:numRef>
              <c:f>'Prima query'!$M$5:$P$5</c:f>
              <c:numCache>
                <c:formatCode>General</c:formatCode>
                <c:ptCount val="4"/>
                <c:pt idx="0">
                  <c:v>6.9666666666666668</c:v>
                </c:pt>
                <c:pt idx="1">
                  <c:v>16.033333333333335</c:v>
                </c:pt>
                <c:pt idx="2">
                  <c:v>28.333333333333332</c:v>
                </c:pt>
                <c:pt idx="3">
                  <c:v>28.933333333333334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2F9-929A-6377920E6779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'Prima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'Prima query'!$S$3:$T$3</c:f>
              <c:numCache>
                <c:formatCode>General</c:formatCode>
                <c:ptCount val="2"/>
                <c:pt idx="0">
                  <c:v>93625</c:v>
                </c:pt>
                <c:pt idx="1">
                  <c:v>187250</c:v>
                </c:pt>
              </c:numCache>
            </c:numRef>
          </c:cat>
          <c:val>
            <c:numRef>
              <c:f>'Prima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7-42F9-929A-6377920E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query'!$M$7:$P$7</c:f>
                <c:numCache>
                  <c:formatCode>General</c:formatCode>
                  <c:ptCount val="4"/>
                  <c:pt idx="0">
                    <c:v>8.4018917809679117</c:v>
                  </c:pt>
                  <c:pt idx="1">
                    <c:v>7.9621618764424138</c:v>
                  </c:pt>
                  <c:pt idx="2">
                    <c:v>0.14559931881752344</c:v>
                  </c:pt>
                  <c:pt idx="3">
                    <c:v>22.027943935593779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'Seconda query'!$M$5:$P$5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14.2</c:v>
                </c:pt>
                <c:pt idx="2">
                  <c:v>15.033333333333333</c:v>
                </c:pt>
                <c:pt idx="3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F-44FA-87BC-CD597CE64929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'Seconda query'!$M$6:$P$6</c:f>
              <c:numCache>
                <c:formatCode>General</c:formatCode>
                <c:ptCount val="4"/>
                <c:pt idx="0">
                  <c:v>23.479541922467074</c:v>
                </c:pt>
                <c:pt idx="1">
                  <c:v>22.250692873106971</c:v>
                </c:pt>
                <c:pt idx="2">
                  <c:v>0.40688518719112349</c:v>
                </c:pt>
                <c:pt idx="3">
                  <c:v>61.558283132509651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F-44FA-87BC-CD597CE64929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'Seconda query'!$M$7:$P$7</c:f>
              <c:numCache>
                <c:formatCode>General</c:formatCode>
                <c:ptCount val="4"/>
                <c:pt idx="0">
                  <c:v>8.4018917809679117</c:v>
                </c:pt>
                <c:pt idx="1">
                  <c:v>7.9621618764424138</c:v>
                </c:pt>
                <c:pt idx="2">
                  <c:v>0.14559931881752344</c:v>
                </c:pt>
                <c:pt idx="3">
                  <c:v>22.027943935593779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F-44FA-87BC-CD597CE6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First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12588781972743673"/>
          <c:w val="0.811975293458714"/>
          <c:h val="0.56868931297206848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'Seconda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'Seconda query'!$M$4:$P$4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0-4B24-8BB7-3A271FDDFDAC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'Seconda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'Seconda query'!$S$4:$V$4</c:f>
              <c:numCache>
                <c:formatCode>General</c:formatCode>
                <c:ptCount val="4"/>
                <c:pt idx="0">
                  <c:v>50</c:v>
                </c:pt>
                <c:pt idx="1">
                  <c:v>51</c:v>
                </c:pt>
                <c:pt idx="2">
                  <c:v>51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0-4B24-8BB7-3A271FDD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Executions Times ~ Neo4J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'Seconda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E-49FC-B2A5-5F46F5149B2F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'Seconda query'!$S$6:$V$6</c:f>
              <c:numCache>
                <c:formatCode>General</c:formatCode>
                <c:ptCount val="4"/>
                <c:pt idx="0">
                  <c:v>0.94339811320566114</c:v>
                </c:pt>
                <c:pt idx="1">
                  <c:v>0.91651513899116788</c:v>
                </c:pt>
                <c:pt idx="2">
                  <c:v>0.92195444572928875</c:v>
                </c:pt>
                <c:pt idx="3">
                  <c:v>0.83599574693229639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E-49FC-B2A5-5F46F5149B2F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'Seconda query'!$S$7:$V$7</c:f>
              <c:numCache>
                <c:formatCode>General</c:formatCode>
                <c:ptCount val="4"/>
                <c:pt idx="0">
                  <c:v>0.33758447586827683</c:v>
                </c:pt>
                <c:pt idx="1">
                  <c:v>0.32796470386222265</c:v>
                </c:pt>
                <c:pt idx="2">
                  <c:v>0.32991109901456811</c:v>
                </c:pt>
                <c:pt idx="3">
                  <c:v>0.29915173891674296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E-49FC-B2A5-5F46F514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 Average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142885046884478"/>
          <c:y val="0.22099798875692955"/>
          <c:w val="0.68637327470895593"/>
          <c:h val="0.4735791439425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query'!$M$7:$P$7</c:f>
                <c:numCache>
                  <c:formatCode>General</c:formatCode>
                  <c:ptCount val="4"/>
                  <c:pt idx="0">
                    <c:v>8.4018917809679117</c:v>
                  </c:pt>
                  <c:pt idx="1">
                    <c:v>7.9621618764424138</c:v>
                  </c:pt>
                  <c:pt idx="2">
                    <c:v>0.14559931881752344</c:v>
                  </c:pt>
                  <c:pt idx="3">
                    <c:v>22.027943935593779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'Seconda query'!$M$5:$P$5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14.2</c:v>
                </c:pt>
                <c:pt idx="2">
                  <c:v>15.033333333333333</c:v>
                </c:pt>
                <c:pt idx="3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F-441A-B8A4-A7F4248FD00D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'Seconda query'!$S$7:$V$7</c:f>
                <c:numCache>
                  <c:formatCode>General</c:formatCode>
                  <c:ptCount val="4"/>
                  <c:pt idx="0">
                    <c:v>0.33758447586827683</c:v>
                  </c:pt>
                  <c:pt idx="1">
                    <c:v>0.32796470386222265</c:v>
                  </c:pt>
                  <c:pt idx="2">
                    <c:v>0.32991109901456811</c:v>
                  </c:pt>
                  <c:pt idx="3">
                    <c:v>0.29915173891674296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'Seconda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'Seconda query'!$S$5:$V$5</c:f>
              <c:numCache>
                <c:formatCode>General</c:formatCode>
                <c:ptCount val="4"/>
                <c:pt idx="0">
                  <c:v>15.1</c:v>
                </c:pt>
                <c:pt idx="1">
                  <c:v>15.4</c:v>
                </c:pt>
                <c:pt idx="2">
                  <c:v>15.5</c:v>
                </c:pt>
                <c:pt idx="3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41A-B8A4-A7F4248F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9311"/>
        <c:axId val="159349295"/>
      </c:barChart>
      <c:catAx>
        <c:axId val="1593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49295"/>
        <c:crosses val="autoZero"/>
        <c:auto val="1"/>
        <c:lblAlgn val="ctr"/>
        <c:lblOffset val="100"/>
        <c:noMultiLvlLbl val="0"/>
      </c:catAx>
      <c:valAx>
        <c:axId val="1593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36266777433723"/>
          <c:y val="0.44738445537370958"/>
          <c:w val="0.13156022359577937"/>
          <c:h val="0.13600844039093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 Execution Times ~</a:t>
            </a:r>
            <a:r>
              <a:rPr lang="it-IT" baseline="0"/>
              <a:t> MongoDB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'Terza query'!$M$7:$P$7</c:f>
                <c:numCache>
                  <c:formatCode>General</c:formatCode>
                  <c:ptCount val="4"/>
                  <c:pt idx="0">
                    <c:v>8.4018917809679117</c:v>
                  </c:pt>
                  <c:pt idx="1">
                    <c:v>7.9621618764424138</c:v>
                  </c:pt>
                  <c:pt idx="2">
                    <c:v>0.14559931881752344</c:v>
                  </c:pt>
                  <c:pt idx="3">
                    <c:v>22.027943935593779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'Terza query'!$S$3:$V$3</c:f>
              <c:numCache>
                <c:formatCode>General</c:formatCode>
                <c:ptCount val="4"/>
                <c:pt idx="0">
                  <c:v>395000</c:v>
                </c:pt>
                <c:pt idx="1">
                  <c:v>296250</c:v>
                </c:pt>
                <c:pt idx="2">
                  <c:v>197500</c:v>
                </c:pt>
                <c:pt idx="3">
                  <c:v>98750</c:v>
                </c:pt>
              </c:numCache>
            </c:numRef>
          </c:cat>
          <c:val>
            <c:numRef>
              <c:f>'Terza query'!$M$5:$P$5</c:f>
              <c:numCache>
                <c:formatCode>General</c:formatCode>
                <c:ptCount val="4"/>
                <c:pt idx="0">
                  <c:v>11.666666666666666</c:v>
                </c:pt>
                <c:pt idx="1">
                  <c:v>14.2</c:v>
                </c:pt>
                <c:pt idx="2">
                  <c:v>15.033333333333333</c:v>
                </c:pt>
                <c:pt idx="3">
                  <c:v>40.666666666666664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A77-B622-B8248E95FA0C}"/>
            </c:ext>
          </c:extLst>
        </c:ser>
        <c:ser>
          <c:idx val="1"/>
          <c:order val="1"/>
          <c:tx>
            <c:v>Dev. Std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'Terza query'!$M$6:$P$6</c:f>
              <c:numCache>
                <c:formatCode>General</c:formatCode>
                <c:ptCount val="4"/>
                <c:pt idx="0">
                  <c:v>23.479541922467074</c:v>
                </c:pt>
                <c:pt idx="1">
                  <c:v>22.250692873106971</c:v>
                </c:pt>
                <c:pt idx="2">
                  <c:v>0.40688518719112349</c:v>
                </c:pt>
                <c:pt idx="3">
                  <c:v>61.558283132509651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C-4A77-B622-B8248E95FA0C}"/>
            </c:ext>
          </c:extLst>
        </c:ser>
        <c:ser>
          <c:idx val="2"/>
          <c:order val="2"/>
          <c:tx>
            <c:v>95% Conf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'Terza query'!$M$7:$P$7</c:f>
              <c:numCache>
                <c:formatCode>General</c:formatCode>
                <c:ptCount val="4"/>
                <c:pt idx="0">
                  <c:v>8.4018917809679117</c:v>
                </c:pt>
                <c:pt idx="1">
                  <c:v>7.9621618764424138</c:v>
                </c:pt>
                <c:pt idx="2">
                  <c:v>0.14559931881752344</c:v>
                </c:pt>
                <c:pt idx="3">
                  <c:v>22.027943935593779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C-4A77-B622-B8248E95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88815"/>
        <c:axId val="159385903"/>
      </c:barChart>
      <c:catAx>
        <c:axId val="1593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5903"/>
        <c:crosses val="autoZero"/>
        <c:auto val="1"/>
        <c:lblAlgn val="ctr"/>
        <c:lblOffset val="100"/>
        <c:noMultiLvlLbl val="0"/>
      </c:catAx>
      <c:valAx>
        <c:axId val="1593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8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11205</xdr:colOff>
      <xdr:row>9</xdr:row>
      <xdr:rowOff>180414</xdr:rowOff>
    </xdr:from>
    <xdr:to>
      <xdr:col>27</xdr:col>
      <xdr:colOff>582705</xdr:colOff>
      <xdr:row>27</xdr:row>
      <xdr:rowOff>56029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C8721E-BAD7-4B71-9140-247141FD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4801</xdr:colOff>
      <xdr:row>8</xdr:row>
      <xdr:rowOff>3519</xdr:rowOff>
    </xdr:from>
    <xdr:to>
      <xdr:col>18</xdr:col>
      <xdr:colOff>13608</xdr:colOff>
      <xdr:row>26</xdr:row>
      <xdr:rowOff>81642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62939A-6140-4F51-B90C-6F80A11E1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11205</xdr:colOff>
      <xdr:row>27</xdr:row>
      <xdr:rowOff>145677</xdr:rowOff>
    </xdr:from>
    <xdr:to>
      <xdr:col>27</xdr:col>
      <xdr:colOff>582705</xdr:colOff>
      <xdr:row>45</xdr:row>
      <xdr:rowOff>21292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0D0F430-8A3F-461C-8339-8A432DC5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17</xdr:col>
      <xdr:colOff>884464</xdr:colOff>
      <xdr:row>44</xdr:row>
      <xdr:rowOff>13607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135F50-DD76-4F21-B09F-703606ABE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11205</xdr:colOff>
      <xdr:row>9</xdr:row>
      <xdr:rowOff>180414</xdr:rowOff>
    </xdr:from>
    <xdr:to>
      <xdr:col>27</xdr:col>
      <xdr:colOff>582705</xdr:colOff>
      <xdr:row>27</xdr:row>
      <xdr:rowOff>56029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5C30C2-D8A3-4058-8BA8-594D8F84B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4801</xdr:colOff>
      <xdr:row>8</xdr:row>
      <xdr:rowOff>3519</xdr:rowOff>
    </xdr:from>
    <xdr:to>
      <xdr:col>18</xdr:col>
      <xdr:colOff>13608</xdr:colOff>
      <xdr:row>26</xdr:row>
      <xdr:rowOff>81642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94F1900-DD13-4B0F-A28C-E88B3413D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11205</xdr:colOff>
      <xdr:row>27</xdr:row>
      <xdr:rowOff>145677</xdr:rowOff>
    </xdr:from>
    <xdr:to>
      <xdr:col>27</xdr:col>
      <xdr:colOff>582705</xdr:colOff>
      <xdr:row>45</xdr:row>
      <xdr:rowOff>21292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48BA30-AF7C-4C60-9A44-37445B2B2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17</xdr:col>
      <xdr:colOff>884464</xdr:colOff>
      <xdr:row>44</xdr:row>
      <xdr:rowOff>13607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D59B54-9D9F-4E8C-8C97-FA2E544D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11205</xdr:colOff>
      <xdr:row>9</xdr:row>
      <xdr:rowOff>180414</xdr:rowOff>
    </xdr:from>
    <xdr:to>
      <xdr:col>27</xdr:col>
      <xdr:colOff>582705</xdr:colOff>
      <xdr:row>27</xdr:row>
      <xdr:rowOff>56029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13751B-E26D-4070-AA39-8C01A6ED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4801</xdr:colOff>
      <xdr:row>8</xdr:row>
      <xdr:rowOff>3519</xdr:rowOff>
    </xdr:from>
    <xdr:to>
      <xdr:col>18</xdr:col>
      <xdr:colOff>13608</xdr:colOff>
      <xdr:row>26</xdr:row>
      <xdr:rowOff>81642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65865A-E176-409C-9028-30C6242DE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11205</xdr:colOff>
      <xdr:row>27</xdr:row>
      <xdr:rowOff>145677</xdr:rowOff>
    </xdr:from>
    <xdr:to>
      <xdr:col>27</xdr:col>
      <xdr:colOff>582705</xdr:colOff>
      <xdr:row>45</xdr:row>
      <xdr:rowOff>21292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E3CF31B-D890-4518-8F76-E4FAA72C8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17</xdr:col>
      <xdr:colOff>884464</xdr:colOff>
      <xdr:row>44</xdr:row>
      <xdr:rowOff>13607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4942CC-7F92-4053-A51C-CB2818AD4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11205</xdr:colOff>
      <xdr:row>9</xdr:row>
      <xdr:rowOff>180414</xdr:rowOff>
    </xdr:from>
    <xdr:to>
      <xdr:col>27</xdr:col>
      <xdr:colOff>582705</xdr:colOff>
      <xdr:row>27</xdr:row>
      <xdr:rowOff>56029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AB66E5-90AB-4857-912D-C4410AE00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4801</xdr:colOff>
      <xdr:row>8</xdr:row>
      <xdr:rowOff>3519</xdr:rowOff>
    </xdr:from>
    <xdr:to>
      <xdr:col>18</xdr:col>
      <xdr:colOff>13608</xdr:colOff>
      <xdr:row>26</xdr:row>
      <xdr:rowOff>81642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F8EF4D-057B-4838-89C2-284C46277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11205</xdr:colOff>
      <xdr:row>27</xdr:row>
      <xdr:rowOff>145677</xdr:rowOff>
    </xdr:from>
    <xdr:to>
      <xdr:col>27</xdr:col>
      <xdr:colOff>582705</xdr:colOff>
      <xdr:row>45</xdr:row>
      <xdr:rowOff>21292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173F277-389D-4382-B16A-D9D64C26B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17</xdr:col>
      <xdr:colOff>884464</xdr:colOff>
      <xdr:row>44</xdr:row>
      <xdr:rowOff>13607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1A0EA66-8D68-4BEF-A38F-5D9C31F8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1143-2B95-45ED-BD0A-35F9439E8DBA}">
  <dimension ref="A1:V34"/>
  <sheetViews>
    <sheetView tabSelected="1" topLeftCell="F1" zoomScaleNormal="100" workbookViewId="0">
      <selection activeCell="S16" sqref="S16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6" t="s">
        <v>0</v>
      </c>
      <c r="B1" s="6"/>
      <c r="C1" s="6"/>
      <c r="D1" s="6"/>
      <c r="E1" s="1"/>
      <c r="F1" s="8" t="s">
        <v>1</v>
      </c>
      <c r="G1" s="9"/>
      <c r="H1" s="9"/>
      <c r="I1" s="10"/>
      <c r="M1" s="6" t="s">
        <v>0</v>
      </c>
      <c r="N1" s="6"/>
      <c r="O1" s="6"/>
      <c r="P1" s="6"/>
      <c r="S1" s="8" t="s">
        <v>1</v>
      </c>
      <c r="T1" s="9"/>
      <c r="U1" s="9"/>
      <c r="V1" s="10"/>
    </row>
    <row r="2" spans="1:22" x14ac:dyDescent="0.25">
      <c r="A2" s="6"/>
      <c r="B2" s="6"/>
      <c r="C2" s="6"/>
      <c r="D2" s="6"/>
      <c r="E2" s="1"/>
      <c r="F2" s="11"/>
      <c r="G2" s="12"/>
      <c r="H2" s="12"/>
      <c r="I2" s="13"/>
      <c r="M2" s="6"/>
      <c r="N2" s="6"/>
      <c r="O2" s="6"/>
      <c r="P2" s="6"/>
      <c r="S2" s="11"/>
      <c r="T2" s="12"/>
      <c r="U2" s="12"/>
      <c r="V2" s="13"/>
    </row>
    <row r="3" spans="1:22" x14ac:dyDescent="0.25">
      <c r="A3" s="7">
        <v>0.25</v>
      </c>
      <c r="B3" s="7">
        <v>0.5</v>
      </c>
      <c r="C3" s="7">
        <v>0.75</v>
      </c>
      <c r="D3" s="7">
        <v>1</v>
      </c>
      <c r="F3" s="5">
        <v>0.25</v>
      </c>
      <c r="G3" s="5">
        <v>0.5</v>
      </c>
      <c r="H3" s="5">
        <v>0.75</v>
      </c>
      <c r="I3" s="5">
        <v>1</v>
      </c>
      <c r="M3" s="15">
        <f>$P$3*0.25</f>
        <v>93625</v>
      </c>
      <c r="N3" s="15">
        <f>$P$3*0.5</f>
        <v>187250</v>
      </c>
      <c r="O3" s="15">
        <f>$P$3*0.75</f>
        <v>280875</v>
      </c>
      <c r="P3" s="15">
        <v>374500</v>
      </c>
      <c r="S3" s="14">
        <f>M$3</f>
        <v>93625</v>
      </c>
      <c r="T3" s="14">
        <f>N$3</f>
        <v>187250</v>
      </c>
      <c r="U3" s="14">
        <f>O$3</f>
        <v>280875</v>
      </c>
      <c r="V3" s="14">
        <f>P$3</f>
        <v>374500</v>
      </c>
    </row>
    <row r="4" spans="1:22" x14ac:dyDescent="0.25">
      <c r="A4" s="2">
        <v>7</v>
      </c>
      <c r="B4" s="2">
        <v>16</v>
      </c>
      <c r="C4" s="2">
        <v>23</v>
      </c>
      <c r="D4" s="2">
        <v>26</v>
      </c>
      <c r="F4" s="2">
        <v>50</v>
      </c>
      <c r="G4" s="2">
        <v>51</v>
      </c>
      <c r="H4" s="2">
        <v>51</v>
      </c>
      <c r="I4" s="2">
        <v>48</v>
      </c>
      <c r="L4" s="2" t="s">
        <v>5</v>
      </c>
      <c r="M4" s="3">
        <f>A4</f>
        <v>7</v>
      </c>
      <c r="N4" s="3">
        <f>B4</f>
        <v>16</v>
      </c>
      <c r="O4" s="3">
        <f>C4</f>
        <v>23</v>
      </c>
      <c r="P4" s="3">
        <f>D4</f>
        <v>26</v>
      </c>
      <c r="R4" s="2" t="s">
        <v>5</v>
      </c>
      <c r="S4" s="3">
        <f>F4</f>
        <v>50</v>
      </c>
      <c r="T4" s="3">
        <f>G4</f>
        <v>51</v>
      </c>
      <c r="U4" s="3">
        <f>H4</f>
        <v>51</v>
      </c>
      <c r="V4" s="3">
        <f>I4</f>
        <v>48</v>
      </c>
    </row>
    <row r="5" spans="1:22" x14ac:dyDescent="0.25">
      <c r="A5" s="2">
        <v>8</v>
      </c>
      <c r="B5" s="2">
        <v>13</v>
      </c>
      <c r="C5" s="2">
        <v>18</v>
      </c>
      <c r="D5" s="2">
        <v>98</v>
      </c>
      <c r="F5" s="2">
        <v>19</v>
      </c>
      <c r="G5" s="2">
        <v>18</v>
      </c>
      <c r="H5" s="2">
        <v>19</v>
      </c>
      <c r="I5" s="2">
        <v>19</v>
      </c>
      <c r="L5" s="2" t="s">
        <v>4</v>
      </c>
      <c r="M5" s="2">
        <f>AVERAGE(A5:A34)</f>
        <v>6.9666666666666668</v>
      </c>
      <c r="N5" s="2">
        <f>AVERAGE(B5:B34)</f>
        <v>16.033333333333335</v>
      </c>
      <c r="O5" s="2">
        <f>AVERAGE(C5:C34)</f>
        <v>28.333333333333332</v>
      </c>
      <c r="P5" s="2">
        <f>AVERAGE(D5:D34)</f>
        <v>28.933333333333334</v>
      </c>
      <c r="R5" s="2" t="s">
        <v>4</v>
      </c>
      <c r="S5" s="2">
        <f>AVERAGE(F5:F34)</f>
        <v>15.1</v>
      </c>
      <c r="T5" s="2">
        <f t="shared" ref="T5:V5" si="0">AVERAGE(G5:G34)</f>
        <v>15.4</v>
      </c>
      <c r="U5" s="2">
        <f t="shared" si="0"/>
        <v>15.5</v>
      </c>
      <c r="V5" s="2">
        <f t="shared" si="0"/>
        <v>15.633333333333333</v>
      </c>
    </row>
    <row r="6" spans="1:22" x14ac:dyDescent="0.25">
      <c r="A6" s="2">
        <v>7</v>
      </c>
      <c r="B6" s="2">
        <v>13</v>
      </c>
      <c r="C6" s="2">
        <v>110</v>
      </c>
      <c r="D6" s="2">
        <v>24</v>
      </c>
      <c r="F6" s="2">
        <v>15</v>
      </c>
      <c r="G6" s="2">
        <v>18</v>
      </c>
      <c r="H6" s="2">
        <v>18</v>
      </c>
      <c r="I6" s="2">
        <v>17</v>
      </c>
      <c r="L6" s="2" t="s">
        <v>2</v>
      </c>
      <c r="M6" s="2">
        <f>_xlfn.STDEV.P(A5:A34)</f>
        <v>0.65743609744386744</v>
      </c>
      <c r="N6" s="2">
        <f>_xlfn.STDEV.P(B5:B34)</f>
        <v>17.459445072001063</v>
      </c>
      <c r="O6" s="2">
        <f>_xlfn.STDEV.P(C5:C34)</f>
        <v>27.025091221965479</v>
      </c>
      <c r="P6" s="2">
        <f>_xlfn.STDEV.P(D5:D34)</f>
        <v>18.473284012925863</v>
      </c>
      <c r="R6" s="2" t="s">
        <v>2</v>
      </c>
      <c r="S6" s="2">
        <f>_xlfn.STDEV.P(F5:F34)</f>
        <v>0.94339811320566114</v>
      </c>
      <c r="T6" s="2">
        <f>_xlfn.STDEV.P(G5:G34)</f>
        <v>0.91651513899116788</v>
      </c>
      <c r="U6" s="2">
        <f>_xlfn.STDEV.P(H5:H34)</f>
        <v>0.92195444572928875</v>
      </c>
      <c r="V6" s="2">
        <f>_xlfn.STDEV.P(I5:I34)</f>
        <v>0.83599574693229639</v>
      </c>
    </row>
    <row r="7" spans="1:22" x14ac:dyDescent="0.25">
      <c r="A7" s="2">
        <v>7</v>
      </c>
      <c r="B7" s="2">
        <v>13</v>
      </c>
      <c r="C7" s="2">
        <v>19</v>
      </c>
      <c r="D7" s="2">
        <v>25</v>
      </c>
      <c r="F7" s="2">
        <v>15</v>
      </c>
      <c r="G7" s="2">
        <v>15</v>
      </c>
      <c r="H7" s="2">
        <v>16</v>
      </c>
      <c r="I7" s="2">
        <v>16</v>
      </c>
      <c r="L7" s="2" t="s">
        <v>3</v>
      </c>
      <c r="M7" s="2">
        <f>_xlfn.CONFIDENCE.NORM(0.05, M6, COUNT(A5:A34))</f>
        <v>0.2352561630829659</v>
      </c>
      <c r="N7" s="2">
        <f>_xlfn.CONFIDENCE.NORM(0.05, N6, COUNT(B5:B34))</f>
        <v>6.2476673750751344</v>
      </c>
      <c r="O7" s="2">
        <f>_xlfn.CONFIDENCE.NORM(0.05, O6, COUNT(C5:C34))</f>
        <v>9.670626989552515</v>
      </c>
      <c r="P7" s="2">
        <f>_xlfn.CONFIDENCE.NORM(0.05, P6, COUNT(D5:D34))</f>
        <v>6.6104583142301454</v>
      </c>
      <c r="R7" s="2" t="s">
        <v>3</v>
      </c>
      <c r="S7" s="2">
        <f>_xlfn.CONFIDENCE.NORM(0.05, S6, COUNT(F5:F34))</f>
        <v>0.33758447586827683</v>
      </c>
      <c r="T7" s="2">
        <f>_xlfn.CONFIDENCE.NORM(0.05, T6, COUNT(G5:G34))</f>
        <v>0.32796470386222265</v>
      </c>
      <c r="U7" s="2">
        <f>_xlfn.CONFIDENCE.NORM(0.05, U6, COUNT(H5:H34))</f>
        <v>0.32991109901456811</v>
      </c>
      <c r="V7" s="2">
        <f>_xlfn.CONFIDENCE.NORM(0.05, V6, COUNT(I5:I34))</f>
        <v>0.29915173891674296</v>
      </c>
    </row>
    <row r="8" spans="1:22" x14ac:dyDescent="0.25">
      <c r="A8" s="2">
        <v>7</v>
      </c>
      <c r="B8" s="2">
        <v>13</v>
      </c>
      <c r="C8" s="2">
        <v>20</v>
      </c>
      <c r="D8" s="2">
        <v>25</v>
      </c>
      <c r="F8" s="2">
        <v>15</v>
      </c>
      <c r="G8" s="2">
        <v>15</v>
      </c>
      <c r="H8" s="2">
        <v>16</v>
      </c>
      <c r="I8" s="2">
        <v>16</v>
      </c>
    </row>
    <row r="9" spans="1:22" x14ac:dyDescent="0.25">
      <c r="A9" s="2">
        <v>7</v>
      </c>
      <c r="B9" s="2">
        <v>13</v>
      </c>
      <c r="C9" s="2">
        <v>19</v>
      </c>
      <c r="D9" s="2">
        <v>23</v>
      </c>
      <c r="F9" s="2">
        <v>16</v>
      </c>
      <c r="G9" s="2">
        <v>16</v>
      </c>
      <c r="H9" s="2">
        <v>16</v>
      </c>
      <c r="I9" s="2">
        <v>16</v>
      </c>
    </row>
    <row r="10" spans="1:22" x14ac:dyDescent="0.25">
      <c r="A10" s="2">
        <v>7</v>
      </c>
      <c r="B10" s="2">
        <v>110</v>
      </c>
      <c r="C10" s="2">
        <v>21</v>
      </c>
      <c r="D10" s="2">
        <v>24</v>
      </c>
      <c r="F10" s="2">
        <v>16</v>
      </c>
      <c r="G10" s="2">
        <v>16</v>
      </c>
      <c r="H10" s="2">
        <v>16</v>
      </c>
      <c r="I10" s="2">
        <v>15</v>
      </c>
      <c r="S10" s="4"/>
    </row>
    <row r="11" spans="1:22" x14ac:dyDescent="0.25">
      <c r="A11" s="2">
        <v>7</v>
      </c>
      <c r="B11" s="2">
        <v>14</v>
      </c>
      <c r="C11" s="2">
        <v>20</v>
      </c>
      <c r="D11" s="2">
        <v>23</v>
      </c>
      <c r="F11" s="2">
        <v>14</v>
      </c>
      <c r="G11" s="2">
        <v>16</v>
      </c>
      <c r="H11" s="2">
        <v>15</v>
      </c>
      <c r="I11" s="2">
        <v>16</v>
      </c>
    </row>
    <row r="12" spans="1:22" x14ac:dyDescent="0.25">
      <c r="A12" s="2">
        <v>7</v>
      </c>
      <c r="B12" s="2">
        <v>13</v>
      </c>
      <c r="C12" s="2">
        <v>19</v>
      </c>
      <c r="D12" s="2">
        <v>25</v>
      </c>
      <c r="F12" s="2">
        <v>16</v>
      </c>
      <c r="G12" s="2">
        <v>15</v>
      </c>
      <c r="H12" s="2">
        <v>15</v>
      </c>
      <c r="I12" s="2">
        <v>15</v>
      </c>
    </row>
    <row r="13" spans="1:22" x14ac:dyDescent="0.25">
      <c r="A13" s="2">
        <v>8</v>
      </c>
      <c r="B13" s="2">
        <v>13</v>
      </c>
      <c r="C13" s="2">
        <v>18</v>
      </c>
      <c r="D13" s="2">
        <v>25</v>
      </c>
      <c r="F13" s="2">
        <v>15</v>
      </c>
      <c r="G13" s="2">
        <v>17</v>
      </c>
      <c r="H13" s="2">
        <v>15</v>
      </c>
      <c r="I13" s="2">
        <v>15</v>
      </c>
    </row>
    <row r="14" spans="1:22" x14ac:dyDescent="0.25">
      <c r="A14" s="2">
        <v>8</v>
      </c>
      <c r="B14" s="2">
        <v>13</v>
      </c>
      <c r="C14" s="2">
        <v>19</v>
      </c>
      <c r="D14" s="2">
        <v>24</v>
      </c>
      <c r="F14" s="2">
        <v>16</v>
      </c>
      <c r="G14" s="2">
        <v>15</v>
      </c>
      <c r="H14" s="2">
        <v>16</v>
      </c>
      <c r="I14" s="2">
        <v>16</v>
      </c>
    </row>
    <row r="15" spans="1:22" x14ac:dyDescent="0.25">
      <c r="A15" s="2">
        <v>8</v>
      </c>
      <c r="B15" s="2">
        <v>12</v>
      </c>
      <c r="C15" s="2">
        <v>18</v>
      </c>
      <c r="D15" s="2">
        <v>23</v>
      </c>
      <c r="F15" s="2">
        <v>15</v>
      </c>
      <c r="G15" s="2">
        <v>15</v>
      </c>
      <c r="H15" s="2">
        <v>15</v>
      </c>
      <c r="I15" s="2">
        <v>15</v>
      </c>
    </row>
    <row r="16" spans="1:22" x14ac:dyDescent="0.25">
      <c r="A16" s="2">
        <v>8</v>
      </c>
      <c r="B16" s="2">
        <v>12</v>
      </c>
      <c r="C16" s="2">
        <v>19</v>
      </c>
      <c r="D16" s="2">
        <v>24</v>
      </c>
      <c r="F16" s="2">
        <v>14</v>
      </c>
      <c r="G16" s="2">
        <v>15</v>
      </c>
      <c r="H16" s="2">
        <v>15</v>
      </c>
      <c r="I16" s="2">
        <v>15</v>
      </c>
      <c r="S16" s="4"/>
    </row>
    <row r="17" spans="1:9" x14ac:dyDescent="0.25">
      <c r="A17" s="2">
        <v>8</v>
      </c>
      <c r="B17" s="2">
        <v>13</v>
      </c>
      <c r="C17" s="2">
        <v>107</v>
      </c>
      <c r="D17" s="2">
        <v>24</v>
      </c>
      <c r="F17" s="2">
        <v>15</v>
      </c>
      <c r="G17" s="2">
        <v>15</v>
      </c>
      <c r="H17" s="2">
        <v>16</v>
      </c>
      <c r="I17" s="2">
        <v>16</v>
      </c>
    </row>
    <row r="18" spans="1:9" x14ac:dyDescent="0.25">
      <c r="A18" s="2">
        <v>7</v>
      </c>
      <c r="B18" s="2">
        <v>12</v>
      </c>
      <c r="C18" s="2">
        <v>18</v>
      </c>
      <c r="D18" s="2">
        <v>26</v>
      </c>
      <c r="F18" s="2">
        <v>15</v>
      </c>
      <c r="G18" s="2">
        <v>15</v>
      </c>
      <c r="H18" s="2">
        <v>15</v>
      </c>
      <c r="I18" s="2">
        <v>15</v>
      </c>
    </row>
    <row r="19" spans="1:9" x14ac:dyDescent="0.25">
      <c r="A19" s="2">
        <v>7</v>
      </c>
      <c r="B19" s="2">
        <v>13</v>
      </c>
      <c r="C19" s="2">
        <v>18</v>
      </c>
      <c r="D19" s="2">
        <v>24</v>
      </c>
      <c r="F19" s="2">
        <v>14</v>
      </c>
      <c r="G19" s="2">
        <v>15</v>
      </c>
      <c r="H19" s="2">
        <v>15</v>
      </c>
      <c r="I19" s="2">
        <v>15</v>
      </c>
    </row>
    <row r="20" spans="1:9" x14ac:dyDescent="0.25">
      <c r="A20" s="2">
        <v>7</v>
      </c>
      <c r="B20" s="2">
        <v>12</v>
      </c>
      <c r="C20" s="2">
        <v>111</v>
      </c>
      <c r="D20" s="2">
        <v>24</v>
      </c>
      <c r="F20" s="2">
        <v>15</v>
      </c>
      <c r="G20" s="2">
        <v>14</v>
      </c>
      <c r="H20" s="2">
        <v>15</v>
      </c>
      <c r="I20" s="2">
        <v>16</v>
      </c>
    </row>
    <row r="21" spans="1:9" x14ac:dyDescent="0.25">
      <c r="A21" s="2">
        <v>6</v>
      </c>
      <c r="B21" s="2">
        <v>12</v>
      </c>
      <c r="C21" s="2">
        <v>19</v>
      </c>
      <c r="D21" s="2">
        <v>24</v>
      </c>
      <c r="F21" s="2">
        <v>15</v>
      </c>
      <c r="G21" s="2">
        <v>16</v>
      </c>
      <c r="H21" s="2">
        <v>15</v>
      </c>
      <c r="I21" s="2">
        <v>15</v>
      </c>
    </row>
    <row r="22" spans="1:9" x14ac:dyDescent="0.25">
      <c r="A22" s="2">
        <v>6</v>
      </c>
      <c r="B22" s="2">
        <v>13</v>
      </c>
      <c r="C22" s="2">
        <v>19</v>
      </c>
      <c r="D22" s="2">
        <v>24</v>
      </c>
      <c r="F22" s="2">
        <v>15</v>
      </c>
      <c r="G22" s="2">
        <v>15</v>
      </c>
      <c r="H22" s="2">
        <v>15</v>
      </c>
      <c r="I22" s="2">
        <v>15</v>
      </c>
    </row>
    <row r="23" spans="1:9" x14ac:dyDescent="0.25">
      <c r="A23" s="2">
        <v>7</v>
      </c>
      <c r="B23" s="2">
        <v>14</v>
      </c>
      <c r="C23" s="2">
        <v>18</v>
      </c>
      <c r="D23" s="2">
        <v>98</v>
      </c>
      <c r="F23" s="2">
        <v>15</v>
      </c>
      <c r="G23" s="2">
        <v>15</v>
      </c>
      <c r="H23" s="2">
        <v>15</v>
      </c>
      <c r="I23" s="2">
        <v>15</v>
      </c>
    </row>
    <row r="24" spans="1:9" x14ac:dyDescent="0.25">
      <c r="A24" s="2">
        <v>7</v>
      </c>
      <c r="B24" s="2">
        <v>13</v>
      </c>
      <c r="C24" s="2">
        <v>19</v>
      </c>
      <c r="D24" s="2">
        <v>24</v>
      </c>
      <c r="F24" s="2">
        <v>15</v>
      </c>
      <c r="G24" s="2">
        <v>16</v>
      </c>
      <c r="H24" s="2">
        <v>15</v>
      </c>
      <c r="I24" s="2">
        <v>16</v>
      </c>
    </row>
    <row r="25" spans="1:9" x14ac:dyDescent="0.25">
      <c r="A25" s="2">
        <v>7</v>
      </c>
      <c r="B25" s="2">
        <v>12</v>
      </c>
      <c r="C25" s="2">
        <v>18</v>
      </c>
      <c r="D25" s="2">
        <v>24</v>
      </c>
      <c r="F25" s="2">
        <v>14</v>
      </c>
      <c r="G25" s="2">
        <v>15</v>
      </c>
      <c r="H25" s="2">
        <v>16</v>
      </c>
      <c r="I25" s="2">
        <v>15</v>
      </c>
    </row>
    <row r="26" spans="1:9" x14ac:dyDescent="0.25">
      <c r="A26" s="2">
        <v>6</v>
      </c>
      <c r="B26" s="2">
        <v>13</v>
      </c>
      <c r="C26" s="2">
        <v>20</v>
      </c>
      <c r="D26" s="2">
        <v>23</v>
      </c>
      <c r="F26" s="2">
        <v>15</v>
      </c>
      <c r="G26" s="2">
        <v>15</v>
      </c>
      <c r="H26" s="2">
        <v>15</v>
      </c>
      <c r="I26" s="2">
        <v>16</v>
      </c>
    </row>
    <row r="27" spans="1:9" x14ac:dyDescent="0.25">
      <c r="A27" s="2">
        <v>6</v>
      </c>
      <c r="B27" s="2">
        <v>13</v>
      </c>
      <c r="C27" s="2">
        <v>20</v>
      </c>
      <c r="D27" s="2">
        <v>23</v>
      </c>
      <c r="F27" s="2">
        <v>14</v>
      </c>
      <c r="G27" s="2">
        <v>14</v>
      </c>
      <c r="H27" s="2">
        <v>15</v>
      </c>
      <c r="I27" s="2">
        <v>15</v>
      </c>
    </row>
    <row r="28" spans="1:9" x14ac:dyDescent="0.25">
      <c r="A28" s="2">
        <v>7</v>
      </c>
      <c r="B28" s="2">
        <v>14</v>
      </c>
      <c r="C28" s="2">
        <v>22</v>
      </c>
      <c r="D28" s="2">
        <v>24</v>
      </c>
      <c r="F28" s="2">
        <v>15</v>
      </c>
      <c r="G28" s="2">
        <v>15</v>
      </c>
      <c r="H28" s="2">
        <v>15</v>
      </c>
      <c r="I28" s="2">
        <v>16</v>
      </c>
    </row>
    <row r="29" spans="1:9" x14ac:dyDescent="0.25">
      <c r="A29" s="2">
        <v>7</v>
      </c>
      <c r="B29" s="2">
        <v>13</v>
      </c>
      <c r="C29" s="2">
        <v>21</v>
      </c>
      <c r="D29" s="2">
        <v>23</v>
      </c>
      <c r="F29" s="2">
        <v>15</v>
      </c>
      <c r="G29" s="2">
        <v>16</v>
      </c>
      <c r="H29" s="2">
        <v>15</v>
      </c>
      <c r="I29" s="2">
        <v>15</v>
      </c>
    </row>
    <row r="30" spans="1:9" x14ac:dyDescent="0.25">
      <c r="A30" s="2">
        <v>7</v>
      </c>
      <c r="B30" s="2">
        <v>12</v>
      </c>
      <c r="C30" s="2">
        <v>20</v>
      </c>
      <c r="D30" s="2">
        <v>25</v>
      </c>
      <c r="F30" s="2">
        <v>15</v>
      </c>
      <c r="G30" s="2">
        <v>15</v>
      </c>
      <c r="H30" s="2">
        <v>15</v>
      </c>
      <c r="I30" s="2">
        <v>16</v>
      </c>
    </row>
    <row r="31" spans="1:9" x14ac:dyDescent="0.25">
      <c r="A31" s="2">
        <v>7</v>
      </c>
      <c r="B31" s="2">
        <v>13</v>
      </c>
      <c r="C31" s="2">
        <v>21</v>
      </c>
      <c r="D31" s="2">
        <v>24</v>
      </c>
      <c r="F31" s="2">
        <v>16</v>
      </c>
      <c r="G31" s="2">
        <v>15</v>
      </c>
      <c r="H31" s="2">
        <v>16</v>
      </c>
      <c r="I31" s="2">
        <v>16</v>
      </c>
    </row>
    <row r="32" spans="1:9" x14ac:dyDescent="0.25">
      <c r="A32" s="2">
        <v>6</v>
      </c>
      <c r="B32" s="2">
        <v>12</v>
      </c>
      <c r="C32" s="2">
        <v>19</v>
      </c>
      <c r="D32" s="2">
        <v>24</v>
      </c>
      <c r="F32" s="2">
        <v>15</v>
      </c>
      <c r="G32" s="2">
        <v>15</v>
      </c>
      <c r="H32" s="2">
        <v>15</v>
      </c>
      <c r="I32" s="2">
        <v>15</v>
      </c>
    </row>
    <row r="33" spans="1:9" x14ac:dyDescent="0.25">
      <c r="A33" s="2">
        <v>6</v>
      </c>
      <c r="B33" s="2">
        <v>12</v>
      </c>
      <c r="C33" s="2">
        <v>20</v>
      </c>
      <c r="D33" s="2">
        <v>24</v>
      </c>
      <c r="F33" s="2">
        <v>14</v>
      </c>
      <c r="G33" s="2">
        <v>15</v>
      </c>
      <c r="H33" s="2">
        <v>15</v>
      </c>
      <c r="I33" s="2">
        <v>15</v>
      </c>
    </row>
    <row r="34" spans="1:9" x14ac:dyDescent="0.25">
      <c r="A34" s="2">
        <v>6</v>
      </c>
      <c r="B34" s="2">
        <v>13</v>
      </c>
      <c r="C34" s="2">
        <v>20</v>
      </c>
      <c r="D34" s="2">
        <v>23</v>
      </c>
      <c r="F34" s="2">
        <v>15</v>
      </c>
      <c r="G34" s="2">
        <v>15</v>
      </c>
      <c r="H34" s="2">
        <v>15</v>
      </c>
      <c r="I34" s="2">
        <v>16</v>
      </c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ignoredErrors>
    <ignoredError sqref="M5:P7 S7:V7 S5 T6:V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CA00-C48F-4F33-B88E-FAD5A4F4F765}">
  <dimension ref="A1:V35"/>
  <sheetViews>
    <sheetView zoomScale="70" zoomScaleNormal="70" workbookViewId="0">
      <selection activeCell="J10" sqref="J10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6" t="s">
        <v>0</v>
      </c>
      <c r="B1" s="6"/>
      <c r="C1" s="6"/>
      <c r="D1" s="6"/>
      <c r="E1" s="1"/>
      <c r="F1" s="8" t="s">
        <v>1</v>
      </c>
      <c r="G1" s="9"/>
      <c r="H1" s="9"/>
      <c r="I1" s="10"/>
      <c r="M1" s="6" t="s">
        <v>0</v>
      </c>
      <c r="N1" s="6"/>
      <c r="O1" s="6"/>
      <c r="P1" s="6"/>
      <c r="S1" s="8" t="s">
        <v>1</v>
      </c>
      <c r="T1" s="9"/>
      <c r="U1" s="9"/>
      <c r="V1" s="10"/>
    </row>
    <row r="2" spans="1:22" x14ac:dyDescent="0.25">
      <c r="A2" s="6"/>
      <c r="B2" s="6"/>
      <c r="C2" s="6"/>
      <c r="D2" s="6"/>
      <c r="E2" s="1"/>
      <c r="F2" s="11"/>
      <c r="G2" s="12"/>
      <c r="H2" s="12"/>
      <c r="I2" s="13"/>
      <c r="M2" s="6"/>
      <c r="N2" s="6"/>
      <c r="O2" s="6"/>
      <c r="P2" s="6"/>
      <c r="S2" s="11"/>
      <c r="T2" s="12"/>
      <c r="U2" s="12"/>
      <c r="V2" s="13"/>
    </row>
    <row r="3" spans="1:22" x14ac:dyDescent="0.25">
      <c r="A3" s="7">
        <v>1</v>
      </c>
      <c r="B3" s="7">
        <v>0.75</v>
      </c>
      <c r="C3" s="7">
        <v>0.5</v>
      </c>
      <c r="D3" s="7">
        <v>0.25</v>
      </c>
      <c r="F3" s="5">
        <v>1</v>
      </c>
      <c r="G3" s="5">
        <v>0.75</v>
      </c>
      <c r="H3" s="5">
        <v>0.5</v>
      </c>
      <c r="I3" s="5">
        <v>0.25</v>
      </c>
      <c r="M3" s="15">
        <v>395000</v>
      </c>
      <c r="N3" s="15">
        <f>$M$3*0.75</f>
        <v>296250</v>
      </c>
      <c r="O3" s="15">
        <f>$M$3*0.5</f>
        <v>197500</v>
      </c>
      <c r="P3" s="15">
        <f>$M$3*0.25</f>
        <v>98750</v>
      </c>
      <c r="S3" s="14">
        <f>M$3</f>
        <v>395000</v>
      </c>
      <c r="T3" s="14">
        <f t="shared" ref="T3:V3" si="0">N$3</f>
        <v>296250</v>
      </c>
      <c r="U3" s="14">
        <f t="shared" si="0"/>
        <v>197500</v>
      </c>
      <c r="V3" s="14">
        <f t="shared" si="0"/>
        <v>98750</v>
      </c>
    </row>
    <row r="4" spans="1:22" x14ac:dyDescent="0.25">
      <c r="A4" s="2">
        <v>6</v>
      </c>
      <c r="B4" s="2">
        <v>11</v>
      </c>
      <c r="C4" s="2">
        <v>15</v>
      </c>
      <c r="D4" s="2">
        <v>22</v>
      </c>
      <c r="F4" s="2">
        <v>50</v>
      </c>
      <c r="G4" s="2">
        <v>51</v>
      </c>
      <c r="H4" s="2">
        <v>51</v>
      </c>
      <c r="I4" s="2">
        <v>48</v>
      </c>
      <c r="L4" s="2" t="s">
        <v>5</v>
      </c>
      <c r="M4" s="3">
        <f>A4</f>
        <v>6</v>
      </c>
      <c r="N4" s="3">
        <f>B4</f>
        <v>11</v>
      </c>
      <c r="O4" s="3">
        <f>C4</f>
        <v>15</v>
      </c>
      <c r="P4" s="3">
        <f>D4</f>
        <v>22</v>
      </c>
      <c r="R4" s="2" t="s">
        <v>5</v>
      </c>
      <c r="S4" s="3">
        <f>F4</f>
        <v>50</v>
      </c>
      <c r="T4" s="3">
        <f>G4</f>
        <v>51</v>
      </c>
      <c r="U4" s="3">
        <f>H4</f>
        <v>51</v>
      </c>
      <c r="V4" s="3">
        <f>I4</f>
        <v>48</v>
      </c>
    </row>
    <row r="5" spans="1:22" x14ac:dyDescent="0.25">
      <c r="A5" s="2">
        <v>5</v>
      </c>
      <c r="B5" s="2">
        <v>10</v>
      </c>
      <c r="C5" s="2">
        <v>15</v>
      </c>
      <c r="D5" s="2">
        <v>20</v>
      </c>
      <c r="F5" s="2">
        <v>19</v>
      </c>
      <c r="G5" s="2">
        <v>18</v>
      </c>
      <c r="H5" s="2">
        <v>19</v>
      </c>
      <c r="I5" s="2">
        <v>19</v>
      </c>
      <c r="L5" s="2" t="s">
        <v>4</v>
      </c>
      <c r="M5" s="2">
        <f>AVERAGE(A5:A34)</f>
        <v>11.666666666666666</v>
      </c>
      <c r="N5" s="2">
        <f>AVERAGE(B5:B34)</f>
        <v>14.2</v>
      </c>
      <c r="O5" s="2">
        <f>AVERAGE(C5:C34)</f>
        <v>15.033333333333333</v>
      </c>
      <c r="P5" s="2">
        <f>AVERAGE(D5:D34)</f>
        <v>40.666666666666664</v>
      </c>
      <c r="R5" s="2" t="s">
        <v>4</v>
      </c>
      <c r="S5" s="2">
        <f>AVERAGE(F5:F34)</f>
        <v>15.1</v>
      </c>
      <c r="T5" s="2">
        <f>AVERAGE(G5:G34)</f>
        <v>15.4</v>
      </c>
      <c r="U5" s="2">
        <f>AVERAGE(H5:H34)</f>
        <v>15.5</v>
      </c>
      <c r="V5" s="2">
        <f>AVERAGE(I5:I34)</f>
        <v>15.633333333333333</v>
      </c>
    </row>
    <row r="6" spans="1:22" x14ac:dyDescent="0.25">
      <c r="A6" s="2">
        <v>5</v>
      </c>
      <c r="B6" s="2">
        <v>10</v>
      </c>
      <c r="C6" s="2">
        <v>15</v>
      </c>
      <c r="D6" s="2">
        <v>20</v>
      </c>
      <c r="F6" s="2">
        <v>15</v>
      </c>
      <c r="G6" s="2">
        <v>18</v>
      </c>
      <c r="H6" s="2">
        <v>18</v>
      </c>
      <c r="I6" s="2">
        <v>17</v>
      </c>
      <c r="L6" s="2" t="s">
        <v>2</v>
      </c>
      <c r="M6" s="2">
        <f>_xlfn.STDEV.P(A5:A34)</f>
        <v>23.479541922467074</v>
      </c>
      <c r="N6" s="2">
        <f>_xlfn.STDEV.P(B5:B34)</f>
        <v>22.250692873106971</v>
      </c>
      <c r="O6" s="2">
        <f>_xlfn.STDEV.P(C5:C34)</f>
        <v>0.40688518719112349</v>
      </c>
      <c r="P6" s="2">
        <f>_xlfn.STDEV.P(D5:D34)</f>
        <v>61.558283132509651</v>
      </c>
      <c r="R6" s="2" t="s">
        <v>2</v>
      </c>
      <c r="S6" s="2">
        <f>_xlfn.STDEV.P(F5:F34)</f>
        <v>0.94339811320566114</v>
      </c>
      <c r="T6" s="2">
        <f>_xlfn.STDEV.P(G5:G34)</f>
        <v>0.91651513899116788</v>
      </c>
      <c r="U6" s="2">
        <f>_xlfn.STDEV.P(H5:H34)</f>
        <v>0.92195444572928875</v>
      </c>
      <c r="V6" s="2">
        <f>_xlfn.STDEV.P(I5:I34)</f>
        <v>0.83599574693229639</v>
      </c>
    </row>
    <row r="7" spans="1:22" x14ac:dyDescent="0.25">
      <c r="A7" s="2">
        <v>5</v>
      </c>
      <c r="B7" s="2">
        <v>10</v>
      </c>
      <c r="C7" s="2">
        <v>15</v>
      </c>
      <c r="D7" s="2">
        <v>21</v>
      </c>
      <c r="F7" s="2">
        <v>15</v>
      </c>
      <c r="G7" s="2">
        <v>15</v>
      </c>
      <c r="H7" s="2">
        <v>16</v>
      </c>
      <c r="I7" s="2">
        <v>16</v>
      </c>
      <c r="L7" s="2" t="s">
        <v>3</v>
      </c>
      <c r="M7" s="2">
        <f>_xlfn.CONFIDENCE.NORM(0.05, M6, COUNT(A5:A34))</f>
        <v>8.4018917809679117</v>
      </c>
      <c r="N7" s="2">
        <f>_xlfn.CONFIDENCE.NORM(0.05, N6, COUNT(B5:B34))</f>
        <v>7.9621618764424138</v>
      </c>
      <c r="O7" s="2">
        <f>_xlfn.CONFIDENCE.NORM(0.05, O6, COUNT(C5:C34))</f>
        <v>0.14559931881752344</v>
      </c>
      <c r="P7" s="2">
        <f>_xlfn.CONFIDENCE.NORM(0.05, P6, COUNT(D5:D34))</f>
        <v>22.027943935593779</v>
      </c>
      <c r="R7" s="2" t="s">
        <v>3</v>
      </c>
      <c r="S7" s="2">
        <f>_xlfn.CONFIDENCE.NORM(0.05, S6, COUNT(F5:F34))</f>
        <v>0.33758447586827683</v>
      </c>
      <c r="T7" s="2">
        <f>_xlfn.CONFIDENCE.NORM(0.05, T6, COUNT(G5:G34))</f>
        <v>0.32796470386222265</v>
      </c>
      <c r="U7" s="2">
        <f>_xlfn.CONFIDENCE.NORM(0.05, U6, COUNT(H5:H34))</f>
        <v>0.32991109901456811</v>
      </c>
      <c r="V7" s="2">
        <f>_xlfn.CONFIDENCE.NORM(0.05, V6, COUNT(I5:I34))</f>
        <v>0.29915173891674296</v>
      </c>
    </row>
    <row r="8" spans="1:22" x14ac:dyDescent="0.25">
      <c r="A8" s="2">
        <v>5</v>
      </c>
      <c r="B8" s="2">
        <v>10</v>
      </c>
      <c r="C8" s="2">
        <v>15</v>
      </c>
      <c r="D8" s="2">
        <v>226</v>
      </c>
      <c r="F8" s="2">
        <v>15</v>
      </c>
      <c r="G8" s="2">
        <v>15</v>
      </c>
      <c r="H8" s="2">
        <v>16</v>
      </c>
      <c r="I8" s="2">
        <v>16</v>
      </c>
    </row>
    <row r="9" spans="1:22" x14ac:dyDescent="0.25">
      <c r="A9" s="2">
        <v>5</v>
      </c>
      <c r="B9" s="2">
        <v>10</v>
      </c>
      <c r="C9" s="2">
        <v>15</v>
      </c>
      <c r="D9" s="2">
        <v>20</v>
      </c>
      <c r="F9" s="2">
        <v>16</v>
      </c>
      <c r="G9" s="2">
        <v>16</v>
      </c>
      <c r="H9" s="2">
        <v>16</v>
      </c>
      <c r="I9" s="2">
        <v>16</v>
      </c>
    </row>
    <row r="10" spans="1:22" x14ac:dyDescent="0.25">
      <c r="A10" s="2">
        <v>6</v>
      </c>
      <c r="B10" s="2">
        <v>9</v>
      </c>
      <c r="C10" s="2">
        <v>15</v>
      </c>
      <c r="D10" s="2">
        <v>20</v>
      </c>
      <c r="F10" s="2">
        <v>16</v>
      </c>
      <c r="G10" s="2">
        <v>16</v>
      </c>
      <c r="H10" s="2">
        <v>16</v>
      </c>
      <c r="I10" s="2">
        <v>15</v>
      </c>
      <c r="S10" s="4"/>
    </row>
    <row r="11" spans="1:22" x14ac:dyDescent="0.25">
      <c r="A11" s="2">
        <v>5</v>
      </c>
      <c r="B11" s="2">
        <v>10</v>
      </c>
      <c r="C11" s="2">
        <v>15</v>
      </c>
      <c r="D11" s="2">
        <v>21</v>
      </c>
      <c r="F11" s="2">
        <v>14</v>
      </c>
      <c r="G11" s="2">
        <v>16</v>
      </c>
      <c r="H11" s="2">
        <v>15</v>
      </c>
      <c r="I11" s="2">
        <v>16</v>
      </c>
    </row>
    <row r="12" spans="1:22" x14ac:dyDescent="0.25">
      <c r="A12" s="2">
        <v>6</v>
      </c>
      <c r="B12" s="2">
        <v>10</v>
      </c>
      <c r="C12" s="2">
        <v>16</v>
      </c>
      <c r="D12" s="2">
        <v>20</v>
      </c>
      <c r="F12" s="2">
        <v>16</v>
      </c>
      <c r="G12" s="2">
        <v>15</v>
      </c>
      <c r="H12" s="2">
        <v>15</v>
      </c>
      <c r="I12" s="2">
        <v>15</v>
      </c>
    </row>
    <row r="13" spans="1:22" x14ac:dyDescent="0.25">
      <c r="A13" s="2">
        <v>5</v>
      </c>
      <c r="B13" s="2">
        <v>10</v>
      </c>
      <c r="C13" s="2">
        <v>15</v>
      </c>
      <c r="D13" s="2">
        <v>20</v>
      </c>
      <c r="F13" s="2">
        <v>15</v>
      </c>
      <c r="G13" s="2">
        <v>17</v>
      </c>
      <c r="H13" s="2">
        <v>15</v>
      </c>
      <c r="I13" s="2">
        <v>15</v>
      </c>
    </row>
    <row r="14" spans="1:22" x14ac:dyDescent="0.25">
      <c r="A14" s="2">
        <v>6</v>
      </c>
      <c r="B14" s="2">
        <v>10</v>
      </c>
      <c r="C14" s="2">
        <v>16</v>
      </c>
      <c r="D14" s="2">
        <v>21</v>
      </c>
      <c r="F14" s="2">
        <v>16</v>
      </c>
      <c r="G14" s="2">
        <v>15</v>
      </c>
      <c r="H14" s="2">
        <v>16</v>
      </c>
      <c r="I14" s="2">
        <v>16</v>
      </c>
    </row>
    <row r="15" spans="1:22" x14ac:dyDescent="0.25">
      <c r="A15" s="2">
        <v>5</v>
      </c>
      <c r="B15" s="2">
        <v>10</v>
      </c>
      <c r="C15" s="2">
        <v>15</v>
      </c>
      <c r="D15" s="2">
        <v>20</v>
      </c>
      <c r="F15" s="2">
        <v>15</v>
      </c>
      <c r="G15" s="2">
        <v>15</v>
      </c>
      <c r="H15" s="2">
        <v>15</v>
      </c>
      <c r="I15" s="2">
        <v>15</v>
      </c>
    </row>
    <row r="16" spans="1:22" x14ac:dyDescent="0.25">
      <c r="A16" s="2">
        <v>6</v>
      </c>
      <c r="B16" s="2">
        <v>10</v>
      </c>
      <c r="C16" s="2">
        <v>15</v>
      </c>
      <c r="D16" s="2">
        <v>20</v>
      </c>
      <c r="F16" s="2">
        <v>14</v>
      </c>
      <c r="G16" s="2">
        <v>15</v>
      </c>
      <c r="H16" s="2">
        <v>15</v>
      </c>
      <c r="I16" s="2">
        <v>15</v>
      </c>
    </row>
    <row r="17" spans="1:9" x14ac:dyDescent="0.25">
      <c r="A17" s="2">
        <v>5</v>
      </c>
      <c r="B17" s="2">
        <v>10</v>
      </c>
      <c r="C17" s="2">
        <v>15</v>
      </c>
      <c r="D17" s="2">
        <v>20</v>
      </c>
      <c r="F17" s="2">
        <v>15</v>
      </c>
      <c r="G17" s="2">
        <v>15</v>
      </c>
      <c r="H17" s="2">
        <v>16</v>
      </c>
      <c r="I17" s="2">
        <v>16</v>
      </c>
    </row>
    <row r="18" spans="1:9" x14ac:dyDescent="0.25">
      <c r="A18" s="2">
        <v>5</v>
      </c>
      <c r="B18" s="2">
        <v>10</v>
      </c>
      <c r="C18" s="2">
        <v>15</v>
      </c>
      <c r="D18" s="2">
        <v>20</v>
      </c>
      <c r="F18" s="2">
        <v>15</v>
      </c>
      <c r="G18" s="2">
        <v>15</v>
      </c>
      <c r="H18" s="2">
        <v>15</v>
      </c>
      <c r="I18" s="2">
        <v>15</v>
      </c>
    </row>
    <row r="19" spans="1:9" x14ac:dyDescent="0.25">
      <c r="A19" s="2">
        <v>99</v>
      </c>
      <c r="B19" s="2">
        <v>11</v>
      </c>
      <c r="C19" s="2">
        <v>15</v>
      </c>
      <c r="D19" s="2">
        <v>20</v>
      </c>
      <c r="F19" s="2">
        <v>14</v>
      </c>
      <c r="G19" s="2">
        <v>15</v>
      </c>
      <c r="H19" s="2">
        <v>15</v>
      </c>
      <c r="I19" s="2">
        <v>15</v>
      </c>
    </row>
    <row r="20" spans="1:9" x14ac:dyDescent="0.25">
      <c r="A20" s="2">
        <v>5</v>
      </c>
      <c r="B20" s="2">
        <v>10</v>
      </c>
      <c r="C20" s="2">
        <v>15</v>
      </c>
      <c r="D20" s="2">
        <v>19</v>
      </c>
      <c r="F20" s="2">
        <v>15</v>
      </c>
      <c r="G20" s="2">
        <v>14</v>
      </c>
      <c r="H20" s="2">
        <v>15</v>
      </c>
      <c r="I20" s="2">
        <v>16</v>
      </c>
    </row>
    <row r="21" spans="1:9" x14ac:dyDescent="0.25">
      <c r="A21" s="2">
        <v>5</v>
      </c>
      <c r="B21" s="2">
        <v>10</v>
      </c>
      <c r="C21" s="2">
        <v>15</v>
      </c>
      <c r="D21" s="2">
        <v>19</v>
      </c>
      <c r="F21" s="2">
        <v>15</v>
      </c>
      <c r="G21" s="2">
        <v>16</v>
      </c>
      <c r="H21" s="2">
        <v>15</v>
      </c>
      <c r="I21" s="2">
        <v>15</v>
      </c>
    </row>
    <row r="22" spans="1:9" x14ac:dyDescent="0.25">
      <c r="A22" s="2">
        <v>6</v>
      </c>
      <c r="B22" s="2">
        <v>10</v>
      </c>
      <c r="C22" s="2">
        <v>15</v>
      </c>
      <c r="D22" s="2">
        <v>21</v>
      </c>
      <c r="F22" s="2">
        <v>15</v>
      </c>
      <c r="G22" s="2">
        <v>15</v>
      </c>
      <c r="H22" s="2">
        <v>15</v>
      </c>
      <c r="I22" s="2">
        <v>15</v>
      </c>
    </row>
    <row r="23" spans="1:9" x14ac:dyDescent="0.25">
      <c r="A23" s="2">
        <v>5</v>
      </c>
      <c r="B23" s="2">
        <v>10</v>
      </c>
      <c r="C23" s="2">
        <v>15</v>
      </c>
      <c r="D23" s="2">
        <v>225</v>
      </c>
      <c r="F23" s="2">
        <v>15</v>
      </c>
      <c r="G23" s="2">
        <v>15</v>
      </c>
      <c r="H23" s="2">
        <v>15</v>
      </c>
      <c r="I23" s="2">
        <v>15</v>
      </c>
    </row>
    <row r="24" spans="1:9" x14ac:dyDescent="0.25">
      <c r="A24" s="2">
        <v>5</v>
      </c>
      <c r="B24" s="2">
        <v>11</v>
      </c>
      <c r="C24" s="2">
        <v>15</v>
      </c>
      <c r="D24" s="2">
        <v>20</v>
      </c>
      <c r="F24" s="2">
        <v>15</v>
      </c>
      <c r="G24" s="2">
        <v>16</v>
      </c>
      <c r="H24" s="2">
        <v>15</v>
      </c>
      <c r="I24" s="2">
        <v>16</v>
      </c>
    </row>
    <row r="25" spans="1:9" x14ac:dyDescent="0.25">
      <c r="A25" s="2">
        <v>5</v>
      </c>
      <c r="B25" s="2">
        <v>9</v>
      </c>
      <c r="C25" s="2">
        <v>15</v>
      </c>
      <c r="D25" s="2">
        <v>20</v>
      </c>
      <c r="F25" s="2">
        <v>14</v>
      </c>
      <c r="G25" s="2">
        <v>15</v>
      </c>
      <c r="H25" s="2">
        <v>16</v>
      </c>
      <c r="I25" s="2">
        <v>15</v>
      </c>
    </row>
    <row r="26" spans="1:9" x14ac:dyDescent="0.25">
      <c r="A26" s="2">
        <v>5</v>
      </c>
      <c r="B26" s="2">
        <v>10</v>
      </c>
      <c r="C26" s="2">
        <v>15</v>
      </c>
      <c r="D26" s="2">
        <v>20</v>
      </c>
      <c r="F26" s="2">
        <v>15</v>
      </c>
      <c r="G26" s="2">
        <v>15</v>
      </c>
      <c r="H26" s="2">
        <v>15</v>
      </c>
      <c r="I26" s="2">
        <v>16</v>
      </c>
    </row>
    <row r="27" spans="1:9" x14ac:dyDescent="0.25">
      <c r="A27" s="2">
        <v>6</v>
      </c>
      <c r="B27" s="2">
        <v>11</v>
      </c>
      <c r="C27" s="2">
        <v>14</v>
      </c>
      <c r="D27" s="2">
        <v>20</v>
      </c>
      <c r="F27" s="2">
        <v>14</v>
      </c>
      <c r="G27" s="2">
        <v>14</v>
      </c>
      <c r="H27" s="2">
        <v>15</v>
      </c>
      <c r="I27" s="2">
        <v>15</v>
      </c>
    </row>
    <row r="28" spans="1:9" x14ac:dyDescent="0.25">
      <c r="A28" s="2">
        <v>6</v>
      </c>
      <c r="B28" s="2">
        <v>10</v>
      </c>
      <c r="C28" s="2">
        <v>15</v>
      </c>
      <c r="D28" s="2">
        <v>225</v>
      </c>
      <c r="F28" s="2">
        <v>15</v>
      </c>
      <c r="G28" s="2">
        <v>15</v>
      </c>
      <c r="H28" s="2">
        <v>15</v>
      </c>
      <c r="I28" s="2">
        <v>16</v>
      </c>
    </row>
    <row r="29" spans="1:9" x14ac:dyDescent="0.25">
      <c r="A29" s="2">
        <v>100</v>
      </c>
      <c r="B29" s="2">
        <v>10</v>
      </c>
      <c r="C29" s="2">
        <v>15</v>
      </c>
      <c r="D29" s="2">
        <v>20</v>
      </c>
      <c r="F29" s="2">
        <v>15</v>
      </c>
      <c r="G29" s="2">
        <v>16</v>
      </c>
      <c r="H29" s="2">
        <v>15</v>
      </c>
      <c r="I29" s="2">
        <v>15</v>
      </c>
    </row>
    <row r="30" spans="1:9" x14ac:dyDescent="0.25">
      <c r="A30" s="2">
        <v>6</v>
      </c>
      <c r="B30" s="2">
        <v>134</v>
      </c>
      <c r="C30" s="2">
        <v>16</v>
      </c>
      <c r="D30" s="2">
        <v>22</v>
      </c>
      <c r="F30" s="2">
        <v>15</v>
      </c>
      <c r="G30" s="2">
        <v>15</v>
      </c>
      <c r="H30" s="2">
        <v>15</v>
      </c>
      <c r="I30" s="2">
        <v>16</v>
      </c>
    </row>
    <row r="31" spans="1:9" x14ac:dyDescent="0.25">
      <c r="A31" s="2">
        <v>6</v>
      </c>
      <c r="B31" s="2">
        <v>10</v>
      </c>
      <c r="C31" s="2">
        <v>14</v>
      </c>
      <c r="D31" s="2">
        <v>20</v>
      </c>
      <c r="F31" s="2">
        <v>16</v>
      </c>
      <c r="G31" s="2">
        <v>15</v>
      </c>
      <c r="H31" s="2">
        <v>16</v>
      </c>
      <c r="I31" s="2">
        <v>16</v>
      </c>
    </row>
    <row r="32" spans="1:9" x14ac:dyDescent="0.25">
      <c r="A32" s="2">
        <v>5</v>
      </c>
      <c r="B32" s="2">
        <v>10</v>
      </c>
      <c r="C32" s="2">
        <v>15</v>
      </c>
      <c r="D32" s="2">
        <v>20</v>
      </c>
      <c r="F32" s="2">
        <v>15</v>
      </c>
      <c r="G32" s="2">
        <v>15</v>
      </c>
      <c r="H32" s="2">
        <v>15</v>
      </c>
      <c r="I32" s="2">
        <v>15</v>
      </c>
    </row>
    <row r="33" spans="1:9" x14ac:dyDescent="0.25">
      <c r="A33" s="2">
        <v>6</v>
      </c>
      <c r="B33" s="2">
        <v>11</v>
      </c>
      <c r="C33" s="2">
        <v>15</v>
      </c>
      <c r="D33" s="2">
        <v>20</v>
      </c>
      <c r="F33" s="2">
        <v>14</v>
      </c>
      <c r="G33" s="2">
        <v>15</v>
      </c>
      <c r="H33" s="2">
        <v>15</v>
      </c>
      <c r="I33" s="2">
        <v>15</v>
      </c>
    </row>
    <row r="34" spans="1:9" x14ac:dyDescent="0.25">
      <c r="A34" s="2">
        <v>6</v>
      </c>
      <c r="B34" s="2">
        <v>10</v>
      </c>
      <c r="C34" s="2">
        <v>15</v>
      </c>
      <c r="D34" s="2">
        <v>20</v>
      </c>
      <c r="F34" s="2">
        <v>15</v>
      </c>
      <c r="G34" s="2">
        <v>15</v>
      </c>
      <c r="H34" s="2">
        <v>15</v>
      </c>
      <c r="I34" s="2">
        <v>16</v>
      </c>
    </row>
    <row r="35" spans="1:9" x14ac:dyDescent="0.25">
      <c r="F35" s="2"/>
      <c r="G35" s="2"/>
      <c r="H35" s="2"/>
      <c r="I35" s="2"/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7D8F-3FF9-46F6-9702-154326F35A51}">
  <dimension ref="A1:V35"/>
  <sheetViews>
    <sheetView zoomScale="70" zoomScaleNormal="70" workbookViewId="0">
      <selection activeCell="J10" sqref="J10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6" t="s">
        <v>0</v>
      </c>
      <c r="B1" s="6"/>
      <c r="C1" s="6"/>
      <c r="D1" s="6"/>
      <c r="E1" s="1"/>
      <c r="F1" s="8" t="s">
        <v>1</v>
      </c>
      <c r="G1" s="9"/>
      <c r="H1" s="9"/>
      <c r="I1" s="10"/>
      <c r="M1" s="6" t="s">
        <v>0</v>
      </c>
      <c r="N1" s="6"/>
      <c r="O1" s="6"/>
      <c r="P1" s="6"/>
      <c r="S1" s="8" t="s">
        <v>1</v>
      </c>
      <c r="T1" s="9"/>
      <c r="U1" s="9"/>
      <c r="V1" s="10"/>
    </row>
    <row r="2" spans="1:22" x14ac:dyDescent="0.25">
      <c r="A2" s="6"/>
      <c r="B2" s="6"/>
      <c r="C2" s="6"/>
      <c r="D2" s="6"/>
      <c r="E2" s="1"/>
      <c r="F2" s="11"/>
      <c r="G2" s="12"/>
      <c r="H2" s="12"/>
      <c r="I2" s="13"/>
      <c r="M2" s="6"/>
      <c r="N2" s="6"/>
      <c r="O2" s="6"/>
      <c r="P2" s="6"/>
      <c r="S2" s="11"/>
      <c r="T2" s="12"/>
      <c r="U2" s="12"/>
      <c r="V2" s="13"/>
    </row>
    <row r="3" spans="1:22" x14ac:dyDescent="0.25">
      <c r="A3" s="7">
        <v>1</v>
      </c>
      <c r="B3" s="7">
        <v>0.75</v>
      </c>
      <c r="C3" s="7">
        <v>0.5</v>
      </c>
      <c r="D3" s="7">
        <v>0.25</v>
      </c>
      <c r="F3" s="5">
        <v>1</v>
      </c>
      <c r="G3" s="5">
        <v>0.75</v>
      </c>
      <c r="H3" s="5">
        <v>0.5</v>
      </c>
      <c r="I3" s="5">
        <v>0.25</v>
      </c>
      <c r="M3" s="15">
        <v>395000</v>
      </c>
      <c r="N3" s="15">
        <f>$M$3*0.75</f>
        <v>296250</v>
      </c>
      <c r="O3" s="15">
        <f>$M$3*0.5</f>
        <v>197500</v>
      </c>
      <c r="P3" s="15">
        <f>$M$3*0.25</f>
        <v>98750</v>
      </c>
      <c r="S3" s="14">
        <f>M$3</f>
        <v>395000</v>
      </c>
      <c r="T3" s="14">
        <f t="shared" ref="T3:V3" si="0">N$3</f>
        <v>296250</v>
      </c>
      <c r="U3" s="14">
        <f t="shared" si="0"/>
        <v>197500</v>
      </c>
      <c r="V3" s="14">
        <f t="shared" si="0"/>
        <v>98750</v>
      </c>
    </row>
    <row r="4" spans="1:22" x14ac:dyDescent="0.25">
      <c r="A4" s="2">
        <v>6</v>
      </c>
      <c r="B4" s="2">
        <v>11</v>
      </c>
      <c r="C4" s="2">
        <v>15</v>
      </c>
      <c r="D4" s="2">
        <v>22</v>
      </c>
      <c r="F4" s="2">
        <v>50</v>
      </c>
      <c r="G4" s="2">
        <v>51</v>
      </c>
      <c r="H4" s="2">
        <v>51</v>
      </c>
      <c r="I4" s="2">
        <v>48</v>
      </c>
      <c r="L4" s="2" t="s">
        <v>5</v>
      </c>
      <c r="M4" s="3">
        <f>A4</f>
        <v>6</v>
      </c>
      <c r="N4" s="3">
        <f>B4</f>
        <v>11</v>
      </c>
      <c r="O4" s="3">
        <f>C4</f>
        <v>15</v>
      </c>
      <c r="P4" s="3">
        <f>D4</f>
        <v>22</v>
      </c>
      <c r="R4" s="2" t="s">
        <v>5</v>
      </c>
      <c r="S4" s="3">
        <f>F4</f>
        <v>50</v>
      </c>
      <c r="T4" s="3">
        <f>G4</f>
        <v>51</v>
      </c>
      <c r="U4" s="3">
        <f>H4</f>
        <v>51</v>
      </c>
      <c r="V4" s="3">
        <f>I4</f>
        <v>48</v>
      </c>
    </row>
    <row r="5" spans="1:22" x14ac:dyDescent="0.25">
      <c r="A5" s="2">
        <v>5</v>
      </c>
      <c r="B5" s="2">
        <v>10</v>
      </c>
      <c r="C5" s="2">
        <v>15</v>
      </c>
      <c r="D5" s="2">
        <v>20</v>
      </c>
      <c r="F5" s="2">
        <v>19</v>
      </c>
      <c r="G5" s="2">
        <v>18</v>
      </c>
      <c r="H5" s="2">
        <v>19</v>
      </c>
      <c r="I5" s="2">
        <v>19</v>
      </c>
      <c r="L5" s="2" t="s">
        <v>4</v>
      </c>
      <c r="M5" s="2">
        <f>AVERAGE(A5:A34)</f>
        <v>11.666666666666666</v>
      </c>
      <c r="N5" s="2">
        <f>AVERAGE(B5:B34)</f>
        <v>14.2</v>
      </c>
      <c r="O5" s="2">
        <f>AVERAGE(C5:C34)</f>
        <v>15.033333333333333</v>
      </c>
      <c r="P5" s="2">
        <f>AVERAGE(D5:D34)</f>
        <v>40.666666666666664</v>
      </c>
      <c r="R5" s="2" t="s">
        <v>4</v>
      </c>
      <c r="S5" s="2">
        <f>AVERAGE(F5:F34)</f>
        <v>15.1</v>
      </c>
      <c r="T5" s="2">
        <f>AVERAGE(G5:G34)</f>
        <v>15.4</v>
      </c>
      <c r="U5" s="2">
        <f>AVERAGE(H5:H34)</f>
        <v>15.5</v>
      </c>
      <c r="V5" s="2">
        <f>AVERAGE(I5:I34)</f>
        <v>15.633333333333333</v>
      </c>
    </row>
    <row r="6" spans="1:22" x14ac:dyDescent="0.25">
      <c r="A6" s="2">
        <v>5</v>
      </c>
      <c r="B6" s="2">
        <v>10</v>
      </c>
      <c r="C6" s="2">
        <v>15</v>
      </c>
      <c r="D6" s="2">
        <v>20</v>
      </c>
      <c r="F6" s="2">
        <v>15</v>
      </c>
      <c r="G6" s="2">
        <v>18</v>
      </c>
      <c r="H6" s="2">
        <v>18</v>
      </c>
      <c r="I6" s="2">
        <v>17</v>
      </c>
      <c r="L6" s="2" t="s">
        <v>2</v>
      </c>
      <c r="M6" s="2">
        <f>_xlfn.STDEV.P(A5:A34)</f>
        <v>23.479541922467074</v>
      </c>
      <c r="N6" s="2">
        <f>_xlfn.STDEV.P(B5:B34)</f>
        <v>22.250692873106971</v>
      </c>
      <c r="O6" s="2">
        <f>_xlfn.STDEV.P(C5:C34)</f>
        <v>0.40688518719112349</v>
      </c>
      <c r="P6" s="2">
        <f>_xlfn.STDEV.P(D5:D34)</f>
        <v>61.558283132509651</v>
      </c>
      <c r="R6" s="2" t="s">
        <v>2</v>
      </c>
      <c r="S6" s="2">
        <f>_xlfn.STDEV.P(F5:F34)</f>
        <v>0.94339811320566114</v>
      </c>
      <c r="T6" s="2">
        <f>_xlfn.STDEV.P(G5:G34)</f>
        <v>0.91651513899116788</v>
      </c>
      <c r="U6" s="2">
        <f>_xlfn.STDEV.P(H5:H34)</f>
        <v>0.92195444572928875</v>
      </c>
      <c r="V6" s="2">
        <f>_xlfn.STDEV.P(I5:I34)</f>
        <v>0.83599574693229639</v>
      </c>
    </row>
    <row r="7" spans="1:22" x14ac:dyDescent="0.25">
      <c r="A7" s="2">
        <v>5</v>
      </c>
      <c r="B7" s="2">
        <v>10</v>
      </c>
      <c r="C7" s="2">
        <v>15</v>
      </c>
      <c r="D7" s="2">
        <v>21</v>
      </c>
      <c r="F7" s="2">
        <v>15</v>
      </c>
      <c r="G7" s="2">
        <v>15</v>
      </c>
      <c r="H7" s="2">
        <v>16</v>
      </c>
      <c r="I7" s="2">
        <v>16</v>
      </c>
      <c r="L7" s="2" t="s">
        <v>3</v>
      </c>
      <c r="M7" s="2">
        <f>_xlfn.CONFIDENCE.NORM(0.05, M6, COUNT(A5:A34))</f>
        <v>8.4018917809679117</v>
      </c>
      <c r="N7" s="2">
        <f>_xlfn.CONFIDENCE.NORM(0.05, N6, COUNT(B5:B34))</f>
        <v>7.9621618764424138</v>
      </c>
      <c r="O7" s="2">
        <f>_xlfn.CONFIDENCE.NORM(0.05, O6, COUNT(C5:C34))</f>
        <v>0.14559931881752344</v>
      </c>
      <c r="P7" s="2">
        <f>_xlfn.CONFIDENCE.NORM(0.05, P6, COUNT(D5:D34))</f>
        <v>22.027943935593779</v>
      </c>
      <c r="R7" s="2" t="s">
        <v>3</v>
      </c>
      <c r="S7" s="2">
        <f>_xlfn.CONFIDENCE.NORM(0.05, S6, COUNT(F5:F34))</f>
        <v>0.33758447586827683</v>
      </c>
      <c r="T7" s="2">
        <f>_xlfn.CONFIDENCE.NORM(0.05, T6, COUNT(G5:G34))</f>
        <v>0.32796470386222265</v>
      </c>
      <c r="U7" s="2">
        <f>_xlfn.CONFIDENCE.NORM(0.05, U6, COUNT(H5:H34))</f>
        <v>0.32991109901456811</v>
      </c>
      <c r="V7" s="2">
        <f>_xlfn.CONFIDENCE.NORM(0.05, V6, COUNT(I5:I34))</f>
        <v>0.29915173891674296</v>
      </c>
    </row>
    <row r="8" spans="1:22" x14ac:dyDescent="0.25">
      <c r="A8" s="2">
        <v>5</v>
      </c>
      <c r="B8" s="2">
        <v>10</v>
      </c>
      <c r="C8" s="2">
        <v>15</v>
      </c>
      <c r="D8" s="2">
        <v>226</v>
      </c>
      <c r="F8" s="2">
        <v>15</v>
      </c>
      <c r="G8" s="2">
        <v>15</v>
      </c>
      <c r="H8" s="2">
        <v>16</v>
      </c>
      <c r="I8" s="2">
        <v>16</v>
      </c>
    </row>
    <row r="9" spans="1:22" x14ac:dyDescent="0.25">
      <c r="A9" s="2">
        <v>5</v>
      </c>
      <c r="B9" s="2">
        <v>10</v>
      </c>
      <c r="C9" s="2">
        <v>15</v>
      </c>
      <c r="D9" s="2">
        <v>20</v>
      </c>
      <c r="F9" s="2">
        <v>16</v>
      </c>
      <c r="G9" s="2">
        <v>16</v>
      </c>
      <c r="H9" s="2">
        <v>16</v>
      </c>
      <c r="I9" s="2">
        <v>16</v>
      </c>
    </row>
    <row r="10" spans="1:22" x14ac:dyDescent="0.25">
      <c r="A10" s="2">
        <v>6</v>
      </c>
      <c r="B10" s="2">
        <v>9</v>
      </c>
      <c r="C10" s="2">
        <v>15</v>
      </c>
      <c r="D10" s="2">
        <v>20</v>
      </c>
      <c r="F10" s="2">
        <v>16</v>
      </c>
      <c r="G10" s="2">
        <v>16</v>
      </c>
      <c r="H10" s="2">
        <v>16</v>
      </c>
      <c r="I10" s="2">
        <v>15</v>
      </c>
      <c r="S10" s="4"/>
    </row>
    <row r="11" spans="1:22" x14ac:dyDescent="0.25">
      <c r="A11" s="2">
        <v>5</v>
      </c>
      <c r="B11" s="2">
        <v>10</v>
      </c>
      <c r="C11" s="2">
        <v>15</v>
      </c>
      <c r="D11" s="2">
        <v>21</v>
      </c>
      <c r="F11" s="2">
        <v>14</v>
      </c>
      <c r="G11" s="2">
        <v>16</v>
      </c>
      <c r="H11" s="2">
        <v>15</v>
      </c>
      <c r="I11" s="2">
        <v>16</v>
      </c>
    </row>
    <row r="12" spans="1:22" x14ac:dyDescent="0.25">
      <c r="A12" s="2">
        <v>6</v>
      </c>
      <c r="B12" s="2">
        <v>10</v>
      </c>
      <c r="C12" s="2">
        <v>16</v>
      </c>
      <c r="D12" s="2">
        <v>20</v>
      </c>
      <c r="F12" s="2">
        <v>16</v>
      </c>
      <c r="G12" s="2">
        <v>15</v>
      </c>
      <c r="H12" s="2">
        <v>15</v>
      </c>
      <c r="I12" s="2">
        <v>15</v>
      </c>
    </row>
    <row r="13" spans="1:22" x14ac:dyDescent="0.25">
      <c r="A13" s="2">
        <v>5</v>
      </c>
      <c r="B13" s="2">
        <v>10</v>
      </c>
      <c r="C13" s="2">
        <v>15</v>
      </c>
      <c r="D13" s="2">
        <v>20</v>
      </c>
      <c r="F13" s="2">
        <v>15</v>
      </c>
      <c r="G13" s="2">
        <v>17</v>
      </c>
      <c r="H13" s="2">
        <v>15</v>
      </c>
      <c r="I13" s="2">
        <v>15</v>
      </c>
    </row>
    <row r="14" spans="1:22" x14ac:dyDescent="0.25">
      <c r="A14" s="2">
        <v>6</v>
      </c>
      <c r="B14" s="2">
        <v>10</v>
      </c>
      <c r="C14" s="2">
        <v>16</v>
      </c>
      <c r="D14" s="2">
        <v>21</v>
      </c>
      <c r="F14" s="2">
        <v>16</v>
      </c>
      <c r="G14" s="2">
        <v>15</v>
      </c>
      <c r="H14" s="2">
        <v>16</v>
      </c>
      <c r="I14" s="2">
        <v>16</v>
      </c>
    </row>
    <row r="15" spans="1:22" x14ac:dyDescent="0.25">
      <c r="A15" s="2">
        <v>5</v>
      </c>
      <c r="B15" s="2">
        <v>10</v>
      </c>
      <c r="C15" s="2">
        <v>15</v>
      </c>
      <c r="D15" s="2">
        <v>20</v>
      </c>
      <c r="F15" s="2">
        <v>15</v>
      </c>
      <c r="G15" s="2">
        <v>15</v>
      </c>
      <c r="H15" s="2">
        <v>15</v>
      </c>
      <c r="I15" s="2">
        <v>15</v>
      </c>
    </row>
    <row r="16" spans="1:22" x14ac:dyDescent="0.25">
      <c r="A16" s="2">
        <v>6</v>
      </c>
      <c r="B16" s="2">
        <v>10</v>
      </c>
      <c r="C16" s="2">
        <v>15</v>
      </c>
      <c r="D16" s="2">
        <v>20</v>
      </c>
      <c r="F16" s="2">
        <v>14</v>
      </c>
      <c r="G16" s="2">
        <v>15</v>
      </c>
      <c r="H16" s="2">
        <v>15</v>
      </c>
      <c r="I16" s="2">
        <v>15</v>
      </c>
    </row>
    <row r="17" spans="1:9" x14ac:dyDescent="0.25">
      <c r="A17" s="2">
        <v>5</v>
      </c>
      <c r="B17" s="2">
        <v>10</v>
      </c>
      <c r="C17" s="2">
        <v>15</v>
      </c>
      <c r="D17" s="2">
        <v>20</v>
      </c>
      <c r="F17" s="2">
        <v>15</v>
      </c>
      <c r="G17" s="2">
        <v>15</v>
      </c>
      <c r="H17" s="2">
        <v>16</v>
      </c>
      <c r="I17" s="2">
        <v>16</v>
      </c>
    </row>
    <row r="18" spans="1:9" x14ac:dyDescent="0.25">
      <c r="A18" s="2">
        <v>5</v>
      </c>
      <c r="B18" s="2">
        <v>10</v>
      </c>
      <c r="C18" s="2">
        <v>15</v>
      </c>
      <c r="D18" s="2">
        <v>20</v>
      </c>
      <c r="F18" s="2">
        <v>15</v>
      </c>
      <c r="G18" s="2">
        <v>15</v>
      </c>
      <c r="H18" s="2">
        <v>15</v>
      </c>
      <c r="I18" s="2">
        <v>15</v>
      </c>
    </row>
    <row r="19" spans="1:9" x14ac:dyDescent="0.25">
      <c r="A19" s="2">
        <v>99</v>
      </c>
      <c r="B19" s="2">
        <v>11</v>
      </c>
      <c r="C19" s="2">
        <v>15</v>
      </c>
      <c r="D19" s="2">
        <v>20</v>
      </c>
      <c r="F19" s="2">
        <v>14</v>
      </c>
      <c r="G19" s="2">
        <v>15</v>
      </c>
      <c r="H19" s="2">
        <v>15</v>
      </c>
      <c r="I19" s="2">
        <v>15</v>
      </c>
    </row>
    <row r="20" spans="1:9" x14ac:dyDescent="0.25">
      <c r="A20" s="2">
        <v>5</v>
      </c>
      <c r="B20" s="2">
        <v>10</v>
      </c>
      <c r="C20" s="2">
        <v>15</v>
      </c>
      <c r="D20" s="2">
        <v>19</v>
      </c>
      <c r="F20" s="2">
        <v>15</v>
      </c>
      <c r="G20" s="2">
        <v>14</v>
      </c>
      <c r="H20" s="2">
        <v>15</v>
      </c>
      <c r="I20" s="2">
        <v>16</v>
      </c>
    </row>
    <row r="21" spans="1:9" x14ac:dyDescent="0.25">
      <c r="A21" s="2">
        <v>5</v>
      </c>
      <c r="B21" s="2">
        <v>10</v>
      </c>
      <c r="C21" s="2">
        <v>15</v>
      </c>
      <c r="D21" s="2">
        <v>19</v>
      </c>
      <c r="F21" s="2">
        <v>15</v>
      </c>
      <c r="G21" s="2">
        <v>16</v>
      </c>
      <c r="H21" s="2">
        <v>15</v>
      </c>
      <c r="I21" s="2">
        <v>15</v>
      </c>
    </row>
    <row r="22" spans="1:9" x14ac:dyDescent="0.25">
      <c r="A22" s="2">
        <v>6</v>
      </c>
      <c r="B22" s="2">
        <v>10</v>
      </c>
      <c r="C22" s="2">
        <v>15</v>
      </c>
      <c r="D22" s="2">
        <v>21</v>
      </c>
      <c r="F22" s="2">
        <v>15</v>
      </c>
      <c r="G22" s="2">
        <v>15</v>
      </c>
      <c r="H22" s="2">
        <v>15</v>
      </c>
      <c r="I22" s="2">
        <v>15</v>
      </c>
    </row>
    <row r="23" spans="1:9" x14ac:dyDescent="0.25">
      <c r="A23" s="2">
        <v>5</v>
      </c>
      <c r="B23" s="2">
        <v>10</v>
      </c>
      <c r="C23" s="2">
        <v>15</v>
      </c>
      <c r="D23" s="2">
        <v>225</v>
      </c>
      <c r="F23" s="2">
        <v>15</v>
      </c>
      <c r="G23" s="2">
        <v>15</v>
      </c>
      <c r="H23" s="2">
        <v>15</v>
      </c>
      <c r="I23" s="2">
        <v>15</v>
      </c>
    </row>
    <row r="24" spans="1:9" x14ac:dyDescent="0.25">
      <c r="A24" s="2">
        <v>5</v>
      </c>
      <c r="B24" s="2">
        <v>11</v>
      </c>
      <c r="C24" s="2">
        <v>15</v>
      </c>
      <c r="D24" s="2">
        <v>20</v>
      </c>
      <c r="F24" s="2">
        <v>15</v>
      </c>
      <c r="G24" s="2">
        <v>16</v>
      </c>
      <c r="H24" s="2">
        <v>15</v>
      </c>
      <c r="I24" s="2">
        <v>16</v>
      </c>
    </row>
    <row r="25" spans="1:9" x14ac:dyDescent="0.25">
      <c r="A25" s="2">
        <v>5</v>
      </c>
      <c r="B25" s="2">
        <v>9</v>
      </c>
      <c r="C25" s="2">
        <v>15</v>
      </c>
      <c r="D25" s="2">
        <v>20</v>
      </c>
      <c r="F25" s="2">
        <v>14</v>
      </c>
      <c r="G25" s="2">
        <v>15</v>
      </c>
      <c r="H25" s="2">
        <v>16</v>
      </c>
      <c r="I25" s="2">
        <v>15</v>
      </c>
    </row>
    <row r="26" spans="1:9" x14ac:dyDescent="0.25">
      <c r="A26" s="2">
        <v>5</v>
      </c>
      <c r="B26" s="2">
        <v>10</v>
      </c>
      <c r="C26" s="2">
        <v>15</v>
      </c>
      <c r="D26" s="2">
        <v>20</v>
      </c>
      <c r="F26" s="2">
        <v>15</v>
      </c>
      <c r="G26" s="2">
        <v>15</v>
      </c>
      <c r="H26" s="2">
        <v>15</v>
      </c>
      <c r="I26" s="2">
        <v>16</v>
      </c>
    </row>
    <row r="27" spans="1:9" x14ac:dyDescent="0.25">
      <c r="A27" s="2">
        <v>6</v>
      </c>
      <c r="B27" s="2">
        <v>11</v>
      </c>
      <c r="C27" s="2">
        <v>14</v>
      </c>
      <c r="D27" s="2">
        <v>20</v>
      </c>
      <c r="F27" s="2">
        <v>14</v>
      </c>
      <c r="G27" s="2">
        <v>14</v>
      </c>
      <c r="H27" s="2">
        <v>15</v>
      </c>
      <c r="I27" s="2">
        <v>15</v>
      </c>
    </row>
    <row r="28" spans="1:9" x14ac:dyDescent="0.25">
      <c r="A28" s="2">
        <v>6</v>
      </c>
      <c r="B28" s="2">
        <v>10</v>
      </c>
      <c r="C28" s="2">
        <v>15</v>
      </c>
      <c r="D28" s="2">
        <v>225</v>
      </c>
      <c r="F28" s="2">
        <v>15</v>
      </c>
      <c r="G28" s="2">
        <v>15</v>
      </c>
      <c r="H28" s="2">
        <v>15</v>
      </c>
      <c r="I28" s="2">
        <v>16</v>
      </c>
    </row>
    <row r="29" spans="1:9" x14ac:dyDescent="0.25">
      <c r="A29" s="2">
        <v>100</v>
      </c>
      <c r="B29" s="2">
        <v>10</v>
      </c>
      <c r="C29" s="2">
        <v>15</v>
      </c>
      <c r="D29" s="2">
        <v>20</v>
      </c>
      <c r="F29" s="2">
        <v>15</v>
      </c>
      <c r="G29" s="2">
        <v>16</v>
      </c>
      <c r="H29" s="2">
        <v>15</v>
      </c>
      <c r="I29" s="2">
        <v>15</v>
      </c>
    </row>
    <row r="30" spans="1:9" x14ac:dyDescent="0.25">
      <c r="A30" s="2">
        <v>6</v>
      </c>
      <c r="B30" s="2">
        <v>134</v>
      </c>
      <c r="C30" s="2">
        <v>16</v>
      </c>
      <c r="D30" s="2">
        <v>22</v>
      </c>
      <c r="F30" s="2">
        <v>15</v>
      </c>
      <c r="G30" s="2">
        <v>15</v>
      </c>
      <c r="H30" s="2">
        <v>15</v>
      </c>
      <c r="I30" s="2">
        <v>16</v>
      </c>
    </row>
    <row r="31" spans="1:9" x14ac:dyDescent="0.25">
      <c r="A31" s="2">
        <v>6</v>
      </c>
      <c r="B31" s="2">
        <v>10</v>
      </c>
      <c r="C31" s="2">
        <v>14</v>
      </c>
      <c r="D31" s="2">
        <v>20</v>
      </c>
      <c r="F31" s="2">
        <v>16</v>
      </c>
      <c r="G31" s="2">
        <v>15</v>
      </c>
      <c r="H31" s="2">
        <v>16</v>
      </c>
      <c r="I31" s="2">
        <v>16</v>
      </c>
    </row>
    <row r="32" spans="1:9" x14ac:dyDescent="0.25">
      <c r="A32" s="2">
        <v>5</v>
      </c>
      <c r="B32" s="2">
        <v>10</v>
      </c>
      <c r="C32" s="2">
        <v>15</v>
      </c>
      <c r="D32" s="2">
        <v>20</v>
      </c>
      <c r="F32" s="2">
        <v>15</v>
      </c>
      <c r="G32" s="2">
        <v>15</v>
      </c>
      <c r="H32" s="2">
        <v>15</v>
      </c>
      <c r="I32" s="2">
        <v>15</v>
      </c>
    </row>
    <row r="33" spans="1:9" x14ac:dyDescent="0.25">
      <c r="A33" s="2">
        <v>6</v>
      </c>
      <c r="B33" s="2">
        <v>11</v>
      </c>
      <c r="C33" s="2">
        <v>15</v>
      </c>
      <c r="D33" s="2">
        <v>20</v>
      </c>
      <c r="F33" s="2">
        <v>14</v>
      </c>
      <c r="G33" s="2">
        <v>15</v>
      </c>
      <c r="H33" s="2">
        <v>15</v>
      </c>
      <c r="I33" s="2">
        <v>15</v>
      </c>
    </row>
    <row r="34" spans="1:9" x14ac:dyDescent="0.25">
      <c r="A34" s="2">
        <v>6</v>
      </c>
      <c r="B34" s="2">
        <v>10</v>
      </c>
      <c r="C34" s="2">
        <v>15</v>
      </c>
      <c r="D34" s="2">
        <v>20</v>
      </c>
      <c r="F34" s="2">
        <v>15</v>
      </c>
      <c r="G34" s="2">
        <v>15</v>
      </c>
      <c r="H34" s="2">
        <v>15</v>
      </c>
      <c r="I34" s="2">
        <v>16</v>
      </c>
    </row>
    <row r="35" spans="1:9" x14ac:dyDescent="0.25">
      <c r="F35" s="2"/>
      <c r="G35" s="2"/>
      <c r="H35" s="2"/>
      <c r="I35" s="2"/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6DA2-F12C-4015-B37E-3AB6DA0F42B2}">
  <dimension ref="A1:V35"/>
  <sheetViews>
    <sheetView zoomScale="70" zoomScaleNormal="70" workbookViewId="0">
      <selection activeCell="J10" sqref="J10"/>
    </sheetView>
  </sheetViews>
  <sheetFormatPr defaultRowHeight="15" x14ac:dyDescent="0.25"/>
  <cols>
    <col min="11" max="11" width="5.5703125" customWidth="1"/>
    <col min="12" max="12" width="13.42578125" bestFit="1" customWidth="1"/>
    <col min="13" max="14" width="10.7109375" bestFit="1" customWidth="1"/>
    <col min="18" max="18" width="13.42578125" bestFit="1" customWidth="1"/>
  </cols>
  <sheetData>
    <row r="1" spans="1:22" x14ac:dyDescent="0.25">
      <c r="A1" s="6" t="s">
        <v>0</v>
      </c>
      <c r="B1" s="6"/>
      <c r="C1" s="6"/>
      <c r="D1" s="6"/>
      <c r="E1" s="1"/>
      <c r="F1" s="8" t="s">
        <v>1</v>
      </c>
      <c r="G1" s="9"/>
      <c r="H1" s="9"/>
      <c r="I1" s="10"/>
      <c r="M1" s="6" t="s">
        <v>0</v>
      </c>
      <c r="N1" s="6"/>
      <c r="O1" s="6"/>
      <c r="P1" s="6"/>
      <c r="S1" s="8" t="s">
        <v>1</v>
      </c>
      <c r="T1" s="9"/>
      <c r="U1" s="9"/>
      <c r="V1" s="10"/>
    </row>
    <row r="2" spans="1:22" x14ac:dyDescent="0.25">
      <c r="A2" s="6"/>
      <c r="B2" s="6"/>
      <c r="C2" s="6"/>
      <c r="D2" s="6"/>
      <c r="E2" s="1"/>
      <c r="F2" s="11"/>
      <c r="G2" s="12"/>
      <c r="H2" s="12"/>
      <c r="I2" s="13"/>
      <c r="M2" s="6"/>
      <c r="N2" s="6"/>
      <c r="O2" s="6"/>
      <c r="P2" s="6"/>
      <c r="S2" s="11"/>
      <c r="T2" s="12"/>
      <c r="U2" s="12"/>
      <c r="V2" s="13"/>
    </row>
    <row r="3" spans="1:22" x14ac:dyDescent="0.25">
      <c r="A3" s="7">
        <v>1</v>
      </c>
      <c r="B3" s="7">
        <v>0.75</v>
      </c>
      <c r="C3" s="7">
        <v>0.5</v>
      </c>
      <c r="D3" s="7">
        <v>0.25</v>
      </c>
      <c r="F3" s="5">
        <v>1</v>
      </c>
      <c r="G3" s="5">
        <v>0.75</v>
      </c>
      <c r="H3" s="5">
        <v>0.5</v>
      </c>
      <c r="I3" s="5">
        <v>0.25</v>
      </c>
      <c r="M3" s="15">
        <v>395000</v>
      </c>
      <c r="N3" s="15">
        <f>$M$3*0.75</f>
        <v>296250</v>
      </c>
      <c r="O3" s="15">
        <f>$M$3*0.5</f>
        <v>197500</v>
      </c>
      <c r="P3" s="15">
        <f>$M$3*0.25</f>
        <v>98750</v>
      </c>
      <c r="S3" s="14">
        <f>M$3</f>
        <v>395000</v>
      </c>
      <c r="T3" s="14">
        <f t="shared" ref="T3:V3" si="0">N$3</f>
        <v>296250</v>
      </c>
      <c r="U3" s="14">
        <f t="shared" si="0"/>
        <v>197500</v>
      </c>
      <c r="V3" s="14">
        <f t="shared" si="0"/>
        <v>98750</v>
      </c>
    </row>
    <row r="4" spans="1:22" x14ac:dyDescent="0.25">
      <c r="A4" s="2">
        <v>6</v>
      </c>
      <c r="B4" s="2">
        <v>11</v>
      </c>
      <c r="C4" s="2">
        <v>15</v>
      </c>
      <c r="D4" s="2">
        <v>22</v>
      </c>
      <c r="F4" s="2">
        <v>50</v>
      </c>
      <c r="G4" s="2">
        <v>51</v>
      </c>
      <c r="H4" s="2">
        <v>51</v>
      </c>
      <c r="I4" s="2">
        <v>48</v>
      </c>
      <c r="L4" s="2" t="s">
        <v>5</v>
      </c>
      <c r="M4" s="3">
        <f>A4</f>
        <v>6</v>
      </c>
      <c r="N4" s="3">
        <f>B4</f>
        <v>11</v>
      </c>
      <c r="O4" s="3">
        <f>C4</f>
        <v>15</v>
      </c>
      <c r="P4" s="3">
        <f>D4</f>
        <v>22</v>
      </c>
      <c r="R4" s="2" t="s">
        <v>5</v>
      </c>
      <c r="S4" s="3">
        <f>F4</f>
        <v>50</v>
      </c>
      <c r="T4" s="3">
        <f>G4</f>
        <v>51</v>
      </c>
      <c r="U4" s="3">
        <f>H4</f>
        <v>51</v>
      </c>
      <c r="V4" s="3">
        <f>I4</f>
        <v>48</v>
      </c>
    </row>
    <row r="5" spans="1:22" x14ac:dyDescent="0.25">
      <c r="A5" s="2">
        <v>5</v>
      </c>
      <c r="B5" s="2">
        <v>10</v>
      </c>
      <c r="C5" s="2">
        <v>15</v>
      </c>
      <c r="D5" s="2">
        <v>20</v>
      </c>
      <c r="F5" s="2">
        <v>19</v>
      </c>
      <c r="G5" s="2">
        <v>18</v>
      </c>
      <c r="H5" s="2">
        <v>19</v>
      </c>
      <c r="I5" s="2">
        <v>19</v>
      </c>
      <c r="L5" s="2" t="s">
        <v>4</v>
      </c>
      <c r="M5" s="2">
        <f>AVERAGE(A5:A34)</f>
        <v>11.666666666666666</v>
      </c>
      <c r="N5" s="2">
        <f>AVERAGE(B5:B34)</f>
        <v>14.2</v>
      </c>
      <c r="O5" s="2">
        <f>AVERAGE(C5:C34)</f>
        <v>15.033333333333333</v>
      </c>
      <c r="P5" s="2">
        <f>AVERAGE(D5:D34)</f>
        <v>40.666666666666664</v>
      </c>
      <c r="R5" s="2" t="s">
        <v>4</v>
      </c>
      <c r="S5" s="2">
        <f>AVERAGE(F5:F34)</f>
        <v>15.1</v>
      </c>
      <c r="T5" s="2">
        <f>AVERAGE(G5:G34)</f>
        <v>15.4</v>
      </c>
      <c r="U5" s="2">
        <f>AVERAGE(H5:H34)</f>
        <v>15.5</v>
      </c>
      <c r="V5" s="2">
        <f>AVERAGE(I5:I34)</f>
        <v>15.633333333333333</v>
      </c>
    </row>
    <row r="6" spans="1:22" x14ac:dyDescent="0.25">
      <c r="A6" s="2">
        <v>5</v>
      </c>
      <c r="B6" s="2">
        <v>10</v>
      </c>
      <c r="C6" s="2">
        <v>15</v>
      </c>
      <c r="D6" s="2">
        <v>20</v>
      </c>
      <c r="F6" s="2">
        <v>15</v>
      </c>
      <c r="G6" s="2">
        <v>18</v>
      </c>
      <c r="H6" s="2">
        <v>18</v>
      </c>
      <c r="I6" s="2">
        <v>17</v>
      </c>
      <c r="L6" s="2" t="s">
        <v>2</v>
      </c>
      <c r="M6" s="2">
        <f>_xlfn.STDEV.P(A5:A34)</f>
        <v>23.479541922467074</v>
      </c>
      <c r="N6" s="2">
        <f>_xlfn.STDEV.P(B5:B34)</f>
        <v>22.250692873106971</v>
      </c>
      <c r="O6" s="2">
        <f>_xlfn.STDEV.P(C5:C34)</f>
        <v>0.40688518719112349</v>
      </c>
      <c r="P6" s="2">
        <f>_xlfn.STDEV.P(D5:D34)</f>
        <v>61.558283132509651</v>
      </c>
      <c r="R6" s="2" t="s">
        <v>2</v>
      </c>
      <c r="S6" s="2">
        <f>_xlfn.STDEV.P(F5:F34)</f>
        <v>0.94339811320566114</v>
      </c>
      <c r="T6" s="2">
        <f>_xlfn.STDEV.P(G5:G34)</f>
        <v>0.91651513899116788</v>
      </c>
      <c r="U6" s="2">
        <f>_xlfn.STDEV.P(H5:H34)</f>
        <v>0.92195444572928875</v>
      </c>
      <c r="V6" s="2">
        <f>_xlfn.STDEV.P(I5:I34)</f>
        <v>0.83599574693229639</v>
      </c>
    </row>
    <row r="7" spans="1:22" x14ac:dyDescent="0.25">
      <c r="A7" s="2">
        <v>5</v>
      </c>
      <c r="B7" s="2">
        <v>10</v>
      </c>
      <c r="C7" s="2">
        <v>15</v>
      </c>
      <c r="D7" s="2">
        <v>21</v>
      </c>
      <c r="F7" s="2">
        <v>15</v>
      </c>
      <c r="G7" s="2">
        <v>15</v>
      </c>
      <c r="H7" s="2">
        <v>16</v>
      </c>
      <c r="I7" s="2">
        <v>16</v>
      </c>
      <c r="L7" s="2" t="s">
        <v>3</v>
      </c>
      <c r="M7" s="2">
        <f>_xlfn.CONFIDENCE.NORM(0.05, M6, COUNT(A5:A34))</f>
        <v>8.4018917809679117</v>
      </c>
      <c r="N7" s="2">
        <f>_xlfn.CONFIDENCE.NORM(0.05, N6, COUNT(B5:B34))</f>
        <v>7.9621618764424138</v>
      </c>
      <c r="O7" s="2">
        <f>_xlfn.CONFIDENCE.NORM(0.05, O6, COUNT(C5:C34))</f>
        <v>0.14559931881752344</v>
      </c>
      <c r="P7" s="2">
        <f>_xlfn.CONFIDENCE.NORM(0.05, P6, COUNT(D5:D34))</f>
        <v>22.027943935593779</v>
      </c>
      <c r="R7" s="2" t="s">
        <v>3</v>
      </c>
      <c r="S7" s="2">
        <f>_xlfn.CONFIDENCE.NORM(0.05, S6, COUNT(F5:F34))</f>
        <v>0.33758447586827683</v>
      </c>
      <c r="T7" s="2">
        <f>_xlfn.CONFIDENCE.NORM(0.05, T6, COUNT(G5:G34))</f>
        <v>0.32796470386222265</v>
      </c>
      <c r="U7" s="2">
        <f>_xlfn.CONFIDENCE.NORM(0.05, U6, COUNT(H5:H34))</f>
        <v>0.32991109901456811</v>
      </c>
      <c r="V7" s="2">
        <f>_xlfn.CONFIDENCE.NORM(0.05, V6, COUNT(I5:I34))</f>
        <v>0.29915173891674296</v>
      </c>
    </row>
    <row r="8" spans="1:22" x14ac:dyDescent="0.25">
      <c r="A8" s="2">
        <v>5</v>
      </c>
      <c r="B8" s="2">
        <v>10</v>
      </c>
      <c r="C8" s="2">
        <v>15</v>
      </c>
      <c r="D8" s="2">
        <v>226</v>
      </c>
      <c r="F8" s="2">
        <v>15</v>
      </c>
      <c r="G8" s="2">
        <v>15</v>
      </c>
      <c r="H8" s="2">
        <v>16</v>
      </c>
      <c r="I8" s="2">
        <v>16</v>
      </c>
    </row>
    <row r="9" spans="1:22" x14ac:dyDescent="0.25">
      <c r="A9" s="2">
        <v>5</v>
      </c>
      <c r="B9" s="2">
        <v>10</v>
      </c>
      <c r="C9" s="2">
        <v>15</v>
      </c>
      <c r="D9" s="2">
        <v>20</v>
      </c>
      <c r="F9" s="2">
        <v>16</v>
      </c>
      <c r="G9" s="2">
        <v>16</v>
      </c>
      <c r="H9" s="2">
        <v>16</v>
      </c>
      <c r="I9" s="2">
        <v>16</v>
      </c>
    </row>
    <row r="10" spans="1:22" x14ac:dyDescent="0.25">
      <c r="A10" s="2">
        <v>6</v>
      </c>
      <c r="B10" s="2">
        <v>9</v>
      </c>
      <c r="C10" s="2">
        <v>15</v>
      </c>
      <c r="D10" s="2">
        <v>20</v>
      </c>
      <c r="F10" s="2">
        <v>16</v>
      </c>
      <c r="G10" s="2">
        <v>16</v>
      </c>
      <c r="H10" s="2">
        <v>16</v>
      </c>
      <c r="I10" s="2">
        <v>15</v>
      </c>
      <c r="S10" s="4"/>
    </row>
    <row r="11" spans="1:22" x14ac:dyDescent="0.25">
      <c r="A11" s="2">
        <v>5</v>
      </c>
      <c r="B11" s="2">
        <v>10</v>
      </c>
      <c r="C11" s="2">
        <v>15</v>
      </c>
      <c r="D11" s="2">
        <v>21</v>
      </c>
      <c r="F11" s="2">
        <v>14</v>
      </c>
      <c r="G11" s="2">
        <v>16</v>
      </c>
      <c r="H11" s="2">
        <v>15</v>
      </c>
      <c r="I11" s="2">
        <v>16</v>
      </c>
    </row>
    <row r="12" spans="1:22" x14ac:dyDescent="0.25">
      <c r="A12" s="2">
        <v>6</v>
      </c>
      <c r="B12" s="2">
        <v>10</v>
      </c>
      <c r="C12" s="2">
        <v>16</v>
      </c>
      <c r="D12" s="2">
        <v>20</v>
      </c>
      <c r="F12" s="2">
        <v>16</v>
      </c>
      <c r="G12" s="2">
        <v>15</v>
      </c>
      <c r="H12" s="2">
        <v>15</v>
      </c>
      <c r="I12" s="2">
        <v>15</v>
      </c>
    </row>
    <row r="13" spans="1:22" x14ac:dyDescent="0.25">
      <c r="A13" s="2">
        <v>5</v>
      </c>
      <c r="B13" s="2">
        <v>10</v>
      </c>
      <c r="C13" s="2">
        <v>15</v>
      </c>
      <c r="D13" s="2">
        <v>20</v>
      </c>
      <c r="F13" s="2">
        <v>15</v>
      </c>
      <c r="G13" s="2">
        <v>17</v>
      </c>
      <c r="H13" s="2">
        <v>15</v>
      </c>
      <c r="I13" s="2">
        <v>15</v>
      </c>
    </row>
    <row r="14" spans="1:22" x14ac:dyDescent="0.25">
      <c r="A14" s="2">
        <v>6</v>
      </c>
      <c r="B14" s="2">
        <v>10</v>
      </c>
      <c r="C14" s="2">
        <v>16</v>
      </c>
      <c r="D14" s="2">
        <v>21</v>
      </c>
      <c r="F14" s="2">
        <v>16</v>
      </c>
      <c r="G14" s="2">
        <v>15</v>
      </c>
      <c r="H14" s="2">
        <v>16</v>
      </c>
      <c r="I14" s="2">
        <v>16</v>
      </c>
    </row>
    <row r="15" spans="1:22" x14ac:dyDescent="0.25">
      <c r="A15" s="2">
        <v>5</v>
      </c>
      <c r="B15" s="2">
        <v>10</v>
      </c>
      <c r="C15" s="2">
        <v>15</v>
      </c>
      <c r="D15" s="2">
        <v>20</v>
      </c>
      <c r="F15" s="2">
        <v>15</v>
      </c>
      <c r="G15" s="2">
        <v>15</v>
      </c>
      <c r="H15" s="2">
        <v>15</v>
      </c>
      <c r="I15" s="2">
        <v>15</v>
      </c>
    </row>
    <row r="16" spans="1:22" x14ac:dyDescent="0.25">
      <c r="A16" s="2">
        <v>6</v>
      </c>
      <c r="B16" s="2">
        <v>10</v>
      </c>
      <c r="C16" s="2">
        <v>15</v>
      </c>
      <c r="D16" s="2">
        <v>20</v>
      </c>
      <c r="F16" s="2">
        <v>14</v>
      </c>
      <c r="G16" s="2">
        <v>15</v>
      </c>
      <c r="H16" s="2">
        <v>15</v>
      </c>
      <c r="I16" s="2">
        <v>15</v>
      </c>
    </row>
    <row r="17" spans="1:9" x14ac:dyDescent="0.25">
      <c r="A17" s="2">
        <v>5</v>
      </c>
      <c r="B17" s="2">
        <v>10</v>
      </c>
      <c r="C17" s="2">
        <v>15</v>
      </c>
      <c r="D17" s="2">
        <v>20</v>
      </c>
      <c r="F17" s="2">
        <v>15</v>
      </c>
      <c r="G17" s="2">
        <v>15</v>
      </c>
      <c r="H17" s="2">
        <v>16</v>
      </c>
      <c r="I17" s="2">
        <v>16</v>
      </c>
    </row>
    <row r="18" spans="1:9" x14ac:dyDescent="0.25">
      <c r="A18" s="2">
        <v>5</v>
      </c>
      <c r="B18" s="2">
        <v>10</v>
      </c>
      <c r="C18" s="2">
        <v>15</v>
      </c>
      <c r="D18" s="2">
        <v>20</v>
      </c>
      <c r="F18" s="2">
        <v>15</v>
      </c>
      <c r="G18" s="2">
        <v>15</v>
      </c>
      <c r="H18" s="2">
        <v>15</v>
      </c>
      <c r="I18" s="2">
        <v>15</v>
      </c>
    </row>
    <row r="19" spans="1:9" x14ac:dyDescent="0.25">
      <c r="A19" s="2">
        <v>99</v>
      </c>
      <c r="B19" s="2">
        <v>11</v>
      </c>
      <c r="C19" s="2">
        <v>15</v>
      </c>
      <c r="D19" s="2">
        <v>20</v>
      </c>
      <c r="F19" s="2">
        <v>14</v>
      </c>
      <c r="G19" s="2">
        <v>15</v>
      </c>
      <c r="H19" s="2">
        <v>15</v>
      </c>
      <c r="I19" s="2">
        <v>15</v>
      </c>
    </row>
    <row r="20" spans="1:9" x14ac:dyDescent="0.25">
      <c r="A20" s="2">
        <v>5</v>
      </c>
      <c r="B20" s="2">
        <v>10</v>
      </c>
      <c r="C20" s="2">
        <v>15</v>
      </c>
      <c r="D20" s="2">
        <v>19</v>
      </c>
      <c r="F20" s="2">
        <v>15</v>
      </c>
      <c r="G20" s="2">
        <v>14</v>
      </c>
      <c r="H20" s="2">
        <v>15</v>
      </c>
      <c r="I20" s="2">
        <v>16</v>
      </c>
    </row>
    <row r="21" spans="1:9" x14ac:dyDescent="0.25">
      <c r="A21" s="2">
        <v>5</v>
      </c>
      <c r="B21" s="2">
        <v>10</v>
      </c>
      <c r="C21" s="2">
        <v>15</v>
      </c>
      <c r="D21" s="2">
        <v>19</v>
      </c>
      <c r="F21" s="2">
        <v>15</v>
      </c>
      <c r="G21" s="2">
        <v>16</v>
      </c>
      <c r="H21" s="2">
        <v>15</v>
      </c>
      <c r="I21" s="2">
        <v>15</v>
      </c>
    </row>
    <row r="22" spans="1:9" x14ac:dyDescent="0.25">
      <c r="A22" s="2">
        <v>6</v>
      </c>
      <c r="B22" s="2">
        <v>10</v>
      </c>
      <c r="C22" s="2">
        <v>15</v>
      </c>
      <c r="D22" s="2">
        <v>21</v>
      </c>
      <c r="F22" s="2">
        <v>15</v>
      </c>
      <c r="G22" s="2">
        <v>15</v>
      </c>
      <c r="H22" s="2">
        <v>15</v>
      </c>
      <c r="I22" s="2">
        <v>15</v>
      </c>
    </row>
    <row r="23" spans="1:9" x14ac:dyDescent="0.25">
      <c r="A23" s="2">
        <v>5</v>
      </c>
      <c r="B23" s="2">
        <v>10</v>
      </c>
      <c r="C23" s="2">
        <v>15</v>
      </c>
      <c r="D23" s="2">
        <v>225</v>
      </c>
      <c r="F23" s="2">
        <v>15</v>
      </c>
      <c r="G23" s="2">
        <v>15</v>
      </c>
      <c r="H23" s="2">
        <v>15</v>
      </c>
      <c r="I23" s="2">
        <v>15</v>
      </c>
    </row>
    <row r="24" spans="1:9" x14ac:dyDescent="0.25">
      <c r="A24" s="2">
        <v>5</v>
      </c>
      <c r="B24" s="2">
        <v>11</v>
      </c>
      <c r="C24" s="2">
        <v>15</v>
      </c>
      <c r="D24" s="2">
        <v>20</v>
      </c>
      <c r="F24" s="2">
        <v>15</v>
      </c>
      <c r="G24" s="2">
        <v>16</v>
      </c>
      <c r="H24" s="2">
        <v>15</v>
      </c>
      <c r="I24" s="2">
        <v>16</v>
      </c>
    </row>
    <row r="25" spans="1:9" x14ac:dyDescent="0.25">
      <c r="A25" s="2">
        <v>5</v>
      </c>
      <c r="B25" s="2">
        <v>9</v>
      </c>
      <c r="C25" s="2">
        <v>15</v>
      </c>
      <c r="D25" s="2">
        <v>20</v>
      </c>
      <c r="F25" s="2">
        <v>14</v>
      </c>
      <c r="G25" s="2">
        <v>15</v>
      </c>
      <c r="H25" s="2">
        <v>16</v>
      </c>
      <c r="I25" s="2">
        <v>15</v>
      </c>
    </row>
    <row r="26" spans="1:9" x14ac:dyDescent="0.25">
      <c r="A26" s="2">
        <v>5</v>
      </c>
      <c r="B26" s="2">
        <v>10</v>
      </c>
      <c r="C26" s="2">
        <v>15</v>
      </c>
      <c r="D26" s="2">
        <v>20</v>
      </c>
      <c r="F26" s="2">
        <v>15</v>
      </c>
      <c r="G26" s="2">
        <v>15</v>
      </c>
      <c r="H26" s="2">
        <v>15</v>
      </c>
      <c r="I26" s="2">
        <v>16</v>
      </c>
    </row>
    <row r="27" spans="1:9" x14ac:dyDescent="0.25">
      <c r="A27" s="2">
        <v>6</v>
      </c>
      <c r="B27" s="2">
        <v>11</v>
      </c>
      <c r="C27" s="2">
        <v>14</v>
      </c>
      <c r="D27" s="2">
        <v>20</v>
      </c>
      <c r="F27" s="2">
        <v>14</v>
      </c>
      <c r="G27" s="2">
        <v>14</v>
      </c>
      <c r="H27" s="2">
        <v>15</v>
      </c>
      <c r="I27" s="2">
        <v>15</v>
      </c>
    </row>
    <row r="28" spans="1:9" x14ac:dyDescent="0.25">
      <c r="A28" s="2">
        <v>6</v>
      </c>
      <c r="B28" s="2">
        <v>10</v>
      </c>
      <c r="C28" s="2">
        <v>15</v>
      </c>
      <c r="D28" s="2">
        <v>225</v>
      </c>
      <c r="F28" s="2">
        <v>15</v>
      </c>
      <c r="G28" s="2">
        <v>15</v>
      </c>
      <c r="H28" s="2">
        <v>15</v>
      </c>
      <c r="I28" s="2">
        <v>16</v>
      </c>
    </row>
    <row r="29" spans="1:9" x14ac:dyDescent="0.25">
      <c r="A29" s="2">
        <v>100</v>
      </c>
      <c r="B29" s="2">
        <v>10</v>
      </c>
      <c r="C29" s="2">
        <v>15</v>
      </c>
      <c r="D29" s="2">
        <v>20</v>
      </c>
      <c r="F29" s="2">
        <v>15</v>
      </c>
      <c r="G29" s="2">
        <v>16</v>
      </c>
      <c r="H29" s="2">
        <v>15</v>
      </c>
      <c r="I29" s="2">
        <v>15</v>
      </c>
    </row>
    <row r="30" spans="1:9" x14ac:dyDescent="0.25">
      <c r="A30" s="2">
        <v>6</v>
      </c>
      <c r="B30" s="2">
        <v>134</v>
      </c>
      <c r="C30" s="2">
        <v>16</v>
      </c>
      <c r="D30" s="2">
        <v>22</v>
      </c>
      <c r="F30" s="2">
        <v>15</v>
      </c>
      <c r="G30" s="2">
        <v>15</v>
      </c>
      <c r="H30" s="2">
        <v>15</v>
      </c>
      <c r="I30" s="2">
        <v>16</v>
      </c>
    </row>
    <row r="31" spans="1:9" x14ac:dyDescent="0.25">
      <c r="A31" s="2">
        <v>6</v>
      </c>
      <c r="B31" s="2">
        <v>10</v>
      </c>
      <c r="C31" s="2">
        <v>14</v>
      </c>
      <c r="D31" s="2">
        <v>20</v>
      </c>
      <c r="F31" s="2">
        <v>16</v>
      </c>
      <c r="G31" s="2">
        <v>15</v>
      </c>
      <c r="H31" s="2">
        <v>16</v>
      </c>
      <c r="I31" s="2">
        <v>16</v>
      </c>
    </row>
    <row r="32" spans="1:9" x14ac:dyDescent="0.25">
      <c r="A32" s="2">
        <v>5</v>
      </c>
      <c r="B32" s="2">
        <v>10</v>
      </c>
      <c r="C32" s="2">
        <v>15</v>
      </c>
      <c r="D32" s="2">
        <v>20</v>
      </c>
      <c r="F32" s="2">
        <v>15</v>
      </c>
      <c r="G32" s="2">
        <v>15</v>
      </c>
      <c r="H32" s="2">
        <v>15</v>
      </c>
      <c r="I32" s="2">
        <v>15</v>
      </c>
    </row>
    <row r="33" spans="1:9" x14ac:dyDescent="0.25">
      <c r="A33" s="2">
        <v>6</v>
      </c>
      <c r="B33" s="2">
        <v>11</v>
      </c>
      <c r="C33" s="2">
        <v>15</v>
      </c>
      <c r="D33" s="2">
        <v>20</v>
      </c>
      <c r="F33" s="2">
        <v>14</v>
      </c>
      <c r="G33" s="2">
        <v>15</v>
      </c>
      <c r="H33" s="2">
        <v>15</v>
      </c>
      <c r="I33" s="2">
        <v>15</v>
      </c>
    </row>
    <row r="34" spans="1:9" x14ac:dyDescent="0.25">
      <c r="A34" s="2">
        <v>6</v>
      </c>
      <c r="B34" s="2">
        <v>10</v>
      </c>
      <c r="C34" s="2">
        <v>15</v>
      </c>
      <c r="D34" s="2">
        <v>20</v>
      </c>
      <c r="F34" s="2">
        <v>15</v>
      </c>
      <c r="G34" s="2">
        <v>15</v>
      </c>
      <c r="H34" s="2">
        <v>15</v>
      </c>
      <c r="I34" s="2">
        <v>16</v>
      </c>
    </row>
    <row r="35" spans="1:9" x14ac:dyDescent="0.25">
      <c r="F35" s="2"/>
      <c r="G35" s="2"/>
      <c r="H35" s="2"/>
      <c r="I35" s="2"/>
    </row>
  </sheetData>
  <mergeCells count="4">
    <mergeCell ref="A1:D2"/>
    <mergeCell ref="F1:I2"/>
    <mergeCell ref="M1:P2"/>
    <mergeCell ref="S1:V2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Prima query</vt:lpstr>
      <vt:lpstr>Seconda query</vt:lpstr>
      <vt:lpstr>Terza query</vt:lpstr>
      <vt:lpstr>Quarta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siakoo</dc:creator>
  <cp:lastModifiedBy>siakoo</cp:lastModifiedBy>
  <dcterms:created xsi:type="dcterms:W3CDTF">2023-01-23T22:08:50Z</dcterms:created>
  <dcterms:modified xsi:type="dcterms:W3CDTF">2023-01-25T18:14:45Z</dcterms:modified>
</cp:coreProperties>
</file>