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FTTH\"/>
    </mc:Choice>
  </mc:AlternateContent>
  <xr:revisionPtr revIDLastSave="0" documentId="13_ncr:1_{164B4FCC-7C5C-493F-BAB8-F2C84F1AF752}" xr6:coauthVersionLast="36" xr6:coauthVersionMax="36" xr10:uidLastSave="{00000000-0000-0000-0000-000000000000}"/>
  <bookViews>
    <workbookView xWindow="0" yWindow="0" windowWidth="23040" windowHeight="8076" firstSheet="1" activeTab="3" xr2:uid="{6C8B9A61-AADE-4271-9DF5-ECC3E1BAAE21}"/>
  </bookViews>
  <sheets>
    <sheet name="poles_lht_db" sheetId="9" r:id="rId1"/>
    <sheet name="poles_db" sheetId="10" r:id="rId2"/>
    <sheet name="segments_db" sheetId="8" r:id="rId3"/>
    <sheet name="olt_db" sheetId="1" r:id="rId4"/>
    <sheet name="FDT List" sheetId="2" r:id="rId5"/>
    <sheet name="py.Format" sheetId="6" r:id="rId6"/>
    <sheet name="Algoritma Sistem Tracking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8" l="1"/>
  <c r="B1788" i="8" l="1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H2535" i="8"/>
  <c r="H2475" i="8"/>
  <c r="H2405" i="8"/>
  <c r="H2401" i="8"/>
  <c r="H2356" i="8"/>
  <c r="H2352" i="8"/>
  <c r="H2297" i="8"/>
  <c r="H2227" i="8"/>
  <c r="H2216" i="8"/>
  <c r="H2206" i="8"/>
  <c r="H2169" i="8"/>
  <c r="H2111" i="8"/>
  <c r="H2063" i="8"/>
  <c r="H2013" i="8"/>
  <c r="H1946" i="8"/>
  <c r="H1929" i="8"/>
  <c r="H1834" i="8"/>
  <c r="H1829" i="8"/>
  <c r="H1783" i="8"/>
  <c r="H1755" i="8"/>
  <c r="H1736" i="8"/>
  <c r="H1694" i="8"/>
  <c r="H1643" i="8"/>
  <c r="H1638" i="8"/>
  <c r="H1618" i="8"/>
  <c r="H1596" i="8"/>
  <c r="H1579" i="8"/>
  <c r="H1559" i="8"/>
  <c r="H1468" i="8"/>
  <c r="H1388" i="8"/>
  <c r="H1297" i="8"/>
  <c r="H1258" i="8"/>
  <c r="H1196" i="8"/>
  <c r="H1155" i="8"/>
  <c r="H1139" i="8"/>
  <c r="H1120" i="8"/>
  <c r="H1118" i="8"/>
  <c r="H1052" i="8"/>
  <c r="H943" i="8"/>
  <c r="H915" i="8"/>
  <c r="H914" i="8"/>
  <c r="H884" i="8"/>
  <c r="H844" i="8"/>
  <c r="H742" i="8"/>
  <c r="H735" i="8"/>
  <c r="H731" i="8"/>
  <c r="H729" i="8"/>
  <c r="H623" i="8"/>
  <c r="H547" i="8"/>
  <c r="H477" i="8"/>
  <c r="H465" i="8"/>
  <c r="H395" i="8"/>
  <c r="H353" i="8"/>
  <c r="H280" i="8"/>
  <c r="H2" i="8"/>
  <c r="H173" i="8" l="1"/>
  <c r="H2210" i="8" l="1"/>
  <c r="H2211" i="8"/>
  <c r="H2212" i="8"/>
  <c r="H2213" i="8"/>
  <c r="H2214" i="8"/>
  <c r="H2215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468" i="8"/>
  <c r="H2469" i="8"/>
  <c r="H2470" i="8"/>
  <c r="H2471" i="8"/>
  <c r="H2472" i="8"/>
  <c r="H2473" i="8"/>
  <c r="H2474" i="8"/>
  <c r="H2390" i="8"/>
  <c r="H2391" i="8"/>
  <c r="H2392" i="8"/>
  <c r="H2393" i="8"/>
  <c r="H2394" i="8"/>
  <c r="H2395" i="8"/>
  <c r="H2396" i="8"/>
  <c r="H2397" i="8"/>
  <c r="H2398" i="8"/>
  <c r="H2399" i="8"/>
  <c r="H2400" i="8"/>
  <c r="H2289" i="8"/>
  <c r="H2290" i="8"/>
  <c r="H2291" i="8"/>
  <c r="H2292" i="8"/>
  <c r="H2293" i="8"/>
  <c r="H2294" i="8"/>
  <c r="H2295" i="8"/>
  <c r="H2296" i="8"/>
  <c r="H2344" i="8"/>
  <c r="H2345" i="8"/>
  <c r="H2346" i="8"/>
  <c r="H2347" i="8"/>
  <c r="H2348" i="8"/>
  <c r="H2349" i="8"/>
  <c r="H2350" i="8"/>
  <c r="H2351" i="8"/>
  <c r="H2521" i="8"/>
  <c r="H2520" i="8"/>
  <c r="H2519" i="8"/>
  <c r="H2518" i="8"/>
  <c r="H2517" i="8"/>
  <c r="H2516" i="8"/>
  <c r="H2515" i="8"/>
  <c r="H2514" i="8"/>
  <c r="H2467" i="8"/>
  <c r="H2466" i="8"/>
  <c r="H2465" i="8"/>
  <c r="H2464" i="8"/>
  <c r="H2463" i="8"/>
  <c r="H2462" i="8"/>
  <c r="H2461" i="8"/>
  <c r="H2460" i="8"/>
  <c r="H2459" i="8"/>
  <c r="H2458" i="8"/>
  <c r="H2457" i="8"/>
  <c r="H2456" i="8"/>
  <c r="H2455" i="8"/>
  <c r="H2454" i="8"/>
  <c r="H2453" i="8"/>
  <c r="H2452" i="8"/>
  <c r="H2451" i="8"/>
  <c r="H2450" i="8"/>
  <c r="H2449" i="8"/>
  <c r="H2448" i="8"/>
  <c r="H2447" i="8"/>
  <c r="H2446" i="8"/>
  <c r="H2445" i="8"/>
  <c r="H2444" i="8"/>
  <c r="H2443" i="8"/>
  <c r="H2442" i="8"/>
  <c r="H2441" i="8"/>
  <c r="H2440" i="8"/>
  <c r="H2439" i="8"/>
  <c r="H2438" i="8"/>
  <c r="H2437" i="8"/>
  <c r="H2436" i="8"/>
  <c r="H2435" i="8"/>
  <c r="H2434" i="8"/>
  <c r="H2433" i="8"/>
  <c r="H2432" i="8"/>
  <c r="H2431" i="8"/>
  <c r="H2430" i="8"/>
  <c r="H2429" i="8"/>
  <c r="H2428" i="8"/>
  <c r="H2427" i="8"/>
  <c r="H2426" i="8"/>
  <c r="H2425" i="8"/>
  <c r="H2424" i="8"/>
  <c r="H2423" i="8"/>
  <c r="H2422" i="8"/>
  <c r="H2421" i="8"/>
  <c r="H2420" i="8"/>
  <c r="H2419" i="8"/>
  <c r="H2418" i="8"/>
  <c r="H2417" i="8"/>
  <c r="H2416" i="8"/>
  <c r="H2415" i="8"/>
  <c r="H2414" i="8"/>
  <c r="H2413" i="8"/>
  <c r="H2412" i="8"/>
  <c r="H2411" i="8"/>
  <c r="H2410" i="8"/>
  <c r="H2409" i="8"/>
  <c r="H2408" i="8"/>
  <c r="H2407" i="8"/>
  <c r="H2406" i="8"/>
  <c r="H2404" i="8"/>
  <c r="H2403" i="8"/>
  <c r="H2402" i="8"/>
  <c r="H2162" i="8"/>
  <c r="H2163" i="8"/>
  <c r="H2164" i="8"/>
  <c r="H2165" i="8"/>
  <c r="H2166" i="8"/>
  <c r="H2167" i="8"/>
  <c r="H2168" i="8"/>
  <c r="H2103" i="8"/>
  <c r="H2104" i="8"/>
  <c r="H2105" i="8"/>
  <c r="H2106" i="8"/>
  <c r="H2107" i="8"/>
  <c r="H2108" i="8"/>
  <c r="H2109" i="8"/>
  <c r="H2110" i="8"/>
  <c r="H2053" i="8"/>
  <c r="H2054" i="8"/>
  <c r="H2055" i="8"/>
  <c r="H2056" i="8"/>
  <c r="H2057" i="8"/>
  <c r="H2058" i="8"/>
  <c r="H2059" i="8"/>
  <c r="H2060" i="8"/>
  <c r="H2061" i="8"/>
  <c r="H2062" i="8"/>
  <c r="H2010" i="8"/>
  <c r="H2008" i="8"/>
  <c r="H2007" i="8"/>
  <c r="H2011" i="8"/>
  <c r="H2012" i="8"/>
  <c r="H2389" i="8"/>
  <c r="H2388" i="8"/>
  <c r="H2387" i="8"/>
  <c r="H2386" i="8"/>
  <c r="H2385" i="8"/>
  <c r="H2384" i="8"/>
  <c r="H2383" i="8"/>
  <c r="H2382" i="8"/>
  <c r="H2381" i="8"/>
  <c r="H2380" i="8"/>
  <c r="H2379" i="8"/>
  <c r="H2378" i="8"/>
  <c r="H2377" i="8"/>
  <c r="H2376" i="8"/>
  <c r="H2375" i="8"/>
  <c r="H2374" i="8"/>
  <c r="H2373" i="8"/>
  <c r="H2372" i="8"/>
  <c r="H2371" i="8"/>
  <c r="H2370" i="8"/>
  <c r="H2369" i="8"/>
  <c r="H2368" i="8"/>
  <c r="H2367" i="8"/>
  <c r="H2366" i="8"/>
  <c r="H2365" i="8"/>
  <c r="H2364" i="8"/>
  <c r="H2363" i="8"/>
  <c r="H2362" i="8"/>
  <c r="H2361" i="8"/>
  <c r="H2360" i="8"/>
  <c r="H2359" i="8"/>
  <c r="H2358" i="8"/>
  <c r="H2357" i="8"/>
  <c r="H2353" i="8"/>
  <c r="H2354" i="8"/>
  <c r="H2355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228" i="8"/>
  <c r="H2229" i="8"/>
  <c r="H2230" i="8"/>
  <c r="H2288" i="8"/>
  <c r="H2287" i="8"/>
  <c r="H2286" i="8"/>
  <c r="H2285" i="8"/>
  <c r="H2284" i="8"/>
  <c r="H2283" i="8"/>
  <c r="H2282" i="8"/>
  <c r="H2281" i="8"/>
  <c r="H2280" i="8"/>
  <c r="H2279" i="8"/>
  <c r="H2278" i="8"/>
  <c r="H2277" i="8"/>
  <c r="H2276" i="8"/>
  <c r="H2275" i="8"/>
  <c r="H2274" i="8"/>
  <c r="H2273" i="8"/>
  <c r="H2272" i="8"/>
  <c r="H2271" i="8"/>
  <c r="H2270" i="8"/>
  <c r="H2269" i="8"/>
  <c r="H2268" i="8"/>
  <c r="H2267" i="8"/>
  <c r="H2266" i="8"/>
  <c r="H2265" i="8"/>
  <c r="H2264" i="8"/>
  <c r="H2263" i="8"/>
  <c r="H2262" i="8"/>
  <c r="H2261" i="8"/>
  <c r="H2260" i="8"/>
  <c r="H2259" i="8"/>
  <c r="H2258" i="8"/>
  <c r="H2257" i="8"/>
  <c r="H2256" i="8"/>
  <c r="H2255" i="8"/>
  <c r="H2254" i="8"/>
  <c r="H2253" i="8"/>
  <c r="H2252" i="8"/>
  <c r="H2251" i="8"/>
  <c r="H2250" i="8"/>
  <c r="H2249" i="8"/>
  <c r="H2248" i="8"/>
  <c r="H2247" i="8"/>
  <c r="H2246" i="8"/>
  <c r="H2245" i="8"/>
  <c r="H2244" i="8"/>
  <c r="H2243" i="8"/>
  <c r="H2242" i="8"/>
  <c r="H2241" i="8"/>
  <c r="H2240" i="8"/>
  <c r="H2239" i="8"/>
  <c r="H2238" i="8"/>
  <c r="H2237" i="8"/>
  <c r="H2236" i="8"/>
  <c r="H2235" i="8"/>
  <c r="H2234" i="8"/>
  <c r="H2233" i="8"/>
  <c r="H2232" i="8"/>
  <c r="H2231" i="8"/>
  <c r="H2217" i="8"/>
  <c r="H2218" i="8"/>
  <c r="H2219" i="8"/>
  <c r="H2220" i="8"/>
  <c r="H2221" i="8"/>
  <c r="H2222" i="8"/>
  <c r="H2223" i="8"/>
  <c r="H2224" i="8"/>
  <c r="H2225" i="8"/>
  <c r="H2226" i="8"/>
  <c r="H2207" i="8"/>
  <c r="H2208" i="8"/>
  <c r="H220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14" i="8"/>
  <c r="H2015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9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30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33" i="8"/>
  <c r="H1832" i="8"/>
  <c r="H1831" i="8"/>
  <c r="H1830" i="8"/>
  <c r="H1784" i="8"/>
  <c r="H1785" i="8"/>
  <c r="H1786" i="8"/>
  <c r="H1787" i="8"/>
  <c r="H1828" i="8" l="1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37" i="8"/>
  <c r="H1738" i="8"/>
  <c r="H1739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42" i="8"/>
  <c r="H1641" i="8"/>
  <c r="H1640" i="8"/>
  <c r="H1639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7" i="8"/>
  <c r="H1636" i="8"/>
  <c r="H1635" i="8"/>
  <c r="H1634" i="8"/>
  <c r="H1597" i="8"/>
  <c r="H1598" i="8"/>
  <c r="H1599" i="8"/>
  <c r="H1600" i="8"/>
  <c r="H1601" i="8"/>
  <c r="H1602" i="8"/>
  <c r="H1603" i="8"/>
  <c r="H1604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591" i="8"/>
  <c r="H1592" i="8"/>
  <c r="H1593" i="8"/>
  <c r="H1594" i="8"/>
  <c r="H1595" i="8"/>
  <c r="H1580" i="8"/>
  <c r="H1581" i="8"/>
  <c r="H1582" i="8"/>
  <c r="H1583" i="8"/>
  <c r="H1584" i="8"/>
  <c r="H1585" i="8"/>
  <c r="H1586" i="8"/>
  <c r="H1590" i="8"/>
  <c r="H1589" i="8"/>
  <c r="H1588" i="8"/>
  <c r="H1587" i="8"/>
  <c r="H1560" i="8"/>
  <c r="H1561" i="8"/>
  <c r="H1562" i="8"/>
  <c r="H1563" i="8"/>
  <c r="H1564" i="8"/>
  <c r="H1565" i="8"/>
  <c r="H1566" i="8"/>
  <c r="H1567" i="8"/>
  <c r="H1578" i="8"/>
  <c r="H1577" i="8"/>
  <c r="H1576" i="8"/>
  <c r="H1575" i="8"/>
  <c r="H1574" i="8"/>
  <c r="H1573" i="8"/>
  <c r="H1572" i="8"/>
  <c r="H1571" i="8"/>
  <c r="H1570" i="8"/>
  <c r="H1569" i="8"/>
  <c r="H1568" i="8"/>
  <c r="H1469" i="8"/>
  <c r="H1470" i="8"/>
  <c r="H1471" i="8"/>
  <c r="H1472" i="8"/>
  <c r="H1473" i="8"/>
  <c r="H1474" i="8"/>
  <c r="H1475" i="8"/>
  <c r="H1476" i="8"/>
  <c r="H1477" i="8"/>
  <c r="H1478" i="8"/>
  <c r="H147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389" i="8"/>
  <c r="H1390" i="8"/>
  <c r="H1391" i="8"/>
  <c r="H1392" i="8"/>
  <c r="H1393" i="8"/>
  <c r="H1394" i="8"/>
  <c r="H1395" i="8"/>
  <c r="H1396" i="8"/>
  <c r="H1397" i="8"/>
  <c r="H139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197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21" i="8"/>
  <c r="H1119" i="8" l="1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45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3" i="8"/>
  <c r="H842" i="8"/>
  <c r="H841" i="8"/>
  <c r="H736" i="8"/>
  <c r="H737" i="8"/>
  <c r="H738" i="8"/>
  <c r="H741" i="8"/>
  <c r="H740" i="8"/>
  <c r="H739" i="8"/>
  <c r="H734" i="8"/>
  <c r="H733" i="8"/>
  <c r="H732" i="8"/>
  <c r="H730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67" i="8"/>
  <c r="H468" i="8"/>
  <c r="H469" i="8"/>
  <c r="H470" i="8"/>
  <c r="H471" i="8"/>
  <c r="H472" i="8"/>
  <c r="H473" i="8"/>
  <c r="H474" i="8"/>
  <c r="H475" i="8"/>
  <c r="H476" i="8"/>
  <c r="H46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396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54" i="8"/>
  <c r="H281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76" i="8"/>
  <c r="H277" i="8"/>
  <c r="H278" i="8"/>
  <c r="H279" i="8"/>
  <c r="H2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4" i="8"/>
  <c r="H275" i="8"/>
  <c r="H172" i="8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777" i="10"/>
  <c r="C2" i="9"/>
  <c r="C4" i="9"/>
  <c r="C45" i="2" l="1"/>
  <c r="C46" i="2"/>
  <c r="C47" i="2"/>
  <c r="C48" i="2"/>
  <c r="C49" i="2"/>
  <c r="C50" i="2"/>
  <c r="C44" i="2"/>
  <c r="B45" i="2"/>
  <c r="B46" i="2"/>
  <c r="B47" i="2"/>
  <c r="B48" i="2"/>
  <c r="B49" i="2"/>
  <c r="B50" i="2"/>
  <c r="B44" i="2"/>
  <c r="C43" i="2"/>
  <c r="B3" i="2"/>
  <c r="B2" i="2"/>
  <c r="B5" i="2"/>
  <c r="C5" i="2"/>
  <c r="C3" i="9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36" i="8"/>
  <c r="H135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13" i="8"/>
  <c r="H112" i="8"/>
  <c r="H109" i="8"/>
  <c r="H110" i="8"/>
  <c r="H111" i="8"/>
  <c r="H108" i="8"/>
  <c r="H107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74" i="8"/>
  <c r="H73" i="8"/>
  <c r="H72" i="8"/>
  <c r="H64" i="8"/>
  <c r="H65" i="8"/>
  <c r="H66" i="8"/>
  <c r="H67" i="8"/>
  <c r="H68" i="8"/>
  <c r="H69" i="8"/>
  <c r="H70" i="8"/>
  <c r="H71" i="8"/>
  <c r="H63" i="8"/>
  <c r="H62" i="8"/>
  <c r="H50" i="8"/>
  <c r="H51" i="8"/>
  <c r="H52" i="8"/>
  <c r="H53" i="8"/>
  <c r="H54" i="8"/>
  <c r="H55" i="8"/>
  <c r="H56" i="8"/>
  <c r="H57" i="8"/>
  <c r="H58" i="8"/>
  <c r="H59" i="8"/>
  <c r="H60" i="8"/>
  <c r="H61" i="8"/>
  <c r="H49" i="8"/>
  <c r="H48" i="8"/>
  <c r="H47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3" i="8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K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G3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7" i="6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G9" i="2"/>
  <c r="K46" i="2" l="1"/>
  <c r="K48" i="2"/>
  <c r="K50" i="2"/>
  <c r="K45" i="2"/>
  <c r="K47" i="2"/>
  <c r="K49" i="2"/>
  <c r="K44" i="2"/>
  <c r="B3" i="6" l="1"/>
  <c r="D3" i="6"/>
  <c r="B4" i="6"/>
  <c r="D4" i="6"/>
  <c r="C5" i="6"/>
  <c r="D5" i="6"/>
  <c r="C6" i="6"/>
  <c r="D6" i="6"/>
  <c r="C7" i="6"/>
  <c r="D7" i="6"/>
  <c r="B8" i="6"/>
  <c r="D8" i="6"/>
  <c r="C9" i="6"/>
  <c r="D9" i="6"/>
  <c r="B10" i="6"/>
  <c r="D10" i="6"/>
  <c r="B11" i="6"/>
  <c r="C11" i="6"/>
  <c r="D11" i="6"/>
  <c r="B12" i="6"/>
  <c r="D12" i="6"/>
  <c r="D13" i="6"/>
  <c r="D14" i="6"/>
  <c r="D15" i="6"/>
  <c r="B16" i="6"/>
  <c r="D16" i="6"/>
  <c r="C18" i="6"/>
  <c r="D18" i="6"/>
  <c r="C19" i="6"/>
  <c r="D19" i="6"/>
  <c r="B20" i="6"/>
  <c r="C20" i="6"/>
  <c r="D20" i="6"/>
  <c r="B21" i="6"/>
  <c r="D21" i="6"/>
  <c r="D22" i="6"/>
  <c r="B23" i="6"/>
  <c r="C23" i="6"/>
  <c r="D23" i="6"/>
  <c r="B24" i="6"/>
  <c r="C24" i="6"/>
  <c r="D24" i="6"/>
  <c r="B25" i="6"/>
  <c r="D25" i="6"/>
  <c r="D26" i="6"/>
  <c r="D27" i="6"/>
  <c r="D28" i="6"/>
  <c r="B29" i="6"/>
  <c r="D29" i="6"/>
  <c r="D30" i="6"/>
  <c r="C31" i="6"/>
  <c r="D31" i="6"/>
  <c r="C32" i="6"/>
  <c r="D32" i="6"/>
  <c r="B33" i="6"/>
  <c r="D33" i="6"/>
  <c r="D34" i="6"/>
  <c r="B35" i="6"/>
  <c r="D35" i="6"/>
  <c r="B36" i="6"/>
  <c r="C36" i="6"/>
  <c r="D36" i="6"/>
  <c r="B37" i="6"/>
  <c r="D37" i="6"/>
  <c r="D38" i="6"/>
  <c r="D39" i="6"/>
  <c r="D40" i="6"/>
  <c r="B41" i="6"/>
  <c r="D41" i="6"/>
  <c r="D42" i="6"/>
  <c r="D43" i="6"/>
  <c r="D44" i="6"/>
  <c r="D45" i="6"/>
  <c r="B46" i="6"/>
  <c r="C46" i="6"/>
  <c r="C47" i="6"/>
  <c r="D47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D2" i="6"/>
  <c r="B2" i="6"/>
  <c r="A51" i="6"/>
  <c r="A52" i="6"/>
  <c r="A53" i="6"/>
  <c r="A54" i="6"/>
  <c r="A55" i="6"/>
  <c r="A56" i="6"/>
  <c r="A57" i="6"/>
  <c r="A58" i="6"/>
  <c r="A59" i="6"/>
  <c r="A60" i="6"/>
  <c r="A61" i="6"/>
  <c r="A6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5" i="6"/>
  <c r="A46" i="6"/>
  <c r="A47" i="6"/>
  <c r="A48" i="6"/>
  <c r="A49" i="6"/>
  <c r="A50" i="6"/>
  <c r="A2" i="6"/>
  <c r="G3" i="2"/>
  <c r="C3" i="6" s="1"/>
  <c r="G4" i="2"/>
  <c r="C4" i="6" s="1"/>
  <c r="G5" i="2"/>
  <c r="G6" i="2"/>
  <c r="G7" i="2"/>
  <c r="G8" i="2"/>
  <c r="C8" i="6" s="1"/>
  <c r="G10" i="2"/>
  <c r="C10" i="6" s="1"/>
  <c r="G11" i="2"/>
  <c r="G12" i="2"/>
  <c r="C12" i="6" s="1"/>
  <c r="G13" i="2"/>
  <c r="C13" i="6" s="1"/>
  <c r="G14" i="2"/>
  <c r="C14" i="6" s="1"/>
  <c r="G15" i="2"/>
  <c r="C15" i="6" s="1"/>
  <c r="G16" i="2"/>
  <c r="C16" i="6" s="1"/>
  <c r="G17" i="2"/>
  <c r="C17" i="6" s="1"/>
  <c r="G18" i="2"/>
  <c r="G19" i="2"/>
  <c r="G20" i="2"/>
  <c r="G21" i="2"/>
  <c r="C21" i="6" s="1"/>
  <c r="G22" i="2"/>
  <c r="C22" i="6" s="1"/>
  <c r="G23" i="2"/>
  <c r="G24" i="2"/>
  <c r="G25" i="2"/>
  <c r="C25" i="6" s="1"/>
  <c r="G26" i="2"/>
  <c r="C26" i="6" s="1"/>
  <c r="G28" i="2"/>
  <c r="C28" i="6" s="1"/>
  <c r="G29" i="2"/>
  <c r="C29" i="6" s="1"/>
  <c r="G30" i="2"/>
  <c r="C30" i="6" s="1"/>
  <c r="G31" i="2"/>
  <c r="G32" i="2"/>
  <c r="G33" i="2"/>
  <c r="C33" i="6" s="1"/>
  <c r="G34" i="2"/>
  <c r="C34" i="6" s="1"/>
  <c r="G35" i="2"/>
  <c r="C35" i="6" s="1"/>
  <c r="G37" i="2"/>
  <c r="C37" i="6" s="1"/>
  <c r="G38" i="2"/>
  <c r="C38" i="6" s="1"/>
  <c r="G39" i="2"/>
  <c r="C39" i="6" s="1"/>
  <c r="G40" i="2"/>
  <c r="C40" i="6" s="1"/>
  <c r="G41" i="2"/>
  <c r="C41" i="6" s="1"/>
  <c r="G42" i="2"/>
  <c r="C42" i="6" s="1"/>
  <c r="G43" i="2"/>
  <c r="C43" i="6" s="1"/>
  <c r="G45" i="2"/>
  <c r="C45" i="6" s="1"/>
  <c r="G46" i="2"/>
  <c r="G47" i="2"/>
  <c r="G48" i="2"/>
  <c r="C48" i="6" s="1"/>
  <c r="G49" i="2"/>
  <c r="C49" i="6" s="1"/>
  <c r="G50" i="2"/>
  <c r="G2" i="2"/>
  <c r="C2" i="6" s="1"/>
  <c r="B5" i="6"/>
  <c r="B6" i="6"/>
  <c r="B7" i="6"/>
  <c r="B9" i="6"/>
  <c r="B13" i="6"/>
  <c r="B14" i="6"/>
  <c r="B15" i="6"/>
  <c r="B17" i="6"/>
  <c r="B18" i="6"/>
  <c r="B19" i="6"/>
  <c r="B22" i="6"/>
  <c r="B26" i="6"/>
  <c r="B28" i="6"/>
  <c r="B30" i="6"/>
  <c r="B31" i="6"/>
  <c r="B32" i="6"/>
  <c r="B34" i="6"/>
  <c r="B38" i="6"/>
  <c r="B39" i="6"/>
  <c r="B40" i="6"/>
  <c r="B42" i="6"/>
  <c r="B43" i="6"/>
  <c r="B45" i="6"/>
  <c r="B47" i="6"/>
  <c r="B48" i="6"/>
  <c r="B49" i="6"/>
  <c r="G27" i="2"/>
  <c r="C27" i="6" s="1"/>
  <c r="G44" i="2"/>
  <c r="C44" i="6" s="1"/>
  <c r="H6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D46" i="6"/>
  <c r="D48" i="6"/>
  <c r="A27" i="6" l="1"/>
  <c r="B27" i="6"/>
  <c r="A44" i="6"/>
  <c r="B44" i="6"/>
</calcChain>
</file>

<file path=xl/sharedStrings.xml><?xml version="1.0" encoding="utf-8"?>
<sst xmlns="http://schemas.openxmlformats.org/spreadsheetml/2006/main" count="11685" uniqueCount="1333">
  <si>
    <t>OLT Location Code</t>
  </si>
  <si>
    <t>Total FDT</t>
  </si>
  <si>
    <t>Total FAT</t>
  </si>
  <si>
    <t>Total Homepass</t>
  </si>
  <si>
    <t>OLT-01-LHT-70188104-01</t>
  </si>
  <si>
    <t>TBG-LAHAT</t>
  </si>
  <si>
    <t>TBG-70188104</t>
  </si>
  <si>
    <t>OLT-01-LHT-70195104-01</t>
  </si>
  <si>
    <t>TBG-LAHAT_CITY</t>
  </si>
  <si>
    <t>TBG-70195104</t>
  </si>
  <si>
    <t>OLT-01-LHT-71192109-01</t>
  </si>
  <si>
    <t>TBG-TANJUNG PAYANG LAHAT</t>
  </si>
  <si>
    <t>TBG-71192109</t>
  </si>
  <si>
    <t>Latitude</t>
  </si>
  <si>
    <t>Longitude</t>
  </si>
  <si>
    <t>FDT-48-LHT-70188104-011</t>
  </si>
  <si>
    <t>FDT-48-LHT-70188104-019</t>
  </si>
  <si>
    <t>FDT-48-LHT-70188104-031</t>
  </si>
  <si>
    <t>FDT-48-LHT-70188104-040</t>
  </si>
  <si>
    <t>FDT-48-LHT-70188104-041</t>
  </si>
  <si>
    <t>FDT-48-LHT-70188104-043</t>
  </si>
  <si>
    <t>FDT-48-LHT-70188104-050</t>
  </si>
  <si>
    <t>FDT-48-LHT-70188104-055</t>
  </si>
  <si>
    <t>FDT-48-LHT-70188104-056</t>
  </si>
  <si>
    <t>FDT-48-LHT-70188104-057</t>
  </si>
  <si>
    <t>FDT-48-LHT-70188104-058</t>
  </si>
  <si>
    <t>FDT-48-LHT-70188104-059</t>
  </si>
  <si>
    <t>FDT-48-LHT-70188104-060</t>
  </si>
  <si>
    <t>FDT-48-LHT-70188104-063</t>
  </si>
  <si>
    <t>FDT-48-LHT-70188104-065</t>
  </si>
  <si>
    <t>FDT-48-LHT-70188104-070</t>
  </si>
  <si>
    <t>FDT-48-LHT-70188104-072</t>
  </si>
  <si>
    <t>FDT-48-LHT-70188104-076</t>
  </si>
  <si>
    <t>FDT-48-LHT-70188104-081</t>
  </si>
  <si>
    <t>FDT-48-LHT-70188104-091</t>
  </si>
  <si>
    <t>FDT-48-LHT-70188104-092</t>
  </si>
  <si>
    <t>FDT-96-LHT-70188104-007</t>
  </si>
  <si>
    <t>FDT-96-LHT-70188104-009</t>
  </si>
  <si>
    <t>FDT-96-LHT-70188104-022</t>
  </si>
  <si>
    <t>FDT-96-LHT-70188104-038</t>
  </si>
  <si>
    <t>FDT-48-LHT-70195104-019</t>
  </si>
  <si>
    <t>FDT-48-LHT-70195104-028</t>
  </si>
  <si>
    <t>FDT-48-LHT-70195104-046</t>
  </si>
  <si>
    <t>FDT-48-LHT-70195104-066</t>
  </si>
  <si>
    <t>FDT-48-LHT-70195104-079</t>
  </si>
  <si>
    <t>FDT-48-LHT-70195104-085</t>
  </si>
  <si>
    <t>FDT-48-LHT-70195104-095</t>
  </si>
  <si>
    <t>FDT-48-LHT-70195104-098</t>
  </si>
  <si>
    <t>FDT-48-LHT-70195104-100</t>
  </si>
  <si>
    <t>FDT-48-LHT-70195104-104</t>
  </si>
  <si>
    <t>FDT-48-LHT-70195104-105</t>
  </si>
  <si>
    <t>FDT-48-LHT-70195104-106</t>
  </si>
  <si>
    <t>FDT-96-LHT-70195104-013</t>
  </si>
  <si>
    <t>FDT-96-LHT-70195104-035</t>
  </si>
  <si>
    <t>FDT-96-LHT-70195104-044</t>
  </si>
  <si>
    <t>FDT-96-LHT-70195104-048</t>
  </si>
  <si>
    <t>FDT-48-LHT-70195104-101</t>
  </si>
  <si>
    <t>FDT-48-LHT-71192109-001</t>
  </si>
  <si>
    <t>FDT-48-LHT-71192109-010</t>
  </si>
  <si>
    <t>FDT-48-LHT-71192109-012</t>
  </si>
  <si>
    <t>FDT-48-LHT-71192109-025</t>
  </si>
  <si>
    <t>FDT-48-LHT-71192109-026</t>
  </si>
  <si>
    <t>FDT-48-LHT-71192109-094</t>
  </si>
  <si>
    <t>Cluster</t>
  </si>
  <si>
    <t>Segment</t>
  </si>
  <si>
    <t>End_Point</t>
  </si>
  <si>
    <t>Start_Point</t>
  </si>
  <si>
    <t>Length_m</t>
  </si>
  <si>
    <t>Pole 1</t>
  </si>
  <si>
    <t>Pole 2</t>
  </si>
  <si>
    <t>Pole 39</t>
  </si>
  <si>
    <t>Pole 40</t>
  </si>
  <si>
    <t>Pole 41</t>
  </si>
  <si>
    <t>Pole 42</t>
  </si>
  <si>
    <t>Pole 43</t>
  </si>
  <si>
    <t>Pole 44</t>
  </si>
  <si>
    <t>Pole 45</t>
  </si>
  <si>
    <t>Pole 46</t>
  </si>
  <si>
    <t>Pole 47</t>
  </si>
  <si>
    <t>Pole 48</t>
  </si>
  <si>
    <t>Pole 49</t>
  </si>
  <si>
    <t>Pole 50</t>
  </si>
  <si>
    <t>Pole 51</t>
  </si>
  <si>
    <t>Pole 52</t>
  </si>
  <si>
    <t>Pole 53</t>
  </si>
  <si>
    <t>Pole 55</t>
  </si>
  <si>
    <t>Pole 56</t>
  </si>
  <si>
    <t>Pole 57</t>
  </si>
  <si>
    <t>Pole 58</t>
  </si>
  <si>
    <t>Pole 59</t>
  </si>
  <si>
    <t>Pole 60</t>
  </si>
  <si>
    <t>Pole 61</t>
  </si>
  <si>
    <t>Pole 62</t>
  </si>
  <si>
    <t>Pole 63</t>
  </si>
  <si>
    <t>Pole 64</t>
  </si>
  <si>
    <t>Pole 65</t>
  </si>
  <si>
    <t>Pole 66</t>
  </si>
  <si>
    <t>Pole 67</t>
  </si>
  <si>
    <t>Pole 68</t>
  </si>
  <si>
    <t>Pole 69</t>
  </si>
  <si>
    <t>Pole 70</t>
  </si>
  <si>
    <t>Pole 71</t>
  </si>
  <si>
    <t>Pole 72</t>
  </si>
  <si>
    <t>Pole 73</t>
  </si>
  <si>
    <t>Pole 74</t>
  </si>
  <si>
    <t>Pole 75</t>
  </si>
  <si>
    <t>Pole 76</t>
  </si>
  <si>
    <t>Pole 77</t>
  </si>
  <si>
    <t>Pole 78</t>
  </si>
  <si>
    <t>Pole 79</t>
  </si>
  <si>
    <t>Pole 80</t>
  </si>
  <si>
    <t>Pole 81</t>
  </si>
  <si>
    <t>Pole 82</t>
  </si>
  <si>
    <t>Pole 83</t>
  </si>
  <si>
    <t>Pole 84</t>
  </si>
  <si>
    <t>Pole 85</t>
  </si>
  <si>
    <t>Pole 86</t>
  </si>
  <si>
    <t>Pole 87</t>
  </si>
  <si>
    <t>Pole 88</t>
  </si>
  <si>
    <t>Pole 89</t>
  </si>
  <si>
    <t>Pole 90</t>
  </si>
  <si>
    <t>Pole 91</t>
  </si>
  <si>
    <t>Pole 92</t>
  </si>
  <si>
    <t>Pole 93</t>
  </si>
  <si>
    <t>Pole 94</t>
  </si>
  <si>
    <t>OLT_Device_Code</t>
  </si>
  <si>
    <t>FDT_Code</t>
  </si>
  <si>
    <t>OLT_Long</t>
  </si>
  <si>
    <t>OLT_Lat</t>
  </si>
  <si>
    <t>FDT_Lat</t>
  </si>
  <si>
    <t>FDT_Long</t>
  </si>
  <si>
    <t>Distance_OLT - FDT (m)</t>
  </si>
  <si>
    <t>Segment_ID</t>
  </si>
  <si>
    <t>FDT-48-LHT-70195104-018</t>
  </si>
  <si>
    <t>Pole_ID</t>
  </si>
  <si>
    <t>OLT-71192109-FDT-001</t>
  </si>
  <si>
    <t>OLT-71192109-FDT-010</t>
  </si>
  <si>
    <t>OLT-71192109-FDT-012</t>
  </si>
  <si>
    <t>OLT-71192109-FDT-025</t>
  </si>
  <si>
    <t>OLT-71192109-FDT-026</t>
  </si>
  <si>
    <t>OLT-71192109-FDT-094</t>
  </si>
  <si>
    <t>Pole_Lat</t>
  </si>
  <si>
    <t>Pole_Long</t>
  </si>
  <si>
    <t>Distance (m)</t>
  </si>
  <si>
    <t>OLT-71192109-FDT-101</t>
  </si>
  <si>
    <t>OLT_ID</t>
  </si>
  <si>
    <t>Lahat</t>
  </si>
  <si>
    <t>Bengkulu</t>
  </si>
  <si>
    <t>OLT-01-BGL-90010104-01</t>
  </si>
  <si>
    <t>OLT-01-BGL-90037104-01</t>
  </si>
  <si>
    <t>OLT-01-BGL-903681003-01</t>
  </si>
  <si>
    <t>OLT-01-BGL-T002882-01</t>
  </si>
  <si>
    <t>TBG-PERUMDAM</t>
  </si>
  <si>
    <t>TBG-HIBRIDA</t>
  </si>
  <si>
    <t>TBG-KANDANG LIMUN</t>
  </si>
  <si>
    <t>TBG-BATANGHARI BENGKULU</t>
  </si>
  <si>
    <t>TBG-90010104</t>
  </si>
  <si>
    <t>TBG-90037104</t>
  </si>
  <si>
    <t>TBG-903681003</t>
  </si>
  <si>
    <t>TBG-T002882</t>
  </si>
  <si>
    <t>OLT-01-JMB-60076104-001</t>
  </si>
  <si>
    <t>OLT-01-JMB-60076104-01</t>
  </si>
  <si>
    <t>OLT-01-JMB-60077104-001</t>
  </si>
  <si>
    <t>OLT-01-JMB-60077104-01</t>
  </si>
  <si>
    <t>OLT-01-JMB-60084104-001</t>
  </si>
  <si>
    <t>OLT-01-JMB-60084104-01</t>
  </si>
  <si>
    <t>OLT-01-JMB-60084104-02</t>
  </si>
  <si>
    <t>OLT-01-JMB-60355109-01</t>
  </si>
  <si>
    <t>OLT-01-JMB-60356109-01</t>
  </si>
  <si>
    <t>OLT-01-JMB-60363109-01</t>
  </si>
  <si>
    <t>OLT-01-JMB-60410109-01</t>
  </si>
  <si>
    <t>OLT-01-JMB-605852007-01</t>
  </si>
  <si>
    <t>OLT-01-JMB-T000186-01</t>
  </si>
  <si>
    <t>OLT-03-JMB-60356109-01</t>
  </si>
  <si>
    <t>Jambi</t>
  </si>
  <si>
    <t>TBG-BATAS_SENGETI</t>
  </si>
  <si>
    <t>TBG-NEW_TVRI_JAMBI</t>
  </si>
  <si>
    <t>TBG-PAALMERAH JAMBI</t>
  </si>
  <si>
    <t>TBG-THEHOK</t>
  </si>
  <si>
    <t>TBG-BATAS_SANGETI</t>
  </si>
  <si>
    <t>TBG-LINDUNG INDAH 2</t>
  </si>
  <si>
    <t>TBG-LORONG MULYO JBI</t>
  </si>
  <si>
    <t>TBG-TANJUNG PERMATA</t>
  </si>
  <si>
    <t>TBG-JAMBI2G57</t>
  </si>
  <si>
    <t>TBG-SRIWIJAYA</t>
  </si>
  <si>
    <t>TBG-60084104</t>
  </si>
  <si>
    <t>TBG-60076104</t>
  </si>
  <si>
    <t>TBG-60077104</t>
  </si>
  <si>
    <t>TBG-60355109</t>
  </si>
  <si>
    <t>TBG-60356109</t>
  </si>
  <si>
    <t>TBG-60363109</t>
  </si>
  <si>
    <t>TBG-60410109</t>
  </si>
  <si>
    <t>TBG-605852007</t>
  </si>
  <si>
    <t>TBG-T000186</t>
  </si>
  <si>
    <t>Simalungun</t>
  </si>
  <si>
    <t>OLT-01-PMS-20268104-01</t>
  </si>
  <si>
    <t>OLT-01-PMS-20268104-02</t>
  </si>
  <si>
    <t>OLT-01-PMS-20268104-03</t>
  </si>
  <si>
    <t>OLT-01-PMS-20268104-06</t>
  </si>
  <si>
    <t>OLT-01-PMS-21739109-001</t>
  </si>
  <si>
    <t>OLT-01-PMS-21739109-01</t>
  </si>
  <si>
    <t>OLT-01-PMS-21739109-02</t>
  </si>
  <si>
    <t>OLT-01-PMS-225112003-001</t>
  </si>
  <si>
    <t>OLT-01-PMS-225112003-01</t>
  </si>
  <si>
    <t>OLT-01-PMS-225112003-03</t>
  </si>
  <si>
    <t>OLT-01-PMS-225202003-01</t>
  </si>
  <si>
    <t>OLT-01-PMS-225202003-02</t>
  </si>
  <si>
    <t>OLT-01-PMS-225202003-03</t>
  </si>
  <si>
    <t>OLT-01-PMS-225752007-01</t>
  </si>
  <si>
    <t>OLT-01-PMS-225752007-02</t>
  </si>
  <si>
    <t>OLT-01-PMS-225762007-01</t>
  </si>
  <si>
    <t>OLT-01-PMS-225762007-02</t>
  </si>
  <si>
    <t>OLT-01-PSM-225202003-02</t>
  </si>
  <si>
    <t>OLT-02-PMS-225202003-02</t>
  </si>
  <si>
    <t>OLT-04-PMS-20268104-01</t>
  </si>
  <si>
    <t>OLT-04-PMS-225202003-01</t>
  </si>
  <si>
    <t>TBG-KARANG SARI</t>
  </si>
  <si>
    <t>TBG-JLN HULAKMA SINAGA</t>
  </si>
  <si>
    <t>TBG-IBS MEGA LAND</t>
  </si>
  <si>
    <t>TBG-IBS MEGALAND</t>
  </si>
  <si>
    <t>TBG-IBS BANDAR SAWAH</t>
  </si>
  <si>
    <t xml:space="preserve">TBG-IBS SINAKSAK </t>
  </si>
  <si>
    <t>TBG-SIMALUNGUN OLT 01</t>
  </si>
  <si>
    <t>TBG-IBS PEMATANG ASILUM</t>
  </si>
  <si>
    <t>TBG SIMALUNGUN OLT 01</t>
  </si>
  <si>
    <t>TBG-KARANG_SARI</t>
  </si>
  <si>
    <t>TBG-20268104</t>
  </si>
  <si>
    <t>TBG-21739109</t>
  </si>
  <si>
    <t>TBG-225112003</t>
  </si>
  <si>
    <t>TBG-225202003</t>
  </si>
  <si>
    <t>TBG-225752007</t>
  </si>
  <si>
    <t>TBG-225762007</t>
  </si>
  <si>
    <t>TBG IBS BANDAR SAWAH</t>
  </si>
  <si>
    <t>TBG-IBS SINAKSAK PEMATANG SIANTAR</t>
  </si>
  <si>
    <t>OLT-03-SIT-160114104-01</t>
  </si>
  <si>
    <t>OLT-03-SIT-163164110-01</t>
  </si>
  <si>
    <t>OLT-03-SIT-1643341003-01</t>
  </si>
  <si>
    <t>OLT-03-SIT-1648502004-01</t>
  </si>
  <si>
    <t>OLT-03-SIT-1649772007-01</t>
  </si>
  <si>
    <t>OLT-03-SIT-TBG03_EJ136-01</t>
  </si>
  <si>
    <t>Situbondo</t>
  </si>
  <si>
    <t>TBG-3G_TALKANDANG</t>
  </si>
  <si>
    <t>TBG-ALAS MALANG</t>
  </si>
  <si>
    <t>TBG-BESUKI_KALIMAS</t>
  </si>
  <si>
    <t>TBG-3G-IBS PANJI SITUBONDO</t>
  </si>
  <si>
    <t>TBG-IBS DAWUHAN</t>
  </si>
  <si>
    <t>TBG-BESUKI</t>
  </si>
  <si>
    <t>TBG-160114104</t>
  </si>
  <si>
    <t>TBG-163164110</t>
  </si>
  <si>
    <t>TBG-1643341003</t>
  </si>
  <si>
    <t>TBG-1648502004</t>
  </si>
  <si>
    <t>TBG-1649772007</t>
  </si>
  <si>
    <t>TBG-TBG03_EJ136</t>
  </si>
  <si>
    <t>OLT-01-PMS-20268104-05</t>
  </si>
  <si>
    <t>Wonosobo</t>
  </si>
  <si>
    <t>OLT-003-WSB-80164104-01</t>
  </si>
  <si>
    <t>OLT-03-WSB-141101109</t>
  </si>
  <si>
    <t>OLT-03-WSB-141101109-01</t>
  </si>
  <si>
    <t>OLT-03-WSB-1445232007</t>
  </si>
  <si>
    <t>OLT-03-WSB-1445232007-01</t>
  </si>
  <si>
    <t>OLT-03-WSB-1445232007-13</t>
  </si>
  <si>
    <t>OLT-03-WSB-80164104-001</t>
  </si>
  <si>
    <t>OLT-03-WSB-80164104-01</t>
  </si>
  <si>
    <t>OLT-03-WSB-80164104-14</t>
  </si>
  <si>
    <t>OLT-03-WSB-T000350-001</t>
  </si>
  <si>
    <t>OLT-03-WSB-T000350-01</t>
  </si>
  <si>
    <t>OLT-03-WSB-T0003500-01</t>
  </si>
  <si>
    <t>TBG-MOJOTENGAH</t>
  </si>
  <si>
    <t>TBG-80164104</t>
  </si>
  <si>
    <t>TBG-SELOMERTO</t>
  </si>
  <si>
    <t>TBG-141101109</t>
  </si>
  <si>
    <t>TBG-IBS WONOSOBO</t>
  </si>
  <si>
    <t>TBG-1445232007</t>
  </si>
  <si>
    <t>TBG WONOSOBO OLT 03</t>
  </si>
  <si>
    <t>TBG IBS WONOSOBO</t>
  </si>
  <si>
    <t>TBG -  MOJOTENGAH</t>
  </si>
  <si>
    <t>TBG - 80164104</t>
  </si>
  <si>
    <t>TBG-KERTEK</t>
  </si>
  <si>
    <t>TBG-T000350</t>
  </si>
  <si>
    <t>Gorontalo</t>
  </si>
  <si>
    <t>OLT-04-250121109-01</t>
  </si>
  <si>
    <t xml:space="preserve">OLT-04-250130109-01  </t>
  </si>
  <si>
    <t>OLT-04-GTO-240048104-01</t>
  </si>
  <si>
    <t>OLT-04-GTO-250118109-01</t>
  </si>
  <si>
    <t>OLT-04-GTO-250121109-01</t>
  </si>
  <si>
    <t>OLT-04-GTO-250121109-02</t>
  </si>
  <si>
    <t>OLT-04-GTO-250128109-01</t>
  </si>
  <si>
    <t>OLT-04-GTO-250130109-01</t>
  </si>
  <si>
    <t>OLT-04-GTO-250130109-02</t>
  </si>
  <si>
    <t>OLT-04-GTO-250135109-01</t>
  </si>
  <si>
    <t>OLT-04-GTO-T002953-01</t>
  </si>
  <si>
    <t>OLT-04-GTO-T002953-02</t>
  </si>
  <si>
    <t>TBG-DUSUN5 TALAGAJAYA</t>
  </si>
  <si>
    <t>TBG-250121109</t>
  </si>
  <si>
    <t>TBG - TELAGA DUSUNTIGA</t>
  </si>
  <si>
    <t xml:space="preserve">TBG-250130109  </t>
  </si>
  <si>
    <t>TBG-BATUDAA</t>
  </si>
  <si>
    <t>TBG-240048104</t>
  </si>
  <si>
    <t>TBG-HUTABOHO</t>
  </si>
  <si>
    <t>TBG-250130109</t>
  </si>
  <si>
    <t>TBG-TBG DUSUN 5 TALAGAJAYA</t>
  </si>
  <si>
    <t>TBG TELAGA DUSUNTIGA</t>
  </si>
  <si>
    <t>GTO-250121109</t>
  </si>
  <si>
    <t>TBG-ULAPATOA</t>
  </si>
  <si>
    <t>TBG-250128109</t>
  </si>
  <si>
    <t>TBG-TELAGA DUSUNTIGA</t>
  </si>
  <si>
    <t>TBG-ISIMU SELATAN</t>
  </si>
  <si>
    <t>TBG-250135109</t>
  </si>
  <si>
    <t>TBG-DUTULANAA</t>
  </si>
  <si>
    <t>TBG-T002953</t>
  </si>
  <si>
    <t>No</t>
  </si>
  <si>
    <t>City_Code</t>
  </si>
  <si>
    <t>LHT</t>
  </si>
  <si>
    <t>LHT-Pole1</t>
  </si>
  <si>
    <t>LHT-Pole2</t>
  </si>
  <si>
    <t>LHT-Pole3</t>
  </si>
  <si>
    <t>LHT-Pole4</t>
  </si>
  <si>
    <t>LHT-Pole5</t>
  </si>
  <si>
    <t>LHT-Pole6</t>
  </si>
  <si>
    <t>LHT-Pole7</t>
  </si>
  <si>
    <t>LHT-Pole8</t>
  </si>
  <si>
    <t>LHT-Pole9</t>
  </si>
  <si>
    <t>LHT-Pole10</t>
  </si>
  <si>
    <t>LHT-Pole11</t>
  </si>
  <si>
    <t>LHT-Pole12</t>
  </si>
  <si>
    <t>LHT-Pole13</t>
  </si>
  <si>
    <t>LHT-Pole14</t>
  </si>
  <si>
    <t>LHT-Pole15</t>
  </si>
  <si>
    <t>LHT-Pole16</t>
  </si>
  <si>
    <t>LHT-Pole17</t>
  </si>
  <si>
    <t>LHT-Pole18</t>
  </si>
  <si>
    <t>LHT-Pole19</t>
  </si>
  <si>
    <t>LHT-Pole20</t>
  </si>
  <si>
    <t>LHT-Pole21</t>
  </si>
  <si>
    <t>LHT-Pole22</t>
  </si>
  <si>
    <t>LHT-Pole23</t>
  </si>
  <si>
    <t>LHT-Pole24</t>
  </si>
  <si>
    <t>LHT-Pole25</t>
  </si>
  <si>
    <t>LHT-Pole26</t>
  </si>
  <si>
    <t>LHT-Pole27</t>
  </si>
  <si>
    <t>LHT-Pole28</t>
  </si>
  <si>
    <t>LHT-Pole29</t>
  </si>
  <si>
    <t>LHT-Pole30</t>
  </si>
  <si>
    <t>LHT-Pole31</t>
  </si>
  <si>
    <t>LHT-Pole32</t>
  </si>
  <si>
    <t>LHT-Pole33</t>
  </si>
  <si>
    <t>LHT-Pole34</t>
  </si>
  <si>
    <t>LHT-Pole35</t>
  </si>
  <si>
    <t>LHT-Pole36</t>
  </si>
  <si>
    <t>LHT-Pole37</t>
  </si>
  <si>
    <t>LHT-Pole38</t>
  </si>
  <si>
    <t>LHT-Pole39</t>
  </si>
  <si>
    <t>LHT-Pole40</t>
  </si>
  <si>
    <t>LHT-Pole41</t>
  </si>
  <si>
    <t>LHT-Pole42</t>
  </si>
  <si>
    <t>LHT-Pole43</t>
  </si>
  <si>
    <t>LHT-Pole44</t>
  </si>
  <si>
    <t>LHT-Pole45</t>
  </si>
  <si>
    <t>LHT-Pole46</t>
  </si>
  <si>
    <t>LHT-Pole47</t>
  </si>
  <si>
    <t>LHT-Pole48</t>
  </si>
  <si>
    <t>LHT-Pole49</t>
  </si>
  <si>
    <t>LHT-Pole50</t>
  </si>
  <si>
    <t>LHT-Pole51</t>
  </si>
  <si>
    <t>LHT-Pole52</t>
  </si>
  <si>
    <t>LHT-Pole75</t>
  </si>
  <si>
    <t>Residences</t>
  </si>
  <si>
    <t>PMS</t>
  </si>
  <si>
    <t>PMS-Pole75</t>
  </si>
  <si>
    <t>PMS-Pole76</t>
  </si>
  <si>
    <t>PMS-Pole77</t>
  </si>
  <si>
    <t>PMS-Pole78</t>
  </si>
  <si>
    <t>PMS-Pole79</t>
  </si>
  <si>
    <t>PMS-Pole80</t>
  </si>
  <si>
    <t>PMS-Pole81</t>
  </si>
  <si>
    <t>PMS-Pole82</t>
  </si>
  <si>
    <t>PMS-Pole83</t>
  </si>
  <si>
    <t>PMS-Pole84</t>
  </si>
  <si>
    <t>PMS-Pole85</t>
  </si>
  <si>
    <t>PMS-Pole86</t>
  </si>
  <si>
    <t>PMS-Pole87</t>
  </si>
  <si>
    <t>PMS-Pole88</t>
  </si>
  <si>
    <t>PMS-Pole89</t>
  </si>
  <si>
    <t>PMS-Pole90</t>
  </si>
  <si>
    <t>PMS-Pole91</t>
  </si>
  <si>
    <t>PMS-Pole92</t>
  </si>
  <si>
    <t>PMS-Pole93</t>
  </si>
  <si>
    <t>PMS-Pole94</t>
  </si>
  <si>
    <t>PMS-Pole95</t>
  </si>
  <si>
    <t>PMS-Pole96</t>
  </si>
  <si>
    <t>PMS-Pole97</t>
  </si>
  <si>
    <t>PMS-Pole98</t>
  </si>
  <si>
    <t>PMS-Pole99</t>
  </si>
  <si>
    <t>PMS-Pole100</t>
  </si>
  <si>
    <t>PMS-Pole101</t>
  </si>
  <si>
    <t>PMS-Pole102</t>
  </si>
  <si>
    <t>PMS-Pole103</t>
  </si>
  <si>
    <t>PMS-Pole104</t>
  </si>
  <si>
    <t>PMS-Pole105</t>
  </si>
  <si>
    <t>PMS-Pole106</t>
  </si>
  <si>
    <t>PMS-Pole107</t>
  </si>
  <si>
    <t>PMS-Pole108</t>
  </si>
  <si>
    <t>PMS-Pole109</t>
  </si>
  <si>
    <t>PMS-Pole110</t>
  </si>
  <si>
    <t>PMS-Pole111</t>
  </si>
  <si>
    <t>PMS-Pole112</t>
  </si>
  <si>
    <t>PMS-Pole113</t>
  </si>
  <si>
    <t>PMS-Pole114</t>
  </si>
  <si>
    <t>PMS-Pole115</t>
  </si>
  <si>
    <t>PMS-Pole116</t>
  </si>
  <si>
    <t>PMS-Pole117</t>
  </si>
  <si>
    <t>PMS-Pole118</t>
  </si>
  <si>
    <t>PMS-Pole119</t>
  </si>
  <si>
    <t>PMS-Pole120</t>
  </si>
  <si>
    <t>PMS-Pole121</t>
  </si>
  <si>
    <t>PMS-Pole122</t>
  </si>
  <si>
    <t>PMS-Pole123</t>
  </si>
  <si>
    <t>PMS-Pole124</t>
  </si>
  <si>
    <t>PMS-Pole125</t>
  </si>
  <si>
    <t>PMS-Pole126</t>
  </si>
  <si>
    <t>PMS-Pole127</t>
  </si>
  <si>
    <t>PMS-Pole128</t>
  </si>
  <si>
    <t>PMS-Pole129</t>
  </si>
  <si>
    <t>PMS-Pole130</t>
  </si>
  <si>
    <t>PMS-Pole131</t>
  </si>
  <si>
    <t>PMS-Pole132</t>
  </si>
  <si>
    <t>PMS-Pole133</t>
  </si>
  <si>
    <t>PMS-Pole134</t>
  </si>
  <si>
    <t>PMS-Pole135</t>
  </si>
  <si>
    <t>PMS-Pole136</t>
  </si>
  <si>
    <t>PMS-Pole137</t>
  </si>
  <si>
    <t>PMS-Pole138</t>
  </si>
  <si>
    <t>PMS-Pole139</t>
  </si>
  <si>
    <t>PMS-Pole140</t>
  </si>
  <si>
    <t>PMS-Pole141</t>
  </si>
  <si>
    <t>PMS-Pole142</t>
  </si>
  <si>
    <t>PMS-Pole143</t>
  </si>
  <si>
    <t>PMS-Pole144</t>
  </si>
  <si>
    <t>PMS-Pole145</t>
  </si>
  <si>
    <t>PMS-Pole146</t>
  </si>
  <si>
    <t>PMS-Pole147</t>
  </si>
  <si>
    <t>PMS-Pole148</t>
  </si>
  <si>
    <t>PMS-Pole149</t>
  </si>
  <si>
    <t>PMS-Pole150</t>
  </si>
  <si>
    <t>PMS-Pole151</t>
  </si>
  <si>
    <t>PMS-Pole152</t>
  </si>
  <si>
    <t>PMS-Pole153</t>
  </si>
  <si>
    <t>PMS-Pole154</t>
  </si>
  <si>
    <t>PMS-Pole155</t>
  </si>
  <si>
    <t>PMS-Pole156</t>
  </si>
  <si>
    <t>PMS-Pole157</t>
  </si>
  <si>
    <t>PMS-Pole158</t>
  </si>
  <si>
    <t>PMS-Pole159</t>
  </si>
  <si>
    <t>PMS-Pole160</t>
  </si>
  <si>
    <t>PMS-Pole161</t>
  </si>
  <si>
    <t>PMS-Pole162</t>
  </si>
  <si>
    <t>PMS-Pole163</t>
  </si>
  <si>
    <t>PMS-Pole164</t>
  </si>
  <si>
    <t>PMS-Pole165</t>
  </si>
  <si>
    <t>PMS-Pole166</t>
  </si>
  <si>
    <t>PMS-Pole167</t>
  </si>
  <si>
    <t>PMS-Pole168</t>
  </si>
  <si>
    <t>PMS-Pole169</t>
  </si>
  <si>
    <t>PMS-Pole170</t>
  </si>
  <si>
    <t>PMS-Pole171</t>
  </si>
  <si>
    <t>PMS-Pole172</t>
  </si>
  <si>
    <t>PMS-Pole173</t>
  </si>
  <si>
    <t>PMS-Pole174</t>
  </si>
  <si>
    <t>PMS-Pole175</t>
  </si>
  <si>
    <t>PMS-Pole176</t>
  </si>
  <si>
    <t>PMS-Pole177</t>
  </si>
  <si>
    <t>PMS-Pole8</t>
  </si>
  <si>
    <t>PMS-Pole7</t>
  </si>
  <si>
    <t>PMS-Pole6</t>
  </si>
  <si>
    <t>PMS-Pole5</t>
  </si>
  <si>
    <t>PMS-Pole4</t>
  </si>
  <si>
    <t>PMS-Pole45</t>
  </si>
  <si>
    <t>PMS-Pole44</t>
  </si>
  <si>
    <t>PMS-Pole43</t>
  </si>
  <si>
    <t>PMS-Pole42</t>
  </si>
  <si>
    <t>PMS-Pole41</t>
  </si>
  <si>
    <t>PMS-Pole40</t>
  </si>
  <si>
    <t>PMS-Pole39</t>
  </si>
  <si>
    <t>PMS-Pole38</t>
  </si>
  <si>
    <t>PMS-Pole37</t>
  </si>
  <si>
    <t>PMS-Pole36</t>
  </si>
  <si>
    <t>PMS-Pole35</t>
  </si>
  <si>
    <t>PMS-Pole34</t>
  </si>
  <si>
    <t>PMS-Pole33</t>
  </si>
  <si>
    <t>PMS-Pole32</t>
  </si>
  <si>
    <t>PMS-Pole31</t>
  </si>
  <si>
    <t>PMS-Pole30</t>
  </si>
  <si>
    <t>PMS-Pole29</t>
  </si>
  <si>
    <t>PMS-Pole28</t>
  </si>
  <si>
    <t>PMS-Pole27</t>
  </si>
  <si>
    <t>PMS-Pole26</t>
  </si>
  <si>
    <t>PMS-Pole25</t>
  </si>
  <si>
    <t>PMS-Pole24</t>
  </si>
  <si>
    <t>PMS-Pole23</t>
  </si>
  <si>
    <t>PMS-Pole22</t>
  </si>
  <si>
    <t>PMS-Pole21</t>
  </si>
  <si>
    <t>PMS-Pole20</t>
  </si>
  <si>
    <t>PMS-Pole19</t>
  </si>
  <si>
    <t>PMS-Pole18</t>
  </si>
  <si>
    <t>PMS-Pole17</t>
  </si>
  <si>
    <t>PMS-Pole16</t>
  </si>
  <si>
    <t>PMS-Pole15</t>
  </si>
  <si>
    <t>PMS-Pole14</t>
  </si>
  <si>
    <t>PMS-Pole13</t>
  </si>
  <si>
    <t>PMS-Pole12</t>
  </si>
  <si>
    <t>PMS-Pole11</t>
  </si>
  <si>
    <t>PMS-Pole10</t>
  </si>
  <si>
    <t>PMS-Pole9</t>
  </si>
  <si>
    <t>PMS-Pole73</t>
  </si>
  <si>
    <t>PMS-Pole72</t>
  </si>
  <si>
    <t>PMS-Pole71</t>
  </si>
  <si>
    <t>PMS-Pole70</t>
  </si>
  <si>
    <t>PMS-Pole69</t>
  </si>
  <si>
    <t>PMS-Pole68</t>
  </si>
  <si>
    <t>PMS-Pole67</t>
  </si>
  <si>
    <t>PMS-Pole66</t>
  </si>
  <si>
    <t>PMS-Pole65</t>
  </si>
  <si>
    <t>PMS-Pole64</t>
  </si>
  <si>
    <t>PMS-Pole63</t>
  </si>
  <si>
    <t>PMS-Pole62</t>
  </si>
  <si>
    <t>PMS-Pole61</t>
  </si>
  <si>
    <t>PMS-Pole60</t>
  </si>
  <si>
    <t>PMS-Pole59</t>
  </si>
  <si>
    <t>PMS-Pole58</t>
  </si>
  <si>
    <t>PMS-Pole57</t>
  </si>
  <si>
    <t>PMS-Pole56</t>
  </si>
  <si>
    <t>PMS-Pole55</t>
  </si>
  <si>
    <t>PMS-Pole54</t>
  </si>
  <si>
    <t>PMS-Pole53</t>
  </si>
  <si>
    <t>PMS-Pole52</t>
  </si>
  <si>
    <t>PMS-Pole51</t>
  </si>
  <si>
    <t>PMS-Pole50</t>
  </si>
  <si>
    <t>PMS-Pole49</t>
  </si>
  <si>
    <t>PMS-Pole48</t>
  </si>
  <si>
    <t>PMS-Pole47</t>
  </si>
  <si>
    <t>PMS-Pole46</t>
  </si>
  <si>
    <t>PMS-Pole3</t>
  </si>
  <si>
    <t>PMS-Pole1</t>
  </si>
  <si>
    <t>PMS-Pole2</t>
  </si>
  <si>
    <t>PMS-Pole74</t>
  </si>
  <si>
    <t>FDT-48-PMS-225762007-020</t>
  </si>
  <si>
    <t>FDT-48-PMS-225762007-021</t>
  </si>
  <si>
    <t>FDT-48-PMS-225762007-022</t>
  </si>
  <si>
    <t>FDT-48-PMS-225762007-023</t>
  </si>
  <si>
    <t>FDT-48-PMS-225762007-024</t>
  </si>
  <si>
    <t>FDT-48-PMS-225762007-025</t>
  </si>
  <si>
    <t>FDT-48-PMS-225762007-026</t>
  </si>
  <si>
    <t>FDT-48-PMS-225762007-027</t>
  </si>
  <si>
    <t>FDT-48-PMS-225762007-028</t>
  </si>
  <si>
    <t>FDT-48-PMS-225762007-029</t>
  </si>
  <si>
    <t>FDT-48-PMS-225762007-030</t>
  </si>
  <si>
    <t>FDT-48-PMS-225762007-031</t>
  </si>
  <si>
    <t>FDT-48-PMS-225762007-032</t>
  </si>
  <si>
    <t>FDT-48-PMS-225762007-033</t>
  </si>
  <si>
    <t>FDT-48-PMS-225762007-034</t>
  </si>
  <si>
    <t>FDT-48-PMS-225762007-035</t>
  </si>
  <si>
    <t>FDT-48-PMS-225762007-036</t>
  </si>
  <si>
    <t>FDT-48-PMS-225762007-037</t>
  </si>
  <si>
    <t>FDT-48-PMS-225762007-038</t>
  </si>
  <si>
    <t>FDT-48-PMS-225762007-039</t>
  </si>
  <si>
    <t>FDT-48-PMS-225762007-040</t>
  </si>
  <si>
    <t>FDT-48-PMS-225762007-041</t>
  </si>
  <si>
    <t>FDT-48-PMS-225762007-042</t>
  </si>
  <si>
    <t>FDT-48-PMS-225762007-043</t>
  </si>
  <si>
    <t>FDT-48-PMS-225762007-044</t>
  </si>
  <si>
    <t>FDT-48-PMS-225762007-045</t>
  </si>
  <si>
    <t>FDT-48-PMS-225762007-046</t>
  </si>
  <si>
    <t>FDT-48-PMS-225762007-047</t>
  </si>
  <si>
    <t>FDT-48-PMS-225762007-048</t>
  </si>
  <si>
    <t>FDT-48-PMS-225762007-049</t>
  </si>
  <si>
    <t>FDT-48-PMS-225762007-050</t>
  </si>
  <si>
    <t>FDT-48-PMS-225762007-051</t>
  </si>
  <si>
    <t>FDT-48-PMS-225762007-052</t>
  </si>
  <si>
    <t>FDT-48-PMS-225762007-053</t>
  </si>
  <si>
    <t>FDT-48-PMS-225762007-054</t>
  </si>
  <si>
    <t>FDT-48-PMS-225762007-055</t>
  </si>
  <si>
    <t>FDT-48-PMS-225762007-056</t>
  </si>
  <si>
    <t>FDT-48-PMS-225762007-057</t>
  </si>
  <si>
    <t>FDT-48-PMS-225762007-058</t>
  </si>
  <si>
    <t>FDT-48-PMS-225762007-059</t>
  </si>
  <si>
    <t>FDT-48-PMS-225762007-060</t>
  </si>
  <si>
    <t>FDT-48-PMS-225762007-061</t>
  </si>
  <si>
    <t>FDT-48-PMS-225762007-062</t>
  </si>
  <si>
    <t>FDT-48-PMS-225762007-063</t>
  </si>
  <si>
    <t>FDT-48-PMS-225762007-064</t>
  </si>
  <si>
    <t>FDT-48-PMS-225762007-065</t>
  </si>
  <si>
    <t>FDT-48-PMS-225762007-066</t>
  </si>
  <si>
    <t>FDT-48-PMS-225762007-067</t>
  </si>
  <si>
    <t>FDT-48-PMS-225762007-068</t>
  </si>
  <si>
    <t>FDT-48-PMS-225762007-069</t>
  </si>
  <si>
    <t>FDT-48-PMS-225762007-070</t>
  </si>
  <si>
    <t>FDT-48-PMS-225762007-071</t>
  </si>
  <si>
    <t>FDT-48-PMS-225762007-072</t>
  </si>
  <si>
    <t>FDT-48-PMS-225762007-073</t>
  </si>
  <si>
    <t>FDT-48-PMS-225762007-074</t>
  </si>
  <si>
    <t>FDT-48-PMS-225762007-075</t>
  </si>
  <si>
    <t>FDT-48-PMS-225762007-076</t>
  </si>
  <si>
    <t>FDT-48-PMS-225762007-077</t>
  </si>
  <si>
    <t>FDT-48-PMS-225762007-078</t>
  </si>
  <si>
    <t>FDT-48-PMS-225762007-079</t>
  </si>
  <si>
    <t>FDT-48-PMS-225762007-080</t>
  </si>
  <si>
    <t>FDT-48-PMS-225762007-081</t>
  </si>
  <si>
    <t>FDT-48-PMS-225762007-082</t>
  </si>
  <si>
    <t>FDT-48-PMS-225762007-083</t>
  </si>
  <si>
    <t>FDT-48-PMS-225762007-084</t>
  </si>
  <si>
    <t>FDT-48-PMS-225762007-085</t>
  </si>
  <si>
    <t>FDT-48-PMS-225762007-086</t>
  </si>
  <si>
    <t>FDT-48-PMS-225762007-087</t>
  </si>
  <si>
    <t>FDT-48-PMS-225762007-088</t>
  </si>
  <si>
    <t>FDT-48-PMS-225762007-089</t>
  </si>
  <si>
    <t>FDT-48-PMS-225762007-090</t>
  </si>
  <si>
    <t>FDT-48-PMS-225762007-091</t>
  </si>
  <si>
    <t>FDT-48-PMS-225762007-092</t>
  </si>
  <si>
    <t>FDT-48-PMS-225762007-093</t>
  </si>
  <si>
    <t>FDT-48-PMS-225762007-094</t>
  </si>
  <si>
    <t>FDT-48-PMS-225762007-095</t>
  </si>
  <si>
    <t>FDT-48-PMS-225762007-096</t>
  </si>
  <si>
    <t>FDT-48-PMS-225762007-120</t>
  </si>
  <si>
    <t>FDT-48-PMS-225762007-128</t>
  </si>
  <si>
    <t>FDT-48-PMS-225762007-133</t>
  </si>
  <si>
    <t>FDT-48-PMS-225762007-137</t>
  </si>
  <si>
    <t>FDT-48-PMS-225762007-523</t>
  </si>
  <si>
    <t>FDT-48-PMS-225762007-503</t>
  </si>
  <si>
    <t>FDT-48-PMS-225762007-510</t>
  </si>
  <si>
    <t>PMS-Pole257</t>
  </si>
  <si>
    <t>PMS-Pole256</t>
  </si>
  <si>
    <t>PMS-Pole255</t>
  </si>
  <si>
    <t>PMS-Pole254</t>
  </si>
  <si>
    <t>PMS-Pole253</t>
  </si>
  <si>
    <t>PMS-Pole252</t>
  </si>
  <si>
    <t>PMS-Pole251</t>
  </si>
  <si>
    <t>PMS-Pole250</t>
  </si>
  <si>
    <t>PMS-Pole249</t>
  </si>
  <si>
    <t>PMS-Pole248</t>
  </si>
  <si>
    <t>PMS-Pole247</t>
  </si>
  <si>
    <t>PMS-Pole246</t>
  </si>
  <si>
    <t>PMS-Pole245</t>
  </si>
  <si>
    <t>PMS-Pole244</t>
  </si>
  <si>
    <t>PMS-Pole243</t>
  </si>
  <si>
    <t>PMS-Pole242</t>
  </si>
  <si>
    <t>PMS-Pole241</t>
  </si>
  <si>
    <t>PMS-Pole240</t>
  </si>
  <si>
    <t>PMS-Pole239</t>
  </si>
  <si>
    <t>PMS-Pole212</t>
  </si>
  <si>
    <t>PMS-Pole211</t>
  </si>
  <si>
    <t>PMS-Pole210</t>
  </si>
  <si>
    <t>PMS-Pole209</t>
  </si>
  <si>
    <t>PMS-Pole208</t>
  </si>
  <si>
    <t>PMS-Pole207</t>
  </si>
  <si>
    <t>PMS-Pole206</t>
  </si>
  <si>
    <t>PMS-Pole205</t>
  </si>
  <si>
    <t>PMS-Pole204</t>
  </si>
  <si>
    <t>PMS-Pole203</t>
  </si>
  <si>
    <t>PMS-Pole202</t>
  </si>
  <si>
    <t>PMS-Pole201</t>
  </si>
  <si>
    <t>PMS-Pole200</t>
  </si>
  <si>
    <t>PMS-Pole199</t>
  </si>
  <si>
    <t>PMS-Pole198</t>
  </si>
  <si>
    <t>PMS-Pole197</t>
  </si>
  <si>
    <t>PMS-Pole196</t>
  </si>
  <si>
    <t>PMS-Pole195</t>
  </si>
  <si>
    <t>PMS-Pole194</t>
  </si>
  <si>
    <t>PMS-Pole193</t>
  </si>
  <si>
    <t>PMS-Pole192</t>
  </si>
  <si>
    <t>PMS-Pole191</t>
  </si>
  <si>
    <t>PMS-Pole190</t>
  </si>
  <si>
    <t>PMS-Pole189</t>
  </si>
  <si>
    <t>PMS-Pole188</t>
  </si>
  <si>
    <t>PMS-Pole187</t>
  </si>
  <si>
    <t>PMS-Pole186</t>
  </si>
  <si>
    <t>PMS-Pole185</t>
  </si>
  <si>
    <t>PMS-Pole184</t>
  </si>
  <si>
    <t>PMS-Pole183</t>
  </si>
  <si>
    <t>PMS-Pole182</t>
  </si>
  <si>
    <t>PMS-Pole181</t>
  </si>
  <si>
    <t>PMS-Pole180</t>
  </si>
  <si>
    <t>PMS-Pole179</t>
  </si>
  <si>
    <t>PMS-Pole178</t>
  </si>
  <si>
    <t>PMS-Pole238</t>
  </si>
  <si>
    <t>PMS-Pole237</t>
  </si>
  <si>
    <t>PMS-Pole236</t>
  </si>
  <si>
    <t>PMS-Pole235</t>
  </si>
  <si>
    <t>PMS-Pole234</t>
  </si>
  <si>
    <t>PMS-Pole233</t>
  </si>
  <si>
    <t>PMS-Pole232</t>
  </si>
  <si>
    <t>PMS-Pole231</t>
  </si>
  <si>
    <t>PMS-Pole230</t>
  </si>
  <si>
    <t>PMS-Pole229</t>
  </si>
  <si>
    <t>PMS-Pole228</t>
  </si>
  <si>
    <t>PMS-Pole227</t>
  </si>
  <si>
    <t>PMS-Pole226</t>
  </si>
  <si>
    <t>PMS-Pole225</t>
  </si>
  <si>
    <t>PMS-Pole224</t>
  </si>
  <si>
    <t>PMS-Pole223</t>
  </si>
  <si>
    <t>PMS-Pole222</t>
  </si>
  <si>
    <t>PMS-Pole221</t>
  </si>
  <si>
    <t>PMS-Pole220</t>
  </si>
  <si>
    <t>PMS-Pole219</t>
  </si>
  <si>
    <t>PMS-Pole218</t>
  </si>
  <si>
    <t>PMS-Pole217</t>
  </si>
  <si>
    <t>PMS-Pole216</t>
  </si>
  <si>
    <t>PMS-Pole215</t>
  </si>
  <si>
    <t>PMS-Pole214</t>
  </si>
  <si>
    <t>PMS-Pole213</t>
  </si>
  <si>
    <t>FDT-48-PMS-21739109/225762007-106C</t>
  </si>
  <si>
    <t>FDT-48-PMS-225202003-014</t>
  </si>
  <si>
    <t>PMS-Pole258</t>
  </si>
  <si>
    <t>PMS-Pole317</t>
  </si>
  <si>
    <t>PMS-Pole275</t>
  </si>
  <si>
    <t>PMS-Pole274</t>
  </si>
  <si>
    <t>PMS-Pole273</t>
  </si>
  <si>
    <t>PMS-Pole272</t>
  </si>
  <si>
    <t>PMS-Pole271</t>
  </si>
  <si>
    <t>PMS-Pole270</t>
  </si>
  <si>
    <t>PMS-Pole269</t>
  </si>
  <si>
    <t>PMS-Pole268</t>
  </si>
  <si>
    <t>PMS-Pole267</t>
  </si>
  <si>
    <t>PMS-Pole266</t>
  </si>
  <si>
    <t>PMS-Pole265</t>
  </si>
  <si>
    <t>PMS-Pole264</t>
  </si>
  <si>
    <t>PMS-Pole263</t>
  </si>
  <si>
    <t>PMS-Pole262</t>
  </si>
  <si>
    <t>PMS-Pole261</t>
  </si>
  <si>
    <t>PMS-Pole260</t>
  </si>
  <si>
    <t>PMS-Pole259</t>
  </si>
  <si>
    <t>FDT-48-PMS-225202003-071</t>
  </si>
  <si>
    <t>FDT-48-PMS-225202003-072</t>
  </si>
  <si>
    <t>FDT-48-PMS-225202003-073</t>
  </si>
  <si>
    <t>FDT-48-PMS-225202003-085</t>
  </si>
  <si>
    <t>FDT-48-PMS-225202003-089</t>
  </si>
  <si>
    <t>PMS-Pole289</t>
  </si>
  <si>
    <t>PMS-Pole288</t>
  </si>
  <si>
    <t>PMS-Pole287</t>
  </si>
  <si>
    <t>PMS-Pole286</t>
  </si>
  <si>
    <t>PMS-Pole285</t>
  </si>
  <si>
    <t>PMS-Pole284</t>
  </si>
  <si>
    <t>PMS-Pole283</t>
  </si>
  <si>
    <t>PMS-Pole282</t>
  </si>
  <si>
    <t>PMS-Pole281</t>
  </si>
  <si>
    <t>PMS-Pole280</t>
  </si>
  <si>
    <t>PMS-Pole279</t>
  </si>
  <si>
    <t>PMS-Pole278</t>
  </si>
  <si>
    <t>PMS-Pole277</t>
  </si>
  <si>
    <t>PMS-Pole276</t>
  </si>
  <si>
    <t>PMS-Pole316</t>
  </si>
  <si>
    <t>PMS-Pole315</t>
  </si>
  <si>
    <t>PMS-Pole314</t>
  </si>
  <si>
    <t>PMS-Pole313</t>
  </si>
  <si>
    <t>PMS-Pole312</t>
  </si>
  <si>
    <t>PMS-Pole311</t>
  </si>
  <si>
    <t>PMS-Pole310</t>
  </si>
  <si>
    <t>PMS-Pole309</t>
  </si>
  <si>
    <t>PMS-Pole308</t>
  </si>
  <si>
    <t>PMS-Pole307</t>
  </si>
  <si>
    <t>PMS-Pole306</t>
  </si>
  <si>
    <t>PMS-Pole305</t>
  </si>
  <si>
    <t>PMS-Pole304</t>
  </si>
  <si>
    <t>PMS-Pole303</t>
  </si>
  <si>
    <t>PMS-Pole302</t>
  </si>
  <si>
    <t>PMS-Pole301</t>
  </si>
  <si>
    <t>PMS-Pole300</t>
  </si>
  <si>
    <t>PMS-Pole299</t>
  </si>
  <si>
    <t>PMS-Pole298</t>
  </si>
  <si>
    <t>PMS-Pole297</t>
  </si>
  <si>
    <t>PMS-Pole296</t>
  </si>
  <si>
    <t>PMS-Pole295</t>
  </si>
  <si>
    <t>PMS-Pole294</t>
  </si>
  <si>
    <t>PMS-Pole293</t>
  </si>
  <si>
    <t>PMS-Pole292</t>
  </si>
  <si>
    <t>PMS-Pole291</t>
  </si>
  <si>
    <t>PMS-Pole290</t>
  </si>
  <si>
    <t>FDT-48-PMS-225202003-090</t>
  </si>
  <si>
    <t>FDT-48-PMS-225202003-092</t>
  </si>
  <si>
    <t>FDT-48-PMS-225202003-094</t>
  </si>
  <si>
    <t>FDT-48-PMS-225202003-095</t>
  </si>
  <si>
    <t>FDT-48-PMS-225202003-096</t>
  </si>
  <si>
    <t>PMS-Pole430</t>
  </si>
  <si>
    <t>PMS-Pole429</t>
  </si>
  <si>
    <t>PMS-Pole428</t>
  </si>
  <si>
    <t>PMS-Pole427</t>
  </si>
  <si>
    <t>PMS-Pole426</t>
  </si>
  <si>
    <t>PMS-Pole425</t>
  </si>
  <si>
    <t>PMS-Pole424</t>
  </si>
  <si>
    <t>PMS-Pole423</t>
  </si>
  <si>
    <t>PMS-Pole422</t>
  </si>
  <si>
    <t>PMS-Pole421</t>
  </si>
  <si>
    <t>PMS-Pole420</t>
  </si>
  <si>
    <t>PMS-Pole419</t>
  </si>
  <si>
    <t>PMS-Pole418</t>
  </si>
  <si>
    <t>PMS-Pole417</t>
  </si>
  <si>
    <t>PMS-Pole416</t>
  </si>
  <si>
    <t>PMS-Pole415</t>
  </si>
  <si>
    <t>PMS-Pole414</t>
  </si>
  <si>
    <t>PMS-Pole413</t>
  </si>
  <si>
    <t>PMS-Pole412</t>
  </si>
  <si>
    <t>PMS-Pole411</t>
  </si>
  <si>
    <t>PMS-Pole410</t>
  </si>
  <si>
    <t>PMS-Pole409</t>
  </si>
  <si>
    <t>PMS-Pole408</t>
  </si>
  <si>
    <t>PMS-Pole355</t>
  </si>
  <si>
    <t>PMS-Pole354</t>
  </si>
  <si>
    <t>PMS-Pole353</t>
  </si>
  <si>
    <t>PMS-Pole352</t>
  </si>
  <si>
    <t>PMS-Pole351</t>
  </si>
  <si>
    <t>PMS-Pole350</t>
  </si>
  <si>
    <t>PMS-Pole349</t>
  </si>
  <si>
    <t>PMS-Pole348</t>
  </si>
  <si>
    <t>PMS-Pole347</t>
  </si>
  <si>
    <t>PMS-Pole346</t>
  </si>
  <si>
    <t>PMS-Pole345</t>
  </si>
  <si>
    <t>PMS-Pole344</t>
  </si>
  <si>
    <t>PMS-Pole343</t>
  </si>
  <si>
    <t>PMS-Pole342</t>
  </si>
  <si>
    <t>PMS-Pole341</t>
  </si>
  <si>
    <t>PMS-Pole340</t>
  </si>
  <si>
    <t>PMS-Pole339</t>
  </si>
  <si>
    <t>PMS-Pole338</t>
  </si>
  <si>
    <t>PMS-Pole337</t>
  </si>
  <si>
    <t>PMS-Pole336</t>
  </si>
  <si>
    <t>PMS-Pole335</t>
  </si>
  <si>
    <t>PMS-Pole334</t>
  </si>
  <si>
    <t>PMS-Pole333</t>
  </si>
  <si>
    <t>PMS-Pole332</t>
  </si>
  <si>
    <t>PMS-Pole331</t>
  </si>
  <si>
    <t>PMS-Pole330</t>
  </si>
  <si>
    <t>PMS-Pole329</t>
  </si>
  <si>
    <t>PMS-Pole328</t>
  </si>
  <si>
    <t>PMS-Pole327</t>
  </si>
  <si>
    <t>PMS-Pole326</t>
  </si>
  <si>
    <t>PMS-Pole325</t>
  </si>
  <si>
    <t>PMS-Pole324</t>
  </si>
  <si>
    <t>PMS-Pole323</t>
  </si>
  <si>
    <t>PMS-Pole322</t>
  </si>
  <si>
    <t>PMS-Pole321</t>
  </si>
  <si>
    <t>PMS-Pole320</t>
  </si>
  <si>
    <t>PMS-Pole319</t>
  </si>
  <si>
    <t>PMS-Pole318</t>
  </si>
  <si>
    <t>FDT-48-PMS-225202003-509</t>
  </si>
  <si>
    <t>FDT-48-PMS-225202003-529</t>
  </si>
  <si>
    <t>FDT-48-PMS-225202003-518</t>
  </si>
  <si>
    <t>FDT-48-PMS-225202003-520</t>
  </si>
  <si>
    <t>FDT-48-PMS-225202003-527</t>
  </si>
  <si>
    <t>PMS-Pole451</t>
  </si>
  <si>
    <t>PMS-Pole450</t>
  </si>
  <si>
    <t>PMS-Pole449</t>
  </si>
  <si>
    <t>PMS-Pole448</t>
  </si>
  <si>
    <t>PMS-Pole447</t>
  </si>
  <si>
    <t>PMS-Pole446</t>
  </si>
  <si>
    <t>PMS-Pole445</t>
  </si>
  <si>
    <t>PMS-Pole444</t>
  </si>
  <si>
    <t>PMS-Pole443</t>
  </si>
  <si>
    <t>PMS-Pole442</t>
  </si>
  <si>
    <t>PMS-Pole441</t>
  </si>
  <si>
    <t>PMS-Pole440</t>
  </si>
  <si>
    <t>PMS-Pole439</t>
  </si>
  <si>
    <t>PMS-Pole438</t>
  </si>
  <si>
    <t>PMS-Pole437</t>
  </si>
  <si>
    <t>PMS-Pole436</t>
  </si>
  <si>
    <t>PMS-Pole435</t>
  </si>
  <si>
    <t>PMS-Pole434</t>
  </si>
  <si>
    <t>PMS-Pole433</t>
  </si>
  <si>
    <t>PMS-Pole432</t>
  </si>
  <si>
    <t>PMS-Pole431</t>
  </si>
  <si>
    <t>PMS-Pole386</t>
  </si>
  <si>
    <t>PMS-Pole385</t>
  </si>
  <si>
    <t>PMS-Pole384</t>
  </si>
  <si>
    <t>PMS-Pole383</t>
  </si>
  <si>
    <t>PMS-Pole382</t>
  </si>
  <si>
    <t>PMS-Pole381</t>
  </si>
  <si>
    <t>PMS-Pole380</t>
  </si>
  <si>
    <t>PMS-Pole379</t>
  </si>
  <si>
    <t>PMS-Pole378</t>
  </si>
  <si>
    <t>PMS-Pole377</t>
  </si>
  <si>
    <t>PMS-Pole376</t>
  </si>
  <si>
    <t>PMS-Pole375</t>
  </si>
  <si>
    <t>PMS-Pole374</t>
  </si>
  <si>
    <t>PMS-Pole373</t>
  </si>
  <si>
    <t>PMS-Pole372</t>
  </si>
  <si>
    <t>PMS-Pole371</t>
  </si>
  <si>
    <t>PMS-Pole370</t>
  </si>
  <si>
    <t>PMS-Pole369</t>
  </si>
  <si>
    <t>PMS-Pole368</t>
  </si>
  <si>
    <t>PMS-Pole367</t>
  </si>
  <si>
    <t>PMS-Pole366</t>
  </si>
  <si>
    <t>PMS-Pole365</t>
  </si>
  <si>
    <t>PMS-Pole364</t>
  </si>
  <si>
    <t>PMS-Pole363</t>
  </si>
  <si>
    <t>PMS-Pole362</t>
  </si>
  <si>
    <t>PMS-Pole361</t>
  </si>
  <si>
    <t>PMS-Pole360</t>
  </si>
  <si>
    <t>PMS-Pole359</t>
  </si>
  <si>
    <t>PMS-Pole358</t>
  </si>
  <si>
    <t>PMS-Pole357</t>
  </si>
  <si>
    <t>PMS-Pole356</t>
  </si>
  <si>
    <t>PMS-Pole396</t>
  </si>
  <si>
    <t>PMS-Pole395</t>
  </si>
  <si>
    <t>PMS-Pole394</t>
  </si>
  <si>
    <t>PMS-Pole393</t>
  </si>
  <si>
    <t>PMS-Pole392</t>
  </si>
  <si>
    <t>PMS-Pole391</t>
  </si>
  <si>
    <t>PMS-Pole390</t>
  </si>
  <si>
    <t>PMS-Pole389</t>
  </si>
  <si>
    <t>PMS-Pole388</t>
  </si>
  <si>
    <t>PMS-Pole387</t>
  </si>
  <si>
    <t>PMS-Pole407</t>
  </si>
  <si>
    <t>PMS-Pole406</t>
  </si>
  <si>
    <t>PMS-Pole405</t>
  </si>
  <si>
    <t>PMS-Pole404</t>
  </si>
  <si>
    <t>PMS-Pole403</t>
  </si>
  <si>
    <t>PMS-Pole402</t>
  </si>
  <si>
    <t>PMS-Pole401</t>
  </si>
  <si>
    <t>PMS-Pole400</t>
  </si>
  <si>
    <t>PMS-Pole399</t>
  </si>
  <si>
    <t>PMS-Pole398</t>
  </si>
  <si>
    <t>PMS-Pole397</t>
  </si>
  <si>
    <t>PMS-Pole459</t>
  </si>
  <si>
    <t>PMS-Pole458</t>
  </si>
  <si>
    <t>PMS-Pole457</t>
  </si>
  <si>
    <t>PMS-Pole456</t>
  </si>
  <si>
    <t>PMS-Pole455</t>
  </si>
  <si>
    <t>PMS-Pole454</t>
  </si>
  <si>
    <t>PMS-Pole453</t>
  </si>
  <si>
    <t>PMS-Pole452</t>
  </si>
  <si>
    <t>FDT-48-PMS-225202003-046</t>
  </si>
  <si>
    <t>FDT-48-PMS-225202003-048</t>
  </si>
  <si>
    <t>PMS-Pole478</t>
  </si>
  <si>
    <t>PMS-Pole477</t>
  </si>
  <si>
    <t>PMS-Pole476</t>
  </si>
  <si>
    <t>PMS-Pole475</t>
  </si>
  <si>
    <t>PMS-Pole474</t>
  </si>
  <si>
    <t>PMS-Pole473</t>
  </si>
  <si>
    <t>PMS-Pole472</t>
  </si>
  <si>
    <t>PMS-Pole471</t>
  </si>
  <si>
    <t>PMS-Pole470</t>
  </si>
  <si>
    <t>PMS-Pole469</t>
  </si>
  <si>
    <t>PMS-Pole468</t>
  </si>
  <si>
    <t>PMS-Pole467</t>
  </si>
  <si>
    <t>PMS-Pole483</t>
  </si>
  <si>
    <t>PMS-Pole482</t>
  </si>
  <si>
    <t>PMS-Pole481</t>
  </si>
  <si>
    <t>PMS-Pole480</t>
  </si>
  <si>
    <t>PMS-Pole479</t>
  </si>
  <si>
    <t>PMS-Pole560</t>
  </si>
  <si>
    <t>PMS-Pole559</t>
  </si>
  <si>
    <t>PMS-Pole558</t>
  </si>
  <si>
    <t>PMS-Pole557</t>
  </si>
  <si>
    <t>PMS-Pole556</t>
  </si>
  <si>
    <t>PMS-Pole555</t>
  </si>
  <si>
    <t>PMS-Pole554</t>
  </si>
  <si>
    <t>PMS-Pole553</t>
  </si>
  <si>
    <t>PMS-Pole513</t>
  </si>
  <si>
    <t>PMS-Pole512</t>
  </si>
  <si>
    <t>PMS-Pole511</t>
  </si>
  <si>
    <t>PMS-Pole510</t>
  </si>
  <si>
    <t>PMS-Pole509</t>
  </si>
  <si>
    <t>PMS-Pole508</t>
  </si>
  <si>
    <t>PMS-Pole507</t>
  </si>
  <si>
    <t>PMS-Pole506</t>
  </si>
  <si>
    <t>PMS-Pole505</t>
  </si>
  <si>
    <t>PMS-Pole504</t>
  </si>
  <si>
    <t>PMS-Pole503</t>
  </si>
  <si>
    <t>PMS-Pole502</t>
  </si>
  <si>
    <t>PMS-Pole501</t>
  </si>
  <si>
    <t>PMS-Pole500</t>
  </si>
  <si>
    <t>PMS-Pole499</t>
  </si>
  <si>
    <t>PMS-Pole498</t>
  </si>
  <si>
    <t>PMS-Pole497</t>
  </si>
  <si>
    <t>PMS-Pole496</t>
  </si>
  <si>
    <t>PMS-Pole495</t>
  </si>
  <si>
    <t>PMS-Pole494</t>
  </si>
  <si>
    <t>PMS-Pole493</t>
  </si>
  <si>
    <t>PMS-Pole492</t>
  </si>
  <si>
    <t>PMS-Pole491</t>
  </si>
  <si>
    <t>PMS-Pole490</t>
  </si>
  <si>
    <t>PMS-Pole489</t>
  </si>
  <si>
    <t>PMS-Pole488</t>
  </si>
  <si>
    <t>PMS-Pole487</t>
  </si>
  <si>
    <t>PMS-Pole486</t>
  </si>
  <si>
    <t>PMS-Pole485</t>
  </si>
  <si>
    <t>PMS-Pole484</t>
  </si>
  <si>
    <t>PMS-Pole563</t>
  </si>
  <si>
    <t>PMS-Pole562</t>
  </si>
  <si>
    <t>PMS-Pole561</t>
  </si>
  <si>
    <t>PMS-Pole516</t>
  </si>
  <si>
    <t>PMS-Pole515</t>
  </si>
  <si>
    <t>PMS-Pole514</t>
  </si>
  <si>
    <t>FDT-48-PMS-225202003-127</t>
  </si>
  <si>
    <t>FDT-48-PMS-225202003-136</t>
  </si>
  <si>
    <t>PMS-Pole552</t>
  </si>
  <si>
    <t>PMS-Pole551</t>
  </si>
  <si>
    <t>PMS-Pole550</t>
  </si>
  <si>
    <t>PMS-Pole549</t>
  </si>
  <si>
    <t>PMS-Pole548</t>
  </si>
  <si>
    <t>PMS-Pole547</t>
  </si>
  <si>
    <t>PMS-Pole546</t>
  </si>
  <si>
    <t>PMS-Pole545</t>
  </si>
  <si>
    <t>PMS-Pole544</t>
  </si>
  <si>
    <t>PMS-Pole543</t>
  </si>
  <si>
    <t>PMS-Pole542</t>
  </si>
  <si>
    <t>PMS-Pole541</t>
  </si>
  <si>
    <t>PMS-Pole540</t>
  </si>
  <si>
    <t>PMS-Pole539</t>
  </si>
  <si>
    <t>PMS-Pole538</t>
  </si>
  <si>
    <t>PMS-Pole537</t>
  </si>
  <si>
    <t>PMS-Pole536</t>
  </si>
  <si>
    <t>PMS-Pole535</t>
  </si>
  <si>
    <t>PMS-Pole534</t>
  </si>
  <si>
    <t>PMS-Pole533</t>
  </si>
  <si>
    <t>PMS-Pole532</t>
  </si>
  <si>
    <t>PMS-Pole531</t>
  </si>
  <si>
    <t>PMS-Pole530</t>
  </si>
  <si>
    <t>PMS-Pole529</t>
  </si>
  <si>
    <t>PMS-Pole528</t>
  </si>
  <si>
    <t>PMS-Pole527</t>
  </si>
  <si>
    <t>PMS-Pole526</t>
  </si>
  <si>
    <t>PMS-Pole525</t>
  </si>
  <si>
    <t>PMS-Pole524</t>
  </si>
  <si>
    <t>PMS-Pole523</t>
  </si>
  <si>
    <t>PMS-Pole522</t>
  </si>
  <si>
    <t>PMS-Pole521</t>
  </si>
  <si>
    <t>PMS-Pole520</t>
  </si>
  <si>
    <t>PMS-Pole519</t>
  </si>
  <si>
    <t>PMS-Pole518</t>
  </si>
  <si>
    <t>PMS-Pole517</t>
  </si>
  <si>
    <t>FDT-48-PMS-225202003-528</t>
  </si>
  <si>
    <t>PMS-Pole581</t>
  </si>
  <si>
    <t>PMS-Pole580</t>
  </si>
  <si>
    <t>PMS-Pole579</t>
  </si>
  <si>
    <t>PMS-Pole578</t>
  </si>
  <si>
    <t>PMS-Pole577</t>
  </si>
  <si>
    <t>PMS-Pole576</t>
  </si>
  <si>
    <t>PMS-Pole575</t>
  </si>
  <si>
    <t>PMS-Pole574</t>
  </si>
  <si>
    <t>PMS-Pole573</t>
  </si>
  <si>
    <t>PMS-Pole572</t>
  </si>
  <si>
    <t>PMS-Pole571</t>
  </si>
  <si>
    <t>PMS-Pole570</t>
  </si>
  <si>
    <t>PMS-Pole569</t>
  </si>
  <si>
    <t>PMS-Pole568</t>
  </si>
  <si>
    <t>PMS-Pole567</t>
  </si>
  <si>
    <t>PMS-Pole566</t>
  </si>
  <si>
    <t>PMS-Pole565</t>
  </si>
  <si>
    <t>FDT-48-PMS-20268104-005</t>
  </si>
  <si>
    <t>FDT-48-PMS-20268104-006</t>
  </si>
  <si>
    <t>FDT-48-PMS-20268104-007</t>
  </si>
  <si>
    <t>FDT-48-PMS-20268104-010</t>
  </si>
  <si>
    <t>FDT-48-PMS-20268104-019</t>
  </si>
  <si>
    <t>PMS-Pole647</t>
  </si>
  <si>
    <t>PMS-Pole646</t>
  </si>
  <si>
    <t>PMS-Pole645</t>
  </si>
  <si>
    <t>PMS-Pole644</t>
  </si>
  <si>
    <t>PMS-Pole643</t>
  </si>
  <si>
    <t>PMS-Pole642</t>
  </si>
  <si>
    <t>PMS-Pole641</t>
  </si>
  <si>
    <t>PMS-Pole640</t>
  </si>
  <si>
    <t>PMS-Pole639</t>
  </si>
  <si>
    <t>PMS-Pole638</t>
  </si>
  <si>
    <t>PMS-Pole637</t>
  </si>
  <si>
    <t>PMS-Pole636</t>
  </si>
  <si>
    <t>PMS-Pole635</t>
  </si>
  <si>
    <t>PMS-Pole634</t>
  </si>
  <si>
    <t>PMS-Pole633</t>
  </si>
  <si>
    <t>PMS-Pole632</t>
  </si>
  <si>
    <t>PMS-Pole631</t>
  </si>
  <si>
    <t>PMS-Pole630</t>
  </si>
  <si>
    <t>PMS-Pole629</t>
  </si>
  <si>
    <t>PMS-Pole628</t>
  </si>
  <si>
    <t>PMS-Pole627</t>
  </si>
  <si>
    <t>PMS-Pole626</t>
  </si>
  <si>
    <t>PMS-Pole625</t>
  </si>
  <si>
    <t>PMS-Pole624</t>
  </si>
  <si>
    <t>PMS-Pole623</t>
  </si>
  <si>
    <t>PMS-Pole622</t>
  </si>
  <si>
    <t>PMS-Pole621</t>
  </si>
  <si>
    <t>PMS-Pole620</t>
  </si>
  <si>
    <t>PMS-Pole619</t>
  </si>
  <si>
    <t>PMS-Pole618</t>
  </si>
  <si>
    <t>PMS-Pole617</t>
  </si>
  <si>
    <t>PMS-Pole616</t>
  </si>
  <si>
    <t>PMS-Pole615</t>
  </si>
  <si>
    <t>PMS-Pole614</t>
  </si>
  <si>
    <t>PMS-Pole613</t>
  </si>
  <si>
    <t>PMS-Pole612</t>
  </si>
  <si>
    <t>PMS-Pole611</t>
  </si>
  <si>
    <t>PMS-Pole610</t>
  </si>
  <si>
    <t>PMS-Pole609</t>
  </si>
  <si>
    <t>PMS-Pole608</t>
  </si>
  <si>
    <t>PMS-Pole607</t>
  </si>
  <si>
    <t>PMS-Pole606</t>
  </si>
  <si>
    <t>PMS-Pole605</t>
  </si>
  <si>
    <t>PMS-Pole604</t>
  </si>
  <si>
    <t>PMS-Pole603</t>
  </si>
  <si>
    <t>PMS-Pole602</t>
  </si>
  <si>
    <t>PMS-Pole601</t>
  </si>
  <si>
    <t>PMS-Pole600</t>
  </si>
  <si>
    <t>PMS-Pole599</t>
  </si>
  <si>
    <t>PMS-Pole598</t>
  </si>
  <si>
    <t>PMS-Pole597</t>
  </si>
  <si>
    <t>PMS-Pole596</t>
  </si>
  <si>
    <t>PMS-Pole595</t>
  </si>
  <si>
    <t>PMS-Pole594</t>
  </si>
  <si>
    <t>PMS-Pole593</t>
  </si>
  <si>
    <t>PMS-Pole592</t>
  </si>
  <si>
    <t>PMS-Pole591</t>
  </si>
  <si>
    <t>PMS-Pole590</t>
  </si>
  <si>
    <t>PMS-Pole589</t>
  </si>
  <si>
    <t>PMS-Pole588</t>
  </si>
  <si>
    <t>PMS-Pole587</t>
  </si>
  <si>
    <t>PMS-Pole586</t>
  </si>
  <si>
    <t>PMS-Pole585</t>
  </si>
  <si>
    <t>PMS-Pole584</t>
  </si>
  <si>
    <t>PMS-Pole583</t>
  </si>
  <si>
    <t>PMS-Pole582</t>
  </si>
  <si>
    <t>FDT-48-PMS-20268104-022</t>
  </si>
  <si>
    <t>FDT-48-PMS-20268104-024</t>
  </si>
  <si>
    <t>FDT-48-PMS-20268104-030</t>
  </si>
  <si>
    <t>FDT-48-PMS-20268104-034</t>
  </si>
  <si>
    <t>FDT-48-PMS-20268104-059</t>
  </si>
  <si>
    <t>FDT-48-PMS-20268104-070</t>
  </si>
  <si>
    <t>FDT-48-PMS-20268104-076</t>
  </si>
  <si>
    <t>PMS-Pole683</t>
  </si>
  <si>
    <t>PMS-Pole682</t>
  </si>
  <si>
    <t>PMS-Pole681</t>
  </si>
  <si>
    <t>PMS-Pole680</t>
  </si>
  <si>
    <t>PMS-Pole679</t>
  </si>
  <si>
    <t>PMS-Pole678</t>
  </si>
  <si>
    <t>PMS-Pole677</t>
  </si>
  <si>
    <t>PMS-Pole676</t>
  </si>
  <si>
    <t>PMS-Pole675</t>
  </si>
  <si>
    <t>PMS-Pole674</t>
  </si>
  <si>
    <t>PMS-Pole673</t>
  </si>
  <si>
    <t>PMS-Pole672</t>
  </si>
  <si>
    <t>PMS-Pole671</t>
  </si>
  <si>
    <t>PMS-Pole670</t>
  </si>
  <si>
    <t>PMS-Pole669</t>
  </si>
  <si>
    <t>PMS-Pole668</t>
  </si>
  <si>
    <t>PMS-Pole667</t>
  </si>
  <si>
    <t>PMS-Pole666</t>
  </si>
  <si>
    <t>PMS-Pole665</t>
  </si>
  <si>
    <t>PMS-Pole664</t>
  </si>
  <si>
    <t>PMS-Pole663</t>
  </si>
  <si>
    <t>PMS-Pole662</t>
  </si>
  <si>
    <t>PMS-Pole661</t>
  </si>
  <si>
    <t>PMS-Pole660</t>
  </si>
  <si>
    <t>PMS-Pole659</t>
  </si>
  <si>
    <t>PMS-Pole658</t>
  </si>
  <si>
    <t>PMS-Pole657</t>
  </si>
  <si>
    <t>PMS-Pole656</t>
  </si>
  <si>
    <t>PMS-Pole655</t>
  </si>
  <si>
    <t>PMS-Pole654</t>
  </si>
  <si>
    <t>PMS-Pole653</t>
  </si>
  <si>
    <t>PMS-Pole652</t>
  </si>
  <si>
    <t>PMS-Pole651</t>
  </si>
  <si>
    <t>PMS-Pole650</t>
  </si>
  <si>
    <t>PMS-Pole649</t>
  </si>
  <si>
    <t>PMS-Pole648</t>
  </si>
  <si>
    <t>PMS-Pole684</t>
  </si>
  <si>
    <t>PMS-Pole738</t>
  </si>
  <si>
    <t>PMS-Pole737</t>
  </si>
  <si>
    <t>PMS-Pole736</t>
  </si>
  <si>
    <t>FDT-48-PMS-20268104-098</t>
  </si>
  <si>
    <t>PMS-Pole732</t>
  </si>
  <si>
    <t>PMS-Pole731</t>
  </si>
  <si>
    <t>PMS-Pole730</t>
  </si>
  <si>
    <t>PMS-Pole729</t>
  </si>
  <si>
    <t>PMS-Pole728</t>
  </si>
  <si>
    <t>PMS-Pole727</t>
  </si>
  <si>
    <t>PMS-Pole726</t>
  </si>
  <si>
    <t>PMS-Pole725</t>
  </si>
  <si>
    <t>PMS-Pole724</t>
  </si>
  <si>
    <t>PMS-Pole723</t>
  </si>
  <si>
    <t>PMS-Pole722</t>
  </si>
  <si>
    <t>PMS-Pole721</t>
  </si>
  <si>
    <t>PMS-Pole720</t>
  </si>
  <si>
    <t>PMS-Pole719</t>
  </si>
  <si>
    <t>PMS-Pole718</t>
  </si>
  <si>
    <t>PMS-Pole717</t>
  </si>
  <si>
    <t>PMS-Pole716</t>
  </si>
  <si>
    <t>PMS-Pole715</t>
  </si>
  <si>
    <t>PMS-Pole714</t>
  </si>
  <si>
    <t>PMS-Pole713</t>
  </si>
  <si>
    <t>PMS-Pole712</t>
  </si>
  <si>
    <t>PMS-Pole711</t>
  </si>
  <si>
    <t>PMS-Pole710</t>
  </si>
  <si>
    <t>PMS-Pole709</t>
  </si>
  <si>
    <t>PMS-Pole708</t>
  </si>
  <si>
    <t>PMS-Pole707</t>
  </si>
  <si>
    <t>PMS-Pole706</t>
  </si>
  <si>
    <t>PMS-Pole705</t>
  </si>
  <si>
    <t>PMS-Pole704</t>
  </si>
  <si>
    <t>PMS-Pole703</t>
  </si>
  <si>
    <t>PMS-Pole702</t>
  </si>
  <si>
    <t>PMS-Pole701</t>
  </si>
  <si>
    <t>PMS-Pole700</t>
  </si>
  <si>
    <t>PMS-Pole699</t>
  </si>
  <si>
    <t>PMS-Pole698</t>
  </si>
  <si>
    <t>PMS-Pole697</t>
  </si>
  <si>
    <t>PMS-Pole696</t>
  </si>
  <si>
    <t>PMS-Pole695</t>
  </si>
  <si>
    <t>PMS-Pole694</t>
  </si>
  <si>
    <t>PMS-Pole693</t>
  </si>
  <si>
    <t>PMS-Pole692</t>
  </si>
  <si>
    <t>PMS-Pole691</t>
  </si>
  <si>
    <t>PMS-Pole690</t>
  </si>
  <si>
    <t>PMS-Pole689</t>
  </si>
  <si>
    <t>PMS-Pole688</t>
  </si>
  <si>
    <t>PMS-Pole687</t>
  </si>
  <si>
    <t>PMS-Pole686</t>
  </si>
  <si>
    <t>PMS-Pole685</t>
  </si>
  <si>
    <t>PMS-Pole735</t>
  </si>
  <si>
    <t>PMS-Pole734</t>
  </si>
  <si>
    <t>PMS-Pole733</t>
  </si>
  <si>
    <t>FDT-48-PMS-20268104-513</t>
  </si>
  <si>
    <t>FDT-48-PMS-20268104-507</t>
  </si>
  <si>
    <t>PMS-Pole776</t>
  </si>
  <si>
    <t>PMS-Pole775</t>
  </si>
  <si>
    <t>PMS-Pole774</t>
  </si>
  <si>
    <t>PMS-Pole773</t>
  </si>
  <si>
    <t>PMS-Pole772</t>
  </si>
  <si>
    <t>PMS-Pole771</t>
  </si>
  <si>
    <t>PMS-Pole770</t>
  </si>
  <si>
    <t>PMS-Pole769</t>
  </si>
  <si>
    <t>PMS-Pole768</t>
  </si>
  <si>
    <t>PMS-Pole767</t>
  </si>
  <si>
    <t>PMS-Pole766</t>
  </si>
  <si>
    <t>PMS-Pole765</t>
  </si>
  <si>
    <t>PMS-Pole764</t>
  </si>
  <si>
    <t>PMS-Pole763</t>
  </si>
  <si>
    <t>PMS-Pole762</t>
  </si>
  <si>
    <t>PMS-Pole761</t>
  </si>
  <si>
    <t>PMS-Pole760</t>
  </si>
  <si>
    <t>PMS-Pole759</t>
  </si>
  <si>
    <t>PMS-Pole758</t>
  </si>
  <si>
    <t>PMS-Pole757</t>
  </si>
  <si>
    <t>PMS-Pole756</t>
  </si>
  <si>
    <t>PMS-Pole755</t>
  </si>
  <si>
    <t>PMS-Pole754</t>
  </si>
  <si>
    <t>PMS-Pole753</t>
  </si>
  <si>
    <t>PMS-Pole752</t>
  </si>
  <si>
    <t>PMS-Pole751</t>
  </si>
  <si>
    <t>PMS-Pole750</t>
  </si>
  <si>
    <t>PMS-Pole749</t>
  </si>
  <si>
    <t>PMS-Pole748</t>
  </si>
  <si>
    <t>PMS-Pole747</t>
  </si>
  <si>
    <t>PMS-Pole746</t>
  </si>
  <si>
    <t>PMS-Pole745</t>
  </si>
  <si>
    <t>PMS-Pole744</t>
  </si>
  <si>
    <t>PMS-Pole743</t>
  </si>
  <si>
    <t>PMS-Pole742</t>
  </si>
  <si>
    <t>PMS-Pole741</t>
  </si>
  <si>
    <t>PMS-Pole740</t>
  </si>
  <si>
    <t>PMS-Pole739</t>
  </si>
  <si>
    <t>OLT_Location</t>
  </si>
  <si>
    <t>OLT_Name</t>
  </si>
  <si>
    <t>OLT-SMGN-Karang_Sari-01</t>
  </si>
  <si>
    <t>OLT-SMGN-Karang_Sari-02</t>
  </si>
  <si>
    <t>OLT-SMGN-Karang_Sari-03</t>
  </si>
  <si>
    <t>OLT-SMGN-Karang_Sari-06</t>
  </si>
  <si>
    <t>OLT-SMGN-IBS-Bandar_Sawah-01</t>
  </si>
  <si>
    <t>OLT-SMGN-IBS-Bandar_Sawah-02</t>
  </si>
  <si>
    <t>OLT-SMGN-IBS-Bandar_Sawah-03</t>
  </si>
  <si>
    <t>OLT-SMGN-IBS-Pematang_Asilum-01</t>
  </si>
  <si>
    <t>OLT-SMGN-IBS-Pematang_Asilum-02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</si>
  <si>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</si>
  <si>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</si>
  <si>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</si>
  <si>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</si>
  <si>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</si>
  <si>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</si>
  <si>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</si>
  <si>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</si>
  <si>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</si>
  <si>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</si>
  <si>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</si>
  <si>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</si>
  <si>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</si>
  <si>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</si>
  <si>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</si>
  <si>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</si>
  <si>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</si>
  <si>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</si>
  <si>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</si>
  <si>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</si>
  <si>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</si>
  <si>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</si>
  <si>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</si>
  <si>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</si>
  <si>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</si>
  <si>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</si>
  <si>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</si>
  <si>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</si>
  <si>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</si>
  <si>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</si>
  <si>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</si>
  <si>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</si>
  <si>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</si>
  <si>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</si>
  <si>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Y1</t>
  </si>
  <si>
    <t>Y2</t>
  </si>
  <si>
    <t>Y3</t>
  </si>
  <si>
    <t>Y4</t>
  </si>
  <si>
    <t>Y5</t>
  </si>
  <si>
    <t>Y6</t>
  </si>
  <si>
    <t>A1</t>
  </si>
  <si>
    <t>A2</t>
  </si>
  <si>
    <t>B1</t>
  </si>
  <si>
    <t>B16</t>
  </si>
  <si>
    <t>B15</t>
  </si>
  <si>
    <t>B9</t>
  </si>
  <si>
    <t>B23</t>
  </si>
  <si>
    <t>B4</t>
  </si>
  <si>
    <t>B2</t>
  </si>
  <si>
    <t>B3</t>
  </si>
  <si>
    <t>B5</t>
  </si>
  <si>
    <t>B6</t>
  </si>
  <si>
    <t>B7</t>
  </si>
  <si>
    <t>B8</t>
  </si>
  <si>
    <t>B10</t>
  </si>
  <si>
    <t>B11</t>
  </si>
  <si>
    <t>B12</t>
  </si>
  <si>
    <t>B13</t>
  </si>
  <si>
    <t>B14</t>
  </si>
  <si>
    <t>B17</t>
  </si>
  <si>
    <t>B18</t>
  </si>
  <si>
    <t>B19</t>
  </si>
  <si>
    <t>B20</t>
  </si>
  <si>
    <t>B21</t>
  </si>
  <si>
    <t>B22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</si>
</sst>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0"/>
    <numFmt numFmtId="166" formatCode="0.0000000"/>
    <numFmt numFmtId="167" formatCode="0.000"/>
    <numFmt numFmtId="168" formatCode="0.000000000"/>
    <numFmt numFmtId="169" formatCode="0.00000000"/>
    <numFmt numFmtId="170" formatCode="0.00000000000000"/>
    <numFmt numFmtId="171" formatCode="0.000000000000000"/>
    <numFmt numFmtId="172" formatCode="#,##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A77C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6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EFF"/>
        <bgColor indexed="64"/>
      </patternFill>
    </fill>
    <fill>
      <patternFill patternType="solid">
        <fgColor rgb="FFE0F5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DE3EE"/>
        <bgColor indexed="64"/>
      </patternFill>
    </fill>
    <fill>
      <patternFill patternType="solid">
        <fgColor rgb="FFFFF9EB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E9F6E1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rgb="FFEAFE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4F8F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 vertical="center"/>
    </xf>
    <xf numFmtId="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5" borderId="0" xfId="0" applyFill="1"/>
    <xf numFmtId="167" fontId="0" fillId="5" borderId="0" xfId="0" applyNumberFormat="1" applyFill="1"/>
    <xf numFmtId="0" fontId="0" fillId="6" borderId="0" xfId="0" applyFill="1"/>
    <xf numFmtId="167" fontId="0" fillId="6" borderId="0" xfId="0" applyNumberFormat="1" applyFill="1"/>
    <xf numFmtId="0" fontId="0" fillId="7" borderId="0" xfId="0" applyFill="1"/>
    <xf numFmtId="167" fontId="0" fillId="7" borderId="0" xfId="0" applyNumberFormat="1" applyFill="1"/>
    <xf numFmtId="0" fontId="0" fillId="8" borderId="0" xfId="0" applyFill="1"/>
    <xf numFmtId="167" fontId="0" fillId="8" borderId="0" xfId="0" applyNumberFormat="1" applyFill="1"/>
    <xf numFmtId="0" fontId="0" fillId="9" borderId="0" xfId="0" applyFill="1"/>
    <xf numFmtId="167" fontId="0" fillId="9" borderId="0" xfId="0" applyNumberFormat="1" applyFill="1"/>
    <xf numFmtId="0" fontId="0" fillId="10" borderId="0" xfId="0" applyFill="1"/>
    <xf numFmtId="167" fontId="0" fillId="10" borderId="0" xfId="0" applyNumberFormat="1" applyFill="1"/>
    <xf numFmtId="0" fontId="0" fillId="11" borderId="0" xfId="0" applyFill="1"/>
    <xf numFmtId="167" fontId="0" fillId="11" borderId="0" xfId="0" applyNumberFormat="1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3" fillId="12" borderId="0" xfId="0" applyFont="1" applyFill="1" applyBorder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0" fontId="0" fillId="10" borderId="0" xfId="0" applyNumberFormat="1" applyFill="1" applyAlignment="1">
      <alignment horizontal="right" vertical="center"/>
    </xf>
    <xf numFmtId="170" fontId="0" fillId="5" borderId="0" xfId="0" applyNumberFormat="1" applyFill="1" applyAlignment="1">
      <alignment horizontal="right" vertical="center"/>
    </xf>
    <xf numFmtId="171" fontId="0" fillId="10" borderId="0" xfId="0" applyNumberFormat="1" applyFill="1" applyAlignment="1">
      <alignment horizontal="right" vertical="center"/>
    </xf>
    <xf numFmtId="171" fontId="0" fillId="5" borderId="0" xfId="0" applyNumberFormat="1" applyFill="1" applyAlignment="1">
      <alignment horizontal="right" vertical="center"/>
    </xf>
    <xf numFmtId="171" fontId="0" fillId="6" borderId="0" xfId="0" applyNumberFormat="1" applyFill="1" applyAlignment="1">
      <alignment horizontal="right" vertical="center"/>
    </xf>
    <xf numFmtId="171" fontId="0" fillId="9" borderId="0" xfId="0" applyNumberFormat="1" applyFill="1" applyAlignment="1">
      <alignment horizontal="right" vertical="center"/>
    </xf>
    <xf numFmtId="171" fontId="0" fillId="7" borderId="0" xfId="0" applyNumberFormat="1" applyFill="1" applyAlignment="1">
      <alignment horizontal="right" vertical="center"/>
    </xf>
    <xf numFmtId="171" fontId="0" fillId="8" borderId="0" xfId="0" applyNumberFormat="1" applyFill="1" applyAlignment="1">
      <alignment horizontal="right" vertical="center"/>
    </xf>
    <xf numFmtId="171" fontId="0" fillId="11" borderId="0" xfId="0" applyNumberFormat="1" applyFill="1" applyAlignment="1">
      <alignment horizontal="right" vertical="center"/>
    </xf>
    <xf numFmtId="169" fontId="0" fillId="0" borderId="0" xfId="0" applyNumberFormat="1" applyFill="1" applyBorder="1"/>
    <xf numFmtId="0" fontId="0" fillId="13" borderId="0" xfId="0" applyFill="1"/>
    <xf numFmtId="171" fontId="0" fillId="13" borderId="0" xfId="0" applyNumberFormat="1" applyFill="1" applyAlignment="1">
      <alignment horizontal="right"/>
    </xf>
    <xf numFmtId="170" fontId="0" fillId="13" borderId="0" xfId="0" applyNumberFormat="1" applyFill="1" applyAlignment="1">
      <alignment horizontal="right"/>
    </xf>
    <xf numFmtId="167" fontId="0" fillId="13" borderId="0" xfId="0" applyNumberFormat="1" applyFill="1"/>
    <xf numFmtId="170" fontId="0" fillId="13" borderId="0" xfId="0" applyNumberFormat="1" applyFill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13" borderId="0" xfId="0" applyNumberFormat="1" applyFill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0" fontId="0" fillId="14" borderId="0" xfId="0" applyFill="1"/>
    <xf numFmtId="171" fontId="0" fillId="14" borderId="0" xfId="0" applyNumberFormat="1" applyFill="1" applyAlignment="1">
      <alignment horizontal="right"/>
    </xf>
    <xf numFmtId="170" fontId="0" fillId="14" borderId="0" xfId="0" applyNumberFormat="1" applyFill="1" applyAlignment="1">
      <alignment horizontal="right"/>
    </xf>
    <xf numFmtId="167" fontId="0" fillId="14" borderId="0" xfId="0" applyNumberFormat="1" applyFill="1"/>
    <xf numFmtId="171" fontId="0" fillId="14" borderId="0" xfId="0" applyNumberFormat="1" applyFill="1" applyAlignment="1">
      <alignment horizontal="right" vertical="center"/>
    </xf>
    <xf numFmtId="170" fontId="0" fillId="14" borderId="0" xfId="0" applyNumberFormat="1" applyFill="1" applyAlignment="1">
      <alignment horizontal="right" vertical="center"/>
    </xf>
    <xf numFmtId="0" fontId="0" fillId="15" borderId="0" xfId="0" applyFill="1"/>
    <xf numFmtId="171" fontId="0" fillId="15" borderId="0" xfId="0" applyNumberFormat="1" applyFill="1" applyAlignment="1">
      <alignment horizontal="right" vertical="center"/>
    </xf>
    <xf numFmtId="170" fontId="0" fillId="15" borderId="0" xfId="0" applyNumberFormat="1" applyFill="1" applyAlignment="1">
      <alignment horizontal="right" vertical="center"/>
    </xf>
    <xf numFmtId="167" fontId="0" fillId="15" borderId="0" xfId="0" applyNumberFormat="1" applyFill="1"/>
    <xf numFmtId="0" fontId="0" fillId="16" borderId="0" xfId="0" applyFill="1"/>
    <xf numFmtId="171" fontId="0" fillId="16" borderId="0" xfId="0" applyNumberFormat="1" applyFill="1" applyAlignment="1">
      <alignment horizontal="right" vertical="center"/>
    </xf>
    <xf numFmtId="170" fontId="0" fillId="16" borderId="0" xfId="0" applyNumberFormat="1" applyFill="1" applyAlignment="1">
      <alignment horizontal="right" vertical="center"/>
    </xf>
    <xf numFmtId="167" fontId="0" fillId="16" borderId="0" xfId="0" applyNumberFormat="1" applyFill="1"/>
    <xf numFmtId="0" fontId="0" fillId="17" borderId="0" xfId="0" applyFill="1"/>
    <xf numFmtId="171" fontId="0" fillId="17" borderId="0" xfId="0" applyNumberFormat="1" applyFill="1" applyAlignment="1">
      <alignment horizontal="right" vertical="center"/>
    </xf>
    <xf numFmtId="170" fontId="0" fillId="17" borderId="0" xfId="0" applyNumberFormat="1" applyFill="1" applyAlignment="1">
      <alignment horizontal="right" vertical="center"/>
    </xf>
    <xf numFmtId="167" fontId="0" fillId="17" borderId="0" xfId="0" applyNumberFormat="1" applyFill="1"/>
    <xf numFmtId="171" fontId="0" fillId="10" borderId="0" xfId="0" applyNumberFormat="1" applyFill="1" applyAlignment="1">
      <alignment horizontal="right"/>
    </xf>
    <xf numFmtId="170" fontId="0" fillId="10" borderId="0" xfId="0" applyNumberFormat="1" applyFill="1" applyAlignment="1">
      <alignment horizontal="right"/>
    </xf>
    <xf numFmtId="0" fontId="0" fillId="18" borderId="0" xfId="0" applyFill="1"/>
    <xf numFmtId="167" fontId="0" fillId="18" borderId="0" xfId="0" applyNumberFormat="1" applyFill="1"/>
    <xf numFmtId="171" fontId="0" fillId="18" borderId="0" xfId="0" applyNumberFormat="1" applyFill="1" applyAlignment="1">
      <alignment horizontal="right" vertical="center"/>
    </xf>
    <xf numFmtId="170" fontId="0" fillId="18" borderId="0" xfId="0" applyNumberFormat="1" applyFill="1" applyAlignment="1">
      <alignment horizontal="right" vertical="center"/>
    </xf>
    <xf numFmtId="0" fontId="0" fillId="19" borderId="0" xfId="0" applyFill="1"/>
    <xf numFmtId="171" fontId="0" fillId="19" borderId="0" xfId="0" applyNumberFormat="1" applyFill="1" applyAlignment="1">
      <alignment horizontal="right"/>
    </xf>
    <xf numFmtId="170" fontId="0" fillId="19" borderId="0" xfId="0" applyNumberFormat="1" applyFill="1" applyAlignment="1">
      <alignment horizontal="right"/>
    </xf>
    <xf numFmtId="167" fontId="0" fillId="19" borderId="0" xfId="0" applyNumberFormat="1" applyFill="1"/>
    <xf numFmtId="171" fontId="0" fillId="19" borderId="0" xfId="0" applyNumberFormat="1" applyFill="1" applyAlignment="1">
      <alignment horizontal="right" vertical="center"/>
    </xf>
    <xf numFmtId="170" fontId="0" fillId="19" borderId="0" xfId="0" applyNumberFormat="1" applyFill="1" applyAlignment="1">
      <alignment horizontal="right" vertical="center"/>
    </xf>
    <xf numFmtId="0" fontId="0" fillId="20" borderId="0" xfId="0" applyFill="1"/>
    <xf numFmtId="171" fontId="0" fillId="20" borderId="0" xfId="0" applyNumberFormat="1" applyFill="1" applyAlignment="1">
      <alignment horizontal="right"/>
    </xf>
    <xf numFmtId="170" fontId="0" fillId="20" borderId="0" xfId="0" applyNumberFormat="1" applyFill="1" applyAlignment="1">
      <alignment horizontal="right"/>
    </xf>
    <xf numFmtId="167" fontId="0" fillId="20" borderId="0" xfId="0" applyNumberFormat="1" applyFill="1"/>
    <xf numFmtId="171" fontId="0" fillId="20" borderId="0" xfId="0" applyNumberFormat="1" applyFill="1" applyAlignment="1">
      <alignment horizontal="right" vertical="center"/>
    </xf>
    <xf numFmtId="170" fontId="0" fillId="20" borderId="0" xfId="0" applyNumberFormat="1" applyFill="1" applyAlignment="1">
      <alignment horizontal="right" vertical="center"/>
    </xf>
    <xf numFmtId="0" fontId="0" fillId="21" borderId="0" xfId="0" applyFill="1"/>
    <xf numFmtId="171" fontId="0" fillId="21" borderId="0" xfId="0" applyNumberFormat="1" applyFill="1" applyAlignment="1">
      <alignment horizontal="right" vertical="center"/>
    </xf>
    <xf numFmtId="170" fontId="0" fillId="21" borderId="0" xfId="0" applyNumberFormat="1" applyFill="1" applyAlignment="1">
      <alignment horizontal="right" vertical="center"/>
    </xf>
    <xf numFmtId="167" fontId="0" fillId="21" borderId="0" xfId="0" applyNumberFormat="1" applyFill="1"/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22" borderId="0" xfId="0" applyFill="1"/>
    <xf numFmtId="167" fontId="0" fillId="22" borderId="0" xfId="0" applyNumberFormat="1" applyFill="1"/>
    <xf numFmtId="171" fontId="0" fillId="22" borderId="0" xfId="0" applyNumberFormat="1" applyFill="1" applyAlignment="1">
      <alignment horizontal="right" vertical="center"/>
    </xf>
    <xf numFmtId="170" fontId="0" fillId="22" borderId="0" xfId="0" applyNumberFormat="1" applyFill="1" applyAlignment="1">
      <alignment horizontal="right" vertical="center"/>
    </xf>
    <xf numFmtId="0" fontId="0" fillId="0" borderId="1" xfId="0" applyBorder="1"/>
    <xf numFmtId="0" fontId="0" fillId="11" borderId="1" xfId="0" applyFill="1" applyBorder="1"/>
    <xf numFmtId="171" fontId="0" fillId="11" borderId="1" xfId="0" applyNumberFormat="1" applyFill="1" applyBorder="1" applyAlignment="1">
      <alignment horizontal="right" vertical="center"/>
    </xf>
    <xf numFmtId="167" fontId="0" fillId="11" borderId="1" xfId="0" applyNumberFormat="1" applyFill="1" applyBorder="1"/>
    <xf numFmtId="0" fontId="0" fillId="21" borderId="1" xfId="0" applyFill="1" applyBorder="1"/>
    <xf numFmtId="171" fontId="0" fillId="21" borderId="1" xfId="0" applyNumberFormat="1" applyFill="1" applyBorder="1" applyAlignment="1">
      <alignment horizontal="right" vertical="center"/>
    </xf>
    <xf numFmtId="170" fontId="0" fillId="21" borderId="1" xfId="0" applyNumberFormat="1" applyFill="1" applyBorder="1" applyAlignment="1">
      <alignment horizontal="right" vertical="center"/>
    </xf>
    <xf numFmtId="167" fontId="0" fillId="21" borderId="1" xfId="0" applyNumberFormat="1" applyFill="1" applyBorder="1"/>
    <xf numFmtId="172" fontId="0" fillId="0" borderId="0" xfId="0" applyNumberFormat="1"/>
    <xf numFmtId="0" fontId="0" fillId="19" borderId="0" xfId="0" applyFill="1" applyBorder="1"/>
    <xf numFmtId="0" fontId="4" fillId="19" borderId="0" xfId="0" applyFont="1" applyFill="1"/>
    <xf numFmtId="171" fontId="4" fillId="19" borderId="0" xfId="0" applyNumberFormat="1" applyFont="1" applyFill="1" applyAlignment="1">
      <alignment horizontal="right"/>
    </xf>
    <xf numFmtId="170" fontId="4" fillId="19" borderId="0" xfId="0" applyNumberFormat="1" applyFont="1" applyFill="1" applyAlignment="1">
      <alignment horizontal="right"/>
    </xf>
    <xf numFmtId="167" fontId="0" fillId="19" borderId="0" xfId="0" applyNumberFormat="1" applyFill="1" applyBorder="1"/>
    <xf numFmtId="0" fontId="0" fillId="6" borderId="0" xfId="0" applyFill="1" applyBorder="1"/>
    <xf numFmtId="170" fontId="0" fillId="6" borderId="0" xfId="0" applyNumberFormat="1" applyFill="1" applyAlignment="1">
      <alignment horizontal="right" vertical="center"/>
    </xf>
    <xf numFmtId="0" fontId="4" fillId="6" borderId="0" xfId="0" applyFont="1" applyFill="1"/>
    <xf numFmtId="171" fontId="4" fillId="6" borderId="0" xfId="0" applyNumberFormat="1" applyFont="1" applyFill="1" applyAlignment="1">
      <alignment horizontal="right"/>
    </xf>
    <xf numFmtId="170" fontId="4" fillId="6" borderId="0" xfId="0" applyNumberFormat="1" applyFont="1" applyFill="1" applyAlignment="1">
      <alignment horizontal="right"/>
    </xf>
    <xf numFmtId="167" fontId="0" fillId="6" borderId="0" xfId="0" applyNumberFormat="1" applyFill="1" applyBorder="1"/>
    <xf numFmtId="0" fontId="0" fillId="16" borderId="0" xfId="0" applyFill="1" applyBorder="1"/>
    <xf numFmtId="0" fontId="4" fillId="16" borderId="0" xfId="0" applyFont="1" applyFill="1"/>
    <xf numFmtId="171" fontId="4" fillId="16" borderId="0" xfId="0" applyNumberFormat="1" applyFont="1" applyFill="1" applyAlignment="1">
      <alignment horizontal="right"/>
    </xf>
    <xf numFmtId="170" fontId="4" fillId="16" borderId="0" xfId="0" applyNumberFormat="1" applyFont="1" applyFill="1" applyAlignment="1">
      <alignment horizontal="right"/>
    </xf>
    <xf numFmtId="167" fontId="0" fillId="16" borderId="0" xfId="0" applyNumberFormat="1" applyFill="1" applyBorder="1"/>
    <xf numFmtId="0" fontId="0" fillId="5" borderId="0" xfId="0" applyFill="1" applyBorder="1"/>
    <xf numFmtId="0" fontId="4" fillId="5" borderId="0" xfId="0" applyFont="1" applyFill="1"/>
    <xf numFmtId="171" fontId="4" fillId="5" borderId="0" xfId="0" applyNumberFormat="1" applyFont="1" applyFill="1" applyAlignment="1">
      <alignment horizontal="right"/>
    </xf>
    <xf numFmtId="170" fontId="4" fillId="5" borderId="0" xfId="0" applyNumberFormat="1" applyFont="1" applyFill="1" applyAlignment="1">
      <alignment horizontal="right"/>
    </xf>
    <xf numFmtId="167" fontId="0" fillId="5" borderId="0" xfId="0" applyNumberFormat="1" applyFill="1" applyBorder="1"/>
    <xf numFmtId="0" fontId="0" fillId="15" borderId="0" xfId="0" applyFill="1" applyBorder="1"/>
    <xf numFmtId="167" fontId="0" fillId="15" borderId="0" xfId="0" applyNumberFormat="1" applyFill="1" applyBorder="1"/>
    <xf numFmtId="167" fontId="0" fillId="10" borderId="0" xfId="0" applyNumberFormat="1" applyFill="1" applyBorder="1"/>
    <xf numFmtId="0" fontId="0" fillId="10" borderId="0" xfId="0" applyFill="1" applyBorder="1"/>
    <xf numFmtId="0" fontId="0" fillId="23" borderId="0" xfId="0" applyFill="1"/>
    <xf numFmtId="171" fontId="0" fillId="23" borderId="0" xfId="0" applyNumberFormat="1" applyFill="1" applyAlignment="1">
      <alignment horizontal="right" vertical="center"/>
    </xf>
    <xf numFmtId="170" fontId="0" fillId="23" borderId="0" xfId="0" applyNumberFormat="1" applyFill="1" applyAlignment="1">
      <alignment horizontal="right" vertical="center"/>
    </xf>
    <xf numFmtId="167" fontId="0" fillId="23" borderId="0" xfId="0" applyNumberFormat="1" applyFill="1"/>
    <xf numFmtId="167" fontId="0" fillId="23" borderId="0" xfId="0" applyNumberFormat="1" applyFill="1" applyBorder="1"/>
    <xf numFmtId="0" fontId="0" fillId="23" borderId="0" xfId="0" applyFill="1" applyBorder="1"/>
    <xf numFmtId="167" fontId="0" fillId="18" borderId="0" xfId="0" applyNumberFormat="1" applyFill="1" applyBorder="1"/>
    <xf numFmtId="0" fontId="4" fillId="20" borderId="0" xfId="0" applyFont="1" applyFill="1"/>
    <xf numFmtId="171" fontId="4" fillId="20" borderId="0" xfId="0" applyNumberFormat="1" applyFont="1" applyFill="1" applyAlignment="1">
      <alignment horizontal="right"/>
    </xf>
    <xf numFmtId="170" fontId="4" fillId="20" borderId="0" xfId="0" applyNumberFormat="1" applyFont="1" applyFill="1" applyAlignment="1">
      <alignment horizontal="right"/>
    </xf>
    <xf numFmtId="167" fontId="0" fillId="20" borderId="0" xfId="0" applyNumberFormat="1" applyFill="1" applyBorder="1"/>
    <xf numFmtId="170" fontId="0" fillId="7" borderId="0" xfId="0" applyNumberFormat="1" applyFill="1" applyAlignment="1">
      <alignment horizontal="right" vertical="center"/>
    </xf>
    <xf numFmtId="0" fontId="4" fillId="7" borderId="0" xfId="0" applyFont="1" applyFill="1"/>
    <xf numFmtId="171" fontId="4" fillId="7" borderId="0" xfId="0" applyNumberFormat="1" applyFont="1" applyFill="1" applyAlignment="1">
      <alignment horizontal="right"/>
    </xf>
    <xf numFmtId="170" fontId="4" fillId="7" borderId="0" xfId="0" applyNumberFormat="1" applyFont="1" applyFill="1" applyAlignment="1">
      <alignment horizontal="right"/>
    </xf>
    <xf numFmtId="167" fontId="0" fillId="7" borderId="0" xfId="0" applyNumberFormat="1" applyFill="1" applyBorder="1"/>
    <xf numFmtId="0" fontId="4" fillId="17" borderId="0" xfId="0" applyFont="1" applyFill="1"/>
    <xf numFmtId="171" fontId="4" fillId="17" borderId="0" xfId="0" applyNumberFormat="1" applyFont="1" applyFill="1" applyAlignment="1">
      <alignment horizontal="right"/>
    </xf>
    <xf numFmtId="170" fontId="4" fillId="17" borderId="0" xfId="0" applyNumberFormat="1" applyFont="1" applyFill="1" applyAlignment="1">
      <alignment horizontal="right"/>
    </xf>
    <xf numFmtId="167" fontId="0" fillId="17" borderId="0" xfId="0" applyNumberFormat="1" applyFill="1" applyBorder="1"/>
    <xf numFmtId="170" fontId="0" fillId="9" borderId="0" xfId="0" applyNumberFormat="1" applyFill="1" applyAlignment="1">
      <alignment horizontal="right" vertical="center"/>
    </xf>
    <xf numFmtId="0" fontId="4" fillId="9" borderId="0" xfId="0" applyFont="1" applyFill="1"/>
    <xf numFmtId="171" fontId="4" fillId="9" borderId="0" xfId="0" applyNumberFormat="1" applyFont="1" applyFill="1" applyAlignment="1">
      <alignment horizontal="right"/>
    </xf>
    <xf numFmtId="170" fontId="4" fillId="9" borderId="0" xfId="0" applyNumberFormat="1" applyFont="1" applyFill="1" applyAlignment="1">
      <alignment horizontal="right"/>
    </xf>
    <xf numFmtId="167" fontId="0" fillId="9" borderId="0" xfId="0" applyNumberFormat="1" applyFill="1" applyBorder="1"/>
    <xf numFmtId="171" fontId="0" fillId="4" borderId="0" xfId="0" applyNumberFormat="1" applyFill="1" applyAlignment="1">
      <alignment horizontal="right" vertical="center"/>
    </xf>
    <xf numFmtId="170" fontId="0" fillId="4" borderId="0" xfId="0" applyNumberFormat="1" applyFill="1" applyAlignment="1">
      <alignment horizontal="right" vertical="center"/>
    </xf>
    <xf numFmtId="167" fontId="0" fillId="4" borderId="0" xfId="0" applyNumberFormat="1" applyFill="1"/>
    <xf numFmtId="0" fontId="4" fillId="4" borderId="0" xfId="0" applyFont="1" applyFill="1"/>
    <xf numFmtId="171" fontId="4" fillId="4" borderId="0" xfId="0" applyNumberFormat="1" applyFont="1" applyFill="1" applyAlignment="1">
      <alignment horizontal="right"/>
    </xf>
    <xf numFmtId="170" fontId="4" fillId="4" borderId="0" xfId="0" applyNumberFormat="1" applyFont="1" applyFill="1" applyAlignment="1">
      <alignment horizontal="right"/>
    </xf>
    <xf numFmtId="167" fontId="0" fillId="4" borderId="0" xfId="0" applyNumberFormat="1" applyFill="1" applyBorder="1"/>
    <xf numFmtId="0" fontId="0" fillId="24" borderId="0" xfId="0" applyFill="1"/>
    <xf numFmtId="171" fontId="0" fillId="24" borderId="0" xfId="0" applyNumberFormat="1" applyFill="1" applyAlignment="1">
      <alignment horizontal="right" vertical="center"/>
    </xf>
    <xf numFmtId="170" fontId="0" fillId="24" borderId="0" xfId="0" applyNumberFormat="1" applyFill="1" applyAlignment="1">
      <alignment horizontal="right" vertical="center"/>
    </xf>
    <xf numFmtId="167" fontId="0" fillId="24" borderId="0" xfId="0" applyNumberFormat="1" applyFill="1"/>
    <xf numFmtId="167" fontId="0" fillId="24" borderId="0" xfId="0" applyNumberFormat="1" applyFill="1" applyBorder="1"/>
    <xf numFmtId="0" fontId="0" fillId="23" borderId="1" xfId="0" applyFill="1" applyBorder="1"/>
    <xf numFmtId="171" fontId="0" fillId="23" borderId="1" xfId="0" applyNumberFormat="1" applyFill="1" applyBorder="1" applyAlignment="1">
      <alignment horizontal="right" vertical="center"/>
    </xf>
    <xf numFmtId="170" fontId="0" fillId="23" borderId="1" xfId="0" applyNumberFormat="1" applyFill="1" applyBorder="1" applyAlignment="1">
      <alignment horizontal="right" vertical="center"/>
    </xf>
    <xf numFmtId="167" fontId="0" fillId="23" borderId="1" xfId="0" applyNumberFormat="1" applyFill="1" applyBorder="1"/>
    <xf numFmtId="0" fontId="0" fillId="16" borderId="1" xfId="0" applyFill="1" applyBorder="1"/>
    <xf numFmtId="171" fontId="0" fillId="16" borderId="1" xfId="0" applyNumberFormat="1" applyFill="1" applyBorder="1" applyAlignment="1">
      <alignment horizontal="right" vertical="center"/>
    </xf>
    <xf numFmtId="170" fontId="0" fillId="16" borderId="1" xfId="0" applyNumberFormat="1" applyFill="1" applyBorder="1" applyAlignment="1">
      <alignment horizontal="right" vertical="center"/>
    </xf>
    <xf numFmtId="167" fontId="0" fillId="16" borderId="1" xfId="0" applyNumberFormat="1" applyFill="1" applyBorder="1"/>
    <xf numFmtId="0" fontId="0" fillId="20" borderId="1" xfId="0" applyFill="1" applyBorder="1"/>
    <xf numFmtId="0" fontId="4" fillId="20" borderId="1" xfId="0" applyFont="1" applyFill="1" applyBorder="1"/>
    <xf numFmtId="171" fontId="4" fillId="20" borderId="1" xfId="0" applyNumberFormat="1" applyFont="1" applyFill="1" applyBorder="1" applyAlignment="1">
      <alignment horizontal="right"/>
    </xf>
    <xf numFmtId="170" fontId="4" fillId="20" borderId="1" xfId="0" applyNumberFormat="1" applyFont="1" applyFill="1" applyBorder="1" applyAlignment="1">
      <alignment horizontal="right"/>
    </xf>
    <xf numFmtId="167" fontId="0" fillId="20" borderId="1" xfId="0" applyNumberFormat="1" applyFill="1" applyBorder="1"/>
    <xf numFmtId="0" fontId="0" fillId="10" borderId="1" xfId="0" applyFill="1" applyBorder="1"/>
    <xf numFmtId="171" fontId="0" fillId="10" borderId="1" xfId="0" applyNumberFormat="1" applyFill="1" applyBorder="1" applyAlignment="1">
      <alignment horizontal="right" vertical="center"/>
    </xf>
    <xf numFmtId="170" fontId="0" fillId="10" borderId="1" xfId="0" applyNumberFormat="1" applyFill="1" applyBorder="1" applyAlignment="1">
      <alignment horizontal="right" vertical="center"/>
    </xf>
    <xf numFmtId="167" fontId="0" fillId="10" borderId="1" xfId="0" applyNumberFormat="1" applyFill="1" applyBorder="1"/>
    <xf numFmtId="0" fontId="0" fillId="17" borderId="1" xfId="0" applyFill="1" applyBorder="1"/>
    <xf numFmtId="171" fontId="0" fillId="17" borderId="1" xfId="0" applyNumberFormat="1" applyFill="1" applyBorder="1" applyAlignment="1">
      <alignment horizontal="right" vertical="center"/>
    </xf>
    <xf numFmtId="170" fontId="0" fillId="17" borderId="1" xfId="0" applyNumberFormat="1" applyFill="1" applyBorder="1" applyAlignment="1">
      <alignment horizontal="right" vertical="center"/>
    </xf>
    <xf numFmtId="167" fontId="0" fillId="17" borderId="1" xfId="0" applyNumberFormat="1" applyFill="1" applyBorder="1"/>
    <xf numFmtId="0" fontId="0" fillId="4" borderId="1" xfId="0" applyFill="1" applyBorder="1"/>
    <xf numFmtId="171" fontId="0" fillId="4" borderId="1" xfId="0" applyNumberFormat="1" applyFill="1" applyBorder="1" applyAlignment="1">
      <alignment horizontal="right" vertical="center"/>
    </xf>
    <xf numFmtId="170" fontId="0" fillId="4" borderId="1" xfId="0" applyNumberFormat="1" applyFill="1" applyBorder="1" applyAlignment="1">
      <alignment horizontal="right" vertical="center"/>
    </xf>
    <xf numFmtId="16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EF"/>
      <color rgb="FFE4F8F5"/>
      <color rgb="FFE9F6E1"/>
      <color rgb="FFF6EEFF"/>
      <color rgb="FFEAFEFB"/>
      <color rgb="FFFFFFD9"/>
      <color rgb="FFFFFFC0"/>
      <color rgb="FFFFF9EB"/>
      <color rgb="FFDDE3EE"/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0</xdr:rowOff>
    </xdr:from>
    <xdr:to>
      <xdr:col>8</xdr:col>
      <xdr:colOff>609180</xdr:colOff>
      <xdr:row>7</xdr:row>
      <xdr:rowOff>6480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6517F2-933D-4F27-BFAD-D4025683C5BE}"/>
            </a:ext>
          </a:extLst>
        </xdr:cNvPr>
        <xdr:cNvSpPr/>
      </xdr:nvSpPr>
      <xdr:spPr>
        <a:xfrm>
          <a:off x="3649980" y="548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mendapat notifikasi alarm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7620</xdr:colOff>
      <xdr:row>14</xdr:row>
      <xdr:rowOff>175260</xdr:rowOff>
    </xdr:from>
    <xdr:to>
      <xdr:col>5</xdr:col>
      <xdr:colOff>14820</xdr:colOff>
      <xdr:row>18</xdr:row>
      <xdr:rowOff>181740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CC7F56-EB61-4875-AC76-C32CB5D09638}"/>
            </a:ext>
          </a:extLst>
        </xdr:cNvPr>
        <xdr:cNvSpPr/>
      </xdr:nvSpPr>
      <xdr:spPr>
        <a:xfrm>
          <a:off x="12268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FFE</a:t>
          </a:r>
          <a:r>
            <a:rPr lang="en-US" sz="1500" baseline="0">
              <a:solidFill>
                <a:schemeClr val="tx1"/>
              </a:solidFill>
            </a:rPr>
            <a:t> FBE</a:t>
          </a:r>
          <a:endParaRPr lang="en-US" sz="15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14</xdr:row>
      <xdr:rowOff>175260</xdr:rowOff>
    </xdr:from>
    <xdr:to>
      <xdr:col>13</xdr:col>
      <xdr:colOff>14820</xdr:colOff>
      <xdr:row>18</xdr:row>
      <xdr:rowOff>181740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8B3E4E-2B79-4B1A-B2CE-261717E908D5}"/>
            </a:ext>
          </a:extLst>
        </xdr:cNvPr>
        <xdr:cNvSpPr/>
      </xdr:nvSpPr>
      <xdr:spPr>
        <a:xfrm>
          <a:off x="6103620" y="27355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</a:rPr>
            <a:t>FFE</a:t>
          </a:r>
          <a:r>
            <a:rPr lang="en-US" sz="1200" baseline="0">
              <a:solidFill>
                <a:schemeClr val="tx1"/>
              </a:solidFill>
            </a:rPr>
            <a:t> mengirim notifikasi gamas ke XL dan FBE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7620</xdr:rowOff>
    </xdr:from>
    <xdr:to>
      <xdr:col>9</xdr:col>
      <xdr:colOff>7200</xdr:colOff>
      <xdr:row>13</xdr:row>
      <xdr:rowOff>14100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F325902-F8C8-4B4A-876F-8129C2E695AC}"/>
            </a:ext>
          </a:extLst>
        </xdr:cNvPr>
        <xdr:cNvSpPr/>
      </xdr:nvSpPr>
      <xdr:spPr>
        <a:xfrm>
          <a:off x="3657600" y="16535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Single Trouble or Gamas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13</xdr:col>
      <xdr:colOff>7200</xdr:colOff>
      <xdr:row>25</xdr:row>
      <xdr:rowOff>6480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25D4A38-20A2-4628-9C45-51E362D5A7D0}"/>
            </a:ext>
          </a:extLst>
        </xdr:cNvPr>
        <xdr:cNvSpPr/>
      </xdr:nvSpPr>
      <xdr:spPr>
        <a:xfrm>
          <a:off x="609600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FBE analisis</a:t>
          </a:r>
          <a:r>
            <a:rPr lang="en-US" sz="1100" baseline="0">
              <a:solidFill>
                <a:schemeClr val="tx1"/>
              </a:solidFill>
            </a:rPr>
            <a:t> Gamas (berapa OLT/FDT/FAT/ONT yang mati?)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183727</xdr:rowOff>
    </xdr:from>
    <xdr:to>
      <xdr:col>13</xdr:col>
      <xdr:colOff>7200</xdr:colOff>
      <xdr:row>31</xdr:row>
      <xdr:rowOff>3940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CAC4E8A-56C4-46A6-91BA-C92910F372E1}"/>
            </a:ext>
          </a:extLst>
        </xdr:cNvPr>
        <xdr:cNvSpPr/>
      </xdr:nvSpPr>
      <xdr:spPr>
        <a:xfrm>
          <a:off x="6096000" y="5026660"/>
          <a:ext cx="1836000" cy="7515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</a:rPr>
            <a:t>FBE mengarahkan Mitra Maintenance</a:t>
          </a:r>
          <a:r>
            <a:rPr lang="en-US" sz="950" baseline="0">
              <a:solidFill>
                <a:schemeClr val="tx1"/>
              </a:solidFill>
            </a:rPr>
            <a:t> menuju perangkat akhir yang masih aktif</a:t>
          </a:r>
          <a:endParaRPr lang="en-US" sz="9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13</xdr:col>
      <xdr:colOff>7200</xdr:colOff>
      <xdr:row>37</xdr:row>
      <xdr:rowOff>6480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0509507-1D0D-4285-A1B1-5DC1638BF6AD}"/>
            </a:ext>
          </a:extLst>
        </xdr:cNvPr>
        <xdr:cNvSpPr/>
      </xdr:nvSpPr>
      <xdr:spPr>
        <a:xfrm>
          <a:off x="6096000" y="60350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Mitra Maintenance melakukan tracing</a:t>
          </a:r>
          <a:r>
            <a:rPr lang="en-US" sz="1100" baseline="0">
              <a:solidFill>
                <a:schemeClr val="tx1"/>
              </a:solidFill>
            </a:rPr>
            <a:t> kabel dan mendapatkan jarak trouble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7620</xdr:colOff>
      <xdr:row>39</xdr:row>
      <xdr:rowOff>0</xdr:rowOff>
    </xdr:from>
    <xdr:to>
      <xdr:col>13</xdr:col>
      <xdr:colOff>14820</xdr:colOff>
      <xdr:row>43</xdr:row>
      <xdr:rowOff>6480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EF9D662-A9CA-43B5-A244-A01F40C4FA3D}"/>
            </a:ext>
          </a:extLst>
        </xdr:cNvPr>
        <xdr:cNvSpPr/>
      </xdr:nvSpPr>
      <xdr:spPr>
        <a:xfrm>
          <a:off x="6103620" y="71323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Mitra Maintenance menginfokan</a:t>
          </a:r>
          <a:r>
            <a:rPr lang="en-US" sz="1300" baseline="0">
              <a:solidFill>
                <a:schemeClr val="tx1"/>
              </a:solidFill>
            </a:rPr>
            <a:t> jarak trouble ke FBE</a:t>
          </a:r>
          <a:endParaRPr lang="en-US" sz="13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0</xdr:rowOff>
    </xdr:from>
    <xdr:to>
      <xdr:col>13</xdr:col>
      <xdr:colOff>7200</xdr:colOff>
      <xdr:row>49</xdr:row>
      <xdr:rowOff>6480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CCA047B-FE35-4913-89C4-D9803B8D90FB}"/>
            </a:ext>
          </a:extLst>
        </xdr:cNvPr>
        <xdr:cNvSpPr/>
      </xdr:nvSpPr>
      <xdr:spPr>
        <a:xfrm>
          <a:off x="6096000" y="82296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FBE melakukan analisis gambar</a:t>
          </a:r>
          <a:r>
            <a:rPr lang="en-US" sz="1400" baseline="0">
              <a:solidFill>
                <a:schemeClr val="tx1"/>
              </a:solidFill>
            </a:rPr>
            <a:t> kmz</a:t>
          </a:r>
        </a:p>
      </xdr:txBody>
    </xdr:sp>
    <xdr:clientData/>
  </xdr:twoCellAnchor>
  <xdr:twoCellAnchor>
    <xdr:from>
      <xdr:col>19</xdr:col>
      <xdr:colOff>0</xdr:colOff>
      <xdr:row>42</xdr:row>
      <xdr:rowOff>175260</xdr:rowOff>
    </xdr:from>
    <xdr:to>
      <xdr:col>22</xdr:col>
      <xdr:colOff>7200</xdr:colOff>
      <xdr:row>46</xdr:row>
      <xdr:rowOff>181740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5E35FD-183C-46D6-93EB-F7D6CC47D74E}"/>
            </a:ext>
          </a:extLst>
        </xdr:cNvPr>
        <xdr:cNvSpPr/>
      </xdr:nvSpPr>
      <xdr:spPr>
        <a:xfrm>
          <a:off x="9753600" y="78562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OLT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26</xdr:col>
      <xdr:colOff>7200</xdr:colOff>
      <xdr:row>50</xdr:row>
      <xdr:rowOff>6480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138C2CC-A4E1-4D50-9B0B-A9DE224B879F}"/>
            </a:ext>
          </a:extLst>
        </xdr:cNvPr>
        <xdr:cNvSpPr/>
      </xdr:nvSpPr>
      <xdr:spPr>
        <a:xfrm>
          <a:off x="12192000" y="8412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30</xdr:col>
      <xdr:colOff>7200</xdr:colOff>
      <xdr:row>51</xdr:row>
      <xdr:rowOff>6480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5C5DC72-5B07-47E4-B8FF-D5FDFF7513D9}"/>
            </a:ext>
          </a:extLst>
        </xdr:cNvPr>
        <xdr:cNvSpPr/>
      </xdr:nvSpPr>
      <xdr:spPr>
        <a:xfrm>
          <a:off x="14630400" y="85953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42</xdr:row>
      <xdr:rowOff>0</xdr:rowOff>
    </xdr:from>
    <xdr:to>
      <xdr:col>34</xdr:col>
      <xdr:colOff>14820</xdr:colOff>
      <xdr:row>46</xdr:row>
      <xdr:rowOff>6480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26A9D27-17D4-476C-9403-398EF969487A}"/>
            </a:ext>
          </a:extLst>
        </xdr:cNvPr>
        <xdr:cNvSpPr/>
      </xdr:nvSpPr>
      <xdr:spPr>
        <a:xfrm>
          <a:off x="17076420" y="76809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0</xdr:colOff>
      <xdr:row>40</xdr:row>
      <xdr:rowOff>0</xdr:rowOff>
    </xdr:from>
    <xdr:to>
      <xdr:col>26</xdr:col>
      <xdr:colOff>7200</xdr:colOff>
      <xdr:row>44</xdr:row>
      <xdr:rowOff>6480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8B309E9-B98A-4020-B46B-C5CA42BE46E2}"/>
            </a:ext>
          </a:extLst>
        </xdr:cNvPr>
        <xdr:cNvSpPr/>
      </xdr:nvSpPr>
      <xdr:spPr>
        <a:xfrm>
          <a:off x="12192000" y="731520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FDT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37</xdr:row>
      <xdr:rowOff>0</xdr:rowOff>
    </xdr:from>
    <xdr:to>
      <xdr:col>30</xdr:col>
      <xdr:colOff>7200</xdr:colOff>
      <xdr:row>41</xdr:row>
      <xdr:rowOff>6480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89D612-C854-4070-9BBA-D79994E142B1}"/>
            </a:ext>
          </a:extLst>
        </xdr:cNvPr>
        <xdr:cNvSpPr/>
      </xdr:nvSpPr>
      <xdr:spPr>
        <a:xfrm>
          <a:off x="146304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601980</xdr:colOff>
      <xdr:row>63</xdr:row>
      <xdr:rowOff>0</xdr:rowOff>
    </xdr:from>
    <xdr:to>
      <xdr:col>29</xdr:col>
      <xdr:colOff>609180</xdr:colOff>
      <xdr:row>67</xdr:row>
      <xdr:rowOff>6480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5D521E4-7CDD-4F9E-B620-A662AA43B408}"/>
            </a:ext>
          </a:extLst>
        </xdr:cNvPr>
        <xdr:cNvSpPr/>
      </xdr:nvSpPr>
      <xdr:spPr>
        <a:xfrm>
          <a:off x="1462278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53</xdr:row>
      <xdr:rowOff>0</xdr:rowOff>
    </xdr:from>
    <xdr:to>
      <xdr:col>30</xdr:col>
      <xdr:colOff>7200</xdr:colOff>
      <xdr:row>57</xdr:row>
      <xdr:rowOff>6480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7A3ECE7-B875-4E80-A476-900F76B43A7E}"/>
            </a:ext>
          </a:extLst>
        </xdr:cNvPr>
        <xdr:cNvSpPr/>
      </xdr:nvSpPr>
      <xdr:spPr>
        <a:xfrm>
          <a:off x="14630400" y="96926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0</xdr:colOff>
      <xdr:row>32</xdr:row>
      <xdr:rowOff>0</xdr:rowOff>
    </xdr:from>
    <xdr:to>
      <xdr:col>30</xdr:col>
      <xdr:colOff>7200</xdr:colOff>
      <xdr:row>36</xdr:row>
      <xdr:rowOff>6480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6F395E2-604C-4FB2-BFB0-B98D91577A53}"/>
            </a:ext>
          </a:extLst>
        </xdr:cNvPr>
        <xdr:cNvSpPr/>
      </xdr:nvSpPr>
      <xdr:spPr>
        <a:xfrm>
          <a:off x="14630400" y="58521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46</xdr:row>
      <xdr:rowOff>175260</xdr:rowOff>
    </xdr:from>
    <xdr:to>
      <xdr:col>34</xdr:col>
      <xdr:colOff>7200</xdr:colOff>
      <xdr:row>50</xdr:row>
      <xdr:rowOff>181740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957D9A2-9E34-4E5F-B0F4-D01D2E149022}"/>
            </a:ext>
          </a:extLst>
        </xdr:cNvPr>
        <xdr:cNvSpPr/>
      </xdr:nvSpPr>
      <xdr:spPr>
        <a:xfrm>
          <a:off x="17068800" y="85877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52</xdr:row>
      <xdr:rowOff>175260</xdr:rowOff>
    </xdr:from>
    <xdr:to>
      <xdr:col>34</xdr:col>
      <xdr:colOff>7200</xdr:colOff>
      <xdr:row>56</xdr:row>
      <xdr:rowOff>181740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AB6DD61-E9C4-443E-A16A-D718F31F6E1A}"/>
            </a:ext>
          </a:extLst>
        </xdr:cNvPr>
        <xdr:cNvSpPr/>
      </xdr:nvSpPr>
      <xdr:spPr>
        <a:xfrm>
          <a:off x="17068800" y="96850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34</xdr:col>
      <xdr:colOff>7200</xdr:colOff>
      <xdr:row>30</xdr:row>
      <xdr:rowOff>6480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CABCDB-B508-461C-B6BA-9C013E542BF4}"/>
            </a:ext>
          </a:extLst>
        </xdr:cNvPr>
        <xdr:cNvSpPr/>
      </xdr:nvSpPr>
      <xdr:spPr>
        <a:xfrm>
          <a:off x="17068800" y="47548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37</xdr:row>
      <xdr:rowOff>0</xdr:rowOff>
    </xdr:from>
    <xdr:to>
      <xdr:col>34</xdr:col>
      <xdr:colOff>7200</xdr:colOff>
      <xdr:row>41</xdr:row>
      <xdr:rowOff>6480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C5A8BE0-DC5D-4EF0-8A64-C67D6BDA0A21}"/>
            </a:ext>
          </a:extLst>
        </xdr:cNvPr>
        <xdr:cNvSpPr/>
      </xdr:nvSpPr>
      <xdr:spPr>
        <a:xfrm>
          <a:off x="17068800" y="67665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30</xdr:row>
      <xdr:rowOff>175260</xdr:rowOff>
    </xdr:from>
    <xdr:to>
      <xdr:col>34</xdr:col>
      <xdr:colOff>14820</xdr:colOff>
      <xdr:row>34</xdr:row>
      <xdr:rowOff>181740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B69833F-37D3-4A11-9172-B434A15786B8}"/>
            </a:ext>
          </a:extLst>
        </xdr:cNvPr>
        <xdr:cNvSpPr/>
      </xdr:nvSpPr>
      <xdr:spPr>
        <a:xfrm>
          <a:off x="17076420" y="566166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7620</xdr:colOff>
      <xdr:row>21</xdr:row>
      <xdr:rowOff>0</xdr:rowOff>
    </xdr:from>
    <xdr:to>
      <xdr:col>34</xdr:col>
      <xdr:colOff>14820</xdr:colOff>
      <xdr:row>25</xdr:row>
      <xdr:rowOff>6480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C44AF16-CDEA-412D-9D43-0FF1A7DBB6EC}"/>
            </a:ext>
          </a:extLst>
        </xdr:cNvPr>
        <xdr:cNvSpPr/>
      </xdr:nvSpPr>
      <xdr:spPr>
        <a:xfrm>
          <a:off x="17076420" y="384048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57</xdr:row>
      <xdr:rowOff>175260</xdr:rowOff>
    </xdr:from>
    <xdr:to>
      <xdr:col>34</xdr:col>
      <xdr:colOff>7200</xdr:colOff>
      <xdr:row>61</xdr:row>
      <xdr:rowOff>181740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18E0390-0C38-4EE2-B734-2B842E8DA9EF}"/>
            </a:ext>
          </a:extLst>
        </xdr:cNvPr>
        <xdr:cNvSpPr/>
      </xdr:nvSpPr>
      <xdr:spPr>
        <a:xfrm>
          <a:off x="17068800" y="1059942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0</xdr:colOff>
      <xdr:row>63</xdr:row>
      <xdr:rowOff>0</xdr:rowOff>
    </xdr:from>
    <xdr:to>
      <xdr:col>34</xdr:col>
      <xdr:colOff>7200</xdr:colOff>
      <xdr:row>67</xdr:row>
      <xdr:rowOff>6480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5B00BF9-765F-431B-8E48-52A5BF050A1B}"/>
            </a:ext>
          </a:extLst>
        </xdr:cNvPr>
        <xdr:cNvSpPr/>
      </xdr:nvSpPr>
      <xdr:spPr>
        <a:xfrm>
          <a:off x="17068800" y="11521440"/>
          <a:ext cx="1836000" cy="73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ONT</a:t>
          </a:r>
          <a:endParaRPr lang="en-US" sz="14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7200</xdr:colOff>
      <xdr:row>28</xdr:row>
      <xdr:rowOff>3240</xdr:rowOff>
    </xdr:from>
    <xdr:to>
      <xdr:col>31</xdr:col>
      <xdr:colOff>0</xdr:colOff>
      <xdr:row>34</xdr:row>
      <xdr:rowOff>3240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7124C67B-3CBB-4879-80CF-A2D2DBAA6E04}"/>
            </a:ext>
          </a:extLst>
        </xdr:cNvPr>
        <xdr:cNvCxnSpPr>
          <a:stCxn id="19" idx="3"/>
          <a:endCxn id="22" idx="1"/>
        </xdr:cNvCxnSpPr>
      </xdr:nvCxnSpPr>
      <xdr:spPr>
        <a:xfrm flipV="1">
          <a:off x="16466400" y="5123880"/>
          <a:ext cx="602400" cy="1097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32</xdr:row>
      <xdr:rowOff>178500</xdr:rowOff>
    </xdr:from>
    <xdr:to>
      <xdr:col>31</xdr:col>
      <xdr:colOff>7620</xdr:colOff>
      <xdr:row>34</xdr:row>
      <xdr:rowOff>3240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2C6B4771-8162-4A36-98B2-5EA081DF5824}"/>
            </a:ext>
          </a:extLst>
        </xdr:cNvPr>
        <xdr:cNvCxnSpPr>
          <a:stCxn id="19" idx="3"/>
          <a:endCxn id="24" idx="1"/>
        </xdr:cNvCxnSpPr>
      </xdr:nvCxnSpPr>
      <xdr:spPr>
        <a:xfrm flipV="1">
          <a:off x="16466400" y="6030660"/>
          <a:ext cx="61002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23</xdr:row>
      <xdr:rowOff>3240</xdr:rowOff>
    </xdr:from>
    <xdr:to>
      <xdr:col>31</xdr:col>
      <xdr:colOff>7620</xdr:colOff>
      <xdr:row>34</xdr:row>
      <xdr:rowOff>3240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BEE23D8-9C54-4278-9B68-9CB7CB28B979}"/>
            </a:ext>
          </a:extLst>
        </xdr:cNvPr>
        <xdr:cNvCxnSpPr>
          <a:stCxn id="19" idx="3"/>
          <a:endCxn id="25" idx="1"/>
        </xdr:cNvCxnSpPr>
      </xdr:nvCxnSpPr>
      <xdr:spPr>
        <a:xfrm flipV="1">
          <a:off x="16466400" y="4209480"/>
          <a:ext cx="610020" cy="20116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0</xdr:colOff>
      <xdr:row>39</xdr:row>
      <xdr:rowOff>3240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F2E5D93F-988E-40C1-9DDB-14BF09564B42}"/>
            </a:ext>
          </a:extLst>
        </xdr:cNvPr>
        <xdr:cNvCxnSpPr>
          <a:stCxn id="16" idx="3"/>
          <a:endCxn id="23" idx="1"/>
        </xdr:cNvCxnSpPr>
      </xdr:nvCxnSpPr>
      <xdr:spPr>
        <a:xfrm>
          <a:off x="16466400" y="7135560"/>
          <a:ext cx="602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39</xdr:row>
      <xdr:rowOff>3240</xdr:rowOff>
    </xdr:from>
    <xdr:to>
      <xdr:col>31</xdr:col>
      <xdr:colOff>7620</xdr:colOff>
      <xdr:row>44</xdr:row>
      <xdr:rowOff>3240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A721A7D-15E6-4109-ACB3-FC4E608D447E}"/>
            </a:ext>
          </a:extLst>
        </xdr:cNvPr>
        <xdr:cNvCxnSpPr>
          <a:stCxn id="16" idx="3"/>
          <a:endCxn id="14" idx="1"/>
        </xdr:cNvCxnSpPr>
      </xdr:nvCxnSpPr>
      <xdr:spPr>
        <a:xfrm>
          <a:off x="16466400" y="7135560"/>
          <a:ext cx="610020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48</xdr:row>
      <xdr:rowOff>178500</xdr:rowOff>
    </xdr:from>
    <xdr:to>
      <xdr:col>31</xdr:col>
      <xdr:colOff>0</xdr:colOff>
      <xdr:row>49</xdr:row>
      <xdr:rowOff>3240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A70C338-23A9-427B-8CBF-30B6622DA474}"/>
            </a:ext>
          </a:extLst>
        </xdr:cNvPr>
        <xdr:cNvCxnSpPr>
          <a:stCxn id="13" idx="3"/>
          <a:endCxn id="20" idx="1"/>
        </xdr:cNvCxnSpPr>
      </xdr:nvCxnSpPr>
      <xdr:spPr>
        <a:xfrm flipV="1">
          <a:off x="16466400" y="895674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54</xdr:row>
      <xdr:rowOff>178500</xdr:rowOff>
    </xdr:from>
    <xdr:to>
      <xdr:col>31</xdr:col>
      <xdr:colOff>0</xdr:colOff>
      <xdr:row>55</xdr:row>
      <xdr:rowOff>3240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CF17377-2D68-4D2C-8011-D2B0E2DB8D82}"/>
            </a:ext>
          </a:extLst>
        </xdr:cNvPr>
        <xdr:cNvCxnSpPr>
          <a:stCxn id="18" idx="3"/>
          <a:endCxn id="21" idx="1"/>
        </xdr:cNvCxnSpPr>
      </xdr:nvCxnSpPr>
      <xdr:spPr>
        <a:xfrm flipV="1">
          <a:off x="16466400" y="10054020"/>
          <a:ext cx="60240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7200</xdr:colOff>
      <xdr:row>55</xdr:row>
      <xdr:rowOff>3240</xdr:rowOff>
    </xdr:from>
    <xdr:to>
      <xdr:col>31</xdr:col>
      <xdr:colOff>0</xdr:colOff>
      <xdr:row>59</xdr:row>
      <xdr:rowOff>178500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EA44385D-CEA6-4174-BB52-1E2FDBFD0ABE}"/>
            </a:ext>
          </a:extLst>
        </xdr:cNvPr>
        <xdr:cNvCxnSpPr>
          <a:stCxn id="18" idx="3"/>
          <a:endCxn id="26" idx="1"/>
        </xdr:cNvCxnSpPr>
      </xdr:nvCxnSpPr>
      <xdr:spPr>
        <a:xfrm>
          <a:off x="16466400" y="10061640"/>
          <a:ext cx="602400" cy="9067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609180</xdr:colOff>
      <xdr:row>65</xdr:row>
      <xdr:rowOff>3240</xdr:rowOff>
    </xdr:from>
    <xdr:to>
      <xdr:col>31</xdr:col>
      <xdr:colOff>0</xdr:colOff>
      <xdr:row>65</xdr:row>
      <xdr:rowOff>3240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3EDAE901-C444-433B-88D6-63D755E1F07B}"/>
            </a:ext>
          </a:extLst>
        </xdr:cNvPr>
        <xdr:cNvCxnSpPr>
          <a:stCxn id="17" idx="3"/>
          <a:endCxn id="27" idx="1"/>
        </xdr:cNvCxnSpPr>
      </xdr:nvCxnSpPr>
      <xdr:spPr>
        <a:xfrm>
          <a:off x="16458780" y="11890440"/>
          <a:ext cx="6100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34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3C15450D-9308-4ED0-A9E0-B18239E93ED9}"/>
            </a:ext>
          </a:extLst>
        </xdr:cNvPr>
        <xdr:cNvCxnSpPr>
          <a:stCxn id="15" idx="3"/>
          <a:endCxn id="19" idx="1"/>
        </xdr:cNvCxnSpPr>
      </xdr:nvCxnSpPr>
      <xdr:spPr>
        <a:xfrm flipV="1">
          <a:off x="14028000" y="6221160"/>
          <a:ext cx="602400" cy="1463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39</xdr:row>
      <xdr:rowOff>3240</xdr:rowOff>
    </xdr:from>
    <xdr:to>
      <xdr:col>27</xdr:col>
      <xdr:colOff>0</xdr:colOff>
      <xdr:row>42</xdr:row>
      <xdr:rowOff>3240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AF30445-6B58-46CC-B381-CF914E6DD176}"/>
            </a:ext>
          </a:extLst>
        </xdr:cNvPr>
        <xdr:cNvCxnSpPr>
          <a:stCxn id="15" idx="3"/>
          <a:endCxn id="16" idx="1"/>
        </xdr:cNvCxnSpPr>
      </xdr:nvCxnSpPr>
      <xdr:spPr>
        <a:xfrm flipV="1">
          <a:off x="14028000" y="7135560"/>
          <a:ext cx="602400" cy="548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49</xdr:row>
      <xdr:rowOff>3240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06D51D8-175F-4978-BEA6-8FCD22505DD9}"/>
            </a:ext>
          </a:extLst>
        </xdr:cNvPr>
        <xdr:cNvCxnSpPr>
          <a:stCxn id="12" idx="3"/>
          <a:endCxn id="13" idx="1"/>
        </xdr:cNvCxnSpPr>
      </xdr:nvCxnSpPr>
      <xdr:spPr>
        <a:xfrm>
          <a:off x="14028000" y="8781480"/>
          <a:ext cx="602400" cy="18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27</xdr:col>
      <xdr:colOff>0</xdr:colOff>
      <xdr:row>55</xdr:row>
      <xdr:rowOff>3240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531ED342-EC36-4CE4-8D41-ADECE929744B}"/>
            </a:ext>
          </a:extLst>
        </xdr:cNvPr>
        <xdr:cNvCxnSpPr>
          <a:stCxn id="12" idx="3"/>
          <a:endCxn id="18" idx="1"/>
        </xdr:cNvCxnSpPr>
      </xdr:nvCxnSpPr>
      <xdr:spPr>
        <a:xfrm>
          <a:off x="14028000" y="8781480"/>
          <a:ext cx="602400" cy="12801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42</xdr:row>
      <xdr:rowOff>3240</xdr:rowOff>
    </xdr:from>
    <xdr:to>
      <xdr:col>23</xdr:col>
      <xdr:colOff>0</xdr:colOff>
      <xdr:row>44</xdr:row>
      <xdr:rowOff>178500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3AE3CB6-B35C-4366-BEB9-80DCA6E3FD01}"/>
            </a:ext>
          </a:extLst>
        </xdr:cNvPr>
        <xdr:cNvCxnSpPr>
          <a:stCxn id="11" idx="3"/>
          <a:endCxn id="15" idx="1"/>
        </xdr:cNvCxnSpPr>
      </xdr:nvCxnSpPr>
      <xdr:spPr>
        <a:xfrm flipV="1">
          <a:off x="11589600" y="7684200"/>
          <a:ext cx="602400" cy="5410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7200</xdr:colOff>
      <xdr:row>44</xdr:row>
      <xdr:rowOff>178500</xdr:rowOff>
    </xdr:from>
    <xdr:to>
      <xdr:col>23</xdr:col>
      <xdr:colOff>0</xdr:colOff>
      <xdr:row>48</xdr:row>
      <xdr:rowOff>3240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6996183-86D9-495E-8672-710469BB8900}"/>
            </a:ext>
          </a:extLst>
        </xdr:cNvPr>
        <xdr:cNvCxnSpPr>
          <a:stCxn id="11" idx="3"/>
          <a:endCxn id="12" idx="1"/>
        </xdr:cNvCxnSpPr>
      </xdr:nvCxnSpPr>
      <xdr:spPr>
        <a:xfrm>
          <a:off x="11589600" y="8225220"/>
          <a:ext cx="602400" cy="556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7200</xdr:colOff>
      <xdr:row>48</xdr:row>
      <xdr:rowOff>3240</xdr:rowOff>
    </xdr:from>
    <xdr:to>
      <xdr:col>26</xdr:col>
      <xdr:colOff>601980</xdr:colOff>
      <xdr:row>65</xdr:row>
      <xdr:rowOff>3240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FFE5CE08-B27B-4B2F-A5BD-3704B212FFE5}"/>
            </a:ext>
          </a:extLst>
        </xdr:cNvPr>
        <xdr:cNvCxnSpPr>
          <a:stCxn id="12" idx="3"/>
          <a:endCxn id="17" idx="1"/>
        </xdr:cNvCxnSpPr>
      </xdr:nvCxnSpPr>
      <xdr:spPr>
        <a:xfrm>
          <a:off x="14028000" y="8537640"/>
          <a:ext cx="594780" cy="3022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101600</xdr:colOff>
      <xdr:row>47</xdr:row>
      <xdr:rowOff>165100</xdr:rowOff>
    </xdr:from>
    <xdr:to>
      <xdr:col>29</xdr:col>
      <xdr:colOff>546100</xdr:colOff>
      <xdr:row>55</xdr:row>
      <xdr:rowOff>50800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03437EE1-6CF1-4263-A5A0-AE0C06B63BD6}"/>
            </a:ext>
          </a:extLst>
        </xdr:cNvPr>
        <xdr:cNvSpPr/>
      </xdr:nvSpPr>
      <xdr:spPr>
        <a:xfrm>
          <a:off x="14732000" y="8521700"/>
          <a:ext cx="1663700" cy="13081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46</xdr:row>
      <xdr:rowOff>185420</xdr:rowOff>
    </xdr:from>
    <xdr:to>
      <xdr:col>38</xdr:col>
      <xdr:colOff>4801</xdr:colOff>
      <xdr:row>49</xdr:row>
      <xdr:rowOff>5950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AB4B980-5763-4F6D-8940-AEBD3090019A}"/>
            </a:ext>
          </a:extLst>
        </xdr:cNvPr>
        <xdr:cNvSpPr/>
      </xdr:nvSpPr>
      <xdr:spPr>
        <a:xfrm>
          <a:off x="20116801" y="8753687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FDT/FAT</a:t>
          </a:r>
          <a:endParaRPr lang="en-US" sz="12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321735</xdr:colOff>
      <xdr:row>47</xdr:row>
      <xdr:rowOff>143934</xdr:rowOff>
    </xdr:from>
    <xdr:to>
      <xdr:col>37</xdr:col>
      <xdr:colOff>499535</xdr:colOff>
      <xdr:row>48</xdr:row>
      <xdr:rowOff>50800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4CE7B4E0-2023-4E49-B304-ED37C0195F37}"/>
            </a:ext>
          </a:extLst>
        </xdr:cNvPr>
        <xdr:cNvSpPr/>
      </xdr:nvSpPr>
      <xdr:spPr>
        <a:xfrm rot="10800000">
          <a:off x="21048135" y="8898467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601134</xdr:colOff>
      <xdr:row>46</xdr:row>
      <xdr:rowOff>176953</xdr:rowOff>
    </xdr:from>
    <xdr:to>
      <xdr:col>40</xdr:col>
      <xdr:colOff>605934</xdr:colOff>
      <xdr:row>48</xdr:row>
      <xdr:rowOff>183750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8606B313-511D-4B08-B9E6-67D8AFE9FFA1}"/>
            </a:ext>
          </a:extLst>
        </xdr:cNvPr>
        <xdr:cNvSpPr/>
      </xdr:nvSpPr>
      <xdr:spPr>
        <a:xfrm>
          <a:off x="21937134" y="8745220"/>
          <a:ext cx="1224000" cy="3793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900">
              <a:solidFill>
                <a:schemeClr val="tx1"/>
              </a:solidFill>
            </a:rPr>
            <a:t>FDT-48-LHT-...</a:t>
          </a:r>
          <a:endParaRPr lang="en-US" sz="9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313268</xdr:colOff>
      <xdr:row>47</xdr:row>
      <xdr:rowOff>135467</xdr:rowOff>
    </xdr:from>
    <xdr:to>
      <xdr:col>40</xdr:col>
      <xdr:colOff>491068</xdr:colOff>
      <xdr:row>48</xdr:row>
      <xdr:rowOff>42333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D63AFDB0-4650-4FF8-B290-3CE4FAAF1506}"/>
            </a:ext>
          </a:extLst>
        </xdr:cNvPr>
        <xdr:cNvSpPr/>
      </xdr:nvSpPr>
      <xdr:spPr>
        <a:xfrm rot="10800000">
          <a:off x="22868468" y="8890000"/>
          <a:ext cx="177800" cy="93133"/>
        </a:xfrm>
        <a:prstGeom prst="triangle">
          <a:avLst/>
        </a:prstGeom>
        <a:solidFill>
          <a:srgbClr val="87A4D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1</xdr:colOff>
      <xdr:row>50</xdr:row>
      <xdr:rowOff>185421</xdr:rowOff>
    </xdr:from>
    <xdr:to>
      <xdr:col>37</xdr:col>
      <xdr:colOff>110401</xdr:colOff>
      <xdr:row>52</xdr:row>
      <xdr:rowOff>100887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7DD7AEB2-7D8D-428D-AEAE-3FF4BC1CAF01}"/>
            </a:ext>
          </a:extLst>
        </xdr:cNvPr>
        <xdr:cNvSpPr/>
      </xdr:nvSpPr>
      <xdr:spPr>
        <a:xfrm>
          <a:off x="20116801" y="9498754"/>
          <a:ext cx="720000" cy="288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Input OTDR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7620</xdr:colOff>
      <xdr:row>53</xdr:row>
      <xdr:rowOff>7621</xdr:rowOff>
    </xdr:from>
    <xdr:to>
      <xdr:col>37</xdr:col>
      <xdr:colOff>388619</xdr:colOff>
      <xdr:row>54</xdr:row>
      <xdr:rowOff>91354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474E42E4-E6AC-425A-8CA0-EA2AA78B43E1}"/>
            </a:ext>
          </a:extLst>
        </xdr:cNvPr>
        <xdr:cNvSpPr/>
      </xdr:nvSpPr>
      <xdr:spPr>
        <a:xfrm>
          <a:off x="21953220" y="9700261"/>
          <a:ext cx="990599" cy="266613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... m</a:t>
          </a:r>
        </a:p>
      </xdr:txBody>
    </xdr:sp>
    <xdr:clientData/>
  </xdr:twoCellAnchor>
  <xdr:twoCellAnchor>
    <xdr:from>
      <xdr:col>35</xdr:col>
      <xdr:colOff>600287</xdr:colOff>
      <xdr:row>56</xdr:row>
      <xdr:rowOff>2541</xdr:rowOff>
    </xdr:from>
    <xdr:to>
      <xdr:col>37</xdr:col>
      <xdr:colOff>101087</xdr:colOff>
      <xdr:row>57</xdr:row>
      <xdr:rowOff>100887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4EC38383-C5D8-4B2B-80EC-7DF4A566D3E6}"/>
            </a:ext>
          </a:extLst>
        </xdr:cNvPr>
        <xdr:cNvSpPr/>
      </xdr:nvSpPr>
      <xdr:spPr>
        <a:xfrm>
          <a:off x="21936287" y="10243821"/>
          <a:ext cx="720000" cy="281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tx1"/>
              </a:solidFill>
            </a:rPr>
            <a:t>Calculate</a:t>
          </a:r>
          <a:endParaRPr lang="en-US" sz="8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846</xdr:colOff>
      <xdr:row>58</xdr:row>
      <xdr:rowOff>7621</xdr:rowOff>
    </xdr:from>
    <xdr:to>
      <xdr:col>39</xdr:col>
      <xdr:colOff>7620</xdr:colOff>
      <xdr:row>59</xdr:row>
      <xdr:rowOff>91355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23399AD-27FD-43AF-B51C-7D8F14B4E3D8}"/>
            </a:ext>
          </a:extLst>
        </xdr:cNvPr>
        <xdr:cNvSpPr/>
      </xdr:nvSpPr>
      <xdr:spPr>
        <a:xfrm>
          <a:off x="21946446" y="10614661"/>
          <a:ext cx="1835574" cy="266614"/>
        </a:xfrm>
        <a:prstGeom prst="rect">
          <a:avLst/>
        </a:prstGeom>
        <a:noFill/>
        <a:ln>
          <a:solidFill>
            <a:srgbClr val="87A4D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aseline="0">
              <a:solidFill>
                <a:schemeClr val="tx1"/>
              </a:solidFill>
            </a:rPr>
            <a:t>Antara Pole X dan Pole Y</a:t>
          </a:r>
        </a:p>
      </xdr:txBody>
    </xdr:sp>
    <xdr:clientData/>
  </xdr:twoCellAnchor>
  <xdr:twoCellAnchor>
    <xdr:from>
      <xdr:col>14</xdr:col>
      <xdr:colOff>11082</xdr:colOff>
      <xdr:row>21</xdr:row>
      <xdr:rowOff>51648</xdr:rowOff>
    </xdr:from>
    <xdr:to>
      <xdr:col>16</xdr:col>
      <xdr:colOff>15882</xdr:colOff>
      <xdr:row>24</xdr:row>
      <xdr:rowOff>137161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40848AF-FDAE-40B7-98AD-D9235F3C40B3}"/>
            </a:ext>
          </a:extLst>
        </xdr:cNvPr>
        <xdr:cNvSpPr/>
      </xdr:nvSpPr>
      <xdr:spPr>
        <a:xfrm>
          <a:off x="8545482" y="3892128"/>
          <a:ext cx="1224000" cy="63415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Automated Analysis (Get data API from NMS)</a:t>
          </a:r>
        </a:p>
      </xdr:txBody>
    </xdr:sp>
    <xdr:clientData/>
  </xdr:twoCellAnchor>
  <xdr:twoCellAnchor>
    <xdr:from>
      <xdr:col>13</xdr:col>
      <xdr:colOff>609524</xdr:colOff>
      <xdr:row>45</xdr:row>
      <xdr:rowOff>54881</xdr:rowOff>
    </xdr:from>
    <xdr:to>
      <xdr:col>16</xdr:col>
      <xdr:colOff>4724</xdr:colOff>
      <xdr:row>48</xdr:row>
      <xdr:rowOff>143166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B55C9802-D470-4542-86CC-3037C20E9020}"/>
            </a:ext>
          </a:extLst>
        </xdr:cNvPr>
        <xdr:cNvSpPr/>
      </xdr:nvSpPr>
      <xdr:spPr>
        <a:xfrm>
          <a:off x="8534324" y="8284481"/>
          <a:ext cx="1224000" cy="636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aseline="0">
              <a:solidFill>
                <a:schemeClr val="tx1"/>
              </a:solidFill>
            </a:rPr>
            <a:t>Clik for OTDR anlysis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0B7-4875-41FF-AC24-3A3601B4A1AF}">
  <dimension ref="A1:E96"/>
  <sheetViews>
    <sheetView workbookViewId="0">
      <selection activeCell="D9" sqref="D9"/>
    </sheetView>
  </sheetViews>
  <sheetFormatPr defaultRowHeight="14.4" x14ac:dyDescent="0.3"/>
  <cols>
    <col min="1" max="1" width="7.5546875" style="32" customWidth="1"/>
    <col min="2" max="2" width="12.33203125" style="13" customWidth="1"/>
    <col min="3" max="3" width="13.77734375" customWidth="1"/>
    <col min="4" max="5" width="15.77734375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32">
        <v>1</v>
      </c>
      <c r="B2" s="13" t="s">
        <v>312</v>
      </c>
      <c r="C2" t="str">
        <f>B2 &amp; "-Pole" &amp; A2</f>
        <v>LHT-Pole1</v>
      </c>
      <c r="D2" s="10">
        <v>-3.805058963</v>
      </c>
      <c r="E2" s="10">
        <v>103.5389783</v>
      </c>
    </row>
    <row r="3" spans="1:5" x14ac:dyDescent="0.3">
      <c r="A3" s="32">
        <v>2</v>
      </c>
      <c r="B3" s="13" t="s">
        <v>312</v>
      </c>
      <c r="C3" t="str">
        <f t="shared" ref="C3:C66" si="0">B3 &amp; "-Pole" &amp; A3</f>
        <v>LHT-Pole2</v>
      </c>
      <c r="D3" s="10">
        <v>-3.805202977</v>
      </c>
      <c r="E3" s="10">
        <v>103.53857542</v>
      </c>
    </row>
    <row r="4" spans="1:5" x14ac:dyDescent="0.3">
      <c r="A4" s="32">
        <v>3</v>
      </c>
      <c r="B4" s="13" t="s">
        <v>312</v>
      </c>
      <c r="C4" t="str">
        <f>B4 &amp; "-Pole" &amp; A4</f>
        <v>LHT-Pole3</v>
      </c>
      <c r="D4" s="10">
        <v>-3.8053027777777699</v>
      </c>
      <c r="E4" s="35">
        <v>103.53865</v>
      </c>
    </row>
    <row r="5" spans="1:5" x14ac:dyDescent="0.3">
      <c r="A5" s="32">
        <v>4</v>
      </c>
      <c r="B5" s="13" t="s">
        <v>312</v>
      </c>
      <c r="C5" t="str">
        <f t="shared" si="0"/>
        <v>LHT-Pole4</v>
      </c>
      <c r="D5" s="10">
        <v>-3.8056805555555502</v>
      </c>
      <c r="E5" s="35">
        <v>103.538875</v>
      </c>
    </row>
    <row r="6" spans="1:5" x14ac:dyDescent="0.3">
      <c r="A6" s="32">
        <v>5</v>
      </c>
      <c r="B6" s="13" t="s">
        <v>312</v>
      </c>
      <c r="C6" t="str">
        <f t="shared" si="0"/>
        <v>LHT-Pole5</v>
      </c>
      <c r="D6" s="10">
        <v>-3.80588338720964</v>
      </c>
      <c r="E6" s="35">
        <v>103.53900104854399</v>
      </c>
    </row>
    <row r="7" spans="1:5" x14ac:dyDescent="0.3">
      <c r="A7" s="32">
        <v>6</v>
      </c>
      <c r="B7" s="13" t="s">
        <v>312</v>
      </c>
      <c r="C7" t="str">
        <f t="shared" si="0"/>
        <v>LHT-Pole6</v>
      </c>
      <c r="D7" s="10">
        <v>-3.80617266393469</v>
      </c>
      <c r="E7" s="35">
        <v>103.53915499395799</v>
      </c>
    </row>
    <row r="8" spans="1:5" x14ac:dyDescent="0.3">
      <c r="A8" s="32">
        <v>7</v>
      </c>
      <c r="B8" s="13" t="s">
        <v>312</v>
      </c>
      <c r="C8" t="str">
        <f t="shared" si="0"/>
        <v>LHT-Pole7</v>
      </c>
      <c r="D8" s="10">
        <v>-3.8067977328385898</v>
      </c>
      <c r="E8" s="10">
        <v>103.539574305496</v>
      </c>
    </row>
    <row r="9" spans="1:5" x14ac:dyDescent="0.3">
      <c r="A9" s="32">
        <v>8</v>
      </c>
      <c r="B9" s="13" t="s">
        <v>312</v>
      </c>
      <c r="C9" t="str">
        <f t="shared" si="0"/>
        <v>LHT-Pole8</v>
      </c>
      <c r="D9" s="10">
        <v>-3.8073791186624701</v>
      </c>
      <c r="E9" s="10">
        <v>103.53997174145999</v>
      </c>
    </row>
    <row r="10" spans="1:5" x14ac:dyDescent="0.3">
      <c r="A10" s="32">
        <v>9</v>
      </c>
      <c r="B10" s="13" t="s">
        <v>312</v>
      </c>
      <c r="C10" t="str">
        <f t="shared" si="0"/>
        <v>LHT-Pole9</v>
      </c>
      <c r="D10" s="10">
        <v>-3.8079114617108898</v>
      </c>
      <c r="E10" s="10">
        <v>103.54023241596801</v>
      </c>
    </row>
    <row r="11" spans="1:5" x14ac:dyDescent="0.3">
      <c r="A11" s="32">
        <v>10</v>
      </c>
      <c r="B11" s="13" t="s">
        <v>312</v>
      </c>
      <c r="C11" t="str">
        <f t="shared" si="0"/>
        <v>LHT-Pole10</v>
      </c>
      <c r="D11" s="10">
        <v>-3.8084813980816601</v>
      </c>
      <c r="E11" s="10">
        <v>103.540753846602</v>
      </c>
    </row>
    <row r="12" spans="1:5" x14ac:dyDescent="0.3">
      <c r="A12" s="32">
        <v>11</v>
      </c>
      <c r="B12" s="13" t="s">
        <v>312</v>
      </c>
      <c r="C12" t="str">
        <f t="shared" si="0"/>
        <v>LHT-Pole11</v>
      </c>
      <c r="D12" s="10">
        <v>-3.8094414577469502</v>
      </c>
      <c r="E12" s="10">
        <v>103.541551916234</v>
      </c>
    </row>
    <row r="13" spans="1:5" x14ac:dyDescent="0.3">
      <c r="A13" s="32">
        <v>12</v>
      </c>
      <c r="B13" s="13" t="s">
        <v>312</v>
      </c>
      <c r="C13" t="str">
        <f t="shared" si="0"/>
        <v>LHT-Pole12</v>
      </c>
      <c r="D13" s="10">
        <v>-3.8102062431036798</v>
      </c>
      <c r="E13" s="10">
        <v>103.54210210234</v>
      </c>
    </row>
    <row r="14" spans="1:5" x14ac:dyDescent="0.3">
      <c r="A14" s="32">
        <v>13</v>
      </c>
      <c r="B14" s="13" t="s">
        <v>312</v>
      </c>
      <c r="C14" t="str">
        <f t="shared" si="0"/>
        <v>LHT-Pole13</v>
      </c>
      <c r="D14" s="10">
        <v>-3.8111191458063001</v>
      </c>
      <c r="E14" s="10">
        <v>103.542899798249</v>
      </c>
    </row>
    <row r="15" spans="1:5" x14ac:dyDescent="0.3">
      <c r="A15" s="32">
        <v>14</v>
      </c>
      <c r="B15" s="13" t="s">
        <v>312</v>
      </c>
      <c r="C15" t="str">
        <f t="shared" si="0"/>
        <v>LHT-Pole14</v>
      </c>
      <c r="D15" s="10">
        <v>-3.81205378875991</v>
      </c>
      <c r="E15" s="10">
        <v>103.543683800377</v>
      </c>
    </row>
    <row r="16" spans="1:5" x14ac:dyDescent="0.3">
      <c r="A16" s="32">
        <v>15</v>
      </c>
      <c r="B16" s="13" t="s">
        <v>312</v>
      </c>
      <c r="C16" t="str">
        <f t="shared" si="0"/>
        <v>LHT-Pole15</v>
      </c>
      <c r="D16" s="10">
        <v>-3.81041475204978</v>
      </c>
      <c r="E16" s="10">
        <v>103.541754310011</v>
      </c>
    </row>
    <row r="17" spans="1:5" x14ac:dyDescent="0.3">
      <c r="A17" s="32">
        <v>16</v>
      </c>
      <c r="B17" s="13" t="s">
        <v>312</v>
      </c>
      <c r="C17" t="str">
        <f t="shared" si="0"/>
        <v>LHT-Pole16</v>
      </c>
      <c r="D17" s="10">
        <v>-3.8104527049530601</v>
      </c>
      <c r="E17" s="10">
        <v>103.541377797103</v>
      </c>
    </row>
    <row r="18" spans="1:5" x14ac:dyDescent="0.3">
      <c r="A18" s="32">
        <v>17</v>
      </c>
      <c r="B18" s="13" t="s">
        <v>312</v>
      </c>
      <c r="C18" t="str">
        <f t="shared" si="0"/>
        <v>LHT-Pole17</v>
      </c>
      <c r="D18" s="10">
        <v>-3.81047983067758</v>
      </c>
      <c r="E18" s="10">
        <v>103.54095162372499</v>
      </c>
    </row>
    <row r="19" spans="1:5" x14ac:dyDescent="0.3">
      <c r="A19" s="32">
        <v>18</v>
      </c>
      <c r="B19" s="13" t="s">
        <v>312</v>
      </c>
      <c r="C19" t="str">
        <f t="shared" si="0"/>
        <v>LHT-Pole18</v>
      </c>
      <c r="D19" s="10">
        <v>-3.8105522740116302</v>
      </c>
      <c r="E19" s="10">
        <v>103.54058224415</v>
      </c>
    </row>
    <row r="20" spans="1:5" x14ac:dyDescent="0.3">
      <c r="A20" s="32">
        <v>19</v>
      </c>
      <c r="B20" s="13" t="s">
        <v>312</v>
      </c>
      <c r="C20" t="str">
        <f t="shared" si="0"/>
        <v>LHT-Pole19</v>
      </c>
      <c r="D20" s="10">
        <v>-3.8106260573567798</v>
      </c>
      <c r="E20" s="10">
        <v>103.54025624907599</v>
      </c>
    </row>
    <row r="21" spans="1:5" x14ac:dyDescent="0.3">
      <c r="A21" s="32">
        <v>20</v>
      </c>
      <c r="B21" s="13" t="s">
        <v>312</v>
      </c>
      <c r="C21" t="str">
        <f t="shared" si="0"/>
        <v>LHT-Pole20</v>
      </c>
      <c r="D21" s="10">
        <v>-3.8106878186351798</v>
      </c>
      <c r="E21" s="10">
        <v>103.54003533364801</v>
      </c>
    </row>
    <row r="22" spans="1:5" x14ac:dyDescent="0.3">
      <c r="A22" s="32">
        <v>21</v>
      </c>
      <c r="B22" s="13" t="s">
        <v>312</v>
      </c>
      <c r="C22" t="str">
        <f t="shared" si="0"/>
        <v>LHT-Pole21</v>
      </c>
      <c r="D22" s="10">
        <v>-3.8108263441425598</v>
      </c>
      <c r="E22" s="10">
        <v>103.539782216801</v>
      </c>
    </row>
    <row r="23" spans="1:5" x14ac:dyDescent="0.3">
      <c r="A23" s="32">
        <v>22</v>
      </c>
      <c r="B23" s="13" t="s">
        <v>312</v>
      </c>
      <c r="C23" t="str">
        <f t="shared" si="0"/>
        <v>LHT-Pole22</v>
      </c>
      <c r="D23" s="10">
        <v>-3.8110117437807398</v>
      </c>
      <c r="E23" s="10">
        <v>103.539493851101</v>
      </c>
    </row>
    <row r="24" spans="1:5" x14ac:dyDescent="0.3">
      <c r="A24" s="32">
        <v>23</v>
      </c>
      <c r="B24" s="13" t="s">
        <v>312</v>
      </c>
      <c r="C24" t="str">
        <f t="shared" si="0"/>
        <v>LHT-Pole23</v>
      </c>
      <c r="D24" s="10">
        <v>-3.81118889104224</v>
      </c>
      <c r="E24" s="10">
        <v>103.539211319372</v>
      </c>
    </row>
    <row r="25" spans="1:5" x14ac:dyDescent="0.3">
      <c r="A25" s="32">
        <v>24</v>
      </c>
      <c r="B25" s="13" t="s">
        <v>312</v>
      </c>
      <c r="C25" t="str">
        <f t="shared" si="0"/>
        <v>LHT-Pole24</v>
      </c>
      <c r="D25" s="36">
        <v>-3.8113366896577601</v>
      </c>
      <c r="E25" s="10">
        <v>103.53894075102301</v>
      </c>
    </row>
    <row r="26" spans="1:5" x14ac:dyDescent="0.3">
      <c r="A26" s="32">
        <v>25</v>
      </c>
      <c r="B26" s="13" t="s">
        <v>312</v>
      </c>
      <c r="C26" t="str">
        <f t="shared" si="0"/>
        <v>LHT-Pole25</v>
      </c>
      <c r="D26" s="10">
        <v>-3.8114155590031098</v>
      </c>
      <c r="E26" s="10">
        <v>103.538773639421</v>
      </c>
    </row>
    <row r="27" spans="1:5" x14ac:dyDescent="0.3">
      <c r="A27" s="32">
        <v>26</v>
      </c>
      <c r="B27" s="13" t="s">
        <v>312</v>
      </c>
      <c r="C27" t="str">
        <f t="shared" si="0"/>
        <v>LHT-Pole26</v>
      </c>
      <c r="D27" s="10">
        <v>-3.81159630682976</v>
      </c>
      <c r="E27" s="10">
        <v>103.538402602636</v>
      </c>
    </row>
    <row r="28" spans="1:5" x14ac:dyDescent="0.3">
      <c r="A28" s="32">
        <v>27</v>
      </c>
      <c r="B28" s="13" t="s">
        <v>312</v>
      </c>
      <c r="C28" t="str">
        <f t="shared" si="0"/>
        <v>LHT-Pole27</v>
      </c>
      <c r="D28" s="10">
        <v>-3.8117623817500399</v>
      </c>
      <c r="E28" s="10">
        <v>103.537995270851</v>
      </c>
    </row>
    <row r="29" spans="1:5" x14ac:dyDescent="0.3">
      <c r="A29" s="32">
        <v>28</v>
      </c>
      <c r="B29" s="13" t="s">
        <v>312</v>
      </c>
      <c r="C29" t="str">
        <f t="shared" si="0"/>
        <v>LHT-Pole28</v>
      </c>
      <c r="D29" s="10">
        <v>-3.8119196318697099</v>
      </c>
      <c r="E29" s="10">
        <v>103.537516765788</v>
      </c>
    </row>
    <row r="30" spans="1:5" x14ac:dyDescent="0.3">
      <c r="A30" s="32">
        <v>29</v>
      </c>
      <c r="B30" s="13" t="s">
        <v>312</v>
      </c>
      <c r="C30" t="str">
        <f t="shared" si="0"/>
        <v>LHT-Pole29</v>
      </c>
      <c r="D30" s="10">
        <v>-3.8119665207057798</v>
      </c>
      <c r="E30" s="10">
        <v>103.53703982895701</v>
      </c>
    </row>
    <row r="31" spans="1:5" x14ac:dyDescent="0.3">
      <c r="A31" s="32">
        <v>30</v>
      </c>
      <c r="B31" s="13" t="s">
        <v>312</v>
      </c>
      <c r="C31" t="str">
        <f t="shared" si="0"/>
        <v>LHT-Pole30</v>
      </c>
      <c r="D31" s="10">
        <v>-3.8119754985223899</v>
      </c>
      <c r="E31" s="10">
        <v>103.53658551197999</v>
      </c>
    </row>
    <row r="32" spans="1:5" x14ac:dyDescent="0.3">
      <c r="A32" s="32">
        <v>31</v>
      </c>
      <c r="B32" s="13" t="s">
        <v>312</v>
      </c>
      <c r="C32" t="str">
        <f t="shared" si="0"/>
        <v>LHT-Pole31</v>
      </c>
      <c r="D32" s="10">
        <v>-3.8119126827868599</v>
      </c>
      <c r="E32" s="10">
        <v>103.53598237234</v>
      </c>
    </row>
    <row r="33" spans="1:5" x14ac:dyDescent="0.3">
      <c r="A33" s="32">
        <v>32</v>
      </c>
      <c r="B33" s="13" t="s">
        <v>312</v>
      </c>
      <c r="C33" t="str">
        <f t="shared" si="0"/>
        <v>LHT-Pole32</v>
      </c>
      <c r="D33" s="10">
        <v>-3.8116697827952399</v>
      </c>
      <c r="E33" s="35">
        <v>103.53568897521799</v>
      </c>
    </row>
    <row r="34" spans="1:5" x14ac:dyDescent="0.3">
      <c r="A34" s="32">
        <v>33</v>
      </c>
      <c r="B34" s="13" t="s">
        <v>312</v>
      </c>
      <c r="C34" t="str">
        <f t="shared" si="0"/>
        <v>LHT-Pole33</v>
      </c>
      <c r="D34" s="10">
        <v>-3.8112409434283299</v>
      </c>
      <c r="E34" s="10">
        <v>103.535175931095</v>
      </c>
    </row>
    <row r="35" spans="1:5" x14ac:dyDescent="0.3">
      <c r="A35" s="32">
        <v>34</v>
      </c>
      <c r="B35" s="13" t="s">
        <v>312</v>
      </c>
      <c r="C35" t="str">
        <f t="shared" si="0"/>
        <v>LHT-Pole34</v>
      </c>
      <c r="D35" s="10">
        <v>-3.8123137793591702</v>
      </c>
      <c r="E35" s="35">
        <v>103.534681012174</v>
      </c>
    </row>
    <row r="36" spans="1:5" x14ac:dyDescent="0.3">
      <c r="A36" s="32">
        <v>35</v>
      </c>
      <c r="B36" s="13" t="s">
        <v>312</v>
      </c>
      <c r="C36" t="str">
        <f t="shared" si="0"/>
        <v>LHT-Pole35</v>
      </c>
      <c r="D36" s="10">
        <v>-3.8133858868938102</v>
      </c>
      <c r="E36" s="10">
        <v>103.53419840733</v>
      </c>
    </row>
    <row r="37" spans="1:5" x14ac:dyDescent="0.3">
      <c r="A37" s="32">
        <v>36</v>
      </c>
      <c r="B37" s="13" t="s">
        <v>312</v>
      </c>
      <c r="C37" t="str">
        <f t="shared" si="0"/>
        <v>LHT-Pole36</v>
      </c>
      <c r="D37" s="10">
        <v>-3.8144191936422902</v>
      </c>
      <c r="E37" s="10">
        <v>103.533740579058</v>
      </c>
    </row>
    <row r="38" spans="1:5" x14ac:dyDescent="0.3">
      <c r="A38" s="32">
        <v>37</v>
      </c>
      <c r="B38" s="13" t="s">
        <v>312</v>
      </c>
      <c r="C38" t="str">
        <f t="shared" si="0"/>
        <v>LHT-Pole37</v>
      </c>
      <c r="D38" s="10">
        <v>-3.81543099790095</v>
      </c>
      <c r="E38" s="10">
        <v>103.533266676905</v>
      </c>
    </row>
    <row r="39" spans="1:5" x14ac:dyDescent="0.3">
      <c r="A39" s="32">
        <v>38</v>
      </c>
      <c r="B39" s="13" t="s">
        <v>312</v>
      </c>
      <c r="C39" t="str">
        <f t="shared" si="0"/>
        <v>LHT-Pole38</v>
      </c>
      <c r="D39" s="36">
        <v>-3.8109234197630499</v>
      </c>
      <c r="E39" s="10">
        <v>103.53455734010601</v>
      </c>
    </row>
    <row r="40" spans="1:5" x14ac:dyDescent="0.3">
      <c r="A40" s="32">
        <v>39</v>
      </c>
      <c r="B40" s="13" t="s">
        <v>312</v>
      </c>
      <c r="C40" t="str">
        <f t="shared" si="0"/>
        <v>LHT-Pole39</v>
      </c>
      <c r="D40" s="10">
        <v>-3.8103521109135099</v>
      </c>
      <c r="E40" s="10">
        <v>103.534107549588</v>
      </c>
    </row>
    <row r="41" spans="1:5" x14ac:dyDescent="0.3">
      <c r="A41" s="32">
        <v>40</v>
      </c>
      <c r="B41" s="13" t="s">
        <v>312</v>
      </c>
      <c r="C41" t="str">
        <f t="shared" si="0"/>
        <v>LHT-Pole40</v>
      </c>
      <c r="D41" s="10">
        <v>-3.8116065121479101</v>
      </c>
      <c r="E41" s="10">
        <v>103.533593214436</v>
      </c>
    </row>
    <row r="42" spans="1:5" x14ac:dyDescent="0.3">
      <c r="A42" s="32">
        <v>41</v>
      </c>
      <c r="B42" s="13" t="s">
        <v>312</v>
      </c>
      <c r="C42" t="str">
        <f t="shared" si="0"/>
        <v>LHT-Pole41</v>
      </c>
      <c r="D42" s="10">
        <v>-3.8127322949161302</v>
      </c>
      <c r="E42" s="10">
        <v>103.533116674545</v>
      </c>
    </row>
    <row r="43" spans="1:5" x14ac:dyDescent="0.3">
      <c r="A43" s="32">
        <v>42</v>
      </c>
      <c r="B43" s="13" t="s">
        <v>312</v>
      </c>
      <c r="C43" t="str">
        <f t="shared" si="0"/>
        <v>LHT-Pole42</v>
      </c>
      <c r="D43" s="10">
        <v>-3.8138086366408599</v>
      </c>
      <c r="E43" s="10">
        <v>103.532635239453</v>
      </c>
    </row>
    <row r="44" spans="1:5" x14ac:dyDescent="0.3">
      <c r="A44" s="32">
        <v>43</v>
      </c>
      <c r="B44" s="13" t="s">
        <v>312</v>
      </c>
      <c r="C44" t="str">
        <f t="shared" si="0"/>
        <v>LHT-Pole43</v>
      </c>
      <c r="D44" s="10">
        <v>-3.8148206348767899</v>
      </c>
      <c r="E44" s="10">
        <v>103.532184350457</v>
      </c>
    </row>
    <row r="45" spans="1:5" x14ac:dyDescent="0.3">
      <c r="A45" s="32">
        <v>44</v>
      </c>
      <c r="B45" s="13" t="s">
        <v>312</v>
      </c>
      <c r="C45" t="str">
        <f t="shared" si="0"/>
        <v>LHT-Pole44</v>
      </c>
      <c r="D45" s="10">
        <v>-3.8152487560292898</v>
      </c>
      <c r="E45" s="10">
        <v>103.531965616596</v>
      </c>
    </row>
    <row r="46" spans="1:5" x14ac:dyDescent="0.3">
      <c r="A46" s="32">
        <v>45</v>
      </c>
      <c r="B46" s="13" t="s">
        <v>312</v>
      </c>
      <c r="C46" t="str">
        <f t="shared" si="0"/>
        <v>LHT-Pole45</v>
      </c>
      <c r="D46" s="10">
        <v>-3.8154833580092702</v>
      </c>
      <c r="E46" s="10">
        <v>103.531772823946</v>
      </c>
    </row>
    <row r="47" spans="1:5" x14ac:dyDescent="0.3">
      <c r="A47" s="32">
        <v>46</v>
      </c>
      <c r="B47" s="13" t="s">
        <v>312</v>
      </c>
      <c r="C47" t="str">
        <f t="shared" si="0"/>
        <v>LHT-Pole46</v>
      </c>
      <c r="D47" s="10">
        <v>-3.8157340410304998</v>
      </c>
      <c r="E47" s="10">
        <v>103.531525118487</v>
      </c>
    </row>
    <row r="48" spans="1:5" x14ac:dyDescent="0.3">
      <c r="A48" s="32">
        <v>47</v>
      </c>
      <c r="B48" s="13" t="s">
        <v>312</v>
      </c>
      <c r="C48" t="str">
        <f t="shared" si="0"/>
        <v>LHT-Pole47</v>
      </c>
      <c r="D48" s="10">
        <v>-3.8160666027474899</v>
      </c>
      <c r="E48" s="10">
        <v>103.53144916991801</v>
      </c>
    </row>
    <row r="49" spans="1:5" x14ac:dyDescent="0.3">
      <c r="A49" s="32">
        <v>48</v>
      </c>
      <c r="B49" s="13" t="s">
        <v>312</v>
      </c>
      <c r="C49" t="str">
        <f t="shared" si="0"/>
        <v>LHT-Pole48</v>
      </c>
      <c r="D49" s="10">
        <v>-3.8164152940361298</v>
      </c>
      <c r="E49" s="10">
        <v>103.531352101468</v>
      </c>
    </row>
    <row r="50" spans="1:5" x14ac:dyDescent="0.3">
      <c r="A50" s="32">
        <v>49</v>
      </c>
      <c r="B50" s="13" t="s">
        <v>312</v>
      </c>
      <c r="C50" t="str">
        <f t="shared" si="0"/>
        <v>LHT-Pole49</v>
      </c>
      <c r="D50" s="10">
        <v>-3.8165781784904498</v>
      </c>
      <c r="E50" s="10">
        <v>103.53114068502499</v>
      </c>
    </row>
    <row r="51" spans="1:5" x14ac:dyDescent="0.3">
      <c r="A51" s="32">
        <v>50</v>
      </c>
      <c r="B51" s="13" t="s">
        <v>312</v>
      </c>
      <c r="C51" t="str">
        <f t="shared" si="0"/>
        <v>LHT-Pole50</v>
      </c>
      <c r="D51" s="10">
        <v>-3.8166357773990498</v>
      </c>
      <c r="E51" s="10">
        <v>103.53076213774</v>
      </c>
    </row>
    <row r="52" spans="1:5" x14ac:dyDescent="0.3">
      <c r="A52" s="32">
        <v>51</v>
      </c>
      <c r="B52" s="13" t="s">
        <v>312</v>
      </c>
      <c r="C52" t="str">
        <f t="shared" si="0"/>
        <v>LHT-Pole51</v>
      </c>
      <c r="D52" s="10">
        <v>-3.8167518631759698</v>
      </c>
      <c r="E52" s="10">
        <v>103.530399692251</v>
      </c>
    </row>
    <row r="53" spans="1:5" x14ac:dyDescent="0.3">
      <c r="A53" s="32">
        <v>52</v>
      </c>
      <c r="B53" s="13" t="s">
        <v>312</v>
      </c>
      <c r="C53" t="str">
        <f t="shared" si="0"/>
        <v>LHT-Pole52</v>
      </c>
      <c r="D53" s="10">
        <v>-3.8169822444191399</v>
      </c>
      <c r="E53" s="35">
        <v>103.52981402056299</v>
      </c>
    </row>
    <row r="54" spans="1:5" x14ac:dyDescent="0.3">
      <c r="A54" s="32">
        <v>53</v>
      </c>
      <c r="B54" s="13" t="s">
        <v>312</v>
      </c>
      <c r="C54" t="str">
        <f t="shared" si="0"/>
        <v>LHT-Pole53</v>
      </c>
      <c r="D54" s="10">
        <v>-3.8172651065418299</v>
      </c>
      <c r="E54" s="10">
        <v>103.52922244613301</v>
      </c>
    </row>
    <row r="55" spans="1:5" x14ac:dyDescent="0.3">
      <c r="A55" s="32">
        <v>54</v>
      </c>
      <c r="B55" s="13" t="s">
        <v>312</v>
      </c>
      <c r="C55" t="str">
        <f t="shared" si="0"/>
        <v>LHT-Pole54</v>
      </c>
      <c r="D55" s="10">
        <v>-3.8172473156509801</v>
      </c>
      <c r="E55" s="10">
        <v>103.52892042499001</v>
      </c>
    </row>
    <row r="56" spans="1:5" x14ac:dyDescent="0.3">
      <c r="A56" s="32">
        <v>55</v>
      </c>
      <c r="B56" s="13" t="s">
        <v>312</v>
      </c>
      <c r="C56" t="str">
        <f t="shared" si="0"/>
        <v>LHT-Pole55</v>
      </c>
      <c r="D56" s="10">
        <v>-3.8095195163840598</v>
      </c>
      <c r="E56" s="10">
        <v>103.534110575749</v>
      </c>
    </row>
    <row r="57" spans="1:5" x14ac:dyDescent="0.3">
      <c r="A57" s="32">
        <v>56</v>
      </c>
      <c r="B57" s="13" t="s">
        <v>312</v>
      </c>
      <c r="C57" t="str">
        <f t="shared" si="0"/>
        <v>LHT-Pole56</v>
      </c>
      <c r="D57" s="36">
        <v>-3.8089615399811998</v>
      </c>
      <c r="E57" s="10">
        <v>103.534103628491</v>
      </c>
    </row>
    <row r="58" spans="1:5" x14ac:dyDescent="0.3">
      <c r="A58" s="32">
        <v>57</v>
      </c>
      <c r="B58" s="13" t="s">
        <v>312</v>
      </c>
      <c r="C58" t="str">
        <f t="shared" si="0"/>
        <v>LHT-Pole57</v>
      </c>
      <c r="D58" s="10">
        <v>-3.80840865317175</v>
      </c>
      <c r="E58" s="35">
        <v>103.53379500094999</v>
      </c>
    </row>
    <row r="59" spans="1:5" x14ac:dyDescent="0.3">
      <c r="A59" s="32">
        <v>58</v>
      </c>
      <c r="B59" s="13" t="s">
        <v>312</v>
      </c>
      <c r="C59" t="str">
        <f t="shared" si="0"/>
        <v>LHT-Pole58</v>
      </c>
      <c r="D59" s="36">
        <v>-3.8079747704266</v>
      </c>
      <c r="E59" s="10">
        <v>103.533202242952</v>
      </c>
    </row>
    <row r="60" spans="1:5" x14ac:dyDescent="0.3">
      <c r="A60" s="32">
        <v>59</v>
      </c>
      <c r="B60" s="13" t="s">
        <v>312</v>
      </c>
      <c r="C60" t="str">
        <f t="shared" si="0"/>
        <v>LHT-Pole59</v>
      </c>
      <c r="D60" s="10">
        <v>-3.8072817633817202</v>
      </c>
      <c r="E60" s="10">
        <v>103.53288555608</v>
      </c>
    </row>
    <row r="61" spans="1:5" x14ac:dyDescent="0.3">
      <c r="A61" s="32">
        <v>60</v>
      </c>
      <c r="B61" s="13" t="s">
        <v>312</v>
      </c>
      <c r="C61" t="str">
        <f t="shared" si="0"/>
        <v>LHT-Pole60</v>
      </c>
      <c r="D61" s="10">
        <v>-3.8066889458661399</v>
      </c>
      <c r="E61" s="10">
        <v>103.53282530275</v>
      </c>
    </row>
    <row r="62" spans="1:5" x14ac:dyDescent="0.3">
      <c r="A62" s="32">
        <v>61</v>
      </c>
      <c r="B62" s="13" t="s">
        <v>312</v>
      </c>
      <c r="C62" t="str">
        <f t="shared" si="0"/>
        <v>LHT-Pole61</v>
      </c>
      <c r="D62" s="10">
        <v>-3.8059881270412399</v>
      </c>
      <c r="E62" s="10">
        <v>103.532842595331</v>
      </c>
    </row>
    <row r="63" spans="1:5" x14ac:dyDescent="0.3">
      <c r="A63" s="32">
        <v>62</v>
      </c>
      <c r="B63" s="13" t="s">
        <v>312</v>
      </c>
      <c r="C63" t="str">
        <f t="shared" si="0"/>
        <v>LHT-Pole62</v>
      </c>
      <c r="D63" s="10">
        <v>-3.80548203511146</v>
      </c>
      <c r="E63" s="10">
        <v>103.53287357371499</v>
      </c>
    </row>
    <row r="64" spans="1:5" x14ac:dyDescent="0.3">
      <c r="A64" s="32">
        <v>63</v>
      </c>
      <c r="B64" s="13" t="s">
        <v>312</v>
      </c>
      <c r="C64" t="str">
        <f t="shared" si="0"/>
        <v>LHT-Pole63</v>
      </c>
      <c r="D64" s="10">
        <v>-3.80494036650623</v>
      </c>
      <c r="E64" s="10">
        <v>103.533092465487</v>
      </c>
    </row>
    <row r="65" spans="1:5" x14ac:dyDescent="0.3">
      <c r="A65" s="32">
        <v>64</v>
      </c>
      <c r="B65" s="13" t="s">
        <v>312</v>
      </c>
      <c r="C65" t="str">
        <f t="shared" si="0"/>
        <v>LHT-Pole64</v>
      </c>
      <c r="D65" s="10">
        <v>-3.8045775036507199</v>
      </c>
      <c r="E65" s="10">
        <v>103.533780651493</v>
      </c>
    </row>
    <row r="66" spans="1:5" x14ac:dyDescent="0.3">
      <c r="A66" s="32">
        <v>65</v>
      </c>
      <c r="B66" s="13" t="s">
        <v>312</v>
      </c>
      <c r="C66" t="str">
        <f t="shared" si="0"/>
        <v>LHT-Pole65</v>
      </c>
      <c r="D66" s="10">
        <v>-3.8043374060417499</v>
      </c>
      <c r="E66" s="10">
        <v>103.53455117399</v>
      </c>
    </row>
    <row r="67" spans="1:5" x14ac:dyDescent="0.3">
      <c r="A67" s="32">
        <v>66</v>
      </c>
      <c r="B67" s="13" t="s">
        <v>312</v>
      </c>
      <c r="C67" t="str">
        <f t="shared" ref="C67:C96" si="1">B67 &amp; "-Pole" &amp; A67</f>
        <v>LHT-Pole66</v>
      </c>
      <c r="D67" s="10">
        <v>-3.8043986954513702</v>
      </c>
      <c r="E67" s="10">
        <v>103.534822476036</v>
      </c>
    </row>
    <row r="68" spans="1:5" x14ac:dyDescent="0.3">
      <c r="A68" s="32">
        <v>67</v>
      </c>
      <c r="B68" s="13" t="s">
        <v>312</v>
      </c>
      <c r="C68" t="str">
        <f t="shared" si="1"/>
        <v>LHT-Pole67</v>
      </c>
      <c r="D68" s="10">
        <v>-3.8042674987192902</v>
      </c>
      <c r="E68" s="10">
        <v>103.535156562251</v>
      </c>
    </row>
    <row r="69" spans="1:5" x14ac:dyDescent="0.3">
      <c r="A69" s="32">
        <v>68</v>
      </c>
      <c r="B69" s="13" t="s">
        <v>312</v>
      </c>
      <c r="C69" t="str">
        <f t="shared" si="1"/>
        <v>LHT-Pole68</v>
      </c>
      <c r="D69" s="10">
        <v>-3.8040780671603698</v>
      </c>
      <c r="E69" s="10">
        <v>103.535730736605</v>
      </c>
    </row>
    <row r="70" spans="1:5" x14ac:dyDescent="0.3">
      <c r="A70" s="32">
        <v>69</v>
      </c>
      <c r="B70" s="13" t="s">
        <v>312</v>
      </c>
      <c r="C70" t="str">
        <f t="shared" si="1"/>
        <v>LHT-Pole69</v>
      </c>
      <c r="D70" s="10">
        <v>-3.8041347140659298</v>
      </c>
      <c r="E70" s="10">
        <v>103.53597409818801</v>
      </c>
    </row>
    <row r="71" spans="1:5" x14ac:dyDescent="0.3">
      <c r="A71" s="32">
        <v>70</v>
      </c>
      <c r="B71" s="13" t="s">
        <v>312</v>
      </c>
      <c r="C71" t="str">
        <f t="shared" si="1"/>
        <v>LHT-Pole70</v>
      </c>
      <c r="D71" s="10">
        <v>-3.8045475058954601</v>
      </c>
      <c r="E71" s="10">
        <v>103.53613685419499</v>
      </c>
    </row>
    <row r="72" spans="1:5" x14ac:dyDescent="0.3">
      <c r="A72" s="32">
        <v>71</v>
      </c>
      <c r="B72" s="13" t="s">
        <v>312</v>
      </c>
      <c r="C72" t="str">
        <f t="shared" si="1"/>
        <v>LHT-Pole71</v>
      </c>
      <c r="D72" s="36">
        <v>-3.8044816204574099</v>
      </c>
      <c r="E72" s="10">
        <v>103.536459376135</v>
      </c>
    </row>
    <row r="73" spans="1:5" x14ac:dyDescent="0.3">
      <c r="A73" s="32">
        <v>72</v>
      </c>
      <c r="B73" s="13" t="s">
        <v>312</v>
      </c>
      <c r="C73" t="str">
        <f t="shared" si="1"/>
        <v>LHT-Pole72</v>
      </c>
      <c r="D73" s="10">
        <v>-3.80449796382229</v>
      </c>
      <c r="E73" s="10">
        <v>103.53688422917099</v>
      </c>
    </row>
    <row r="74" spans="1:5" x14ac:dyDescent="0.3">
      <c r="A74" s="32">
        <v>73</v>
      </c>
      <c r="B74" s="13" t="s">
        <v>312</v>
      </c>
      <c r="C74" t="str">
        <f t="shared" si="1"/>
        <v>LHT-Pole73</v>
      </c>
      <c r="D74" s="10">
        <v>-3.8040228282247202</v>
      </c>
      <c r="E74" s="10">
        <v>103.537304775622</v>
      </c>
    </row>
    <row r="75" spans="1:5" x14ac:dyDescent="0.3">
      <c r="A75" s="32">
        <v>74</v>
      </c>
      <c r="B75" s="13" t="s">
        <v>312</v>
      </c>
      <c r="C75" t="str">
        <f t="shared" si="1"/>
        <v>LHT-Pole74</v>
      </c>
      <c r="D75" s="10">
        <v>-3.8037358546853199</v>
      </c>
      <c r="E75" s="10">
        <v>103.537688617605</v>
      </c>
    </row>
    <row r="76" spans="1:5" x14ac:dyDescent="0.3">
      <c r="A76" s="32">
        <v>75</v>
      </c>
      <c r="B76" s="13" t="s">
        <v>312</v>
      </c>
      <c r="C76" t="str">
        <f t="shared" si="1"/>
        <v>LHT-Pole75</v>
      </c>
      <c r="D76" s="10">
        <v>-3.8044175226412902</v>
      </c>
      <c r="E76" s="10">
        <v>103.538073222181</v>
      </c>
    </row>
    <row r="77" spans="1:5" x14ac:dyDescent="0.3">
      <c r="A77" s="32">
        <v>76</v>
      </c>
      <c r="B77" s="13" t="s">
        <v>312</v>
      </c>
      <c r="C77" t="str">
        <f t="shared" si="1"/>
        <v>LHT-Pole76</v>
      </c>
      <c r="D77" s="10">
        <v>-3.8044177826412899</v>
      </c>
      <c r="E77" s="10">
        <v>103.538073222181</v>
      </c>
    </row>
    <row r="78" spans="1:5" x14ac:dyDescent="0.3">
      <c r="A78" s="32">
        <v>77</v>
      </c>
      <c r="B78" s="13" t="s">
        <v>312</v>
      </c>
      <c r="C78" t="str">
        <f t="shared" si="1"/>
        <v>LHT-Pole77</v>
      </c>
      <c r="D78" s="10">
        <v>-3.8027718740101699</v>
      </c>
      <c r="E78" s="10">
        <v>103.537120117493</v>
      </c>
    </row>
    <row r="79" spans="1:5" x14ac:dyDescent="0.3">
      <c r="A79" s="32">
        <v>78</v>
      </c>
      <c r="B79" s="13" t="s">
        <v>312</v>
      </c>
      <c r="C79" t="str">
        <f t="shared" si="1"/>
        <v>LHT-Pole78</v>
      </c>
      <c r="D79" s="10">
        <v>-3.8017672279547701</v>
      </c>
      <c r="E79" s="10">
        <v>103.53642961408001</v>
      </c>
    </row>
    <row r="80" spans="1:5" x14ac:dyDescent="0.3">
      <c r="A80" s="32">
        <v>79</v>
      </c>
      <c r="B80" s="13" t="s">
        <v>312</v>
      </c>
      <c r="C80" t="str">
        <f t="shared" si="1"/>
        <v>LHT-Pole79</v>
      </c>
      <c r="D80" s="10">
        <v>-3.8003006325998898</v>
      </c>
      <c r="E80" s="10">
        <v>103.53564410110199</v>
      </c>
    </row>
    <row r="81" spans="1:5" x14ac:dyDescent="0.3">
      <c r="A81" s="32">
        <v>80</v>
      </c>
      <c r="B81" s="13" t="s">
        <v>312</v>
      </c>
      <c r="C81" t="str">
        <f t="shared" si="1"/>
        <v>LHT-Pole80</v>
      </c>
      <c r="D81" s="10">
        <v>-3.7995276816972101</v>
      </c>
      <c r="E81" s="10">
        <v>103.536268104359</v>
      </c>
    </row>
    <row r="82" spans="1:5" x14ac:dyDescent="0.3">
      <c r="A82" s="32">
        <v>81</v>
      </c>
      <c r="B82" s="13" t="s">
        <v>312</v>
      </c>
      <c r="C82" t="str">
        <f t="shared" si="1"/>
        <v>LHT-Pole81</v>
      </c>
      <c r="D82" s="10">
        <v>-3.7984052176876402</v>
      </c>
      <c r="E82" s="10">
        <v>103.53701257790399</v>
      </c>
    </row>
    <row r="83" spans="1:5" x14ac:dyDescent="0.3">
      <c r="A83" s="32">
        <v>82</v>
      </c>
      <c r="B83" s="13" t="s">
        <v>312</v>
      </c>
      <c r="C83" t="str">
        <f t="shared" si="1"/>
        <v>LHT-Pole82</v>
      </c>
      <c r="D83" s="10">
        <v>-3.79779811536807</v>
      </c>
      <c r="E83" s="10">
        <v>103.53738391552</v>
      </c>
    </row>
    <row r="84" spans="1:5" x14ac:dyDescent="0.3">
      <c r="A84" s="32">
        <v>83</v>
      </c>
      <c r="B84" s="13" t="s">
        <v>312</v>
      </c>
      <c r="C84" t="str">
        <f t="shared" si="1"/>
        <v>LHT-Pole83</v>
      </c>
      <c r="D84" s="10">
        <v>-3.7974338535794101</v>
      </c>
      <c r="E84" s="10">
        <v>103.53785472123199</v>
      </c>
    </row>
    <row r="85" spans="1:5" x14ac:dyDescent="0.3">
      <c r="A85" s="32">
        <v>84</v>
      </c>
      <c r="B85" s="13" t="s">
        <v>312</v>
      </c>
      <c r="C85" t="str">
        <f t="shared" si="1"/>
        <v>LHT-Pole84</v>
      </c>
      <c r="D85" s="10">
        <v>-3.7971649956286901</v>
      </c>
      <c r="E85" s="10">
        <v>103.53795910316499</v>
      </c>
    </row>
    <row r="86" spans="1:5" x14ac:dyDescent="0.3">
      <c r="A86" s="32">
        <v>85</v>
      </c>
      <c r="B86" s="13" t="s">
        <v>312</v>
      </c>
      <c r="C86" t="str">
        <f t="shared" si="1"/>
        <v>LHT-Pole85</v>
      </c>
      <c r="D86" s="10">
        <v>-3.7968084649678202</v>
      </c>
      <c r="E86" s="10">
        <v>103.537866388636</v>
      </c>
    </row>
    <row r="87" spans="1:5" x14ac:dyDescent="0.3">
      <c r="A87" s="32">
        <v>86</v>
      </c>
      <c r="B87" s="13" t="s">
        <v>312</v>
      </c>
      <c r="C87" t="str">
        <f t="shared" si="1"/>
        <v>LHT-Pole86</v>
      </c>
      <c r="D87" s="10">
        <v>-3.79668672741224</v>
      </c>
      <c r="E87" s="35">
        <v>103.538448043567</v>
      </c>
    </row>
    <row r="88" spans="1:5" x14ac:dyDescent="0.3">
      <c r="A88" s="32">
        <v>87</v>
      </c>
      <c r="B88" s="13" t="s">
        <v>312</v>
      </c>
      <c r="C88" t="str">
        <f t="shared" si="1"/>
        <v>LHT-Pole87</v>
      </c>
      <c r="D88" s="10">
        <v>-3.7966109747944801</v>
      </c>
      <c r="E88" s="10">
        <v>103.53918974628201</v>
      </c>
    </row>
    <row r="89" spans="1:5" x14ac:dyDescent="0.3">
      <c r="A89" s="32">
        <v>88</v>
      </c>
      <c r="B89" s="13" t="s">
        <v>312</v>
      </c>
      <c r="C89" t="str">
        <f t="shared" si="1"/>
        <v>LHT-Pole88</v>
      </c>
      <c r="D89" s="10">
        <v>-3.7971327181070702</v>
      </c>
      <c r="E89" s="10">
        <v>103.54007124567801</v>
      </c>
    </row>
    <row r="90" spans="1:5" x14ac:dyDescent="0.3">
      <c r="A90" s="32">
        <v>89</v>
      </c>
      <c r="B90" s="13" t="s">
        <v>312</v>
      </c>
      <c r="C90" t="str">
        <f t="shared" si="1"/>
        <v>LHT-Pole89</v>
      </c>
      <c r="D90" s="10">
        <v>-3.7973737962874501</v>
      </c>
      <c r="E90" s="10">
        <v>103.54065978903699</v>
      </c>
    </row>
    <row r="91" spans="1:5" x14ac:dyDescent="0.3">
      <c r="A91" s="32">
        <v>90</v>
      </c>
      <c r="B91" s="13" t="s">
        <v>312</v>
      </c>
      <c r="C91" t="str">
        <f t="shared" si="1"/>
        <v>LHT-Pole90</v>
      </c>
      <c r="D91" s="10">
        <v>-3.7972431589987399</v>
      </c>
      <c r="E91" s="35">
        <v>103.54172199571499</v>
      </c>
    </row>
    <row r="92" spans="1:5" x14ac:dyDescent="0.3">
      <c r="A92" s="32">
        <v>91</v>
      </c>
      <c r="B92" s="13" t="s">
        <v>312</v>
      </c>
      <c r="C92" t="str">
        <f t="shared" si="1"/>
        <v>LHT-Pole91</v>
      </c>
      <c r="D92" s="10">
        <v>-3.79718564120979</v>
      </c>
      <c r="E92" s="35">
        <v>103.542937014719</v>
      </c>
    </row>
    <row r="93" spans="1:5" x14ac:dyDescent="0.3">
      <c r="A93" s="32">
        <v>92</v>
      </c>
      <c r="B93" s="13" t="s">
        <v>312</v>
      </c>
      <c r="C93" t="str">
        <f t="shared" si="1"/>
        <v>LHT-Pole92</v>
      </c>
      <c r="D93" s="10">
        <v>-3.79727360268314</v>
      </c>
      <c r="E93" s="10">
        <v>103.543258647363</v>
      </c>
    </row>
    <row r="94" spans="1:5" x14ac:dyDescent="0.3">
      <c r="A94" s="32">
        <v>93</v>
      </c>
      <c r="B94" s="13" t="s">
        <v>312</v>
      </c>
      <c r="C94" t="str">
        <f t="shared" si="1"/>
        <v>LHT-Pole93</v>
      </c>
      <c r="D94" s="10">
        <v>-3.79709669124352</v>
      </c>
      <c r="E94" s="10">
        <v>103.543723506628</v>
      </c>
    </row>
    <row r="95" spans="1:5" x14ac:dyDescent="0.3">
      <c r="A95" s="32">
        <v>94</v>
      </c>
      <c r="B95" s="13" t="s">
        <v>312</v>
      </c>
      <c r="C95" t="str">
        <f t="shared" si="1"/>
        <v>LHT-Pole94</v>
      </c>
      <c r="D95" s="36">
        <v>-3.7971023098705801</v>
      </c>
      <c r="E95" s="10">
        <v>103.544576690401</v>
      </c>
    </row>
    <row r="96" spans="1:5" x14ac:dyDescent="0.3">
      <c r="A96" s="32">
        <v>95</v>
      </c>
      <c r="B96" s="13" t="s">
        <v>312</v>
      </c>
      <c r="C96" t="str">
        <f t="shared" si="1"/>
        <v>LHT-Pole95</v>
      </c>
      <c r="D96" s="10">
        <v>-3.7971624841599998</v>
      </c>
      <c r="E96" s="10">
        <v>103.545430091996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3475-E324-430C-A85A-D9534C807FD5}">
  <dimension ref="A1:E777"/>
  <sheetViews>
    <sheetView workbookViewId="0">
      <selection activeCell="B2" sqref="B2"/>
    </sheetView>
  </sheetViews>
  <sheetFormatPr defaultRowHeight="14.4" x14ac:dyDescent="0.3"/>
  <cols>
    <col min="1" max="1" width="8.88671875" style="13"/>
    <col min="2" max="2" width="10.33203125" style="13" customWidth="1"/>
    <col min="3" max="3" width="14" customWidth="1"/>
    <col min="4" max="5" width="20.77734375" style="38" customWidth="1"/>
  </cols>
  <sheetData>
    <row r="1" spans="1:5" ht="15" thickBot="1" x14ac:dyDescent="0.35">
      <c r="A1" s="5" t="s">
        <v>310</v>
      </c>
      <c r="B1" s="5" t="s">
        <v>311</v>
      </c>
      <c r="C1" s="5" t="s">
        <v>134</v>
      </c>
      <c r="D1" s="5" t="s">
        <v>13</v>
      </c>
      <c r="E1" s="5" t="s">
        <v>14</v>
      </c>
    </row>
    <row r="2" spans="1:5" x14ac:dyDescent="0.3">
      <c r="A2" s="13">
        <v>776</v>
      </c>
      <c r="B2" s="13" t="s">
        <v>367</v>
      </c>
      <c r="C2" t="str">
        <f t="shared" ref="C2:C65" si="0">B2 &amp; "-Pole" &amp; A2</f>
        <v>PMS-Pole776</v>
      </c>
      <c r="D2" s="40">
        <v>3.0131152788500701</v>
      </c>
      <c r="E2" s="39">
        <v>99.163626642471399</v>
      </c>
    </row>
    <row r="3" spans="1:5" x14ac:dyDescent="0.3">
      <c r="A3" s="13">
        <v>775</v>
      </c>
      <c r="B3" s="13" t="s">
        <v>367</v>
      </c>
      <c r="C3" t="str">
        <f t="shared" si="0"/>
        <v>PMS-Pole775</v>
      </c>
      <c r="D3" s="40">
        <v>3.01205387275792</v>
      </c>
      <c r="E3" s="39">
        <v>99.163627298704796</v>
      </c>
    </row>
    <row r="4" spans="1:5" x14ac:dyDescent="0.3">
      <c r="A4" s="13">
        <v>774</v>
      </c>
      <c r="B4" s="13" t="s">
        <v>367</v>
      </c>
      <c r="C4" t="str">
        <f t="shared" si="0"/>
        <v>PMS-Pole774</v>
      </c>
      <c r="D4" s="40">
        <v>3.0112769400825701</v>
      </c>
      <c r="E4" s="39">
        <v>99.163615815722693</v>
      </c>
    </row>
    <row r="5" spans="1:5" x14ac:dyDescent="0.3">
      <c r="A5" s="13">
        <v>773</v>
      </c>
      <c r="B5" s="13" t="s">
        <v>367</v>
      </c>
      <c r="C5" t="str">
        <f t="shared" si="0"/>
        <v>PMS-Pole773</v>
      </c>
      <c r="D5" s="40">
        <v>3.0102715267139799</v>
      </c>
      <c r="E5" s="39">
        <v>99.163596868917793</v>
      </c>
    </row>
    <row r="6" spans="1:5" x14ac:dyDescent="0.3">
      <c r="A6" s="13">
        <v>772</v>
      </c>
      <c r="B6" s="13" t="s">
        <v>367</v>
      </c>
      <c r="C6" t="str">
        <f t="shared" si="0"/>
        <v>PMS-Pole772</v>
      </c>
      <c r="D6" s="40">
        <v>3.0091507976262899</v>
      </c>
      <c r="E6" s="39">
        <v>99.163617878964502</v>
      </c>
    </row>
    <row r="7" spans="1:5" x14ac:dyDescent="0.3">
      <c r="A7" s="13">
        <v>771</v>
      </c>
      <c r="B7" s="13" t="s">
        <v>367</v>
      </c>
      <c r="C7" t="str">
        <f t="shared" si="0"/>
        <v>PMS-Pole771</v>
      </c>
      <c r="D7" s="40">
        <v>3.0082378268134402</v>
      </c>
      <c r="E7" s="39">
        <v>99.163604152232296</v>
      </c>
    </row>
    <row r="8" spans="1:5" x14ac:dyDescent="0.3">
      <c r="A8" s="13">
        <v>770</v>
      </c>
      <c r="B8" s="13" t="s">
        <v>367</v>
      </c>
      <c r="C8" t="str">
        <f t="shared" si="0"/>
        <v>PMS-Pole770</v>
      </c>
      <c r="D8" s="40">
        <v>3.0071492304371601</v>
      </c>
      <c r="E8" s="39">
        <v>99.163596005405793</v>
      </c>
    </row>
    <row r="9" spans="1:5" x14ac:dyDescent="0.3">
      <c r="A9" s="13">
        <v>769</v>
      </c>
      <c r="B9" s="13" t="s">
        <v>367</v>
      </c>
      <c r="C9" t="str">
        <f t="shared" si="0"/>
        <v>PMS-Pole769</v>
      </c>
      <c r="D9" s="40">
        <v>3.0060745906247002</v>
      </c>
      <c r="E9" s="39">
        <v>99.1635886877757</v>
      </c>
    </row>
    <row r="10" spans="1:5" x14ac:dyDescent="0.3">
      <c r="A10" s="13">
        <v>768</v>
      </c>
      <c r="B10" s="13" t="s">
        <v>367</v>
      </c>
      <c r="C10" t="str">
        <f t="shared" si="0"/>
        <v>PMS-Pole768</v>
      </c>
      <c r="D10" s="40">
        <v>3.00500564561258</v>
      </c>
      <c r="E10" s="39">
        <v>99.163562406058304</v>
      </c>
    </row>
    <row r="11" spans="1:5" x14ac:dyDescent="0.3">
      <c r="A11" s="13">
        <v>767</v>
      </c>
      <c r="B11" s="13" t="s">
        <v>367</v>
      </c>
      <c r="C11" t="str">
        <f t="shared" si="0"/>
        <v>PMS-Pole767</v>
      </c>
      <c r="D11" s="40">
        <v>3.0049681733506501</v>
      </c>
      <c r="E11" s="39">
        <v>99.162918700737706</v>
      </c>
    </row>
    <row r="12" spans="1:5" x14ac:dyDescent="0.3">
      <c r="A12" s="13">
        <v>766</v>
      </c>
      <c r="B12" s="13" t="s">
        <v>367</v>
      </c>
      <c r="C12" t="str">
        <f t="shared" si="0"/>
        <v>PMS-Pole766</v>
      </c>
      <c r="D12" s="40">
        <v>3.0048484962049802</v>
      </c>
      <c r="E12" s="39">
        <v>99.161791402217503</v>
      </c>
    </row>
    <row r="13" spans="1:5" x14ac:dyDescent="0.3">
      <c r="A13" s="13">
        <v>765</v>
      </c>
      <c r="B13" s="13" t="s">
        <v>367</v>
      </c>
      <c r="C13" t="str">
        <f t="shared" si="0"/>
        <v>PMS-Pole765</v>
      </c>
      <c r="D13" s="40">
        <v>3.0047991623175601</v>
      </c>
      <c r="E13" s="39">
        <v>99.160833853846597</v>
      </c>
    </row>
    <row r="14" spans="1:5" x14ac:dyDescent="0.3">
      <c r="A14" s="13">
        <v>764</v>
      </c>
      <c r="B14" s="13" t="s">
        <v>367</v>
      </c>
      <c r="C14" t="str">
        <f t="shared" si="0"/>
        <v>PMS-Pole764</v>
      </c>
      <c r="D14" s="40">
        <v>3.00477706677363</v>
      </c>
      <c r="E14" s="39">
        <v>99.160047133600102</v>
      </c>
    </row>
    <row r="15" spans="1:5" x14ac:dyDescent="0.3">
      <c r="A15" s="13">
        <v>763</v>
      </c>
      <c r="B15" s="13" t="s">
        <v>367</v>
      </c>
      <c r="C15" t="str">
        <f t="shared" si="0"/>
        <v>PMS-Pole763</v>
      </c>
      <c r="D15" s="40">
        <v>3.0038788112041299</v>
      </c>
      <c r="E15" s="39">
        <v>99.159985092431398</v>
      </c>
    </row>
    <row r="16" spans="1:5" x14ac:dyDescent="0.3">
      <c r="A16" s="13">
        <v>762</v>
      </c>
      <c r="B16" s="13" t="s">
        <v>367</v>
      </c>
      <c r="C16" t="str">
        <f t="shared" si="0"/>
        <v>PMS-Pole762</v>
      </c>
      <c r="D16" s="40">
        <v>3.00377518125992</v>
      </c>
      <c r="E16" s="39">
        <v>99.159367418614195</v>
      </c>
    </row>
    <row r="17" spans="1:5" x14ac:dyDescent="0.3">
      <c r="A17" s="13">
        <v>761</v>
      </c>
      <c r="B17" s="13" t="s">
        <v>367</v>
      </c>
      <c r="C17" t="str">
        <f t="shared" si="0"/>
        <v>PMS-Pole761</v>
      </c>
      <c r="D17" s="40">
        <v>3.00344659100899</v>
      </c>
      <c r="E17" s="39">
        <v>99.158812633014406</v>
      </c>
    </row>
    <row r="18" spans="1:5" x14ac:dyDescent="0.3">
      <c r="A18" s="13">
        <v>760</v>
      </c>
      <c r="B18" s="13" t="s">
        <v>367</v>
      </c>
      <c r="C18" t="str">
        <f t="shared" si="0"/>
        <v>PMS-Pole760</v>
      </c>
      <c r="D18" s="40">
        <v>3.0030245690502699</v>
      </c>
      <c r="E18" s="39">
        <v>99.158511744622601</v>
      </c>
    </row>
    <row r="19" spans="1:5" x14ac:dyDescent="0.3">
      <c r="A19" s="13">
        <v>759</v>
      </c>
      <c r="B19" s="13" t="s">
        <v>367</v>
      </c>
      <c r="C19" t="str">
        <f t="shared" si="0"/>
        <v>PMS-Pole759</v>
      </c>
      <c r="D19" s="40">
        <v>3.0030404235911901</v>
      </c>
      <c r="E19" s="39">
        <v>99.157393415793194</v>
      </c>
    </row>
    <row r="20" spans="1:5" x14ac:dyDescent="0.3">
      <c r="A20" s="13">
        <v>758</v>
      </c>
      <c r="B20" s="13" t="s">
        <v>367</v>
      </c>
      <c r="C20" t="str">
        <f t="shared" si="0"/>
        <v>PMS-Pole758</v>
      </c>
      <c r="D20" s="40">
        <v>3.0030419214303699</v>
      </c>
      <c r="E20" s="39">
        <v>99.156295539550598</v>
      </c>
    </row>
    <row r="21" spans="1:5" x14ac:dyDescent="0.3">
      <c r="A21" s="13">
        <v>757</v>
      </c>
      <c r="B21" s="13" t="s">
        <v>367</v>
      </c>
      <c r="C21" t="str">
        <f t="shared" si="0"/>
        <v>PMS-Pole757</v>
      </c>
      <c r="D21" s="40">
        <v>3.00309996388191</v>
      </c>
      <c r="E21" s="39">
        <v>99.154066771988894</v>
      </c>
    </row>
    <row r="22" spans="1:5" x14ac:dyDescent="0.3">
      <c r="A22" s="13">
        <v>756</v>
      </c>
      <c r="B22" s="13" t="s">
        <v>367</v>
      </c>
      <c r="C22" t="str">
        <f t="shared" si="0"/>
        <v>PMS-Pole756</v>
      </c>
      <c r="D22" s="40">
        <v>3.0030843126787299</v>
      </c>
      <c r="E22" s="39">
        <v>99.152502788701199</v>
      </c>
    </row>
    <row r="23" spans="1:5" x14ac:dyDescent="0.3">
      <c r="A23" s="13">
        <v>755</v>
      </c>
      <c r="B23" s="13" t="s">
        <v>367</v>
      </c>
      <c r="C23" t="str">
        <f t="shared" si="0"/>
        <v>PMS-Pole755</v>
      </c>
      <c r="D23" s="40">
        <v>3.00311593914999</v>
      </c>
      <c r="E23" s="39">
        <v>99.151426656059996</v>
      </c>
    </row>
    <row r="24" spans="1:5" x14ac:dyDescent="0.3">
      <c r="A24" s="13">
        <v>754</v>
      </c>
      <c r="B24" s="13" t="s">
        <v>367</v>
      </c>
      <c r="C24" t="str">
        <f t="shared" si="0"/>
        <v>PMS-Pole754</v>
      </c>
      <c r="D24" s="40">
        <v>3.0032290072809298</v>
      </c>
      <c r="E24" s="39">
        <v>99.150422721634797</v>
      </c>
    </row>
    <row r="25" spans="1:5" x14ac:dyDescent="0.3">
      <c r="A25" s="13">
        <v>753</v>
      </c>
      <c r="B25" s="13" t="s">
        <v>367</v>
      </c>
      <c r="C25" t="str">
        <f t="shared" si="0"/>
        <v>PMS-Pole753</v>
      </c>
      <c r="D25" s="40">
        <v>3.0043143561493602</v>
      </c>
      <c r="E25" s="39">
        <v>99.150344015058806</v>
      </c>
    </row>
    <row r="26" spans="1:5" x14ac:dyDescent="0.3">
      <c r="A26" s="13">
        <v>752</v>
      </c>
      <c r="B26" s="13" t="s">
        <v>367</v>
      </c>
      <c r="C26" t="str">
        <f t="shared" si="0"/>
        <v>PMS-Pole752</v>
      </c>
      <c r="D26" s="40">
        <v>3.0047725543818902</v>
      </c>
      <c r="E26" s="39">
        <v>99.150250347923702</v>
      </c>
    </row>
    <row r="27" spans="1:5" x14ac:dyDescent="0.3">
      <c r="A27" s="13">
        <v>751</v>
      </c>
      <c r="B27" s="13" t="s">
        <v>367</v>
      </c>
      <c r="C27" t="str">
        <f t="shared" si="0"/>
        <v>PMS-Pole751</v>
      </c>
      <c r="D27" s="40">
        <v>3.00502719556592</v>
      </c>
      <c r="E27" s="39">
        <v>99.149613403824205</v>
      </c>
    </row>
    <row r="28" spans="1:5" x14ac:dyDescent="0.3">
      <c r="A28" s="13">
        <v>750</v>
      </c>
      <c r="B28" s="13" t="s">
        <v>367</v>
      </c>
      <c r="C28" t="str">
        <f t="shared" si="0"/>
        <v>PMS-Pole750</v>
      </c>
      <c r="D28" s="40">
        <v>3.0053539076745799</v>
      </c>
      <c r="E28" s="39">
        <v>99.148316359976704</v>
      </c>
    </row>
    <row r="29" spans="1:5" x14ac:dyDescent="0.3">
      <c r="A29" s="13">
        <v>749</v>
      </c>
      <c r="B29" s="13" t="s">
        <v>367</v>
      </c>
      <c r="C29" t="str">
        <f t="shared" si="0"/>
        <v>PMS-Pole749</v>
      </c>
      <c r="D29" s="40">
        <v>3.0053930169242702</v>
      </c>
      <c r="E29" s="39">
        <v>99.147267853183706</v>
      </c>
    </row>
    <row r="30" spans="1:5" x14ac:dyDescent="0.3">
      <c r="A30" s="13">
        <v>748</v>
      </c>
      <c r="B30" s="13" t="s">
        <v>367</v>
      </c>
      <c r="C30" t="str">
        <f t="shared" si="0"/>
        <v>PMS-Pole748</v>
      </c>
      <c r="D30" s="40">
        <v>3.0054736159861202</v>
      </c>
      <c r="E30" s="39">
        <v>99.145938798447801</v>
      </c>
    </row>
    <row r="31" spans="1:5" x14ac:dyDescent="0.3">
      <c r="A31" s="13">
        <v>747</v>
      </c>
      <c r="B31" s="13" t="s">
        <v>367</v>
      </c>
      <c r="C31" t="str">
        <f t="shared" si="0"/>
        <v>PMS-Pole747</v>
      </c>
      <c r="D31" s="40">
        <v>3.0049048576985702</v>
      </c>
      <c r="E31" s="39">
        <v>99.145872175125007</v>
      </c>
    </row>
    <row r="32" spans="1:5" x14ac:dyDescent="0.3">
      <c r="A32" s="13">
        <v>746</v>
      </c>
      <c r="B32" s="13" t="s">
        <v>367</v>
      </c>
      <c r="C32" t="str">
        <f t="shared" si="0"/>
        <v>PMS-Pole746</v>
      </c>
      <c r="D32" s="40">
        <v>3.00488627762445</v>
      </c>
      <c r="E32" s="39">
        <v>99.144182067002006</v>
      </c>
    </row>
    <row r="33" spans="1:5" x14ac:dyDescent="0.3">
      <c r="A33" s="13">
        <v>745</v>
      </c>
      <c r="B33" s="13" t="s">
        <v>367</v>
      </c>
      <c r="C33" t="str">
        <f t="shared" si="0"/>
        <v>PMS-Pole745</v>
      </c>
      <c r="D33" s="40">
        <v>3.0048654578714999</v>
      </c>
      <c r="E33" s="39">
        <v>99.142843835209206</v>
      </c>
    </row>
    <row r="34" spans="1:5" x14ac:dyDescent="0.3">
      <c r="A34" s="13">
        <v>744</v>
      </c>
      <c r="B34" s="13" t="s">
        <v>367</v>
      </c>
      <c r="C34" t="str">
        <f t="shared" si="0"/>
        <v>PMS-Pole744</v>
      </c>
      <c r="D34" s="40">
        <v>3.0048682160866602</v>
      </c>
      <c r="E34" s="39">
        <v>99.141661640347394</v>
      </c>
    </row>
    <row r="35" spans="1:5" x14ac:dyDescent="0.3">
      <c r="A35" s="13">
        <v>743</v>
      </c>
      <c r="B35" s="13" t="s">
        <v>367</v>
      </c>
      <c r="C35" t="str">
        <f t="shared" si="0"/>
        <v>PMS-Pole743</v>
      </c>
      <c r="D35" s="40">
        <v>3.0048852721186501</v>
      </c>
      <c r="E35" s="39">
        <v>99.140692131209306</v>
      </c>
    </row>
    <row r="36" spans="1:5" x14ac:dyDescent="0.3">
      <c r="A36" s="13">
        <v>742</v>
      </c>
      <c r="B36" s="13" t="s">
        <v>367</v>
      </c>
      <c r="C36" t="str">
        <f t="shared" si="0"/>
        <v>PMS-Pole742</v>
      </c>
      <c r="D36" s="40">
        <v>3.0051896239846299</v>
      </c>
      <c r="E36" s="39">
        <v>99.140562841239102</v>
      </c>
    </row>
    <row r="37" spans="1:5" x14ac:dyDescent="0.3">
      <c r="A37" s="13">
        <v>741</v>
      </c>
      <c r="B37" s="13" t="s">
        <v>367</v>
      </c>
      <c r="C37" t="str">
        <f t="shared" si="0"/>
        <v>PMS-Pole741</v>
      </c>
      <c r="D37" s="40">
        <v>3.0051751656708201</v>
      </c>
      <c r="E37" s="39">
        <v>99.140266333315495</v>
      </c>
    </row>
    <row r="38" spans="1:5" x14ac:dyDescent="0.3">
      <c r="A38" s="13">
        <v>740</v>
      </c>
      <c r="B38" s="13" t="s">
        <v>367</v>
      </c>
      <c r="C38" t="str">
        <f t="shared" si="0"/>
        <v>PMS-Pole740</v>
      </c>
      <c r="D38" s="40">
        <v>3.0048408252690901</v>
      </c>
      <c r="E38" s="39">
        <v>99.140025213067204</v>
      </c>
    </row>
    <row r="39" spans="1:5" x14ac:dyDescent="0.3">
      <c r="A39" s="13">
        <v>739</v>
      </c>
      <c r="B39" s="13" t="s">
        <v>367</v>
      </c>
      <c r="C39" t="str">
        <f t="shared" si="0"/>
        <v>PMS-Pole739</v>
      </c>
      <c r="D39" s="40">
        <v>3.0048840959583001</v>
      </c>
      <c r="E39" s="39">
        <v>99.138386725895103</v>
      </c>
    </row>
    <row r="40" spans="1:5" x14ac:dyDescent="0.3">
      <c r="A40" s="13">
        <v>738</v>
      </c>
      <c r="B40" s="13" t="s">
        <v>367</v>
      </c>
      <c r="C40" t="str">
        <f t="shared" si="0"/>
        <v>PMS-Pole738</v>
      </c>
      <c r="D40" s="40">
        <v>2.9668269215090999</v>
      </c>
      <c r="E40" s="39">
        <v>99.129583593935095</v>
      </c>
    </row>
    <row r="41" spans="1:5" x14ac:dyDescent="0.3">
      <c r="A41" s="13">
        <v>737</v>
      </c>
      <c r="B41" s="13" t="s">
        <v>367</v>
      </c>
      <c r="C41" t="str">
        <f t="shared" si="0"/>
        <v>PMS-Pole737</v>
      </c>
      <c r="D41" s="40">
        <v>2.9662938128998699</v>
      </c>
      <c r="E41" s="39">
        <v>99.129457228303906</v>
      </c>
    </row>
    <row r="42" spans="1:5" x14ac:dyDescent="0.3">
      <c r="A42" s="13">
        <v>736</v>
      </c>
      <c r="B42" s="13" t="s">
        <v>367</v>
      </c>
      <c r="C42" t="str">
        <f t="shared" si="0"/>
        <v>PMS-Pole736</v>
      </c>
      <c r="D42" s="40">
        <v>2.9656321466386002</v>
      </c>
      <c r="E42" s="39">
        <v>99.129269954749802</v>
      </c>
    </row>
    <row r="43" spans="1:5" x14ac:dyDescent="0.3">
      <c r="A43" s="13">
        <v>735</v>
      </c>
      <c r="B43" s="13" t="s">
        <v>367</v>
      </c>
      <c r="C43" t="str">
        <f t="shared" si="0"/>
        <v>PMS-Pole735</v>
      </c>
      <c r="D43" s="40">
        <v>3.0062772779030098</v>
      </c>
      <c r="E43" s="39">
        <v>99.125193945619699</v>
      </c>
    </row>
    <row r="44" spans="1:5" x14ac:dyDescent="0.3">
      <c r="A44" s="13">
        <v>734</v>
      </c>
      <c r="B44" s="13" t="s">
        <v>367</v>
      </c>
      <c r="C44" t="str">
        <f t="shared" si="0"/>
        <v>PMS-Pole734</v>
      </c>
      <c r="D44" s="40">
        <v>3.0056149582840499</v>
      </c>
      <c r="E44" s="39">
        <v>99.124465593311598</v>
      </c>
    </row>
    <row r="45" spans="1:5" x14ac:dyDescent="0.3">
      <c r="A45" s="13">
        <v>733</v>
      </c>
      <c r="B45" s="13" t="s">
        <v>367</v>
      </c>
      <c r="C45" t="str">
        <f t="shared" si="0"/>
        <v>PMS-Pole733</v>
      </c>
      <c r="D45" s="40">
        <v>3.0051121351662098</v>
      </c>
      <c r="E45" s="39">
        <v>99.123877712303099</v>
      </c>
    </row>
    <row r="46" spans="1:5" x14ac:dyDescent="0.3">
      <c r="A46" s="13">
        <v>732</v>
      </c>
      <c r="B46" s="13" t="s">
        <v>367</v>
      </c>
      <c r="C46" t="str">
        <f t="shared" si="0"/>
        <v>PMS-Pole732</v>
      </c>
      <c r="D46" s="40">
        <v>3.0232419868081402</v>
      </c>
      <c r="E46" s="39">
        <v>99.150203330642697</v>
      </c>
    </row>
    <row r="47" spans="1:5" x14ac:dyDescent="0.3">
      <c r="A47" s="13">
        <v>731</v>
      </c>
      <c r="B47" s="13" t="s">
        <v>367</v>
      </c>
      <c r="C47" t="str">
        <f t="shared" si="0"/>
        <v>PMS-Pole731</v>
      </c>
      <c r="D47" s="40">
        <v>3.0228406360509701</v>
      </c>
      <c r="E47" s="39">
        <v>99.149675256874303</v>
      </c>
    </row>
    <row r="48" spans="1:5" x14ac:dyDescent="0.3">
      <c r="A48" s="13">
        <v>730</v>
      </c>
      <c r="B48" s="13" t="s">
        <v>367</v>
      </c>
      <c r="C48" t="str">
        <f t="shared" si="0"/>
        <v>PMS-Pole730</v>
      </c>
      <c r="D48" s="40">
        <v>3.0222894772025701</v>
      </c>
      <c r="E48" s="39">
        <v>99.1489784266371</v>
      </c>
    </row>
    <row r="49" spans="1:5" x14ac:dyDescent="0.3">
      <c r="A49" s="13">
        <v>729</v>
      </c>
      <c r="B49" s="13" t="s">
        <v>367</v>
      </c>
      <c r="C49" t="str">
        <f t="shared" si="0"/>
        <v>PMS-Pole729</v>
      </c>
      <c r="D49" s="40">
        <v>3.02180609946579</v>
      </c>
      <c r="E49" s="39">
        <v>99.148376977209196</v>
      </c>
    </row>
    <row r="50" spans="1:5" x14ac:dyDescent="0.3">
      <c r="A50" s="13">
        <v>728</v>
      </c>
      <c r="B50" s="13" t="s">
        <v>367</v>
      </c>
      <c r="C50" t="str">
        <f t="shared" si="0"/>
        <v>PMS-Pole728</v>
      </c>
      <c r="D50" s="40">
        <v>3.0213850327309699</v>
      </c>
      <c r="E50" s="39">
        <v>99.1478363729222</v>
      </c>
    </row>
    <row r="51" spans="1:5" x14ac:dyDescent="0.3">
      <c r="A51" s="13">
        <v>727</v>
      </c>
      <c r="B51" s="13" t="s">
        <v>367</v>
      </c>
      <c r="C51" t="str">
        <f t="shared" si="0"/>
        <v>PMS-Pole727</v>
      </c>
      <c r="D51" s="40">
        <v>3.0210972617910801</v>
      </c>
      <c r="E51" s="39">
        <v>99.147430311935096</v>
      </c>
    </row>
    <row r="52" spans="1:5" x14ac:dyDescent="0.3">
      <c r="A52" s="13">
        <v>726</v>
      </c>
      <c r="B52" s="13" t="s">
        <v>367</v>
      </c>
      <c r="C52" t="str">
        <f t="shared" si="0"/>
        <v>PMS-Pole726</v>
      </c>
      <c r="D52" s="40">
        <v>3.0207300396293899</v>
      </c>
      <c r="E52" s="39">
        <v>99.147182445223393</v>
      </c>
    </row>
    <row r="53" spans="1:5" x14ac:dyDescent="0.3">
      <c r="A53" s="13">
        <v>725</v>
      </c>
      <c r="B53" s="13" t="s">
        <v>367</v>
      </c>
      <c r="C53" t="str">
        <f t="shared" si="0"/>
        <v>PMS-Pole725</v>
      </c>
      <c r="D53" s="40">
        <v>3.0201775576264098</v>
      </c>
      <c r="E53" s="39">
        <v>99.146976241724403</v>
      </c>
    </row>
    <row r="54" spans="1:5" x14ac:dyDescent="0.3">
      <c r="A54" s="13">
        <v>724</v>
      </c>
      <c r="B54" s="13" t="s">
        <v>367</v>
      </c>
      <c r="C54" t="str">
        <f t="shared" si="0"/>
        <v>PMS-Pole724</v>
      </c>
      <c r="D54" s="40">
        <v>3.0194648387808498</v>
      </c>
      <c r="E54" s="39">
        <v>99.146972986972202</v>
      </c>
    </row>
    <row r="55" spans="1:5" x14ac:dyDescent="0.3">
      <c r="A55" s="13">
        <v>723</v>
      </c>
      <c r="B55" s="13" t="s">
        <v>367</v>
      </c>
      <c r="C55" t="str">
        <f t="shared" si="0"/>
        <v>PMS-Pole723</v>
      </c>
      <c r="D55" s="40">
        <v>3.0190500380629</v>
      </c>
      <c r="E55" s="39">
        <v>99.146907599246305</v>
      </c>
    </row>
    <row r="56" spans="1:5" x14ac:dyDescent="0.3">
      <c r="A56" s="13">
        <v>722</v>
      </c>
      <c r="B56" s="13" t="s">
        <v>367</v>
      </c>
      <c r="C56" t="str">
        <f t="shared" si="0"/>
        <v>PMS-Pole722</v>
      </c>
      <c r="D56" s="40">
        <v>3.0185533134423501</v>
      </c>
      <c r="E56" s="39">
        <v>99.146716842131397</v>
      </c>
    </row>
    <row r="57" spans="1:5" x14ac:dyDescent="0.3">
      <c r="A57" s="13">
        <v>721</v>
      </c>
      <c r="B57" s="13" t="s">
        <v>367</v>
      </c>
      <c r="C57" t="str">
        <f t="shared" si="0"/>
        <v>PMS-Pole721</v>
      </c>
      <c r="D57" s="40">
        <v>3.0178531988733401</v>
      </c>
      <c r="E57" s="39">
        <v>99.146290517426806</v>
      </c>
    </row>
    <row r="58" spans="1:5" x14ac:dyDescent="0.3">
      <c r="A58" s="13">
        <v>720</v>
      </c>
      <c r="B58" s="13" t="s">
        <v>367</v>
      </c>
      <c r="C58" t="str">
        <f t="shared" si="0"/>
        <v>PMS-Pole720</v>
      </c>
      <c r="D58" s="40">
        <v>3.0171652531129598</v>
      </c>
      <c r="E58" s="39">
        <v>99.145906277478204</v>
      </c>
    </row>
    <row r="59" spans="1:5" x14ac:dyDescent="0.3">
      <c r="A59" s="13">
        <v>719</v>
      </c>
      <c r="B59" s="13" t="s">
        <v>367</v>
      </c>
      <c r="C59" t="str">
        <f t="shared" si="0"/>
        <v>PMS-Pole719</v>
      </c>
      <c r="D59" s="40">
        <v>3.0159953043653198</v>
      </c>
      <c r="E59" s="39">
        <v>99.145884451521098</v>
      </c>
    </row>
    <row r="60" spans="1:5" x14ac:dyDescent="0.3">
      <c r="A60" s="13">
        <v>718</v>
      </c>
      <c r="B60" s="13" t="s">
        <v>367</v>
      </c>
      <c r="C60" t="str">
        <f t="shared" si="0"/>
        <v>PMS-Pole718</v>
      </c>
      <c r="D60" s="40">
        <v>3.0151469613216801</v>
      </c>
      <c r="E60" s="39">
        <v>99.145878766427103</v>
      </c>
    </row>
    <row r="61" spans="1:5" x14ac:dyDescent="0.3">
      <c r="A61" s="13">
        <v>717</v>
      </c>
      <c r="B61" s="13" t="s">
        <v>367</v>
      </c>
      <c r="C61" t="str">
        <f t="shared" si="0"/>
        <v>PMS-Pole717</v>
      </c>
      <c r="D61" s="40">
        <v>3.0151936029963502</v>
      </c>
      <c r="E61" s="39">
        <v>99.144676288537497</v>
      </c>
    </row>
    <row r="62" spans="1:5" x14ac:dyDescent="0.3">
      <c r="A62" s="13">
        <v>716</v>
      </c>
      <c r="B62" s="13" t="s">
        <v>367</v>
      </c>
      <c r="C62" t="str">
        <f t="shared" si="0"/>
        <v>PMS-Pole716</v>
      </c>
      <c r="D62" s="40">
        <v>3.01527720939086</v>
      </c>
      <c r="E62" s="39">
        <v>99.1430646823882</v>
      </c>
    </row>
    <row r="63" spans="1:5" x14ac:dyDescent="0.3">
      <c r="A63" s="13">
        <v>715</v>
      </c>
      <c r="B63" s="13" t="s">
        <v>367</v>
      </c>
      <c r="C63" t="str">
        <f t="shared" si="0"/>
        <v>PMS-Pole715</v>
      </c>
      <c r="D63" s="40">
        <v>3.0153145795763199</v>
      </c>
      <c r="E63" s="39">
        <v>99.141803869030994</v>
      </c>
    </row>
    <row r="64" spans="1:5" x14ac:dyDescent="0.3">
      <c r="A64" s="13">
        <v>714</v>
      </c>
      <c r="B64" s="13" t="s">
        <v>367</v>
      </c>
      <c r="C64" t="str">
        <f t="shared" si="0"/>
        <v>PMS-Pole714</v>
      </c>
      <c r="D64" s="40">
        <v>3.01534570858164</v>
      </c>
      <c r="E64" s="39">
        <v>99.140477340077993</v>
      </c>
    </row>
    <row r="65" spans="1:5" x14ac:dyDescent="0.3">
      <c r="A65" s="13">
        <v>713</v>
      </c>
      <c r="B65" s="13" t="s">
        <v>367</v>
      </c>
      <c r="C65" t="str">
        <f t="shared" si="0"/>
        <v>PMS-Pole713</v>
      </c>
      <c r="D65" s="40">
        <v>3.0154299578655501</v>
      </c>
      <c r="E65" s="39">
        <v>99.139423342648101</v>
      </c>
    </row>
    <row r="66" spans="1:5" x14ac:dyDescent="0.3">
      <c r="A66" s="13">
        <v>712</v>
      </c>
      <c r="B66" s="13" t="s">
        <v>367</v>
      </c>
      <c r="C66" t="str">
        <f t="shared" ref="C66:C129" si="1">B66 &amp; "-Pole" &amp; A66</f>
        <v>PMS-Pole712</v>
      </c>
      <c r="D66" s="40">
        <v>3.0154532118977602</v>
      </c>
      <c r="E66" s="39">
        <v>99.138689435342499</v>
      </c>
    </row>
    <row r="67" spans="1:5" x14ac:dyDescent="0.3">
      <c r="A67" s="13">
        <v>711</v>
      </c>
      <c r="B67" s="13" t="s">
        <v>367</v>
      </c>
      <c r="C67" t="str">
        <f t="shared" si="1"/>
        <v>PMS-Pole711</v>
      </c>
      <c r="D67" s="40">
        <v>3.0153751895145202</v>
      </c>
      <c r="E67" s="39">
        <v>99.1385049425419</v>
      </c>
    </row>
    <row r="68" spans="1:5" x14ac:dyDescent="0.3">
      <c r="A68" s="13">
        <v>710</v>
      </c>
      <c r="B68" s="13" t="s">
        <v>367</v>
      </c>
      <c r="C68" t="str">
        <f t="shared" si="1"/>
        <v>PMS-Pole710</v>
      </c>
      <c r="D68" s="40">
        <v>3.0145581760332099</v>
      </c>
      <c r="E68" s="39">
        <v>99.1383947540196</v>
      </c>
    </row>
    <row r="69" spans="1:5" x14ac:dyDescent="0.3">
      <c r="A69" s="13">
        <v>709</v>
      </c>
      <c r="B69" s="13" t="s">
        <v>367</v>
      </c>
      <c r="C69" t="str">
        <f t="shared" si="1"/>
        <v>PMS-Pole709</v>
      </c>
      <c r="D69" s="40">
        <v>3.0138723894413402</v>
      </c>
      <c r="E69" s="39">
        <v>99.138292686484405</v>
      </c>
    </row>
    <row r="70" spans="1:5" x14ac:dyDescent="0.3">
      <c r="A70" s="13">
        <v>708</v>
      </c>
      <c r="B70" s="13" t="s">
        <v>367</v>
      </c>
      <c r="C70" t="str">
        <f t="shared" si="1"/>
        <v>PMS-Pole708</v>
      </c>
      <c r="D70" s="40">
        <v>3.0130722290409899</v>
      </c>
      <c r="E70" s="39">
        <v>99.1381840837076</v>
      </c>
    </row>
    <row r="71" spans="1:5" x14ac:dyDescent="0.3">
      <c r="A71" s="13">
        <v>707</v>
      </c>
      <c r="B71" s="13" t="s">
        <v>367</v>
      </c>
      <c r="C71" t="str">
        <f t="shared" si="1"/>
        <v>PMS-Pole707</v>
      </c>
      <c r="D71" s="40">
        <v>3.01191553742912</v>
      </c>
      <c r="E71" s="39">
        <v>99.137773318272707</v>
      </c>
    </row>
    <row r="72" spans="1:5" x14ac:dyDescent="0.3">
      <c r="A72" s="13">
        <v>706</v>
      </c>
      <c r="B72" s="13" t="s">
        <v>367</v>
      </c>
      <c r="C72" t="str">
        <f t="shared" si="1"/>
        <v>PMS-Pole706</v>
      </c>
      <c r="D72" s="40">
        <v>3.0118896193491902</v>
      </c>
      <c r="E72" s="39">
        <v>99.137332471080299</v>
      </c>
    </row>
    <row r="73" spans="1:5" x14ac:dyDescent="0.3">
      <c r="A73" s="13">
        <v>705</v>
      </c>
      <c r="B73" s="13" t="s">
        <v>367</v>
      </c>
      <c r="C73" t="str">
        <f t="shared" si="1"/>
        <v>PMS-Pole705</v>
      </c>
      <c r="D73" s="40">
        <v>3.0109805295477901</v>
      </c>
      <c r="E73" s="39">
        <v>99.137055545363793</v>
      </c>
    </row>
    <row r="74" spans="1:5" x14ac:dyDescent="0.3">
      <c r="A74" s="13">
        <v>704</v>
      </c>
      <c r="B74" s="13" t="s">
        <v>367</v>
      </c>
      <c r="C74" t="str">
        <f t="shared" si="1"/>
        <v>PMS-Pole704</v>
      </c>
      <c r="D74" s="40">
        <v>3.01057649338851</v>
      </c>
      <c r="E74" s="39">
        <v>99.137316640115202</v>
      </c>
    </row>
    <row r="75" spans="1:5" x14ac:dyDescent="0.3">
      <c r="A75" s="13">
        <v>703</v>
      </c>
      <c r="B75" s="13" t="s">
        <v>367</v>
      </c>
      <c r="C75" t="str">
        <f t="shared" si="1"/>
        <v>PMS-Pole703</v>
      </c>
      <c r="D75" s="40">
        <v>3.01002474736742</v>
      </c>
      <c r="E75" s="39">
        <v>99.137331699576094</v>
      </c>
    </row>
    <row r="76" spans="1:5" x14ac:dyDescent="0.3">
      <c r="A76" s="13">
        <v>702</v>
      </c>
      <c r="B76" s="13" t="s">
        <v>367</v>
      </c>
      <c r="C76" t="str">
        <f t="shared" si="1"/>
        <v>PMS-Pole702</v>
      </c>
      <c r="D76" s="40">
        <v>3.0089063949504999</v>
      </c>
      <c r="E76" s="39">
        <v>99.137346421208093</v>
      </c>
    </row>
    <row r="77" spans="1:5" x14ac:dyDescent="0.3">
      <c r="A77" s="13">
        <v>701</v>
      </c>
      <c r="B77" s="13" t="s">
        <v>367</v>
      </c>
      <c r="C77" t="str">
        <f t="shared" si="1"/>
        <v>PMS-Pole701</v>
      </c>
      <c r="D77" s="40">
        <v>3.0075748494529799</v>
      </c>
      <c r="E77" s="39">
        <v>99.137362550419397</v>
      </c>
    </row>
    <row r="78" spans="1:5" x14ac:dyDescent="0.3">
      <c r="A78" s="13">
        <v>700</v>
      </c>
      <c r="B78" s="13" t="s">
        <v>367</v>
      </c>
      <c r="C78" t="str">
        <f t="shared" si="1"/>
        <v>PMS-Pole700</v>
      </c>
      <c r="D78" s="40">
        <v>3.0061853631823201</v>
      </c>
      <c r="E78" s="39">
        <v>99.137348488067104</v>
      </c>
    </row>
    <row r="79" spans="1:5" x14ac:dyDescent="0.3">
      <c r="A79" s="13">
        <v>699</v>
      </c>
      <c r="B79" s="13" t="s">
        <v>367</v>
      </c>
      <c r="C79" t="str">
        <f t="shared" si="1"/>
        <v>PMS-Pole699</v>
      </c>
      <c r="D79" s="40">
        <v>3.0049350717932799</v>
      </c>
      <c r="E79" s="39">
        <v>99.137333340453097</v>
      </c>
    </row>
    <row r="80" spans="1:5" x14ac:dyDescent="0.3">
      <c r="A80" s="13">
        <v>698</v>
      </c>
      <c r="B80" s="13" t="s">
        <v>367</v>
      </c>
      <c r="C80" t="str">
        <f t="shared" si="1"/>
        <v>PMS-Pole698</v>
      </c>
      <c r="D80" s="40">
        <v>3.0048394824403601</v>
      </c>
      <c r="E80" s="39">
        <v>99.135289953561298</v>
      </c>
    </row>
    <row r="81" spans="1:5" x14ac:dyDescent="0.3">
      <c r="A81" s="13">
        <v>697</v>
      </c>
      <c r="B81" s="13" t="s">
        <v>367</v>
      </c>
      <c r="C81" t="str">
        <f t="shared" si="1"/>
        <v>PMS-Pole697</v>
      </c>
      <c r="D81" s="40">
        <v>3.00426913618172</v>
      </c>
      <c r="E81" s="39">
        <v>99.135226716088596</v>
      </c>
    </row>
    <row r="82" spans="1:5" x14ac:dyDescent="0.3">
      <c r="A82" s="13">
        <v>696</v>
      </c>
      <c r="B82" s="13" t="s">
        <v>367</v>
      </c>
      <c r="C82" t="str">
        <f t="shared" si="1"/>
        <v>PMS-Pole696</v>
      </c>
      <c r="D82" s="40">
        <v>3.00345721548319</v>
      </c>
      <c r="E82" s="39">
        <v>99.134422375004107</v>
      </c>
    </row>
    <row r="83" spans="1:5" x14ac:dyDescent="0.3">
      <c r="A83" s="13">
        <v>695</v>
      </c>
      <c r="B83" s="13" t="s">
        <v>367</v>
      </c>
      <c r="C83" t="str">
        <f t="shared" si="1"/>
        <v>PMS-Pole695</v>
      </c>
      <c r="D83" s="40">
        <v>3.0032203554875001</v>
      </c>
      <c r="E83" s="39">
        <v>99.134189766510502</v>
      </c>
    </row>
    <row r="84" spans="1:5" x14ac:dyDescent="0.3">
      <c r="A84" s="13">
        <v>694</v>
      </c>
      <c r="B84" s="13" t="s">
        <v>367</v>
      </c>
      <c r="C84" t="str">
        <f t="shared" si="1"/>
        <v>PMS-Pole694</v>
      </c>
      <c r="D84" s="40">
        <v>3.00396896444837</v>
      </c>
      <c r="E84" s="39">
        <v>99.133319603274401</v>
      </c>
    </row>
    <row r="85" spans="1:5" x14ac:dyDescent="0.3">
      <c r="A85" s="13">
        <v>693</v>
      </c>
      <c r="B85" s="13" t="s">
        <v>367</v>
      </c>
      <c r="C85" t="str">
        <f t="shared" si="1"/>
        <v>PMS-Pole693</v>
      </c>
      <c r="D85" s="40">
        <v>3.0044556546450401</v>
      </c>
      <c r="E85" s="39">
        <v>99.132716124187795</v>
      </c>
    </row>
    <row r="86" spans="1:5" x14ac:dyDescent="0.3">
      <c r="A86" s="13">
        <v>692</v>
      </c>
      <c r="B86" s="13" t="s">
        <v>367</v>
      </c>
      <c r="C86" t="str">
        <f t="shared" si="1"/>
        <v>PMS-Pole692</v>
      </c>
      <c r="D86" s="40">
        <v>3.00498637655528</v>
      </c>
      <c r="E86" s="39">
        <v>99.132097061132399</v>
      </c>
    </row>
    <row r="87" spans="1:5" x14ac:dyDescent="0.3">
      <c r="A87" s="13">
        <v>691</v>
      </c>
      <c r="B87" s="13" t="s">
        <v>367</v>
      </c>
      <c r="C87" t="str">
        <f t="shared" si="1"/>
        <v>PMS-Pole691</v>
      </c>
      <c r="D87" s="40">
        <v>3.0046272927075601</v>
      </c>
      <c r="E87" s="39">
        <v>99.131668991946796</v>
      </c>
    </row>
    <row r="88" spans="1:5" x14ac:dyDescent="0.3">
      <c r="A88" s="13">
        <v>690</v>
      </c>
      <c r="B88" s="13" t="s">
        <v>367</v>
      </c>
      <c r="C88" t="str">
        <f t="shared" si="1"/>
        <v>PMS-Pole690</v>
      </c>
      <c r="D88" s="40">
        <v>3.0040464167870899</v>
      </c>
      <c r="E88" s="39">
        <v>99.131029922492701</v>
      </c>
    </row>
    <row r="89" spans="1:5" x14ac:dyDescent="0.3">
      <c r="A89" s="13">
        <v>689</v>
      </c>
      <c r="B89" s="13" t="s">
        <v>367</v>
      </c>
      <c r="C89" t="str">
        <f t="shared" si="1"/>
        <v>PMS-Pole689</v>
      </c>
      <c r="D89" s="40">
        <v>3.0034255703861001</v>
      </c>
      <c r="E89" s="39">
        <v>99.130401251227298</v>
      </c>
    </row>
    <row r="90" spans="1:5" x14ac:dyDescent="0.3">
      <c r="A90" s="13">
        <v>688</v>
      </c>
      <c r="B90" s="13" t="s">
        <v>367</v>
      </c>
      <c r="C90" t="str">
        <f t="shared" si="1"/>
        <v>PMS-Pole688</v>
      </c>
      <c r="D90" s="40">
        <v>3.0028920655644602</v>
      </c>
      <c r="E90" s="39">
        <v>99.1298265697083</v>
      </c>
    </row>
    <row r="91" spans="1:5" x14ac:dyDescent="0.3">
      <c r="A91" s="13">
        <v>687</v>
      </c>
      <c r="B91" s="13" t="s">
        <v>367</v>
      </c>
      <c r="C91" t="str">
        <f t="shared" si="1"/>
        <v>PMS-Pole687</v>
      </c>
      <c r="D91" s="40">
        <v>3.0023616084641902</v>
      </c>
      <c r="E91" s="39">
        <v>99.129276706703905</v>
      </c>
    </row>
    <row r="92" spans="1:5" x14ac:dyDescent="0.3">
      <c r="A92" s="13">
        <v>686</v>
      </c>
      <c r="B92" s="13" t="s">
        <v>367</v>
      </c>
      <c r="C92" t="str">
        <f t="shared" si="1"/>
        <v>PMS-Pole686</v>
      </c>
      <c r="D92" s="40">
        <v>3.0015773562093599</v>
      </c>
      <c r="E92" s="39">
        <v>99.128450634462993</v>
      </c>
    </row>
    <row r="93" spans="1:5" x14ac:dyDescent="0.3">
      <c r="A93" s="13">
        <v>685</v>
      </c>
      <c r="B93" s="13" t="s">
        <v>367</v>
      </c>
      <c r="C93" t="str">
        <f t="shared" si="1"/>
        <v>PMS-Pole685</v>
      </c>
      <c r="D93" s="40">
        <v>3.00071399947208</v>
      </c>
      <c r="E93" s="39">
        <v>99.127494458515301</v>
      </c>
    </row>
    <row r="94" spans="1:5" x14ac:dyDescent="0.3">
      <c r="A94" s="13">
        <v>684</v>
      </c>
      <c r="B94" s="13" t="s">
        <v>367</v>
      </c>
      <c r="C94" t="str">
        <f t="shared" si="1"/>
        <v>PMS-Pole684</v>
      </c>
      <c r="D94" s="40">
        <v>3.00070371471752</v>
      </c>
      <c r="E94" s="39">
        <v>99.117852209316993</v>
      </c>
    </row>
    <row r="95" spans="1:5" x14ac:dyDescent="0.3">
      <c r="A95" s="13">
        <v>683</v>
      </c>
      <c r="B95" s="13" t="s">
        <v>367</v>
      </c>
      <c r="C95" t="str">
        <f t="shared" si="1"/>
        <v>PMS-Pole683</v>
      </c>
      <c r="D95" s="40">
        <v>3.0151863009509698</v>
      </c>
      <c r="E95" s="39">
        <v>99.122110007732701</v>
      </c>
    </row>
    <row r="96" spans="1:5" x14ac:dyDescent="0.3">
      <c r="A96" s="13">
        <v>682</v>
      </c>
      <c r="B96" s="13" t="s">
        <v>367</v>
      </c>
      <c r="C96" t="str">
        <f t="shared" si="1"/>
        <v>PMS-Pole682</v>
      </c>
      <c r="D96" s="40">
        <v>3.0145920746571799</v>
      </c>
      <c r="E96" s="39">
        <v>99.121383093088696</v>
      </c>
    </row>
    <row r="97" spans="1:5" x14ac:dyDescent="0.3">
      <c r="A97" s="13">
        <v>681</v>
      </c>
      <c r="B97" s="13" t="s">
        <v>367</v>
      </c>
      <c r="C97" t="str">
        <f t="shared" si="1"/>
        <v>PMS-Pole681</v>
      </c>
      <c r="D97" s="40">
        <v>3.01413483853693</v>
      </c>
      <c r="E97" s="39">
        <v>99.120718826669801</v>
      </c>
    </row>
    <row r="98" spans="1:5" x14ac:dyDescent="0.3">
      <c r="A98" s="13">
        <v>680</v>
      </c>
      <c r="B98" s="13" t="s">
        <v>367</v>
      </c>
      <c r="C98" t="str">
        <f t="shared" si="1"/>
        <v>PMS-Pole680</v>
      </c>
      <c r="D98" s="40">
        <v>3.0135967376362198</v>
      </c>
      <c r="E98" s="39">
        <v>99.119778962389404</v>
      </c>
    </row>
    <row r="99" spans="1:5" x14ac:dyDescent="0.3">
      <c r="A99" s="13">
        <v>679</v>
      </c>
      <c r="B99" s="13" t="s">
        <v>367</v>
      </c>
      <c r="C99" t="str">
        <f t="shared" si="1"/>
        <v>PMS-Pole679</v>
      </c>
      <c r="D99" s="40">
        <v>3.01336445652018</v>
      </c>
      <c r="E99" s="39">
        <v>99.119274569214298</v>
      </c>
    </row>
    <row r="100" spans="1:5" x14ac:dyDescent="0.3">
      <c r="A100" s="13">
        <v>678</v>
      </c>
      <c r="B100" s="13" t="s">
        <v>367</v>
      </c>
      <c r="C100" t="str">
        <f t="shared" si="1"/>
        <v>PMS-Pole678</v>
      </c>
      <c r="D100" s="40">
        <v>3.01338913560302</v>
      </c>
      <c r="E100" s="39">
        <v>99.118783802181298</v>
      </c>
    </row>
    <row r="101" spans="1:5" x14ac:dyDescent="0.3">
      <c r="A101" s="13">
        <v>677</v>
      </c>
      <c r="B101" s="13" t="s">
        <v>367</v>
      </c>
      <c r="C101" t="str">
        <f t="shared" si="1"/>
        <v>PMS-Pole677</v>
      </c>
      <c r="D101" s="40">
        <v>3.0132286997449</v>
      </c>
      <c r="E101" s="39">
        <v>99.118143663816298</v>
      </c>
    </row>
    <row r="102" spans="1:5" x14ac:dyDescent="0.3">
      <c r="A102" s="13">
        <v>676</v>
      </c>
      <c r="B102" s="13" t="s">
        <v>367</v>
      </c>
      <c r="C102" t="str">
        <f t="shared" si="1"/>
        <v>PMS-Pole676</v>
      </c>
      <c r="D102" s="40">
        <v>3.0130810829249501</v>
      </c>
      <c r="E102" s="39">
        <v>99.1177409039271</v>
      </c>
    </row>
    <row r="103" spans="1:5" x14ac:dyDescent="0.3">
      <c r="A103" s="13">
        <v>675</v>
      </c>
      <c r="B103" s="13" t="s">
        <v>367</v>
      </c>
      <c r="C103" t="str">
        <f t="shared" si="1"/>
        <v>PMS-Pole675</v>
      </c>
      <c r="D103" s="40">
        <v>3.0128957385207502</v>
      </c>
      <c r="E103" s="39">
        <v>99.117465873239695</v>
      </c>
    </row>
    <row r="104" spans="1:5" x14ac:dyDescent="0.3">
      <c r="A104" s="13">
        <v>674</v>
      </c>
      <c r="B104" s="13" t="s">
        <v>367</v>
      </c>
      <c r="C104" t="str">
        <f t="shared" si="1"/>
        <v>PMS-Pole674</v>
      </c>
      <c r="D104" s="40">
        <v>3.0125757360968302</v>
      </c>
      <c r="E104" s="39">
        <v>99.117259545071803</v>
      </c>
    </row>
    <row r="105" spans="1:5" x14ac:dyDescent="0.3">
      <c r="A105" s="13">
        <v>673</v>
      </c>
      <c r="B105" s="13" t="s">
        <v>367</v>
      </c>
      <c r="C105" t="str">
        <f t="shared" si="1"/>
        <v>PMS-Pole673</v>
      </c>
      <c r="D105" s="40">
        <v>3.0126679317396698</v>
      </c>
      <c r="E105" s="39">
        <v>99.117626595127206</v>
      </c>
    </row>
    <row r="106" spans="1:5" x14ac:dyDescent="0.3">
      <c r="A106" s="13">
        <v>672</v>
      </c>
      <c r="B106" s="13" t="s">
        <v>367</v>
      </c>
      <c r="C106" t="str">
        <f t="shared" si="1"/>
        <v>PMS-Pole672</v>
      </c>
      <c r="D106" s="40">
        <v>3.0124693537734801</v>
      </c>
      <c r="E106" s="39">
        <v>99.1182275023682</v>
      </c>
    </row>
    <row r="107" spans="1:5" x14ac:dyDescent="0.3">
      <c r="A107" s="13">
        <v>671</v>
      </c>
      <c r="B107" s="13" t="s">
        <v>367</v>
      </c>
      <c r="C107" t="str">
        <f t="shared" si="1"/>
        <v>PMS-Pole671</v>
      </c>
      <c r="D107" s="40">
        <v>3.0121165505934799</v>
      </c>
      <c r="E107" s="39">
        <v>99.118298915740198</v>
      </c>
    </row>
    <row r="108" spans="1:5" x14ac:dyDescent="0.3">
      <c r="A108" s="13">
        <v>670</v>
      </c>
      <c r="B108" s="13" t="s">
        <v>367</v>
      </c>
      <c r="C108" t="str">
        <f t="shared" si="1"/>
        <v>PMS-Pole670</v>
      </c>
      <c r="D108" s="40">
        <v>3.0117694549135599</v>
      </c>
      <c r="E108" s="39">
        <v>99.118133617007103</v>
      </c>
    </row>
    <row r="109" spans="1:5" x14ac:dyDescent="0.3">
      <c r="A109" s="13">
        <v>669</v>
      </c>
      <c r="B109" s="13" t="s">
        <v>367</v>
      </c>
      <c r="C109" t="str">
        <f t="shared" si="1"/>
        <v>PMS-Pole669</v>
      </c>
      <c r="D109" s="40">
        <v>3.0110901312143699</v>
      </c>
      <c r="E109" s="39">
        <v>99.117996945604304</v>
      </c>
    </row>
    <row r="110" spans="1:5" x14ac:dyDescent="0.3">
      <c r="A110" s="13">
        <v>668</v>
      </c>
      <c r="B110" s="13" t="s">
        <v>367</v>
      </c>
      <c r="C110" t="str">
        <f t="shared" si="1"/>
        <v>PMS-Pole668</v>
      </c>
      <c r="D110" s="40">
        <v>3.0105687542393298</v>
      </c>
      <c r="E110" s="39">
        <v>99.117942075696206</v>
      </c>
    </row>
    <row r="111" spans="1:5" x14ac:dyDescent="0.3">
      <c r="A111" s="13">
        <v>667</v>
      </c>
      <c r="B111" s="13" t="s">
        <v>367</v>
      </c>
      <c r="C111" t="str">
        <f t="shared" si="1"/>
        <v>PMS-Pole667</v>
      </c>
      <c r="D111" s="40">
        <v>3.0102887862857099</v>
      </c>
      <c r="E111" s="39">
        <v>99.117733130624799</v>
      </c>
    </row>
    <row r="112" spans="1:5" x14ac:dyDescent="0.3">
      <c r="A112" s="13">
        <v>666</v>
      </c>
      <c r="B112" s="13" t="s">
        <v>367</v>
      </c>
      <c r="C112" t="str">
        <f t="shared" si="1"/>
        <v>PMS-Pole666</v>
      </c>
      <c r="D112" s="40">
        <v>3.0099098922972098</v>
      </c>
      <c r="E112" s="39">
        <v>99.117608481348697</v>
      </c>
    </row>
    <row r="113" spans="1:5" x14ac:dyDescent="0.3">
      <c r="A113" s="13">
        <v>665</v>
      </c>
      <c r="B113" s="13" t="s">
        <v>367</v>
      </c>
      <c r="C113" t="str">
        <f t="shared" si="1"/>
        <v>PMS-Pole665</v>
      </c>
      <c r="D113" s="40">
        <v>3.0098090229730201</v>
      </c>
      <c r="E113" s="39">
        <v>99.118101326972095</v>
      </c>
    </row>
    <row r="114" spans="1:5" x14ac:dyDescent="0.3">
      <c r="A114" s="13">
        <v>664</v>
      </c>
      <c r="B114" s="13" t="s">
        <v>367</v>
      </c>
      <c r="C114" t="str">
        <f t="shared" si="1"/>
        <v>PMS-Pole664</v>
      </c>
      <c r="D114" s="40">
        <v>3.00952490208104</v>
      </c>
      <c r="E114" s="39">
        <v>99.118941727850398</v>
      </c>
    </row>
    <row r="115" spans="1:5" x14ac:dyDescent="0.3">
      <c r="A115" s="13">
        <v>663</v>
      </c>
      <c r="B115" s="13" t="s">
        <v>367</v>
      </c>
      <c r="C115" t="str">
        <f t="shared" si="1"/>
        <v>PMS-Pole663</v>
      </c>
      <c r="D115" s="40">
        <v>3.00900082530721</v>
      </c>
      <c r="E115" s="39">
        <v>99.118684503500106</v>
      </c>
    </row>
    <row r="116" spans="1:5" x14ac:dyDescent="0.3">
      <c r="A116" s="13">
        <v>662</v>
      </c>
      <c r="B116" s="13" t="s">
        <v>367</v>
      </c>
      <c r="C116" t="str">
        <f t="shared" si="1"/>
        <v>PMS-Pole662</v>
      </c>
      <c r="D116" s="40">
        <v>3.0085856920628098</v>
      </c>
      <c r="E116" s="39">
        <v>99.118353358460396</v>
      </c>
    </row>
    <row r="117" spans="1:5" x14ac:dyDescent="0.3">
      <c r="A117" s="13">
        <v>661</v>
      </c>
      <c r="B117" s="13" t="s">
        <v>367</v>
      </c>
      <c r="C117" t="str">
        <f t="shared" si="1"/>
        <v>PMS-Pole661</v>
      </c>
      <c r="D117" s="40">
        <v>3.0082039959396298</v>
      </c>
      <c r="E117" s="39">
        <v>99.117927233013901</v>
      </c>
    </row>
    <row r="118" spans="1:5" x14ac:dyDescent="0.3">
      <c r="A118" s="13">
        <v>660</v>
      </c>
      <c r="B118" s="13" t="s">
        <v>367</v>
      </c>
      <c r="C118" t="str">
        <f t="shared" si="1"/>
        <v>PMS-Pole660</v>
      </c>
      <c r="D118" s="40">
        <v>3.0078983166534101</v>
      </c>
      <c r="E118" s="39">
        <v>99.117554993289303</v>
      </c>
    </row>
    <row r="119" spans="1:5" x14ac:dyDescent="0.3">
      <c r="A119" s="13">
        <v>659</v>
      </c>
      <c r="B119" s="13" t="s">
        <v>367</v>
      </c>
      <c r="C119" t="str">
        <f t="shared" si="1"/>
        <v>PMS-Pole659</v>
      </c>
      <c r="D119" s="40">
        <v>3.0077531186967001</v>
      </c>
      <c r="E119" s="39">
        <v>99.117378843488595</v>
      </c>
    </row>
    <row r="120" spans="1:5" x14ac:dyDescent="0.3">
      <c r="A120" s="13">
        <v>658</v>
      </c>
      <c r="B120" s="13" t="s">
        <v>367</v>
      </c>
      <c r="C120" t="str">
        <f t="shared" si="1"/>
        <v>PMS-Pole658</v>
      </c>
      <c r="D120" s="40">
        <v>3.00766929932285</v>
      </c>
      <c r="E120" s="39">
        <v>99.117743294675805</v>
      </c>
    </row>
    <row r="121" spans="1:5" x14ac:dyDescent="0.3">
      <c r="A121" s="13">
        <v>657</v>
      </c>
      <c r="B121" s="13" t="s">
        <v>367</v>
      </c>
      <c r="C121" t="str">
        <f t="shared" si="1"/>
        <v>PMS-Pole657</v>
      </c>
      <c r="D121" s="40">
        <v>3.00713707294558</v>
      </c>
      <c r="E121" s="39">
        <v>99.118271359073802</v>
      </c>
    </row>
    <row r="122" spans="1:5" x14ac:dyDescent="0.3">
      <c r="A122" s="13">
        <v>656</v>
      </c>
      <c r="B122" s="13" t="s">
        <v>367</v>
      </c>
      <c r="C122" t="str">
        <f t="shared" si="1"/>
        <v>PMS-Pole656</v>
      </c>
      <c r="D122" s="40">
        <v>3.0066303862811101</v>
      </c>
      <c r="E122" s="39">
        <v>99.118716370702202</v>
      </c>
    </row>
    <row r="123" spans="1:5" x14ac:dyDescent="0.3">
      <c r="A123" s="13">
        <v>655</v>
      </c>
      <c r="B123" s="13" t="s">
        <v>367</v>
      </c>
      <c r="C123" t="str">
        <f t="shared" si="1"/>
        <v>PMS-Pole655</v>
      </c>
      <c r="D123" s="40">
        <v>3.0063929823714099</v>
      </c>
      <c r="E123" s="39">
        <v>99.118982491249895</v>
      </c>
    </row>
    <row r="124" spans="1:5" x14ac:dyDescent="0.3">
      <c r="A124" s="13">
        <v>654</v>
      </c>
      <c r="B124" s="13" t="s">
        <v>367</v>
      </c>
      <c r="C124" t="str">
        <f t="shared" si="1"/>
        <v>PMS-Pole654</v>
      </c>
      <c r="D124" s="40">
        <v>3.0059957275088101</v>
      </c>
      <c r="E124" s="39">
        <v>99.119463552232205</v>
      </c>
    </row>
    <row r="125" spans="1:5" x14ac:dyDescent="0.3">
      <c r="A125" s="13">
        <v>653</v>
      </c>
      <c r="B125" s="13" t="s">
        <v>367</v>
      </c>
      <c r="C125" t="str">
        <f t="shared" si="1"/>
        <v>PMS-Pole653</v>
      </c>
      <c r="D125" s="40">
        <v>3.00639159686961</v>
      </c>
      <c r="E125" s="39">
        <v>99.120027373869405</v>
      </c>
    </row>
    <row r="126" spans="1:5" x14ac:dyDescent="0.3">
      <c r="A126" s="13">
        <v>652</v>
      </c>
      <c r="B126" s="13" t="s">
        <v>367</v>
      </c>
      <c r="C126" t="str">
        <f t="shared" si="1"/>
        <v>PMS-Pole652</v>
      </c>
      <c r="D126" s="40">
        <v>3.0060061306806598</v>
      </c>
      <c r="E126" s="39">
        <v>99.120529723049899</v>
      </c>
    </row>
    <row r="127" spans="1:5" x14ac:dyDescent="0.3">
      <c r="A127" s="13">
        <v>651</v>
      </c>
      <c r="B127" s="13" t="s">
        <v>367</v>
      </c>
      <c r="C127" t="str">
        <f t="shared" si="1"/>
        <v>PMS-Pole651</v>
      </c>
      <c r="D127" s="40">
        <v>3.0055313418568601</v>
      </c>
      <c r="E127" s="39">
        <v>99.121157427226294</v>
      </c>
    </row>
    <row r="128" spans="1:5" x14ac:dyDescent="0.3">
      <c r="A128" s="13">
        <v>650</v>
      </c>
      <c r="B128" s="13" t="s">
        <v>367</v>
      </c>
      <c r="C128" t="str">
        <f t="shared" si="1"/>
        <v>PMS-Pole650</v>
      </c>
      <c r="D128" s="40">
        <v>3.0051091798707601</v>
      </c>
      <c r="E128" s="39">
        <v>99.121699102475702</v>
      </c>
    </row>
    <row r="129" spans="1:5" x14ac:dyDescent="0.3">
      <c r="A129" s="13">
        <v>649</v>
      </c>
      <c r="B129" s="13" t="s">
        <v>367</v>
      </c>
      <c r="C129" t="str">
        <f t="shared" si="1"/>
        <v>PMS-Pole649</v>
      </c>
      <c r="D129" s="40">
        <v>3.0047804843324202</v>
      </c>
      <c r="E129" s="39">
        <v>99.122236931803499</v>
      </c>
    </row>
    <row r="130" spans="1:5" x14ac:dyDescent="0.3">
      <c r="A130" s="13">
        <v>648</v>
      </c>
      <c r="B130" s="13" t="s">
        <v>367</v>
      </c>
      <c r="C130" t="str">
        <f t="shared" ref="C130:C193" si="2">B130 &amp; "-Pole" &amp; A130</f>
        <v>PMS-Pole648</v>
      </c>
      <c r="D130" s="40">
        <v>3.0042796250516499</v>
      </c>
      <c r="E130" s="39">
        <v>99.122841479284503</v>
      </c>
    </row>
    <row r="131" spans="1:5" x14ac:dyDescent="0.3">
      <c r="A131" s="13">
        <v>647</v>
      </c>
      <c r="B131" s="13" t="s">
        <v>367</v>
      </c>
      <c r="C131" t="str">
        <f t="shared" si="2"/>
        <v>PMS-Pole647</v>
      </c>
      <c r="D131" s="40">
        <v>2.9653358641708101</v>
      </c>
      <c r="E131" s="39">
        <v>99.129119503460899</v>
      </c>
    </row>
    <row r="132" spans="1:5" x14ac:dyDescent="0.3">
      <c r="A132" s="13">
        <v>646</v>
      </c>
      <c r="B132" s="13" t="s">
        <v>367</v>
      </c>
      <c r="C132" t="str">
        <f t="shared" si="2"/>
        <v>PMS-Pole646</v>
      </c>
      <c r="D132" s="40">
        <v>2.96535815401616</v>
      </c>
      <c r="E132" s="39">
        <v>99.129554786296495</v>
      </c>
    </row>
    <row r="133" spans="1:5" x14ac:dyDescent="0.3">
      <c r="A133" s="13">
        <v>645</v>
      </c>
      <c r="B133" s="13" t="s">
        <v>367</v>
      </c>
      <c r="C133" t="str">
        <f t="shared" si="2"/>
        <v>PMS-Pole645</v>
      </c>
      <c r="D133" s="40">
        <v>2.9651498766671698</v>
      </c>
      <c r="E133" s="39">
        <v>99.130416862065005</v>
      </c>
    </row>
    <row r="134" spans="1:5" x14ac:dyDescent="0.3">
      <c r="A134" s="13">
        <v>644</v>
      </c>
      <c r="B134" s="13" t="s">
        <v>367</v>
      </c>
      <c r="C134" t="str">
        <f t="shared" si="2"/>
        <v>PMS-Pole644</v>
      </c>
      <c r="D134" s="40">
        <v>2.9648227587906999</v>
      </c>
      <c r="E134" s="39">
        <v>99.131863197529796</v>
      </c>
    </row>
    <row r="135" spans="1:5" x14ac:dyDescent="0.3">
      <c r="A135" s="13">
        <v>643</v>
      </c>
      <c r="B135" s="13" t="s">
        <v>367</v>
      </c>
      <c r="C135" t="str">
        <f t="shared" si="2"/>
        <v>PMS-Pole643</v>
      </c>
      <c r="D135" s="40">
        <v>2.9645829056760502</v>
      </c>
      <c r="E135" s="39">
        <v>99.132812584501707</v>
      </c>
    </row>
    <row r="136" spans="1:5" x14ac:dyDescent="0.3">
      <c r="A136" s="13">
        <v>642</v>
      </c>
      <c r="B136" s="13" t="s">
        <v>367</v>
      </c>
      <c r="C136" t="str">
        <f t="shared" si="2"/>
        <v>PMS-Pole642</v>
      </c>
      <c r="D136" s="40">
        <v>2.9651446532924202</v>
      </c>
      <c r="E136" s="39">
        <v>99.132973128893994</v>
      </c>
    </row>
    <row r="137" spans="1:5" x14ac:dyDescent="0.3">
      <c r="A137" s="13">
        <v>641</v>
      </c>
      <c r="B137" s="13" t="s">
        <v>367</v>
      </c>
      <c r="C137" t="str">
        <f t="shared" si="2"/>
        <v>PMS-Pole641</v>
      </c>
      <c r="D137" s="40">
        <v>2.9658152718419202</v>
      </c>
      <c r="E137" s="39">
        <v>99.133134351875199</v>
      </c>
    </row>
    <row r="138" spans="1:5" x14ac:dyDescent="0.3">
      <c r="A138" s="13">
        <v>640</v>
      </c>
      <c r="B138" s="13" t="s">
        <v>367</v>
      </c>
      <c r="C138" t="str">
        <f t="shared" si="2"/>
        <v>PMS-Pole640</v>
      </c>
      <c r="D138" s="40">
        <v>2.9667544238793502</v>
      </c>
      <c r="E138" s="39">
        <v>99.133395633706201</v>
      </c>
    </row>
    <row r="139" spans="1:5" x14ac:dyDescent="0.3">
      <c r="A139" s="13">
        <v>639</v>
      </c>
      <c r="B139" s="13" t="s">
        <v>367</v>
      </c>
      <c r="C139" t="str">
        <f t="shared" si="2"/>
        <v>PMS-Pole639</v>
      </c>
      <c r="D139" s="40">
        <v>2.9672270611409899</v>
      </c>
      <c r="E139" s="39">
        <v>99.133554668884898</v>
      </c>
    </row>
    <row r="140" spans="1:5" x14ac:dyDescent="0.3">
      <c r="A140" s="13">
        <v>638</v>
      </c>
      <c r="B140" s="13" t="s">
        <v>367</v>
      </c>
      <c r="C140" t="str">
        <f t="shared" si="2"/>
        <v>PMS-Pole638</v>
      </c>
      <c r="D140" s="40">
        <v>2.9678054863372099</v>
      </c>
      <c r="E140" s="39">
        <v>99.133714410057095</v>
      </c>
    </row>
    <row r="141" spans="1:5" x14ac:dyDescent="0.3">
      <c r="A141" s="13">
        <v>637</v>
      </c>
      <c r="B141" s="13" t="s">
        <v>367</v>
      </c>
      <c r="C141" t="str">
        <f t="shared" si="2"/>
        <v>PMS-Pole637</v>
      </c>
      <c r="D141" s="40">
        <v>2.9681176564204801</v>
      </c>
      <c r="E141" s="39">
        <v>99.133804775981602</v>
      </c>
    </row>
    <row r="142" spans="1:5" x14ac:dyDescent="0.3">
      <c r="A142" s="13">
        <v>636</v>
      </c>
      <c r="B142" s="13" t="s">
        <v>367</v>
      </c>
      <c r="C142" t="str">
        <f t="shared" si="2"/>
        <v>PMS-Pole636</v>
      </c>
      <c r="D142" s="40">
        <v>2.9690701404074198</v>
      </c>
      <c r="E142" s="39">
        <v>99.134048765047496</v>
      </c>
    </row>
    <row r="143" spans="1:5" x14ac:dyDescent="0.3">
      <c r="A143" s="13">
        <v>635</v>
      </c>
      <c r="B143" s="13" t="s">
        <v>367</v>
      </c>
      <c r="C143" t="str">
        <f t="shared" si="2"/>
        <v>PMS-Pole635</v>
      </c>
      <c r="D143" s="40">
        <v>2.96995927917698</v>
      </c>
      <c r="E143" s="39">
        <v>99.134186342470301</v>
      </c>
    </row>
    <row r="144" spans="1:5" x14ac:dyDescent="0.3">
      <c r="A144" s="13">
        <v>634</v>
      </c>
      <c r="B144" s="13" t="s">
        <v>367</v>
      </c>
      <c r="C144" t="str">
        <f t="shared" si="2"/>
        <v>PMS-Pole634</v>
      </c>
      <c r="D144" s="40">
        <v>2.9707321842998899</v>
      </c>
      <c r="E144" s="39">
        <v>99.134231160990296</v>
      </c>
    </row>
    <row r="145" spans="1:5" x14ac:dyDescent="0.3">
      <c r="A145" s="13">
        <v>633</v>
      </c>
      <c r="B145" s="13" t="s">
        <v>367</v>
      </c>
      <c r="C145" t="str">
        <f t="shared" si="2"/>
        <v>PMS-Pole633</v>
      </c>
      <c r="D145" s="40">
        <v>2.9714906158254402</v>
      </c>
      <c r="E145" s="39">
        <v>99.134232917490493</v>
      </c>
    </row>
    <row r="146" spans="1:5" x14ac:dyDescent="0.3">
      <c r="A146" s="13">
        <v>632</v>
      </c>
      <c r="B146" s="13" t="s">
        <v>367</v>
      </c>
      <c r="C146" t="str">
        <f t="shared" si="2"/>
        <v>PMS-Pole632</v>
      </c>
      <c r="D146" s="40">
        <v>2.97204490516586</v>
      </c>
      <c r="E146" s="39">
        <v>99.133029213624297</v>
      </c>
    </row>
    <row r="147" spans="1:5" x14ac:dyDescent="0.3">
      <c r="A147" s="13">
        <v>631</v>
      </c>
      <c r="B147" s="13" t="s">
        <v>367</v>
      </c>
      <c r="C147" t="str">
        <f t="shared" si="2"/>
        <v>PMS-Pole631</v>
      </c>
      <c r="D147" s="40">
        <v>2.9723473327846399</v>
      </c>
      <c r="E147" s="39">
        <v>99.133247464361304</v>
      </c>
    </row>
    <row r="148" spans="1:5" x14ac:dyDescent="0.3">
      <c r="A148" s="13">
        <v>630</v>
      </c>
      <c r="B148" s="13" t="s">
        <v>367</v>
      </c>
      <c r="C148" t="str">
        <f t="shared" si="2"/>
        <v>PMS-Pole630</v>
      </c>
      <c r="D148" s="40">
        <v>2.97294842038393</v>
      </c>
      <c r="E148" s="39">
        <v>99.133631064798095</v>
      </c>
    </row>
    <row r="149" spans="1:5" x14ac:dyDescent="0.3">
      <c r="A149" s="13">
        <v>629</v>
      </c>
      <c r="B149" s="13" t="s">
        <v>367</v>
      </c>
      <c r="C149" t="str">
        <f t="shared" si="2"/>
        <v>PMS-Pole629</v>
      </c>
      <c r="D149" s="40">
        <v>2.9737221770527902</v>
      </c>
      <c r="E149" s="39">
        <v>99.133951427981799</v>
      </c>
    </row>
    <row r="150" spans="1:5" x14ac:dyDescent="0.3">
      <c r="A150" s="13">
        <v>628</v>
      </c>
      <c r="B150" s="13" t="s">
        <v>367</v>
      </c>
      <c r="C150" t="str">
        <f t="shared" si="2"/>
        <v>PMS-Pole628</v>
      </c>
      <c r="D150" s="40">
        <v>2.9738704707738699</v>
      </c>
      <c r="E150" s="39">
        <v>99.132795034982493</v>
      </c>
    </row>
    <row r="151" spans="1:5" x14ac:dyDescent="0.3">
      <c r="A151" s="13">
        <v>627</v>
      </c>
      <c r="B151" s="13" t="s">
        <v>367</v>
      </c>
      <c r="C151" t="str">
        <f t="shared" si="2"/>
        <v>PMS-Pole627</v>
      </c>
      <c r="D151" s="40">
        <v>2.9740434753807001</v>
      </c>
      <c r="E151" s="39">
        <v>99.133116243614495</v>
      </c>
    </row>
    <row r="152" spans="1:5" x14ac:dyDescent="0.3">
      <c r="A152" s="13">
        <v>626</v>
      </c>
      <c r="B152" s="13" t="s">
        <v>367</v>
      </c>
      <c r="C152" t="str">
        <f t="shared" si="2"/>
        <v>PMS-Pole626</v>
      </c>
      <c r="D152" s="40">
        <v>2.97406403529674</v>
      </c>
      <c r="E152" s="39">
        <v>99.133867566827007</v>
      </c>
    </row>
    <row r="153" spans="1:5" x14ac:dyDescent="0.3">
      <c r="A153" s="13">
        <v>625</v>
      </c>
      <c r="B153" s="13" t="s">
        <v>367</v>
      </c>
      <c r="C153" t="str">
        <f t="shared" si="2"/>
        <v>PMS-Pole625</v>
      </c>
      <c r="D153" s="40">
        <v>2.9739893015865602</v>
      </c>
      <c r="E153" s="39">
        <v>99.135243750791005</v>
      </c>
    </row>
    <row r="154" spans="1:5" x14ac:dyDescent="0.3">
      <c r="A154" s="13">
        <v>624</v>
      </c>
      <c r="B154" s="13" t="s">
        <v>367</v>
      </c>
      <c r="C154" t="str">
        <f t="shared" si="2"/>
        <v>PMS-Pole624</v>
      </c>
      <c r="D154" s="40">
        <v>2.9744241915331502</v>
      </c>
      <c r="E154" s="39">
        <v>99.135261540549607</v>
      </c>
    </row>
    <row r="155" spans="1:5" x14ac:dyDescent="0.3">
      <c r="A155" s="13">
        <v>623</v>
      </c>
      <c r="B155" s="13" t="s">
        <v>367</v>
      </c>
      <c r="C155" t="str">
        <f t="shared" si="2"/>
        <v>PMS-Pole623</v>
      </c>
      <c r="D155" s="40">
        <v>2.9755193225164698</v>
      </c>
      <c r="E155" s="39">
        <v>99.135269907876605</v>
      </c>
    </row>
    <row r="156" spans="1:5" x14ac:dyDescent="0.3">
      <c r="A156" s="13">
        <v>622</v>
      </c>
      <c r="B156" s="13" t="s">
        <v>367</v>
      </c>
      <c r="C156" t="str">
        <f t="shared" si="2"/>
        <v>PMS-Pole622</v>
      </c>
      <c r="D156" s="40">
        <v>2.97659340850511</v>
      </c>
      <c r="E156" s="39">
        <v>99.135223781006204</v>
      </c>
    </row>
    <row r="157" spans="1:5" x14ac:dyDescent="0.3">
      <c r="A157" s="13">
        <v>621</v>
      </c>
      <c r="B157" s="13" t="s">
        <v>367</v>
      </c>
      <c r="C157" t="str">
        <f t="shared" si="2"/>
        <v>PMS-Pole621</v>
      </c>
      <c r="D157" s="40">
        <v>2.9775330031920002</v>
      </c>
      <c r="E157" s="39">
        <v>99.135168432387403</v>
      </c>
    </row>
    <row r="158" spans="1:5" x14ac:dyDescent="0.3">
      <c r="A158" s="13">
        <v>620</v>
      </c>
      <c r="B158" s="13" t="s">
        <v>367</v>
      </c>
      <c r="C158" t="str">
        <f t="shared" si="2"/>
        <v>PMS-Pole620</v>
      </c>
      <c r="D158" s="40">
        <v>2.9784188178713098</v>
      </c>
      <c r="E158" s="39">
        <v>99.135181802898302</v>
      </c>
    </row>
    <row r="159" spans="1:5" x14ac:dyDescent="0.3">
      <c r="A159" s="13">
        <v>619</v>
      </c>
      <c r="B159" s="13" t="s">
        <v>367</v>
      </c>
      <c r="C159" t="str">
        <f t="shared" si="2"/>
        <v>PMS-Pole619</v>
      </c>
      <c r="D159" s="40">
        <v>2.9788802012419402</v>
      </c>
      <c r="E159" s="39">
        <v>99.135306608474707</v>
      </c>
    </row>
    <row r="160" spans="1:5" x14ac:dyDescent="0.3">
      <c r="A160" s="13">
        <v>618</v>
      </c>
      <c r="B160" s="13" t="s">
        <v>367</v>
      </c>
      <c r="C160" t="str">
        <f t="shared" si="2"/>
        <v>PMS-Pole618</v>
      </c>
      <c r="D160" s="40">
        <v>2.9791253897782402</v>
      </c>
      <c r="E160" s="39">
        <v>99.135297566506793</v>
      </c>
    </row>
    <row r="161" spans="1:5" x14ac:dyDescent="0.3">
      <c r="A161" s="13">
        <v>617</v>
      </c>
      <c r="B161" s="13" t="s">
        <v>367</v>
      </c>
      <c r="C161" t="str">
        <f t="shared" si="2"/>
        <v>PMS-Pole617</v>
      </c>
      <c r="D161" s="40">
        <v>2.9800262005582701</v>
      </c>
      <c r="E161" s="39">
        <v>99.135266008677206</v>
      </c>
    </row>
    <row r="162" spans="1:5" x14ac:dyDescent="0.3">
      <c r="A162" s="13">
        <v>616</v>
      </c>
      <c r="B162" s="13" t="s">
        <v>367</v>
      </c>
      <c r="C162" t="str">
        <f t="shared" si="2"/>
        <v>PMS-Pole616</v>
      </c>
      <c r="D162" s="40">
        <v>2.98020818913034</v>
      </c>
      <c r="E162" s="39">
        <v>99.135329225185203</v>
      </c>
    </row>
    <row r="163" spans="1:5" x14ac:dyDescent="0.3">
      <c r="A163" s="13">
        <v>615</v>
      </c>
      <c r="B163" s="13" t="s">
        <v>367</v>
      </c>
      <c r="C163" t="str">
        <f t="shared" si="2"/>
        <v>PMS-Pole615</v>
      </c>
      <c r="D163" s="40">
        <v>2.9804149071650698</v>
      </c>
      <c r="E163" s="39">
        <v>99.135490190273302</v>
      </c>
    </row>
    <row r="164" spans="1:5" x14ac:dyDescent="0.3">
      <c r="A164" s="13">
        <v>614</v>
      </c>
      <c r="B164" s="13" t="s">
        <v>367</v>
      </c>
      <c r="C164" t="str">
        <f t="shared" si="2"/>
        <v>PMS-Pole614</v>
      </c>
      <c r="D164" s="40">
        <v>2.9818858344625299</v>
      </c>
      <c r="E164" s="39">
        <v>99.135433721838695</v>
      </c>
    </row>
    <row r="165" spans="1:5" x14ac:dyDescent="0.3">
      <c r="A165" s="13">
        <v>613</v>
      </c>
      <c r="B165" s="13" t="s">
        <v>367</v>
      </c>
      <c r="C165" t="str">
        <f t="shared" si="2"/>
        <v>PMS-Pole613</v>
      </c>
      <c r="D165" s="40">
        <v>2.9829663489009799</v>
      </c>
      <c r="E165" s="39">
        <v>99.135367597553994</v>
      </c>
    </row>
    <row r="166" spans="1:5" x14ac:dyDescent="0.3">
      <c r="A166" s="13">
        <v>612</v>
      </c>
      <c r="B166" s="13" t="s">
        <v>367</v>
      </c>
      <c r="C166" t="str">
        <f t="shared" si="2"/>
        <v>PMS-Pole612</v>
      </c>
      <c r="D166" s="40">
        <v>2.9840043607207098</v>
      </c>
      <c r="E166" s="39">
        <v>99.135334013010393</v>
      </c>
    </row>
    <row r="167" spans="1:5" x14ac:dyDescent="0.3">
      <c r="A167" s="13">
        <v>611</v>
      </c>
      <c r="B167" s="13" t="s">
        <v>367</v>
      </c>
      <c r="C167" t="str">
        <f t="shared" si="2"/>
        <v>PMS-Pole611</v>
      </c>
      <c r="D167" s="40">
        <v>2.9851568941663098</v>
      </c>
      <c r="E167" s="39">
        <v>99.135262227176796</v>
      </c>
    </row>
    <row r="168" spans="1:5" x14ac:dyDescent="0.3">
      <c r="A168" s="13">
        <v>610</v>
      </c>
      <c r="B168" s="13" t="s">
        <v>367</v>
      </c>
      <c r="C168" t="str">
        <f t="shared" si="2"/>
        <v>PMS-Pole610</v>
      </c>
      <c r="D168" s="40">
        <v>2.98593148452666</v>
      </c>
      <c r="E168" s="39">
        <v>99.135264030863297</v>
      </c>
    </row>
    <row r="169" spans="1:5" x14ac:dyDescent="0.3">
      <c r="A169" s="13">
        <v>609</v>
      </c>
      <c r="B169" s="13" t="s">
        <v>367</v>
      </c>
      <c r="C169" t="str">
        <f t="shared" si="2"/>
        <v>PMS-Pole609</v>
      </c>
      <c r="D169" s="40">
        <v>2.9869483192258701</v>
      </c>
      <c r="E169" s="39">
        <v>99.135873516326001</v>
      </c>
    </row>
    <row r="170" spans="1:5" x14ac:dyDescent="0.3">
      <c r="A170" s="13">
        <v>608</v>
      </c>
      <c r="B170" s="13" t="s">
        <v>367</v>
      </c>
      <c r="C170" t="str">
        <f t="shared" si="2"/>
        <v>PMS-Pole608</v>
      </c>
      <c r="D170" s="40">
        <v>2.9877326532409199</v>
      </c>
      <c r="E170" s="39">
        <v>99.136361082297</v>
      </c>
    </row>
    <row r="171" spans="1:5" x14ac:dyDescent="0.3">
      <c r="A171" s="13">
        <v>607</v>
      </c>
      <c r="B171" s="13" t="s">
        <v>367</v>
      </c>
      <c r="C171" t="str">
        <f t="shared" si="2"/>
        <v>PMS-Pole607</v>
      </c>
      <c r="D171" s="40">
        <v>2.98895523504155</v>
      </c>
      <c r="E171" s="39">
        <v>99.137043883481098</v>
      </c>
    </row>
    <row r="172" spans="1:5" x14ac:dyDescent="0.3">
      <c r="A172" s="13">
        <v>606</v>
      </c>
      <c r="B172" s="13" t="s">
        <v>367</v>
      </c>
      <c r="C172" t="str">
        <f t="shared" si="2"/>
        <v>PMS-Pole606</v>
      </c>
      <c r="D172" s="40">
        <v>2.98911073401174</v>
      </c>
      <c r="E172" s="39">
        <v>99.137034341377898</v>
      </c>
    </row>
    <row r="173" spans="1:5" x14ac:dyDescent="0.3">
      <c r="A173" s="13">
        <v>605</v>
      </c>
      <c r="B173" s="13" t="s">
        <v>367</v>
      </c>
      <c r="C173" t="str">
        <f t="shared" si="2"/>
        <v>PMS-Pole605</v>
      </c>
      <c r="D173" s="40">
        <v>2.98920447728662</v>
      </c>
      <c r="E173" s="39">
        <v>99.135559520619296</v>
      </c>
    </row>
    <row r="174" spans="1:5" x14ac:dyDescent="0.3">
      <c r="A174" s="13">
        <v>604</v>
      </c>
      <c r="B174" s="13" t="s">
        <v>367</v>
      </c>
      <c r="C174" t="str">
        <f t="shared" si="2"/>
        <v>PMS-Pole604</v>
      </c>
      <c r="D174" s="40">
        <v>2.9893761895701001</v>
      </c>
      <c r="E174" s="39">
        <v>99.1353770081503</v>
      </c>
    </row>
    <row r="175" spans="1:5" x14ac:dyDescent="0.3">
      <c r="A175" s="13">
        <v>603</v>
      </c>
      <c r="B175" s="13" t="s">
        <v>367</v>
      </c>
      <c r="C175" t="str">
        <f t="shared" si="2"/>
        <v>PMS-Pole603</v>
      </c>
      <c r="D175" s="40">
        <v>2.99020609934905</v>
      </c>
      <c r="E175" s="39">
        <v>99.134834668142105</v>
      </c>
    </row>
    <row r="176" spans="1:5" x14ac:dyDescent="0.3">
      <c r="A176" s="13">
        <v>602</v>
      </c>
      <c r="B176" s="13" t="s">
        <v>367</v>
      </c>
      <c r="C176" t="str">
        <f t="shared" si="2"/>
        <v>PMS-Pole602</v>
      </c>
      <c r="D176" s="40">
        <v>2.9908847427246998</v>
      </c>
      <c r="E176" s="39">
        <v>99.134369675647505</v>
      </c>
    </row>
    <row r="177" spans="1:5" x14ac:dyDescent="0.3">
      <c r="A177" s="13">
        <v>601</v>
      </c>
      <c r="B177" s="13" t="s">
        <v>367</v>
      </c>
      <c r="C177" t="str">
        <f t="shared" si="2"/>
        <v>PMS-Pole601</v>
      </c>
      <c r="D177" s="40">
        <v>2.9917259233808702</v>
      </c>
      <c r="E177" s="39">
        <v>99.133839361408107</v>
      </c>
    </row>
    <row r="178" spans="1:5" x14ac:dyDescent="0.3">
      <c r="A178" s="13">
        <v>600</v>
      </c>
      <c r="B178" s="13" t="s">
        <v>367</v>
      </c>
      <c r="C178" t="str">
        <f t="shared" si="2"/>
        <v>PMS-Pole600</v>
      </c>
      <c r="D178" s="40">
        <v>2.9923270558425101</v>
      </c>
      <c r="E178" s="39">
        <v>99.133401111748398</v>
      </c>
    </row>
    <row r="179" spans="1:5" x14ac:dyDescent="0.3">
      <c r="A179" s="13">
        <v>599</v>
      </c>
      <c r="B179" s="13" t="s">
        <v>367</v>
      </c>
      <c r="C179" t="str">
        <f t="shared" si="2"/>
        <v>PMS-Pole599</v>
      </c>
      <c r="D179" s="40">
        <v>2.9928474118686799</v>
      </c>
      <c r="E179" s="39">
        <v>99.133084673797299</v>
      </c>
    </row>
    <row r="180" spans="1:5" x14ac:dyDescent="0.3">
      <c r="A180" s="13">
        <v>598</v>
      </c>
      <c r="B180" s="13" t="s">
        <v>367</v>
      </c>
      <c r="C180" t="str">
        <f t="shared" si="2"/>
        <v>PMS-Pole598</v>
      </c>
      <c r="D180" s="40">
        <v>2.9933568973554401</v>
      </c>
      <c r="E180" s="39">
        <v>99.132797727987693</v>
      </c>
    </row>
    <row r="181" spans="1:5" x14ac:dyDescent="0.3">
      <c r="A181" s="13">
        <v>597</v>
      </c>
      <c r="B181" s="13" t="s">
        <v>367</v>
      </c>
      <c r="C181" t="str">
        <f t="shared" si="2"/>
        <v>PMS-Pole597</v>
      </c>
      <c r="D181" s="40">
        <v>2.9940670777763398</v>
      </c>
      <c r="E181" s="39">
        <v>99.132452197197793</v>
      </c>
    </row>
    <row r="182" spans="1:5" x14ac:dyDescent="0.3">
      <c r="A182" s="13">
        <v>596</v>
      </c>
      <c r="B182" s="13" t="s">
        <v>367</v>
      </c>
      <c r="C182" t="str">
        <f t="shared" si="2"/>
        <v>PMS-Pole596</v>
      </c>
      <c r="D182" s="40">
        <v>2.9943683666001499</v>
      </c>
      <c r="E182" s="39">
        <v>99.132245998529001</v>
      </c>
    </row>
    <row r="183" spans="1:5" x14ac:dyDescent="0.3">
      <c r="A183" s="13">
        <v>595</v>
      </c>
      <c r="B183" s="13" t="s">
        <v>367</v>
      </c>
      <c r="C183" t="str">
        <f t="shared" si="2"/>
        <v>PMS-Pole595</v>
      </c>
      <c r="D183" s="40">
        <v>2.99534198525844</v>
      </c>
      <c r="E183" s="39">
        <v>99.131310495954395</v>
      </c>
    </row>
    <row r="184" spans="1:5" x14ac:dyDescent="0.3">
      <c r="A184" s="13">
        <v>594</v>
      </c>
      <c r="B184" s="13" t="s">
        <v>367</v>
      </c>
      <c r="C184" t="str">
        <f t="shared" si="2"/>
        <v>PMS-Pole594</v>
      </c>
      <c r="D184" s="40">
        <v>2.9958064360712702</v>
      </c>
      <c r="E184" s="39">
        <v>99.130793427222301</v>
      </c>
    </row>
    <row r="185" spans="1:5" x14ac:dyDescent="0.3">
      <c r="A185" s="13">
        <v>593</v>
      </c>
      <c r="B185" s="13" t="s">
        <v>367</v>
      </c>
      <c r="C185" t="str">
        <f t="shared" si="2"/>
        <v>PMS-Pole593</v>
      </c>
      <c r="D185" s="40">
        <v>2.99632166344003</v>
      </c>
      <c r="E185" s="39">
        <v>99.1302925763367</v>
      </c>
    </row>
    <row r="186" spans="1:5" x14ac:dyDescent="0.3">
      <c r="A186" s="13">
        <v>592</v>
      </c>
      <c r="B186" s="13" t="s">
        <v>367</v>
      </c>
      <c r="C186" t="str">
        <f t="shared" si="2"/>
        <v>PMS-Pole592</v>
      </c>
      <c r="D186" s="40">
        <v>2.99658869372323</v>
      </c>
      <c r="E186" s="39">
        <v>99.130072454649294</v>
      </c>
    </row>
    <row r="187" spans="1:5" x14ac:dyDescent="0.3">
      <c r="A187" s="13">
        <v>591</v>
      </c>
      <c r="B187" s="13" t="s">
        <v>367</v>
      </c>
      <c r="C187" t="str">
        <f t="shared" si="2"/>
        <v>PMS-Pole591</v>
      </c>
      <c r="D187" s="40">
        <v>2.99686103518003</v>
      </c>
      <c r="E187" s="39">
        <v>99.129986485587096</v>
      </c>
    </row>
    <row r="188" spans="1:5" x14ac:dyDescent="0.3">
      <c r="A188" s="13">
        <v>590</v>
      </c>
      <c r="B188" s="13" t="s">
        <v>367</v>
      </c>
      <c r="C188" t="str">
        <f t="shared" si="2"/>
        <v>PMS-Pole590</v>
      </c>
      <c r="D188" s="40">
        <v>2.9971981006077799</v>
      </c>
      <c r="E188" s="39">
        <v>99.129947591042395</v>
      </c>
    </row>
    <row r="189" spans="1:5" x14ac:dyDescent="0.3">
      <c r="A189" s="13">
        <v>589</v>
      </c>
      <c r="B189" s="13" t="s">
        <v>367</v>
      </c>
      <c r="C189" t="str">
        <f t="shared" si="2"/>
        <v>PMS-Pole589</v>
      </c>
      <c r="D189" s="40">
        <v>2.99736864850192</v>
      </c>
      <c r="E189" s="39">
        <v>99.129852957557603</v>
      </c>
    </row>
    <row r="190" spans="1:5" x14ac:dyDescent="0.3">
      <c r="A190" s="13">
        <v>588</v>
      </c>
      <c r="B190" s="13" t="s">
        <v>367</v>
      </c>
      <c r="C190" t="str">
        <f t="shared" si="2"/>
        <v>PMS-Pole588</v>
      </c>
      <c r="D190" s="40">
        <v>2.9982210402049199</v>
      </c>
      <c r="E190" s="39">
        <v>99.128922445097899</v>
      </c>
    </row>
    <row r="191" spans="1:5" x14ac:dyDescent="0.3">
      <c r="A191" s="13">
        <v>587</v>
      </c>
      <c r="B191" s="13" t="s">
        <v>367</v>
      </c>
      <c r="C191" t="str">
        <f t="shared" si="2"/>
        <v>PMS-Pole587</v>
      </c>
      <c r="D191" s="40">
        <v>2.9992138995876401</v>
      </c>
      <c r="E191" s="39">
        <v>99.1278317035067</v>
      </c>
    </row>
    <row r="192" spans="1:5" x14ac:dyDescent="0.3">
      <c r="A192" s="13">
        <v>586</v>
      </c>
      <c r="B192" s="13" t="s">
        <v>367</v>
      </c>
      <c r="C192" t="str">
        <f t="shared" si="2"/>
        <v>PMS-Pole586</v>
      </c>
      <c r="D192" s="40">
        <v>3.0001208538109898</v>
      </c>
      <c r="E192" s="39">
        <v>99.126821229221804</v>
      </c>
    </row>
    <row r="193" spans="1:5" x14ac:dyDescent="0.3">
      <c r="A193" s="13">
        <v>585</v>
      </c>
      <c r="B193" s="13" t="s">
        <v>367</v>
      </c>
      <c r="C193" t="str">
        <f t="shared" si="2"/>
        <v>PMS-Pole585</v>
      </c>
      <c r="D193" s="40">
        <v>3.0010140005601298</v>
      </c>
      <c r="E193" s="39">
        <v>99.125821901932397</v>
      </c>
    </row>
    <row r="194" spans="1:5" x14ac:dyDescent="0.3">
      <c r="A194" s="13">
        <v>584</v>
      </c>
      <c r="B194" s="13" t="s">
        <v>367</v>
      </c>
      <c r="C194" t="str">
        <f t="shared" ref="C194:C257" si="3">B194 &amp; "-Pole" &amp; A194</f>
        <v>PMS-Pole584</v>
      </c>
      <c r="D194" s="40">
        <v>3.0019885513647799</v>
      </c>
      <c r="E194" s="39">
        <v>99.124762642336904</v>
      </c>
    </row>
    <row r="195" spans="1:5" x14ac:dyDescent="0.3">
      <c r="A195" s="13">
        <v>583</v>
      </c>
      <c r="B195" s="13" t="s">
        <v>367</v>
      </c>
      <c r="C195" t="str">
        <f t="shared" si="3"/>
        <v>PMS-Pole583</v>
      </c>
      <c r="D195" s="40">
        <v>3.00250698660281</v>
      </c>
      <c r="E195" s="39">
        <v>99.124183368379093</v>
      </c>
    </row>
    <row r="196" spans="1:5" x14ac:dyDescent="0.3">
      <c r="A196" s="13">
        <v>582</v>
      </c>
      <c r="B196" s="13" t="s">
        <v>367</v>
      </c>
      <c r="C196" t="str">
        <f t="shared" si="3"/>
        <v>PMS-Pole582</v>
      </c>
      <c r="D196" s="40">
        <v>3.0032064772532601</v>
      </c>
      <c r="E196" s="39">
        <v>99.1234068437643</v>
      </c>
    </row>
    <row r="197" spans="1:5" x14ac:dyDescent="0.3">
      <c r="A197" s="13">
        <v>581</v>
      </c>
      <c r="B197" s="13" t="s">
        <v>367</v>
      </c>
      <c r="C197" t="str">
        <f t="shared" si="3"/>
        <v>PMS-Pole581</v>
      </c>
      <c r="D197" s="40">
        <v>3.00465126673974</v>
      </c>
      <c r="E197" s="39">
        <v>99.113835282545594</v>
      </c>
    </row>
    <row r="198" spans="1:5" x14ac:dyDescent="0.3">
      <c r="A198" s="13">
        <v>580</v>
      </c>
      <c r="B198" s="13" t="s">
        <v>367</v>
      </c>
      <c r="C198" t="str">
        <f t="shared" si="3"/>
        <v>PMS-Pole580</v>
      </c>
      <c r="D198" s="40">
        <v>3.0041354585809401</v>
      </c>
      <c r="E198" s="39">
        <v>99.114324981245502</v>
      </c>
    </row>
    <row r="199" spans="1:5" x14ac:dyDescent="0.3">
      <c r="A199" s="13">
        <v>579</v>
      </c>
      <c r="B199" s="13" t="s">
        <v>367</v>
      </c>
      <c r="C199" t="str">
        <f t="shared" si="3"/>
        <v>PMS-Pole579</v>
      </c>
      <c r="D199" s="40">
        <v>3.00374563784094</v>
      </c>
      <c r="E199" s="39">
        <v>99.114725397352302</v>
      </c>
    </row>
    <row r="200" spans="1:5" x14ac:dyDescent="0.3">
      <c r="A200" s="13">
        <v>578</v>
      </c>
      <c r="B200" s="13" t="s">
        <v>367</v>
      </c>
      <c r="C200" t="str">
        <f t="shared" si="3"/>
        <v>PMS-Pole578</v>
      </c>
      <c r="D200" s="40">
        <v>3.0027795670980502</v>
      </c>
      <c r="E200" s="39">
        <v>99.115789648723293</v>
      </c>
    </row>
    <row r="201" spans="1:5" x14ac:dyDescent="0.3">
      <c r="A201" s="13">
        <v>577</v>
      </c>
      <c r="B201" s="13" t="s">
        <v>367</v>
      </c>
      <c r="C201" t="str">
        <f t="shared" si="3"/>
        <v>PMS-Pole577</v>
      </c>
      <c r="D201" s="40">
        <v>3.0023526777406899</v>
      </c>
      <c r="E201" s="39">
        <v>99.116243567780998</v>
      </c>
    </row>
    <row r="202" spans="1:5" x14ac:dyDescent="0.3">
      <c r="A202" s="13">
        <v>576</v>
      </c>
      <c r="B202" s="13" t="s">
        <v>367</v>
      </c>
      <c r="C202" t="str">
        <f t="shared" si="3"/>
        <v>PMS-Pole576</v>
      </c>
      <c r="D202" s="40">
        <v>3.0017606794389899</v>
      </c>
      <c r="E202" s="39">
        <v>99.116735155692496</v>
      </c>
    </row>
    <row r="203" spans="1:5" x14ac:dyDescent="0.3">
      <c r="A203" s="13">
        <v>575</v>
      </c>
      <c r="B203" s="13" t="s">
        <v>367</v>
      </c>
      <c r="C203" t="str">
        <f t="shared" si="3"/>
        <v>PMS-Pole575</v>
      </c>
      <c r="D203" s="40">
        <v>3.00225242669381</v>
      </c>
      <c r="E203" s="39">
        <v>99.117247754440697</v>
      </c>
    </row>
    <row r="204" spans="1:5" x14ac:dyDescent="0.3">
      <c r="A204" s="13">
        <v>574</v>
      </c>
      <c r="B204" s="13" t="s">
        <v>367</v>
      </c>
      <c r="C204" t="str">
        <f t="shared" si="3"/>
        <v>PMS-Pole574</v>
      </c>
      <c r="D204" s="40">
        <v>3.0016409380346798</v>
      </c>
      <c r="E204" s="39">
        <v>99.117921638320695</v>
      </c>
    </row>
    <row r="205" spans="1:5" x14ac:dyDescent="0.3">
      <c r="A205" s="13">
        <v>573</v>
      </c>
      <c r="B205" s="13" t="s">
        <v>367</v>
      </c>
      <c r="C205" t="str">
        <f t="shared" si="3"/>
        <v>PMS-Pole573</v>
      </c>
      <c r="D205" s="40">
        <v>3.0011633173054499</v>
      </c>
      <c r="E205" s="39">
        <v>99.118388931723601</v>
      </c>
    </row>
    <row r="206" spans="1:5" x14ac:dyDescent="0.3">
      <c r="A206" s="13">
        <v>572</v>
      </c>
      <c r="B206" s="13" t="s">
        <v>367</v>
      </c>
      <c r="C206" t="str">
        <f t="shared" si="3"/>
        <v>PMS-Pole572</v>
      </c>
      <c r="D206" s="40">
        <v>3.0015726186271898</v>
      </c>
      <c r="E206" s="39">
        <v>99.118835635542496</v>
      </c>
    </row>
    <row r="207" spans="1:5" x14ac:dyDescent="0.3">
      <c r="A207" s="13">
        <v>571</v>
      </c>
      <c r="B207" s="13" t="s">
        <v>367</v>
      </c>
      <c r="C207" t="str">
        <f t="shared" si="3"/>
        <v>PMS-Pole571</v>
      </c>
      <c r="D207" s="40">
        <v>3.0011619268318399</v>
      </c>
      <c r="E207" s="39">
        <v>99.1193838989238</v>
      </c>
    </row>
    <row r="208" spans="1:5" x14ac:dyDescent="0.3">
      <c r="A208" s="13">
        <v>570</v>
      </c>
      <c r="B208" s="13" t="s">
        <v>367</v>
      </c>
      <c r="C208" t="str">
        <f t="shared" si="3"/>
        <v>PMS-Pole570</v>
      </c>
      <c r="D208" s="40">
        <v>3.00118652926303</v>
      </c>
      <c r="E208" s="39">
        <v>99.119595258427793</v>
      </c>
    </row>
    <row r="209" spans="1:5" x14ac:dyDescent="0.3">
      <c r="A209" s="13">
        <v>569</v>
      </c>
      <c r="B209" s="13" t="s">
        <v>367</v>
      </c>
      <c r="C209" t="str">
        <f t="shared" si="3"/>
        <v>PMS-Pole569</v>
      </c>
      <c r="D209" s="40">
        <v>3.0018330039118601</v>
      </c>
      <c r="E209" s="39">
        <v>99.120311766118107</v>
      </c>
    </row>
    <row r="210" spans="1:5" x14ac:dyDescent="0.3">
      <c r="A210" s="13">
        <v>568</v>
      </c>
      <c r="B210" s="13" t="s">
        <v>367</v>
      </c>
      <c r="C210" t="str">
        <f t="shared" si="3"/>
        <v>PMS-Pole568</v>
      </c>
      <c r="D210" s="40">
        <v>3.0024965092390201</v>
      </c>
      <c r="E210" s="39">
        <v>99.121036559829307</v>
      </c>
    </row>
    <row r="211" spans="1:5" x14ac:dyDescent="0.3">
      <c r="A211" s="13">
        <v>567</v>
      </c>
      <c r="B211" s="13" t="s">
        <v>367</v>
      </c>
      <c r="C211" t="str">
        <f t="shared" si="3"/>
        <v>PMS-Pole567</v>
      </c>
      <c r="D211" s="40">
        <v>3.0031939635407601</v>
      </c>
      <c r="E211" s="39">
        <v>99.121788022594501</v>
      </c>
    </row>
    <row r="212" spans="1:5" x14ac:dyDescent="0.3">
      <c r="A212" s="13">
        <v>566</v>
      </c>
      <c r="B212" s="13" t="s">
        <v>367</v>
      </c>
      <c r="C212" t="str">
        <f t="shared" si="3"/>
        <v>PMS-Pole566</v>
      </c>
      <c r="D212" s="40">
        <v>3.0039552462178301</v>
      </c>
      <c r="E212" s="39">
        <v>99.122623436282097</v>
      </c>
    </row>
    <row r="213" spans="1:5" x14ac:dyDescent="0.3">
      <c r="A213" s="13">
        <v>565</v>
      </c>
      <c r="B213" s="13" t="s">
        <v>367</v>
      </c>
      <c r="C213" t="str">
        <f t="shared" si="3"/>
        <v>PMS-Pole565</v>
      </c>
      <c r="D213" s="40">
        <v>3.0045232331044902</v>
      </c>
      <c r="E213" s="39">
        <v>99.123240756989603</v>
      </c>
    </row>
    <row r="214" spans="1:5" x14ac:dyDescent="0.3">
      <c r="A214" s="13">
        <v>564</v>
      </c>
      <c r="B214" s="13" t="s">
        <v>367</v>
      </c>
      <c r="C214" t="str">
        <f t="shared" si="3"/>
        <v>PMS-Pole564</v>
      </c>
      <c r="D214" s="40">
        <v>3.1626014829139799</v>
      </c>
      <c r="E214" s="39">
        <v>99.322510837775695</v>
      </c>
    </row>
    <row r="215" spans="1:5" x14ac:dyDescent="0.3">
      <c r="A215" s="13">
        <v>563</v>
      </c>
      <c r="B215" s="13" t="s">
        <v>367</v>
      </c>
      <c r="C215" t="str">
        <f t="shared" si="3"/>
        <v>PMS-Pole563</v>
      </c>
      <c r="D215" s="40">
        <v>3.1625933124603498</v>
      </c>
      <c r="E215" s="39">
        <v>99.323636033682007</v>
      </c>
    </row>
    <row r="216" spans="1:5" x14ac:dyDescent="0.3">
      <c r="A216" s="13">
        <v>562</v>
      </c>
      <c r="B216" s="13" t="s">
        <v>367</v>
      </c>
      <c r="C216" t="str">
        <f t="shared" si="3"/>
        <v>PMS-Pole562</v>
      </c>
      <c r="D216" s="40">
        <v>3.16258219493607</v>
      </c>
      <c r="E216" s="39">
        <v>99.324481723435994</v>
      </c>
    </row>
    <row r="217" spans="1:5" x14ac:dyDescent="0.3">
      <c r="A217" s="13">
        <v>561</v>
      </c>
      <c r="B217" s="13" t="s">
        <v>367</v>
      </c>
      <c r="C217" t="str">
        <f t="shared" si="3"/>
        <v>PMS-Pole561</v>
      </c>
      <c r="D217" s="40">
        <v>3.1612294131577499</v>
      </c>
      <c r="E217" s="39">
        <v>99.324462913404602</v>
      </c>
    </row>
    <row r="218" spans="1:5" x14ac:dyDescent="0.3">
      <c r="A218" s="13">
        <v>560</v>
      </c>
      <c r="B218" s="13" t="s">
        <v>367</v>
      </c>
      <c r="C218" t="str">
        <f t="shared" si="3"/>
        <v>PMS-Pole560</v>
      </c>
      <c r="D218" s="40">
        <v>3.1573237018800802</v>
      </c>
      <c r="E218" s="39">
        <v>99.339969784733299</v>
      </c>
    </row>
    <row r="219" spans="1:5" x14ac:dyDescent="0.3">
      <c r="A219" s="13">
        <v>559</v>
      </c>
      <c r="B219" s="13" t="s">
        <v>367</v>
      </c>
      <c r="C219" t="str">
        <f t="shared" si="3"/>
        <v>PMS-Pole559</v>
      </c>
      <c r="D219" s="40">
        <v>3.1570346171345198</v>
      </c>
      <c r="E219" s="39">
        <v>99.339168489516894</v>
      </c>
    </row>
    <row r="220" spans="1:5" x14ac:dyDescent="0.3">
      <c r="A220" s="13">
        <v>558</v>
      </c>
      <c r="B220" s="13" t="s">
        <v>367</v>
      </c>
      <c r="C220" t="str">
        <f t="shared" si="3"/>
        <v>PMS-Pole558</v>
      </c>
      <c r="D220" s="40">
        <v>3.15684681208969</v>
      </c>
      <c r="E220" s="39">
        <v>99.338300796505806</v>
      </c>
    </row>
    <row r="221" spans="1:5" x14ac:dyDescent="0.3">
      <c r="A221" s="13">
        <v>557</v>
      </c>
      <c r="B221" s="13" t="s">
        <v>367</v>
      </c>
      <c r="C221" t="str">
        <f t="shared" si="3"/>
        <v>PMS-Pole557</v>
      </c>
      <c r="D221" s="40">
        <v>3.1567875875471998</v>
      </c>
      <c r="E221" s="39">
        <v>99.337817665138402</v>
      </c>
    </row>
    <row r="222" spans="1:5" x14ac:dyDescent="0.3">
      <c r="A222" s="13">
        <v>556</v>
      </c>
      <c r="B222" s="13" t="s">
        <v>367</v>
      </c>
      <c r="C222" t="str">
        <f t="shared" si="3"/>
        <v>PMS-Pole556</v>
      </c>
      <c r="D222" s="40">
        <v>3.1568135403892499</v>
      </c>
      <c r="E222" s="39">
        <v>99.337292683764602</v>
      </c>
    </row>
    <row r="223" spans="1:5" x14ac:dyDescent="0.3">
      <c r="A223" s="13">
        <v>555</v>
      </c>
      <c r="B223" s="13" t="s">
        <v>367</v>
      </c>
      <c r="C223" t="str">
        <f t="shared" si="3"/>
        <v>PMS-Pole555</v>
      </c>
      <c r="D223" s="40">
        <v>3.15690226973113</v>
      </c>
      <c r="E223" s="39">
        <v>99.336848299129699</v>
      </c>
    </row>
    <row r="224" spans="1:5" x14ac:dyDescent="0.3">
      <c r="A224" s="13">
        <v>554</v>
      </c>
      <c r="B224" s="13" t="s">
        <v>367</v>
      </c>
      <c r="C224" t="str">
        <f t="shared" si="3"/>
        <v>PMS-Pole554</v>
      </c>
      <c r="D224" s="40">
        <v>3.1570024924528099</v>
      </c>
      <c r="E224" s="39">
        <v>99.336453868793996</v>
      </c>
    </row>
    <row r="225" spans="1:5" x14ac:dyDescent="0.3">
      <c r="A225" s="13">
        <v>553</v>
      </c>
      <c r="B225" s="13" t="s">
        <v>367</v>
      </c>
      <c r="C225" t="str">
        <f t="shared" si="3"/>
        <v>PMS-Pole553</v>
      </c>
      <c r="D225" s="40">
        <v>3.1572411381492498</v>
      </c>
      <c r="E225" s="39">
        <v>99.336084778006807</v>
      </c>
    </row>
    <row r="226" spans="1:5" x14ac:dyDescent="0.3">
      <c r="A226" s="13">
        <v>552</v>
      </c>
      <c r="B226" s="13" t="s">
        <v>367</v>
      </c>
      <c r="C226" t="str">
        <f t="shared" si="3"/>
        <v>PMS-Pole552</v>
      </c>
      <c r="D226" s="40">
        <v>3.10194743650831</v>
      </c>
      <c r="E226" s="39">
        <v>99.321863787925096</v>
      </c>
    </row>
    <row r="227" spans="1:5" x14ac:dyDescent="0.3">
      <c r="A227" s="13">
        <v>551</v>
      </c>
      <c r="B227" s="13" t="s">
        <v>367</v>
      </c>
      <c r="C227" t="str">
        <f t="shared" si="3"/>
        <v>PMS-Pole551</v>
      </c>
      <c r="D227" s="40">
        <v>3.1026130663043001</v>
      </c>
      <c r="E227" s="39">
        <v>99.321863225178106</v>
      </c>
    </row>
    <row r="228" spans="1:5" x14ac:dyDescent="0.3">
      <c r="A228" s="13">
        <v>550</v>
      </c>
      <c r="B228" s="13" t="s">
        <v>367</v>
      </c>
      <c r="C228" t="str">
        <f t="shared" si="3"/>
        <v>PMS-Pole550</v>
      </c>
      <c r="D228" s="40">
        <v>3.1034155196581699</v>
      </c>
      <c r="E228" s="39">
        <v>99.322085525617595</v>
      </c>
    </row>
    <row r="229" spans="1:5" x14ac:dyDescent="0.3">
      <c r="A229" s="13">
        <v>549</v>
      </c>
      <c r="B229" s="13" t="s">
        <v>367</v>
      </c>
      <c r="C229" t="str">
        <f t="shared" si="3"/>
        <v>PMS-Pole549</v>
      </c>
      <c r="D229" s="40">
        <v>3.1042663823734502</v>
      </c>
      <c r="E229" s="39">
        <v>99.322339330165605</v>
      </c>
    </row>
    <row r="230" spans="1:5" x14ac:dyDescent="0.3">
      <c r="A230" s="13">
        <v>548</v>
      </c>
      <c r="B230" s="13" t="s">
        <v>367</v>
      </c>
      <c r="C230" t="str">
        <f t="shared" si="3"/>
        <v>PMS-Pole548</v>
      </c>
      <c r="D230" s="40">
        <v>3.1055434166391702</v>
      </c>
      <c r="E230" s="39">
        <v>99.322680894402396</v>
      </c>
    </row>
    <row r="231" spans="1:5" x14ac:dyDescent="0.3">
      <c r="A231" s="13">
        <v>547</v>
      </c>
      <c r="B231" s="13" t="s">
        <v>367</v>
      </c>
      <c r="C231" t="str">
        <f t="shared" si="3"/>
        <v>PMS-Pole547</v>
      </c>
      <c r="D231" s="40">
        <v>3.1061304941471799</v>
      </c>
      <c r="E231" s="39">
        <v>99.322850538234604</v>
      </c>
    </row>
    <row r="232" spans="1:5" x14ac:dyDescent="0.3">
      <c r="A232" s="13">
        <v>546</v>
      </c>
      <c r="B232" s="13" t="s">
        <v>367</v>
      </c>
      <c r="C232" t="str">
        <f t="shared" si="3"/>
        <v>PMS-Pole546</v>
      </c>
      <c r="D232" s="40">
        <v>3.1070783016178298</v>
      </c>
      <c r="E232" s="39">
        <v>99.323117463323598</v>
      </c>
    </row>
    <row r="233" spans="1:5" x14ac:dyDescent="0.3">
      <c r="A233" s="13">
        <v>545</v>
      </c>
      <c r="B233" s="13" t="s">
        <v>367</v>
      </c>
      <c r="C233" t="str">
        <f t="shared" si="3"/>
        <v>PMS-Pole545</v>
      </c>
      <c r="D233" s="40">
        <v>3.1078716980491201</v>
      </c>
      <c r="E233" s="39">
        <v>99.323330759330005</v>
      </c>
    </row>
    <row r="234" spans="1:5" x14ac:dyDescent="0.3">
      <c r="A234" s="13">
        <v>544</v>
      </c>
      <c r="B234" s="13" t="s">
        <v>367</v>
      </c>
      <c r="C234" t="str">
        <f t="shared" si="3"/>
        <v>PMS-Pole544</v>
      </c>
      <c r="D234" s="40">
        <v>3.1086239673682998</v>
      </c>
      <c r="E234" s="39">
        <v>99.323509262104594</v>
      </c>
    </row>
    <row r="235" spans="1:5" x14ac:dyDescent="0.3">
      <c r="A235" s="13">
        <v>543</v>
      </c>
      <c r="B235" s="13" t="s">
        <v>367</v>
      </c>
      <c r="C235" t="str">
        <f t="shared" si="3"/>
        <v>PMS-Pole543</v>
      </c>
      <c r="D235" s="40">
        <v>3.1091770267074801</v>
      </c>
      <c r="E235" s="39">
        <v>99.323674552255</v>
      </c>
    </row>
    <row r="236" spans="1:5" x14ac:dyDescent="0.3">
      <c r="A236" s="13">
        <v>542</v>
      </c>
      <c r="B236" s="13" t="s">
        <v>367</v>
      </c>
      <c r="C236" t="str">
        <f t="shared" si="3"/>
        <v>PMS-Pole542</v>
      </c>
      <c r="D236" s="40">
        <v>3.11012756031143</v>
      </c>
      <c r="E236" s="39">
        <v>99.323900411423196</v>
      </c>
    </row>
    <row r="237" spans="1:5" x14ac:dyDescent="0.3">
      <c r="A237" s="13">
        <v>541</v>
      </c>
      <c r="B237" s="13" t="s">
        <v>367</v>
      </c>
      <c r="C237" t="str">
        <f t="shared" si="3"/>
        <v>PMS-Pole541</v>
      </c>
      <c r="D237" s="40">
        <v>3.11130345232946</v>
      </c>
      <c r="E237" s="39">
        <v>99.3242471200887</v>
      </c>
    </row>
    <row r="238" spans="1:5" x14ac:dyDescent="0.3">
      <c r="A238" s="13">
        <v>540</v>
      </c>
      <c r="B238" s="13" t="s">
        <v>367</v>
      </c>
      <c r="C238" t="str">
        <f t="shared" si="3"/>
        <v>PMS-Pole540</v>
      </c>
      <c r="D238" s="40">
        <v>3.1123128251515801</v>
      </c>
      <c r="E238" s="39">
        <v>99.324552471344703</v>
      </c>
    </row>
    <row r="239" spans="1:5" x14ac:dyDescent="0.3">
      <c r="A239" s="13">
        <v>539</v>
      </c>
      <c r="B239" s="13" t="s">
        <v>367</v>
      </c>
      <c r="C239" t="str">
        <f t="shared" si="3"/>
        <v>PMS-Pole539</v>
      </c>
      <c r="D239" s="40">
        <v>3.1135788867082002</v>
      </c>
      <c r="E239" s="39">
        <v>99.324894968848099</v>
      </c>
    </row>
    <row r="240" spans="1:5" x14ac:dyDescent="0.3">
      <c r="A240" s="13">
        <v>538</v>
      </c>
      <c r="B240" s="13" t="s">
        <v>367</v>
      </c>
      <c r="C240" t="str">
        <f t="shared" si="3"/>
        <v>PMS-Pole538</v>
      </c>
      <c r="D240" s="40">
        <v>3.1144195208133101</v>
      </c>
      <c r="E240" s="39">
        <v>99.3251122621013</v>
      </c>
    </row>
    <row r="241" spans="1:5" x14ac:dyDescent="0.3">
      <c r="A241" s="13">
        <v>537</v>
      </c>
      <c r="B241" s="13" t="s">
        <v>367</v>
      </c>
      <c r="C241" t="str">
        <f t="shared" si="3"/>
        <v>PMS-Pole537</v>
      </c>
      <c r="D241" s="40">
        <v>3.1147949113857401</v>
      </c>
      <c r="E241" s="39">
        <v>99.324736444897098</v>
      </c>
    </row>
    <row r="242" spans="1:5" x14ac:dyDescent="0.3">
      <c r="A242" s="13">
        <v>536</v>
      </c>
      <c r="B242" s="13" t="s">
        <v>367</v>
      </c>
      <c r="C242" t="str">
        <f t="shared" si="3"/>
        <v>PMS-Pole536</v>
      </c>
      <c r="D242" s="40">
        <v>3.1149240263670199</v>
      </c>
      <c r="E242" s="39">
        <v>99.324397413516706</v>
      </c>
    </row>
    <row r="243" spans="1:5" x14ac:dyDescent="0.3">
      <c r="A243" s="13">
        <v>535</v>
      </c>
      <c r="B243" s="13" t="s">
        <v>367</v>
      </c>
      <c r="C243" t="str">
        <f t="shared" si="3"/>
        <v>PMS-Pole535</v>
      </c>
      <c r="D243" s="40">
        <v>3.115079388282</v>
      </c>
      <c r="E243" s="39">
        <v>99.323866686150495</v>
      </c>
    </row>
    <row r="244" spans="1:5" x14ac:dyDescent="0.3">
      <c r="A244" s="13">
        <v>534</v>
      </c>
      <c r="B244" s="13" t="s">
        <v>367</v>
      </c>
      <c r="C244" t="str">
        <f t="shared" si="3"/>
        <v>PMS-Pole534</v>
      </c>
      <c r="D244" s="40">
        <v>3.1152575798385</v>
      </c>
      <c r="E244" s="39">
        <v>99.323303473951299</v>
      </c>
    </row>
    <row r="245" spans="1:5" x14ac:dyDescent="0.3">
      <c r="A245" s="13">
        <v>533</v>
      </c>
      <c r="B245" s="13" t="s">
        <v>367</v>
      </c>
      <c r="C245" t="str">
        <f t="shared" si="3"/>
        <v>PMS-Pole533</v>
      </c>
      <c r="D245" s="40">
        <v>3.1153913695191799</v>
      </c>
      <c r="E245" s="39">
        <v>99.322838437952697</v>
      </c>
    </row>
    <row r="246" spans="1:5" x14ac:dyDescent="0.3">
      <c r="A246" s="13">
        <v>532</v>
      </c>
      <c r="B246" s="13" t="s">
        <v>367</v>
      </c>
      <c r="C246" t="str">
        <f t="shared" si="3"/>
        <v>PMS-Pole532</v>
      </c>
      <c r="D246" s="40">
        <v>3.11570153694431</v>
      </c>
      <c r="E246" s="39">
        <v>99.322014818450398</v>
      </c>
    </row>
    <row r="247" spans="1:5" x14ac:dyDescent="0.3">
      <c r="A247" s="13">
        <v>531</v>
      </c>
      <c r="B247" s="13" t="s">
        <v>367</v>
      </c>
      <c r="C247" t="str">
        <f t="shared" si="3"/>
        <v>PMS-Pole531</v>
      </c>
      <c r="D247" s="40">
        <v>3.1162980587533902</v>
      </c>
      <c r="E247" s="39">
        <v>99.321743231675796</v>
      </c>
    </row>
    <row r="248" spans="1:5" x14ac:dyDescent="0.3">
      <c r="A248" s="13">
        <v>530</v>
      </c>
      <c r="B248" s="13" t="s">
        <v>367</v>
      </c>
      <c r="C248" t="str">
        <f t="shared" si="3"/>
        <v>PMS-Pole530</v>
      </c>
      <c r="D248" s="40">
        <v>3.1167060265328299</v>
      </c>
      <c r="E248" s="39">
        <v>99.321523194704994</v>
      </c>
    </row>
    <row r="249" spans="1:5" x14ac:dyDescent="0.3">
      <c r="A249" s="13">
        <v>529</v>
      </c>
      <c r="B249" s="13" t="s">
        <v>367</v>
      </c>
      <c r="C249" t="str">
        <f t="shared" si="3"/>
        <v>PMS-Pole529</v>
      </c>
      <c r="D249" s="40">
        <v>3.11699218240526</v>
      </c>
      <c r="E249" s="39">
        <v>99.3212591531111</v>
      </c>
    </row>
    <row r="250" spans="1:5" x14ac:dyDescent="0.3">
      <c r="A250" s="13">
        <v>528</v>
      </c>
      <c r="B250" s="13" t="s">
        <v>367</v>
      </c>
      <c r="C250" t="str">
        <f t="shared" si="3"/>
        <v>PMS-Pole528</v>
      </c>
      <c r="D250" s="40">
        <v>3.1171812766025502</v>
      </c>
      <c r="E250" s="39">
        <v>99.320987954524895</v>
      </c>
    </row>
    <row r="251" spans="1:5" x14ac:dyDescent="0.3">
      <c r="A251" s="13">
        <v>527</v>
      </c>
      <c r="B251" s="13" t="s">
        <v>367</v>
      </c>
      <c r="C251" t="str">
        <f t="shared" si="3"/>
        <v>PMS-Pole527</v>
      </c>
      <c r="D251" s="40">
        <v>3.1173419927045898</v>
      </c>
      <c r="E251" s="39">
        <v>99.3206594830081</v>
      </c>
    </row>
    <row r="252" spans="1:5" x14ac:dyDescent="0.3">
      <c r="A252" s="13">
        <v>526</v>
      </c>
      <c r="B252" s="13" t="s">
        <v>367</v>
      </c>
      <c r="C252" t="str">
        <f t="shared" si="3"/>
        <v>PMS-Pole526</v>
      </c>
      <c r="D252" s="40">
        <v>3.1174255664053101</v>
      </c>
      <c r="E252" s="39">
        <v>99.320363761972402</v>
      </c>
    </row>
    <row r="253" spans="1:5" x14ac:dyDescent="0.3">
      <c r="A253" s="13">
        <v>525</v>
      </c>
      <c r="B253" s="13" t="s">
        <v>367</v>
      </c>
      <c r="C253" t="str">
        <f t="shared" si="3"/>
        <v>PMS-Pole525</v>
      </c>
      <c r="D253" s="40">
        <v>3.11742149065631</v>
      </c>
      <c r="E253" s="39">
        <v>99.320097180582806</v>
      </c>
    </row>
    <row r="254" spans="1:5" x14ac:dyDescent="0.3">
      <c r="A254" s="13">
        <v>524</v>
      </c>
      <c r="B254" s="13" t="s">
        <v>367</v>
      </c>
      <c r="C254" t="str">
        <f t="shared" si="3"/>
        <v>PMS-Pole524</v>
      </c>
      <c r="D254" s="40">
        <v>3.11700426712421</v>
      </c>
      <c r="E254" s="39">
        <v>99.3192861410364</v>
      </c>
    </row>
    <row r="255" spans="1:5" x14ac:dyDescent="0.3">
      <c r="A255" s="13">
        <v>523</v>
      </c>
      <c r="B255" s="13" t="s">
        <v>367</v>
      </c>
      <c r="C255" t="str">
        <f t="shared" si="3"/>
        <v>PMS-Pole523</v>
      </c>
      <c r="D255" s="40">
        <v>3.1167513883121098</v>
      </c>
      <c r="E255" s="39">
        <v>99.318792205500401</v>
      </c>
    </row>
    <row r="256" spans="1:5" x14ac:dyDescent="0.3">
      <c r="A256" s="13">
        <v>522</v>
      </c>
      <c r="B256" s="13" t="s">
        <v>367</v>
      </c>
      <c r="C256" t="str">
        <f t="shared" si="3"/>
        <v>PMS-Pole522</v>
      </c>
      <c r="D256" s="40">
        <v>3.1164912033851802</v>
      </c>
      <c r="E256" s="39">
        <v>99.318292263287404</v>
      </c>
    </row>
    <row r="257" spans="1:5" x14ac:dyDescent="0.3">
      <c r="A257" s="13">
        <v>521</v>
      </c>
      <c r="B257" s="13" t="s">
        <v>367</v>
      </c>
      <c r="C257" t="str">
        <f t="shared" si="3"/>
        <v>PMS-Pole521</v>
      </c>
      <c r="D257" s="40">
        <v>3.1161835521114898</v>
      </c>
      <c r="E257" s="39">
        <v>99.317708196826203</v>
      </c>
    </row>
    <row r="258" spans="1:5" x14ac:dyDescent="0.3">
      <c r="A258" s="13">
        <v>520</v>
      </c>
      <c r="B258" s="13" t="s">
        <v>367</v>
      </c>
      <c r="C258" t="str">
        <f t="shared" ref="C258:C321" si="4">B258 &amp; "-Pole" &amp; A258</f>
        <v>PMS-Pole520</v>
      </c>
      <c r="D258" s="40">
        <v>3.11603011417436</v>
      </c>
      <c r="E258" s="39">
        <v>99.317372923826994</v>
      </c>
    </row>
    <row r="259" spans="1:5" x14ac:dyDescent="0.3">
      <c r="A259" s="13">
        <v>519</v>
      </c>
      <c r="B259" s="13" t="s">
        <v>367</v>
      </c>
      <c r="C259" t="str">
        <f t="shared" si="4"/>
        <v>PMS-Pole519</v>
      </c>
      <c r="D259" s="40">
        <v>3.1160558639717499</v>
      </c>
      <c r="E259" s="39">
        <v>99.316982824559602</v>
      </c>
    </row>
    <row r="260" spans="1:5" x14ac:dyDescent="0.3">
      <c r="A260" s="13">
        <v>518</v>
      </c>
      <c r="B260" s="13" t="s">
        <v>367</v>
      </c>
      <c r="C260" t="str">
        <f t="shared" si="4"/>
        <v>PMS-Pole518</v>
      </c>
      <c r="D260" s="40">
        <v>3.1161339333871898</v>
      </c>
      <c r="E260" s="39">
        <v>99.316095698480396</v>
      </c>
    </row>
    <row r="261" spans="1:5" x14ac:dyDescent="0.3">
      <c r="A261" s="13">
        <v>517</v>
      </c>
      <c r="B261" s="13" t="s">
        <v>367</v>
      </c>
      <c r="C261" t="str">
        <f t="shared" si="4"/>
        <v>PMS-Pole517</v>
      </c>
      <c r="D261" s="40">
        <v>3.1162256839367801</v>
      </c>
      <c r="E261" s="39">
        <v>99.3150751990282</v>
      </c>
    </row>
    <row r="262" spans="1:5" x14ac:dyDescent="0.3">
      <c r="A262" s="13">
        <v>516</v>
      </c>
      <c r="B262" s="13" t="s">
        <v>367</v>
      </c>
      <c r="C262" t="str">
        <f t="shared" si="4"/>
        <v>PMS-Pole516</v>
      </c>
      <c r="D262" s="40">
        <v>3.1564437536127801</v>
      </c>
      <c r="E262" s="39">
        <v>99.334510732283306</v>
      </c>
    </row>
    <row r="263" spans="1:5" x14ac:dyDescent="0.3">
      <c r="A263" s="13">
        <v>515</v>
      </c>
      <c r="B263" s="13" t="s">
        <v>367</v>
      </c>
      <c r="C263" t="str">
        <f t="shared" si="4"/>
        <v>PMS-Pole515</v>
      </c>
      <c r="D263" s="40">
        <v>3.1565992872866699</v>
      </c>
      <c r="E263" s="39">
        <v>99.335194710325794</v>
      </c>
    </row>
    <row r="264" spans="1:5" x14ac:dyDescent="0.3">
      <c r="A264" s="13">
        <v>514</v>
      </c>
      <c r="B264" s="13" t="s">
        <v>367</v>
      </c>
      <c r="C264" t="str">
        <f t="shared" si="4"/>
        <v>PMS-Pole514</v>
      </c>
      <c r="D264" s="40">
        <v>3.15671090389757</v>
      </c>
      <c r="E264" s="39">
        <v>99.335803233072497</v>
      </c>
    </row>
    <row r="265" spans="1:5" x14ac:dyDescent="0.3">
      <c r="A265" s="13">
        <v>513</v>
      </c>
      <c r="B265" s="13" t="s">
        <v>367</v>
      </c>
      <c r="C265" t="str">
        <f t="shared" si="4"/>
        <v>PMS-Pole513</v>
      </c>
      <c r="D265" s="40">
        <v>3.1576137125367301</v>
      </c>
      <c r="E265" s="39">
        <v>99.3358190944966</v>
      </c>
    </row>
    <row r="266" spans="1:5" x14ac:dyDescent="0.3">
      <c r="A266" s="13">
        <v>512</v>
      </c>
      <c r="B266" s="13" t="s">
        <v>367</v>
      </c>
      <c r="C266" t="str">
        <f t="shared" si="4"/>
        <v>PMS-Pole512</v>
      </c>
      <c r="D266" s="40">
        <v>3.1580717030149001</v>
      </c>
      <c r="E266" s="39">
        <v>99.335472206670801</v>
      </c>
    </row>
    <row r="267" spans="1:5" x14ac:dyDescent="0.3">
      <c r="A267" s="13">
        <v>511</v>
      </c>
      <c r="B267" s="13" t="s">
        <v>367</v>
      </c>
      <c r="C267" t="str">
        <f t="shared" si="4"/>
        <v>PMS-Pole511</v>
      </c>
      <c r="D267" s="40">
        <v>3.1585879672919002</v>
      </c>
      <c r="E267" s="39">
        <v>99.335095819293102</v>
      </c>
    </row>
    <row r="268" spans="1:5" x14ac:dyDescent="0.3">
      <c r="A268" s="13">
        <v>510</v>
      </c>
      <c r="B268" s="13" t="s">
        <v>367</v>
      </c>
      <c r="C268" t="str">
        <f t="shared" si="4"/>
        <v>PMS-Pole510</v>
      </c>
      <c r="D268" s="40">
        <v>3.15918464730639</v>
      </c>
      <c r="E268" s="39">
        <v>99.334596397590403</v>
      </c>
    </row>
    <row r="269" spans="1:5" x14ac:dyDescent="0.3">
      <c r="A269" s="13">
        <v>509</v>
      </c>
      <c r="B269" s="13" t="s">
        <v>367</v>
      </c>
      <c r="C269" t="str">
        <f t="shared" si="4"/>
        <v>PMS-Pole509</v>
      </c>
      <c r="D269" s="40">
        <v>3.1594583548705799</v>
      </c>
      <c r="E269" s="39">
        <v>99.334369530325503</v>
      </c>
    </row>
    <row r="270" spans="1:5" x14ac:dyDescent="0.3">
      <c r="A270" s="13">
        <v>508</v>
      </c>
      <c r="B270" s="13" t="s">
        <v>367</v>
      </c>
      <c r="C270" t="str">
        <f t="shared" si="4"/>
        <v>PMS-Pole508</v>
      </c>
      <c r="D270" s="40">
        <v>3.15961273334069</v>
      </c>
      <c r="E270" s="39">
        <v>99.3340620503499</v>
      </c>
    </row>
    <row r="271" spans="1:5" x14ac:dyDescent="0.3">
      <c r="A271" s="13">
        <v>507</v>
      </c>
      <c r="B271" s="13" t="s">
        <v>367</v>
      </c>
      <c r="C271" t="str">
        <f t="shared" si="4"/>
        <v>PMS-Pole507</v>
      </c>
      <c r="D271" s="40">
        <v>3.1597545426809801</v>
      </c>
      <c r="E271" s="39">
        <v>99.333717927983798</v>
      </c>
    </row>
    <row r="272" spans="1:5" x14ac:dyDescent="0.3">
      <c r="A272" s="13">
        <v>506</v>
      </c>
      <c r="B272" s="13" t="s">
        <v>367</v>
      </c>
      <c r="C272" t="str">
        <f t="shared" si="4"/>
        <v>PMS-Pole506</v>
      </c>
      <c r="D272" s="40">
        <v>3.160675354316</v>
      </c>
      <c r="E272" s="39">
        <v>99.333227034244601</v>
      </c>
    </row>
    <row r="273" spans="1:5" x14ac:dyDescent="0.3">
      <c r="A273" s="13">
        <v>505</v>
      </c>
      <c r="B273" s="13" t="s">
        <v>367</v>
      </c>
      <c r="C273" t="str">
        <f t="shared" si="4"/>
        <v>PMS-Pole505</v>
      </c>
      <c r="D273" s="40">
        <v>3.1607836249793202</v>
      </c>
      <c r="E273" s="39">
        <v>99.332974000534406</v>
      </c>
    </row>
    <row r="274" spans="1:5" x14ac:dyDescent="0.3">
      <c r="A274" s="13">
        <v>504</v>
      </c>
      <c r="B274" s="13" t="s">
        <v>367</v>
      </c>
      <c r="C274" t="str">
        <f t="shared" si="4"/>
        <v>PMS-Pole504</v>
      </c>
      <c r="D274" s="40">
        <v>3.1606199100640899</v>
      </c>
      <c r="E274" s="39">
        <v>99.332364700466002</v>
      </c>
    </row>
    <row r="275" spans="1:5" x14ac:dyDescent="0.3">
      <c r="A275" s="13">
        <v>503</v>
      </c>
      <c r="B275" s="13" t="s">
        <v>367</v>
      </c>
      <c r="C275" t="str">
        <f t="shared" si="4"/>
        <v>PMS-Pole503</v>
      </c>
      <c r="D275" s="40">
        <v>3.16049772131533</v>
      </c>
      <c r="E275" s="39">
        <v>99.331931591385697</v>
      </c>
    </row>
    <row r="276" spans="1:5" x14ac:dyDescent="0.3">
      <c r="A276" s="13">
        <v>502</v>
      </c>
      <c r="B276" s="13" t="s">
        <v>367</v>
      </c>
      <c r="C276" t="str">
        <f t="shared" si="4"/>
        <v>PMS-Pole502</v>
      </c>
      <c r="D276" s="40">
        <v>3.1603405053224298</v>
      </c>
      <c r="E276" s="39">
        <v>99.331496380026294</v>
      </c>
    </row>
    <row r="277" spans="1:5" x14ac:dyDescent="0.3">
      <c r="A277" s="13">
        <v>501</v>
      </c>
      <c r="B277" s="13" t="s">
        <v>367</v>
      </c>
      <c r="C277" t="str">
        <f t="shared" si="4"/>
        <v>PMS-Pole501</v>
      </c>
      <c r="D277" s="40">
        <v>3.16008184238737</v>
      </c>
      <c r="E277" s="39">
        <v>99.3309369040918</v>
      </c>
    </row>
    <row r="278" spans="1:5" x14ac:dyDescent="0.3">
      <c r="A278" s="13">
        <v>500</v>
      </c>
      <c r="B278" s="13" t="s">
        <v>367</v>
      </c>
      <c r="C278" t="str">
        <f t="shared" si="4"/>
        <v>PMS-Pole500</v>
      </c>
      <c r="D278" s="40">
        <v>3.1598933442661798</v>
      </c>
      <c r="E278" s="39">
        <v>99.330561010940301</v>
      </c>
    </row>
    <row r="279" spans="1:5" x14ac:dyDescent="0.3">
      <c r="A279" s="13">
        <v>499</v>
      </c>
      <c r="B279" s="13" t="s">
        <v>367</v>
      </c>
      <c r="C279" t="str">
        <f t="shared" si="4"/>
        <v>PMS-Pole499</v>
      </c>
      <c r="D279" s="40">
        <v>3.15965417744246</v>
      </c>
      <c r="E279" s="39">
        <v>99.330111197327298</v>
      </c>
    </row>
    <row r="280" spans="1:5" x14ac:dyDescent="0.3">
      <c r="A280" s="13">
        <v>498</v>
      </c>
      <c r="B280" s="13" t="s">
        <v>367</v>
      </c>
      <c r="C280" t="str">
        <f t="shared" si="4"/>
        <v>PMS-Pole498</v>
      </c>
      <c r="D280" s="40">
        <v>3.1594300720000201</v>
      </c>
      <c r="E280" s="39">
        <v>99.329723624330597</v>
      </c>
    </row>
    <row r="281" spans="1:5" x14ac:dyDescent="0.3">
      <c r="A281" s="13">
        <v>497</v>
      </c>
      <c r="B281" s="13" t="s">
        <v>367</v>
      </c>
      <c r="C281" t="str">
        <f t="shared" si="4"/>
        <v>PMS-Pole497</v>
      </c>
      <c r="D281" s="40">
        <v>3.1591844414778198</v>
      </c>
      <c r="E281" s="39">
        <v>99.32926641908</v>
      </c>
    </row>
    <row r="282" spans="1:5" x14ac:dyDescent="0.3">
      <c r="A282" s="13">
        <v>496</v>
      </c>
      <c r="B282" s="13" t="s">
        <v>367</v>
      </c>
      <c r="C282" t="str">
        <f t="shared" si="4"/>
        <v>PMS-Pole496</v>
      </c>
      <c r="D282" s="40">
        <v>3.15895630720525</v>
      </c>
      <c r="E282" s="39">
        <v>99.328833485819999</v>
      </c>
    </row>
    <row r="283" spans="1:5" x14ac:dyDescent="0.3">
      <c r="A283" s="13">
        <v>495</v>
      </c>
      <c r="B283" s="13" t="s">
        <v>367</v>
      </c>
      <c r="C283" t="str">
        <f t="shared" si="4"/>
        <v>PMS-Pole495</v>
      </c>
      <c r="D283" s="40">
        <v>3.1587043302621001</v>
      </c>
      <c r="E283" s="39">
        <v>99.328389282985597</v>
      </c>
    </row>
    <row r="284" spans="1:5" x14ac:dyDescent="0.3">
      <c r="A284" s="13">
        <v>494</v>
      </c>
      <c r="B284" s="13" t="s">
        <v>367</v>
      </c>
      <c r="C284" t="str">
        <f t="shared" si="4"/>
        <v>PMS-Pole494</v>
      </c>
      <c r="D284" s="40">
        <v>3.15846096491099</v>
      </c>
      <c r="E284" s="39">
        <v>99.327982301562002</v>
      </c>
    </row>
    <row r="285" spans="1:5" x14ac:dyDescent="0.3">
      <c r="A285" s="13">
        <v>493</v>
      </c>
      <c r="B285" s="13" t="s">
        <v>367</v>
      </c>
      <c r="C285" t="str">
        <f t="shared" si="4"/>
        <v>PMS-Pole493</v>
      </c>
      <c r="D285" s="40">
        <v>3.1582607377114198</v>
      </c>
      <c r="E285" s="39">
        <v>99.327641419773997</v>
      </c>
    </row>
    <row r="286" spans="1:5" x14ac:dyDescent="0.3">
      <c r="A286" s="13">
        <v>492</v>
      </c>
      <c r="B286" s="13" t="s">
        <v>367</v>
      </c>
      <c r="C286" t="str">
        <f t="shared" si="4"/>
        <v>PMS-Pole492</v>
      </c>
      <c r="D286" s="40">
        <v>3.158066546978</v>
      </c>
      <c r="E286" s="39">
        <v>99.327297513066796</v>
      </c>
    </row>
    <row r="287" spans="1:5" x14ac:dyDescent="0.3">
      <c r="A287" s="13">
        <v>491</v>
      </c>
      <c r="B287" s="13" t="s">
        <v>367</v>
      </c>
      <c r="C287" t="str">
        <f t="shared" si="4"/>
        <v>PMS-Pole491</v>
      </c>
      <c r="D287" s="40">
        <v>3.1580558969349402</v>
      </c>
      <c r="E287" s="39">
        <v>99.327163395150507</v>
      </c>
    </row>
    <row r="288" spans="1:5" x14ac:dyDescent="0.3">
      <c r="A288" s="13">
        <v>490</v>
      </c>
      <c r="B288" s="13" t="s">
        <v>367</v>
      </c>
      <c r="C288" t="str">
        <f t="shared" si="4"/>
        <v>PMS-Pole490</v>
      </c>
      <c r="D288" s="40">
        <v>3.1580557452143099</v>
      </c>
      <c r="E288" s="39">
        <v>99.326775202820698</v>
      </c>
    </row>
    <row r="289" spans="1:5" x14ac:dyDescent="0.3">
      <c r="A289" s="13">
        <v>489</v>
      </c>
      <c r="B289" s="13" t="s">
        <v>367</v>
      </c>
      <c r="C289" t="str">
        <f t="shared" si="4"/>
        <v>PMS-Pole489</v>
      </c>
      <c r="D289" s="40">
        <v>3.1580567186883499</v>
      </c>
      <c r="E289" s="39">
        <v>99.326394861785104</v>
      </c>
    </row>
    <row r="290" spans="1:5" x14ac:dyDescent="0.3">
      <c r="A290" s="13">
        <v>488</v>
      </c>
      <c r="B290" s="13" t="s">
        <v>367</v>
      </c>
      <c r="C290" t="str">
        <f t="shared" si="4"/>
        <v>PMS-Pole488</v>
      </c>
      <c r="D290" s="40">
        <v>3.1580662218081099</v>
      </c>
      <c r="E290" s="39">
        <v>99.325930993567894</v>
      </c>
    </row>
    <row r="291" spans="1:5" x14ac:dyDescent="0.3">
      <c r="A291" s="13">
        <v>487</v>
      </c>
      <c r="B291" s="13" t="s">
        <v>367</v>
      </c>
      <c r="C291" t="str">
        <f t="shared" si="4"/>
        <v>PMS-Pole487</v>
      </c>
      <c r="D291" s="40">
        <v>3.15807113564105</v>
      </c>
      <c r="E291" s="39">
        <v>99.325495749560503</v>
      </c>
    </row>
    <row r="292" spans="1:5" x14ac:dyDescent="0.3">
      <c r="A292" s="13">
        <v>486</v>
      </c>
      <c r="B292" s="13" t="s">
        <v>367</v>
      </c>
      <c r="C292" t="str">
        <f t="shared" si="4"/>
        <v>PMS-Pole486</v>
      </c>
      <c r="D292" s="40">
        <v>3.1579981558844601</v>
      </c>
      <c r="E292" s="39">
        <v>99.325100259493098</v>
      </c>
    </row>
    <row r="293" spans="1:5" x14ac:dyDescent="0.3">
      <c r="A293" s="13">
        <v>485</v>
      </c>
      <c r="B293" s="13" t="s">
        <v>367</v>
      </c>
      <c r="C293" t="str">
        <f t="shared" si="4"/>
        <v>PMS-Pole485</v>
      </c>
      <c r="D293" s="40">
        <v>3.1578487755200499</v>
      </c>
      <c r="E293" s="39">
        <v>99.3248137252465</v>
      </c>
    </row>
    <row r="294" spans="1:5" x14ac:dyDescent="0.3">
      <c r="A294" s="13">
        <v>484</v>
      </c>
      <c r="B294" s="13" t="s">
        <v>367</v>
      </c>
      <c r="C294" t="str">
        <f t="shared" si="4"/>
        <v>PMS-Pole484</v>
      </c>
      <c r="D294" s="40">
        <v>3.15752625528454</v>
      </c>
      <c r="E294" s="39">
        <v>99.324543997557001</v>
      </c>
    </row>
    <row r="295" spans="1:5" x14ac:dyDescent="0.3">
      <c r="A295" s="13">
        <v>483</v>
      </c>
      <c r="B295" s="13" t="s">
        <v>367</v>
      </c>
      <c r="C295" t="str">
        <f t="shared" si="4"/>
        <v>PMS-Pole483</v>
      </c>
      <c r="D295" s="40">
        <v>3.1625872310352201</v>
      </c>
      <c r="E295" s="39">
        <v>99.326646711620796</v>
      </c>
    </row>
    <row r="296" spans="1:5" x14ac:dyDescent="0.3">
      <c r="A296" s="13">
        <v>482</v>
      </c>
      <c r="B296" s="13" t="s">
        <v>367</v>
      </c>
      <c r="C296" t="str">
        <f t="shared" si="4"/>
        <v>PMS-Pole482</v>
      </c>
      <c r="D296" s="40">
        <v>3.1620055607431099</v>
      </c>
      <c r="E296" s="39">
        <v>99.326765365304794</v>
      </c>
    </row>
    <row r="297" spans="1:5" x14ac:dyDescent="0.3">
      <c r="A297" s="13">
        <v>481</v>
      </c>
      <c r="B297" s="13" t="s">
        <v>367</v>
      </c>
      <c r="C297" t="str">
        <f t="shared" si="4"/>
        <v>PMS-Pole481</v>
      </c>
      <c r="D297" s="40">
        <v>3.1574011299558902</v>
      </c>
      <c r="E297" s="39">
        <v>99.302225433431303</v>
      </c>
    </row>
    <row r="298" spans="1:5" x14ac:dyDescent="0.3">
      <c r="A298" s="13">
        <v>480</v>
      </c>
      <c r="B298" s="13" t="s">
        <v>367</v>
      </c>
      <c r="C298" t="str">
        <f t="shared" si="4"/>
        <v>PMS-Pole480</v>
      </c>
      <c r="D298" s="40">
        <v>3.15704289540616</v>
      </c>
      <c r="E298" s="39">
        <v>99.303532051376607</v>
      </c>
    </row>
    <row r="299" spans="1:5" x14ac:dyDescent="0.3">
      <c r="A299" s="13">
        <v>479</v>
      </c>
      <c r="B299" s="13" t="s">
        <v>367</v>
      </c>
      <c r="C299" t="str">
        <f t="shared" si="4"/>
        <v>PMS-Pole479</v>
      </c>
      <c r="D299" s="40">
        <v>3.1565565302209202</v>
      </c>
      <c r="E299" s="39">
        <v>99.305254992118904</v>
      </c>
    </row>
    <row r="300" spans="1:5" x14ac:dyDescent="0.3">
      <c r="A300" s="13">
        <v>478</v>
      </c>
      <c r="B300" s="13" t="s">
        <v>367</v>
      </c>
      <c r="C300" t="str">
        <f t="shared" si="4"/>
        <v>PMS-Pole478</v>
      </c>
      <c r="D300" s="40">
        <v>3.1563606389671399</v>
      </c>
      <c r="E300" s="39">
        <v>99.305842816248003</v>
      </c>
    </row>
    <row r="301" spans="1:5" x14ac:dyDescent="0.3">
      <c r="A301" s="13">
        <v>477</v>
      </c>
      <c r="B301" s="13" t="s">
        <v>367</v>
      </c>
      <c r="C301" t="str">
        <f t="shared" si="4"/>
        <v>PMS-Pole477</v>
      </c>
      <c r="D301" s="40">
        <v>3.1561742617942801</v>
      </c>
      <c r="E301" s="39">
        <v>99.306769876344902</v>
      </c>
    </row>
    <row r="302" spans="1:5" x14ac:dyDescent="0.3">
      <c r="A302" s="13">
        <v>476</v>
      </c>
      <c r="B302" s="13" t="s">
        <v>367</v>
      </c>
      <c r="C302" t="str">
        <f t="shared" si="4"/>
        <v>PMS-Pole476</v>
      </c>
      <c r="D302" s="40">
        <v>3.1559212599722799</v>
      </c>
      <c r="E302" s="39">
        <v>99.307533256451904</v>
      </c>
    </row>
    <row r="303" spans="1:5" x14ac:dyDescent="0.3">
      <c r="A303" s="13">
        <v>475</v>
      </c>
      <c r="B303" s="13" t="s">
        <v>367</v>
      </c>
      <c r="C303" t="str">
        <f t="shared" si="4"/>
        <v>PMS-Pole475</v>
      </c>
      <c r="D303" s="40">
        <v>3.1556592832602299</v>
      </c>
      <c r="E303" s="39">
        <v>99.308521430323495</v>
      </c>
    </row>
    <row r="304" spans="1:5" x14ac:dyDescent="0.3">
      <c r="A304" s="13">
        <v>474</v>
      </c>
      <c r="B304" s="13" t="s">
        <v>367</v>
      </c>
      <c r="C304" t="str">
        <f t="shared" si="4"/>
        <v>PMS-Pole474</v>
      </c>
      <c r="D304" s="40">
        <v>3.1555648632153401</v>
      </c>
      <c r="E304" s="39">
        <v>99.309044134853295</v>
      </c>
    </row>
    <row r="305" spans="1:5" x14ac:dyDescent="0.3">
      <c r="A305" s="13">
        <v>473</v>
      </c>
      <c r="B305" s="13" t="s">
        <v>367</v>
      </c>
      <c r="C305" t="str">
        <f t="shared" si="4"/>
        <v>PMS-Pole473</v>
      </c>
      <c r="D305" s="40">
        <v>3.1555780708881498</v>
      </c>
      <c r="E305" s="39">
        <v>99.309495131617794</v>
      </c>
    </row>
    <row r="306" spans="1:5" x14ac:dyDescent="0.3">
      <c r="A306" s="13">
        <v>472</v>
      </c>
      <c r="B306" s="13" t="s">
        <v>367</v>
      </c>
      <c r="C306" t="str">
        <f t="shared" si="4"/>
        <v>PMS-Pole472</v>
      </c>
      <c r="D306" s="40">
        <v>3.15565749777556</v>
      </c>
      <c r="E306" s="39">
        <v>99.310307080921405</v>
      </c>
    </row>
    <row r="307" spans="1:5" x14ac:dyDescent="0.3">
      <c r="A307" s="13">
        <v>471</v>
      </c>
      <c r="B307" s="13" t="s">
        <v>367</v>
      </c>
      <c r="C307" t="str">
        <f t="shared" si="4"/>
        <v>PMS-Pole471</v>
      </c>
      <c r="D307" s="40">
        <v>3.1557020043624902</v>
      </c>
      <c r="E307" s="39">
        <v>99.310931414291602</v>
      </c>
    </row>
    <row r="308" spans="1:5" x14ac:dyDescent="0.3">
      <c r="A308" s="13">
        <v>470</v>
      </c>
      <c r="B308" s="13" t="s">
        <v>367</v>
      </c>
      <c r="C308" t="str">
        <f t="shared" si="4"/>
        <v>PMS-Pole470</v>
      </c>
      <c r="D308" s="40">
        <v>3.1557760745465302</v>
      </c>
      <c r="E308" s="39">
        <v>99.311822284616895</v>
      </c>
    </row>
    <row r="309" spans="1:5" x14ac:dyDescent="0.3">
      <c r="A309" s="13">
        <v>469</v>
      </c>
      <c r="B309" s="13" t="s">
        <v>367</v>
      </c>
      <c r="C309" t="str">
        <f t="shared" si="4"/>
        <v>PMS-Pole469</v>
      </c>
      <c r="D309" s="40">
        <v>3.1558325189751302</v>
      </c>
      <c r="E309" s="39">
        <v>99.312610407931601</v>
      </c>
    </row>
    <row r="310" spans="1:5" x14ac:dyDescent="0.3">
      <c r="A310" s="13">
        <v>468</v>
      </c>
      <c r="B310" s="13" t="s">
        <v>367</v>
      </c>
      <c r="C310" t="str">
        <f t="shared" si="4"/>
        <v>PMS-Pole468</v>
      </c>
      <c r="D310" s="40">
        <v>3.15587038910571</v>
      </c>
      <c r="E310" s="39">
        <v>99.313114912280795</v>
      </c>
    </row>
    <row r="311" spans="1:5" x14ac:dyDescent="0.3">
      <c r="A311" s="13">
        <v>467</v>
      </c>
      <c r="B311" s="13" t="s">
        <v>367</v>
      </c>
      <c r="C311" t="str">
        <f t="shared" si="4"/>
        <v>PMS-Pole467</v>
      </c>
      <c r="D311" s="40">
        <v>3.15592023501691</v>
      </c>
      <c r="E311" s="39">
        <v>99.3137772609346</v>
      </c>
    </row>
    <row r="312" spans="1:5" x14ac:dyDescent="0.3">
      <c r="A312" s="13">
        <v>466</v>
      </c>
      <c r="B312" s="13" t="s">
        <v>367</v>
      </c>
      <c r="C312" t="str">
        <f t="shared" si="4"/>
        <v>PMS-Pole466</v>
      </c>
      <c r="D312" s="40">
        <v>3.1625284247016601</v>
      </c>
      <c r="E312" s="39">
        <v>99.318731108000904</v>
      </c>
    </row>
    <row r="313" spans="1:5" x14ac:dyDescent="0.3">
      <c r="A313" s="13">
        <v>465</v>
      </c>
      <c r="B313" s="13" t="s">
        <v>367</v>
      </c>
      <c r="C313" t="str">
        <f t="shared" si="4"/>
        <v>PMS-Pole465</v>
      </c>
      <c r="D313" s="40">
        <v>3.1614262073972399</v>
      </c>
      <c r="E313" s="39">
        <v>99.318764271808504</v>
      </c>
    </row>
    <row r="314" spans="1:5" x14ac:dyDescent="0.3">
      <c r="A314" s="13">
        <v>464</v>
      </c>
      <c r="B314" s="13" t="s">
        <v>367</v>
      </c>
      <c r="C314" t="str">
        <f t="shared" si="4"/>
        <v>PMS-Pole464</v>
      </c>
      <c r="D314" s="40">
        <v>3.1609621998342399</v>
      </c>
      <c r="E314" s="39">
        <v>99.318751802232399</v>
      </c>
    </row>
    <row r="315" spans="1:5" x14ac:dyDescent="0.3">
      <c r="A315" s="13">
        <v>463</v>
      </c>
      <c r="B315" s="13" t="s">
        <v>367</v>
      </c>
      <c r="C315" t="str">
        <f t="shared" si="4"/>
        <v>PMS-Pole463</v>
      </c>
      <c r="D315" s="40">
        <v>3.16010374448638</v>
      </c>
      <c r="E315" s="39">
        <v>99.318744747712699</v>
      </c>
    </row>
    <row r="316" spans="1:5" x14ac:dyDescent="0.3">
      <c r="A316" s="13">
        <v>462</v>
      </c>
      <c r="B316" s="13" t="s">
        <v>367</v>
      </c>
      <c r="C316" t="str">
        <f t="shared" si="4"/>
        <v>PMS-Pole462</v>
      </c>
      <c r="D316" s="40">
        <v>3.1592017065949198</v>
      </c>
      <c r="E316" s="39">
        <v>99.318738863254794</v>
      </c>
    </row>
    <row r="317" spans="1:5" x14ac:dyDescent="0.3">
      <c r="A317" s="13">
        <v>461</v>
      </c>
      <c r="B317" s="13" t="s">
        <v>367</v>
      </c>
      <c r="C317" t="str">
        <f t="shared" si="4"/>
        <v>PMS-Pole461</v>
      </c>
      <c r="D317" s="40">
        <v>3.1579788701434599</v>
      </c>
      <c r="E317" s="39">
        <v>99.318727166898796</v>
      </c>
    </row>
    <row r="318" spans="1:5" x14ac:dyDescent="0.3">
      <c r="A318" s="13">
        <v>460</v>
      </c>
      <c r="B318" s="13" t="s">
        <v>367</v>
      </c>
      <c r="C318" t="str">
        <f t="shared" si="4"/>
        <v>PMS-Pole460</v>
      </c>
      <c r="D318" s="40">
        <v>3.1570070958806302</v>
      </c>
      <c r="E318" s="39">
        <v>99.318742069854395</v>
      </c>
    </row>
    <row r="319" spans="1:5" x14ac:dyDescent="0.3">
      <c r="A319" s="13">
        <v>459</v>
      </c>
      <c r="B319" s="13" t="s">
        <v>367</v>
      </c>
      <c r="C319" t="str">
        <f t="shared" si="4"/>
        <v>PMS-Pole459</v>
      </c>
      <c r="D319" s="40">
        <v>3.1505002837920899</v>
      </c>
      <c r="E319" s="39">
        <v>99.323104928871004</v>
      </c>
    </row>
    <row r="320" spans="1:5" x14ac:dyDescent="0.3">
      <c r="A320" s="13">
        <v>458</v>
      </c>
      <c r="B320" s="13" t="s">
        <v>367</v>
      </c>
      <c r="C320" t="str">
        <f t="shared" si="4"/>
        <v>PMS-Pole458</v>
      </c>
      <c r="D320" s="40">
        <v>3.15128150355436</v>
      </c>
      <c r="E320" s="39">
        <v>99.323476390678707</v>
      </c>
    </row>
    <row r="321" spans="1:5" x14ac:dyDescent="0.3">
      <c r="A321" s="13">
        <v>457</v>
      </c>
      <c r="B321" s="13" t="s">
        <v>367</v>
      </c>
      <c r="C321" t="str">
        <f t="shared" si="4"/>
        <v>PMS-Pole457</v>
      </c>
      <c r="D321" s="40">
        <v>3.1520269465363802</v>
      </c>
      <c r="E321" s="39">
        <v>99.323784998392895</v>
      </c>
    </row>
    <row r="322" spans="1:5" x14ac:dyDescent="0.3">
      <c r="A322" s="13">
        <v>456</v>
      </c>
      <c r="B322" s="13" t="s">
        <v>367</v>
      </c>
      <c r="C322" t="str">
        <f t="shared" ref="C322:C385" si="5">B322 &amp; "-Pole" &amp; A322</f>
        <v>PMS-Pole456</v>
      </c>
      <c r="D322" s="40">
        <v>3.1527601357543502</v>
      </c>
      <c r="E322" s="39">
        <v>99.324136377670001</v>
      </c>
    </row>
    <row r="323" spans="1:5" x14ac:dyDescent="0.3">
      <c r="A323" s="13">
        <v>455</v>
      </c>
      <c r="B323" s="13" t="s">
        <v>367</v>
      </c>
      <c r="C323" t="str">
        <f t="shared" si="5"/>
        <v>PMS-Pole455</v>
      </c>
      <c r="D323" s="40">
        <v>3.1535936495402699</v>
      </c>
      <c r="E323" s="39">
        <v>99.324454316447998</v>
      </c>
    </row>
    <row r="324" spans="1:5" x14ac:dyDescent="0.3">
      <c r="A324" s="13">
        <v>454</v>
      </c>
      <c r="B324" s="13" t="s">
        <v>367</v>
      </c>
      <c r="C324" t="str">
        <f t="shared" si="5"/>
        <v>PMS-Pole454</v>
      </c>
      <c r="D324" s="40">
        <v>3.1547192735068101</v>
      </c>
      <c r="E324" s="39">
        <v>99.324497067684504</v>
      </c>
    </row>
    <row r="325" spans="1:5" x14ac:dyDescent="0.3">
      <c r="A325" s="13">
        <v>453</v>
      </c>
      <c r="B325" s="13" t="s">
        <v>367</v>
      </c>
      <c r="C325" t="str">
        <f t="shared" si="5"/>
        <v>PMS-Pole453</v>
      </c>
      <c r="D325" s="40">
        <v>3.1553108077975498</v>
      </c>
      <c r="E325" s="39">
        <v>99.324518797054594</v>
      </c>
    </row>
    <row r="326" spans="1:5" x14ac:dyDescent="0.3">
      <c r="A326" s="13">
        <v>452</v>
      </c>
      <c r="B326" s="13" t="s">
        <v>367</v>
      </c>
      <c r="C326" t="str">
        <f t="shared" si="5"/>
        <v>PMS-Pole452</v>
      </c>
      <c r="D326" s="40">
        <v>3.1566630590450599</v>
      </c>
      <c r="E326" s="39">
        <v>99.324530667409505</v>
      </c>
    </row>
    <row r="327" spans="1:5" x14ac:dyDescent="0.3">
      <c r="A327" s="13">
        <v>451</v>
      </c>
      <c r="B327" s="13" t="s">
        <v>367</v>
      </c>
      <c r="C327" t="str">
        <f t="shared" si="5"/>
        <v>PMS-Pole451</v>
      </c>
      <c r="D327" s="40">
        <v>3.1105595374460102</v>
      </c>
      <c r="E327" s="39">
        <v>99.297245595400298</v>
      </c>
    </row>
    <row r="328" spans="1:5" x14ac:dyDescent="0.3">
      <c r="A328" s="13">
        <v>450</v>
      </c>
      <c r="B328" s="13" t="s">
        <v>367</v>
      </c>
      <c r="C328" t="str">
        <f t="shared" si="5"/>
        <v>PMS-Pole450</v>
      </c>
      <c r="D328" s="40">
        <v>3.1104724232194698</v>
      </c>
      <c r="E328" s="39">
        <v>99.297757532207299</v>
      </c>
    </row>
    <row r="329" spans="1:5" x14ac:dyDescent="0.3">
      <c r="A329" s="13">
        <v>449</v>
      </c>
      <c r="B329" s="13" t="s">
        <v>367</v>
      </c>
      <c r="C329" t="str">
        <f t="shared" si="5"/>
        <v>PMS-Pole449</v>
      </c>
      <c r="D329" s="40">
        <v>3.1103947358237898</v>
      </c>
      <c r="E329" s="39">
        <v>99.298407909714101</v>
      </c>
    </row>
    <row r="330" spans="1:5" x14ac:dyDescent="0.3">
      <c r="A330" s="13">
        <v>448</v>
      </c>
      <c r="B330" s="13" t="s">
        <v>367</v>
      </c>
      <c r="C330" t="str">
        <f t="shared" si="5"/>
        <v>PMS-Pole448</v>
      </c>
      <c r="D330" s="40">
        <v>3.11028072652176</v>
      </c>
      <c r="E330" s="39">
        <v>99.299091502040298</v>
      </c>
    </row>
    <row r="331" spans="1:5" x14ac:dyDescent="0.3">
      <c r="A331" s="13">
        <v>447</v>
      </c>
      <c r="B331" s="13" t="s">
        <v>367</v>
      </c>
      <c r="C331" t="str">
        <f t="shared" si="5"/>
        <v>PMS-Pole447</v>
      </c>
      <c r="D331" s="40">
        <v>3.1102197907006399</v>
      </c>
      <c r="E331" s="39">
        <v>99.299809481145601</v>
      </c>
    </row>
    <row r="332" spans="1:5" x14ac:dyDescent="0.3">
      <c r="A332" s="13">
        <v>446</v>
      </c>
      <c r="B332" s="13" t="s">
        <v>367</v>
      </c>
      <c r="C332" t="str">
        <f t="shared" si="5"/>
        <v>PMS-Pole446</v>
      </c>
      <c r="D332" s="40">
        <v>3.11013962880362</v>
      </c>
      <c r="E332" s="39">
        <v>99.300581272532696</v>
      </c>
    </row>
    <row r="333" spans="1:5" x14ac:dyDescent="0.3">
      <c r="A333" s="13">
        <v>445</v>
      </c>
      <c r="B333" s="13" t="s">
        <v>367</v>
      </c>
      <c r="C333" t="str">
        <f t="shared" si="5"/>
        <v>PMS-Pole445</v>
      </c>
      <c r="D333" s="40">
        <v>3.11006339687501</v>
      </c>
      <c r="E333" s="39">
        <v>99.301313197468005</v>
      </c>
    </row>
    <row r="334" spans="1:5" x14ac:dyDescent="0.3">
      <c r="A334" s="13">
        <v>444</v>
      </c>
      <c r="B334" s="13" t="s">
        <v>367</v>
      </c>
      <c r="C334" t="str">
        <f t="shared" si="5"/>
        <v>PMS-Pole444</v>
      </c>
      <c r="D334" s="40">
        <v>3.10990072959068</v>
      </c>
      <c r="E334" s="39">
        <v>99.301882955165496</v>
      </c>
    </row>
    <row r="335" spans="1:5" x14ac:dyDescent="0.3">
      <c r="A335" s="13">
        <v>443</v>
      </c>
      <c r="B335" s="13" t="s">
        <v>367</v>
      </c>
      <c r="C335" t="str">
        <f t="shared" si="5"/>
        <v>PMS-Pole443</v>
      </c>
      <c r="D335" s="40">
        <v>3.1096934728977801</v>
      </c>
      <c r="E335" s="39">
        <v>99.302671008664902</v>
      </c>
    </row>
    <row r="336" spans="1:5" x14ac:dyDescent="0.3">
      <c r="A336" s="13">
        <v>442</v>
      </c>
      <c r="B336" s="13" t="s">
        <v>367</v>
      </c>
      <c r="C336" t="str">
        <f t="shared" si="5"/>
        <v>PMS-Pole442</v>
      </c>
      <c r="D336" s="40">
        <v>3.1095674519807499</v>
      </c>
      <c r="E336" s="39">
        <v>99.303234837698099</v>
      </c>
    </row>
    <row r="337" spans="1:5" x14ac:dyDescent="0.3">
      <c r="A337" s="13">
        <v>441</v>
      </c>
      <c r="B337" s="13" t="s">
        <v>367</v>
      </c>
      <c r="C337" t="str">
        <f t="shared" si="5"/>
        <v>PMS-Pole441</v>
      </c>
      <c r="D337" s="40">
        <v>3.1091681863409999</v>
      </c>
      <c r="E337" s="39">
        <v>99.303895813010698</v>
      </c>
    </row>
    <row r="338" spans="1:5" x14ac:dyDescent="0.3">
      <c r="A338" s="13">
        <v>440</v>
      </c>
      <c r="B338" s="13" t="s">
        <v>367</v>
      </c>
      <c r="C338" t="str">
        <f t="shared" si="5"/>
        <v>PMS-Pole440</v>
      </c>
      <c r="D338" s="40">
        <v>3.1088708102114899</v>
      </c>
      <c r="E338" s="39">
        <v>99.304382609197802</v>
      </c>
    </row>
    <row r="339" spans="1:5" x14ac:dyDescent="0.3">
      <c r="A339" s="13">
        <v>439</v>
      </c>
      <c r="B339" s="13" t="s">
        <v>367</v>
      </c>
      <c r="C339" t="str">
        <f t="shared" si="5"/>
        <v>PMS-Pole439</v>
      </c>
      <c r="D339" s="40">
        <v>3.10851730842331</v>
      </c>
      <c r="E339" s="39">
        <v>99.304923202411402</v>
      </c>
    </row>
    <row r="340" spans="1:5" x14ac:dyDescent="0.3">
      <c r="A340" s="13">
        <v>438</v>
      </c>
      <c r="B340" s="13" t="s">
        <v>367</v>
      </c>
      <c r="C340" t="str">
        <f t="shared" si="5"/>
        <v>PMS-Pole438</v>
      </c>
      <c r="D340" s="40">
        <v>3.1082038922901898</v>
      </c>
      <c r="E340" s="39">
        <v>99.305401002263196</v>
      </c>
    </row>
    <row r="341" spans="1:5" x14ac:dyDescent="0.3">
      <c r="A341" s="13">
        <v>437</v>
      </c>
      <c r="B341" s="13" t="s">
        <v>367</v>
      </c>
      <c r="C341" t="str">
        <f t="shared" si="5"/>
        <v>PMS-Pole437</v>
      </c>
      <c r="D341" s="40">
        <v>3.1078915925074599</v>
      </c>
      <c r="E341" s="39">
        <v>99.305875390927099</v>
      </c>
    </row>
    <row r="342" spans="1:5" x14ac:dyDescent="0.3">
      <c r="A342" s="13">
        <v>436</v>
      </c>
      <c r="B342" s="13" t="s">
        <v>367</v>
      </c>
      <c r="C342" t="str">
        <f t="shared" si="5"/>
        <v>PMS-Pole436</v>
      </c>
      <c r="D342" s="40">
        <v>3.1075213794610002</v>
      </c>
      <c r="E342" s="39">
        <v>99.306421727757495</v>
      </c>
    </row>
    <row r="343" spans="1:5" x14ac:dyDescent="0.3">
      <c r="A343" s="13">
        <v>435</v>
      </c>
      <c r="B343" s="13" t="s">
        <v>367</v>
      </c>
      <c r="C343" t="str">
        <f t="shared" si="5"/>
        <v>PMS-Pole435</v>
      </c>
      <c r="D343" s="40">
        <v>3.1071710793730398</v>
      </c>
      <c r="E343" s="39">
        <v>99.306937960234194</v>
      </c>
    </row>
    <row r="344" spans="1:5" x14ac:dyDescent="0.3">
      <c r="A344" s="13">
        <v>434</v>
      </c>
      <c r="B344" s="13" t="s">
        <v>367</v>
      </c>
      <c r="C344" t="str">
        <f t="shared" si="5"/>
        <v>PMS-Pole434</v>
      </c>
      <c r="D344" s="40">
        <v>3.1067515818354101</v>
      </c>
      <c r="E344" s="39">
        <v>99.307591911169695</v>
      </c>
    </row>
    <row r="345" spans="1:5" x14ac:dyDescent="0.3">
      <c r="A345" s="13">
        <v>433</v>
      </c>
      <c r="B345" s="13" t="s">
        <v>367</v>
      </c>
      <c r="C345" t="str">
        <f t="shared" si="5"/>
        <v>PMS-Pole433</v>
      </c>
      <c r="D345" s="40">
        <v>3.10638346366393</v>
      </c>
      <c r="E345" s="39">
        <v>99.308182291238396</v>
      </c>
    </row>
    <row r="346" spans="1:5" x14ac:dyDescent="0.3">
      <c r="A346" s="13">
        <v>432</v>
      </c>
      <c r="B346" s="13" t="s">
        <v>367</v>
      </c>
      <c r="C346" t="str">
        <f t="shared" si="5"/>
        <v>PMS-Pole432</v>
      </c>
      <c r="D346" s="40">
        <v>3.1060529707559499</v>
      </c>
      <c r="E346" s="39">
        <v>99.308696663730203</v>
      </c>
    </row>
    <row r="347" spans="1:5" x14ac:dyDescent="0.3">
      <c r="A347" s="13">
        <v>431</v>
      </c>
      <c r="B347" s="13" t="s">
        <v>367</v>
      </c>
      <c r="C347" t="str">
        <f t="shared" si="5"/>
        <v>PMS-Pole431</v>
      </c>
      <c r="D347" s="40">
        <v>3.10564917684454</v>
      </c>
      <c r="E347" s="39">
        <v>99.309331234183006</v>
      </c>
    </row>
    <row r="348" spans="1:5" x14ac:dyDescent="0.3">
      <c r="A348" s="13">
        <v>430</v>
      </c>
      <c r="B348" s="13" t="s">
        <v>367</v>
      </c>
      <c r="C348" t="str">
        <f t="shared" si="5"/>
        <v>PMS-Pole430</v>
      </c>
      <c r="D348" s="40">
        <v>3.1355524732917401</v>
      </c>
      <c r="E348" s="39">
        <v>99.307144238847201</v>
      </c>
    </row>
    <row r="349" spans="1:5" x14ac:dyDescent="0.3">
      <c r="A349" s="13">
        <v>429</v>
      </c>
      <c r="B349" s="13" t="s">
        <v>367</v>
      </c>
      <c r="C349" t="str">
        <f t="shared" si="5"/>
        <v>PMS-Pole429</v>
      </c>
      <c r="D349" s="40">
        <v>3.1356041641679</v>
      </c>
      <c r="E349" s="39">
        <v>99.307511521206195</v>
      </c>
    </row>
    <row r="350" spans="1:5" x14ac:dyDescent="0.3">
      <c r="A350" s="13">
        <v>428</v>
      </c>
      <c r="B350" s="13" t="s">
        <v>367</v>
      </c>
      <c r="C350" t="str">
        <f t="shared" si="5"/>
        <v>PMS-Pole428</v>
      </c>
      <c r="D350" s="40">
        <v>3.13562355456525</v>
      </c>
      <c r="E350" s="39">
        <v>99.307950806497999</v>
      </c>
    </row>
    <row r="351" spans="1:5" x14ac:dyDescent="0.3">
      <c r="A351" s="13">
        <v>427</v>
      </c>
      <c r="B351" s="13" t="s">
        <v>367</v>
      </c>
      <c r="C351" t="str">
        <f t="shared" si="5"/>
        <v>PMS-Pole427</v>
      </c>
      <c r="D351" s="40">
        <v>3.1356562539297799</v>
      </c>
      <c r="E351" s="39">
        <v>99.308304522840302</v>
      </c>
    </row>
    <row r="352" spans="1:5" x14ac:dyDescent="0.3">
      <c r="A352" s="13">
        <v>426</v>
      </c>
      <c r="B352" s="13" t="s">
        <v>367</v>
      </c>
      <c r="C352" t="str">
        <f t="shared" si="5"/>
        <v>PMS-Pole426</v>
      </c>
      <c r="D352" s="40">
        <v>3.13567552620668</v>
      </c>
      <c r="E352" s="39">
        <v>99.308701333163995</v>
      </c>
    </row>
    <row r="353" spans="1:5" x14ac:dyDescent="0.3">
      <c r="A353" s="13">
        <v>425</v>
      </c>
      <c r="B353" s="13" t="s">
        <v>367</v>
      </c>
      <c r="C353" t="str">
        <f t="shared" si="5"/>
        <v>PMS-Pole425</v>
      </c>
      <c r="D353" s="40">
        <v>3.1356988740940199</v>
      </c>
      <c r="E353" s="39">
        <v>99.309128927056804</v>
      </c>
    </row>
    <row r="354" spans="1:5" x14ac:dyDescent="0.3">
      <c r="A354" s="13">
        <v>424</v>
      </c>
      <c r="B354" s="13" t="s">
        <v>367</v>
      </c>
      <c r="C354" t="str">
        <f t="shared" si="5"/>
        <v>PMS-Pole424</v>
      </c>
      <c r="D354" s="40">
        <v>3.1357373422206001</v>
      </c>
      <c r="E354" s="39">
        <v>99.309751167560606</v>
      </c>
    </row>
    <row r="355" spans="1:5" x14ac:dyDescent="0.3">
      <c r="A355" s="13">
        <v>423</v>
      </c>
      <c r="B355" s="13" t="s">
        <v>367</v>
      </c>
      <c r="C355" t="str">
        <f t="shared" si="5"/>
        <v>PMS-Pole423</v>
      </c>
      <c r="D355" s="40">
        <v>3.1357634761436599</v>
      </c>
      <c r="E355" s="39">
        <v>99.310176808213598</v>
      </c>
    </row>
    <row r="356" spans="1:5" x14ac:dyDescent="0.3">
      <c r="A356" s="13">
        <v>422</v>
      </c>
      <c r="B356" s="13" t="s">
        <v>367</v>
      </c>
      <c r="C356" t="str">
        <f t="shared" si="5"/>
        <v>PMS-Pole422</v>
      </c>
      <c r="D356" s="40">
        <v>3.13579829606681</v>
      </c>
      <c r="E356" s="39">
        <v>99.310690482030097</v>
      </c>
    </row>
    <row r="357" spans="1:5" x14ac:dyDescent="0.3">
      <c r="A357" s="13">
        <v>421</v>
      </c>
      <c r="B357" s="13" t="s">
        <v>367</v>
      </c>
      <c r="C357" t="str">
        <f t="shared" si="5"/>
        <v>PMS-Pole421</v>
      </c>
      <c r="D357" s="40">
        <v>3.13582417305811</v>
      </c>
      <c r="E357" s="39">
        <v>99.311229887804103</v>
      </c>
    </row>
    <row r="358" spans="1:5" x14ac:dyDescent="0.3">
      <c r="A358" s="13">
        <v>420</v>
      </c>
      <c r="B358" s="13" t="s">
        <v>367</v>
      </c>
      <c r="C358" t="str">
        <f t="shared" si="5"/>
        <v>PMS-Pole420</v>
      </c>
      <c r="D358" s="40">
        <v>3.1358732988009401</v>
      </c>
      <c r="E358" s="39">
        <v>99.3118156270817</v>
      </c>
    </row>
    <row r="359" spans="1:5" x14ac:dyDescent="0.3">
      <c r="A359" s="13">
        <v>419</v>
      </c>
      <c r="B359" s="13" t="s">
        <v>367</v>
      </c>
      <c r="C359" t="str">
        <f t="shared" si="5"/>
        <v>PMS-Pole419</v>
      </c>
      <c r="D359" s="40">
        <v>3.1359030991932801</v>
      </c>
      <c r="E359" s="39">
        <v>99.312245100462107</v>
      </c>
    </row>
    <row r="360" spans="1:5" x14ac:dyDescent="0.3">
      <c r="A360" s="13">
        <v>418</v>
      </c>
      <c r="B360" s="13" t="s">
        <v>367</v>
      </c>
      <c r="C360" t="str">
        <f t="shared" si="5"/>
        <v>PMS-Pole418</v>
      </c>
      <c r="D360" s="40">
        <v>3.1359114009878901</v>
      </c>
      <c r="E360" s="39">
        <v>99.312717570582095</v>
      </c>
    </row>
    <row r="361" spans="1:5" x14ac:dyDescent="0.3">
      <c r="A361" s="13">
        <v>417</v>
      </c>
      <c r="B361" s="13" t="s">
        <v>367</v>
      </c>
      <c r="C361" t="str">
        <f t="shared" si="5"/>
        <v>PMS-Pole417</v>
      </c>
      <c r="D361" s="40">
        <v>3.135966149003</v>
      </c>
      <c r="E361" s="39">
        <v>99.313241094979304</v>
      </c>
    </row>
    <row r="362" spans="1:5" x14ac:dyDescent="0.3">
      <c r="A362" s="13">
        <v>416</v>
      </c>
      <c r="B362" s="13" t="s">
        <v>367</v>
      </c>
      <c r="C362" t="str">
        <f t="shared" si="5"/>
        <v>PMS-Pole416</v>
      </c>
      <c r="D362" s="40">
        <v>3.1359814782156499</v>
      </c>
      <c r="E362" s="39">
        <v>99.313796203663102</v>
      </c>
    </row>
    <row r="363" spans="1:5" x14ac:dyDescent="0.3">
      <c r="A363" s="13">
        <v>415</v>
      </c>
      <c r="B363" s="13" t="s">
        <v>367</v>
      </c>
      <c r="C363" t="str">
        <f t="shared" si="5"/>
        <v>PMS-Pole415</v>
      </c>
      <c r="D363" s="40">
        <v>3.13603284569523</v>
      </c>
      <c r="E363" s="39">
        <v>99.314165240621094</v>
      </c>
    </row>
    <row r="364" spans="1:5" x14ac:dyDescent="0.3">
      <c r="A364" s="13">
        <v>414</v>
      </c>
      <c r="B364" s="13" t="s">
        <v>367</v>
      </c>
      <c r="C364" t="str">
        <f t="shared" si="5"/>
        <v>PMS-Pole414</v>
      </c>
      <c r="D364" s="40">
        <v>3.1359887504544699</v>
      </c>
      <c r="E364" s="39">
        <v>99.314739282552296</v>
      </c>
    </row>
    <row r="365" spans="1:5" x14ac:dyDescent="0.3">
      <c r="A365" s="13">
        <v>413</v>
      </c>
      <c r="B365" s="13" t="s">
        <v>367</v>
      </c>
      <c r="C365" t="str">
        <f t="shared" si="5"/>
        <v>PMS-Pole413</v>
      </c>
      <c r="D365" s="40">
        <v>3.1360269770835498</v>
      </c>
      <c r="E365" s="39">
        <v>99.315410833834306</v>
      </c>
    </row>
    <row r="366" spans="1:5" x14ac:dyDescent="0.3">
      <c r="A366" s="13">
        <v>412</v>
      </c>
      <c r="B366" s="13" t="s">
        <v>367</v>
      </c>
      <c r="C366" t="str">
        <f t="shared" si="5"/>
        <v>PMS-Pole412</v>
      </c>
      <c r="D366" s="40">
        <v>3.1360673679498401</v>
      </c>
      <c r="E366" s="39">
        <v>99.316228856584601</v>
      </c>
    </row>
    <row r="367" spans="1:5" x14ac:dyDescent="0.3">
      <c r="A367" s="13">
        <v>411</v>
      </c>
      <c r="B367" s="13" t="s">
        <v>367</v>
      </c>
      <c r="C367" t="str">
        <f t="shared" si="5"/>
        <v>PMS-Pole411</v>
      </c>
      <c r="D367" s="40">
        <v>3.1361354966775798</v>
      </c>
      <c r="E367" s="39">
        <v>99.3173648093439</v>
      </c>
    </row>
    <row r="368" spans="1:5" x14ac:dyDescent="0.3">
      <c r="A368" s="13">
        <v>410</v>
      </c>
      <c r="B368" s="13" t="s">
        <v>367</v>
      </c>
      <c r="C368" t="str">
        <f t="shared" si="5"/>
        <v>PMS-Pole410</v>
      </c>
      <c r="D368" s="40">
        <v>3.1362099852121101</v>
      </c>
      <c r="E368" s="39">
        <v>99.318566528715905</v>
      </c>
    </row>
    <row r="369" spans="1:5" x14ac:dyDescent="0.3">
      <c r="A369" s="13">
        <v>409</v>
      </c>
      <c r="B369" s="13" t="s">
        <v>367</v>
      </c>
      <c r="C369" t="str">
        <f t="shared" si="5"/>
        <v>PMS-Pole409</v>
      </c>
      <c r="D369" s="40">
        <v>3.13624450319932</v>
      </c>
      <c r="E369" s="39">
        <v>99.319327354302402</v>
      </c>
    </row>
    <row r="370" spans="1:5" x14ac:dyDescent="0.3">
      <c r="A370" s="13">
        <v>408</v>
      </c>
      <c r="B370" s="13" t="s">
        <v>367</v>
      </c>
      <c r="C370" t="str">
        <f t="shared" si="5"/>
        <v>PMS-Pole408</v>
      </c>
      <c r="D370" s="40">
        <v>3.13628213515041</v>
      </c>
      <c r="E370" s="39">
        <v>99.320138128598998</v>
      </c>
    </row>
    <row r="371" spans="1:5" x14ac:dyDescent="0.3">
      <c r="A371" s="13">
        <v>407</v>
      </c>
      <c r="B371" s="13" t="s">
        <v>367</v>
      </c>
      <c r="C371" t="str">
        <f t="shared" si="5"/>
        <v>PMS-Pole407</v>
      </c>
      <c r="D371" s="40">
        <v>3.08835282975891</v>
      </c>
      <c r="E371" s="39">
        <v>99.295953553230703</v>
      </c>
    </row>
    <row r="372" spans="1:5" x14ac:dyDescent="0.3">
      <c r="A372" s="13">
        <v>406</v>
      </c>
      <c r="B372" s="13" t="s">
        <v>367</v>
      </c>
      <c r="C372" t="str">
        <f t="shared" si="5"/>
        <v>PMS-Pole406</v>
      </c>
      <c r="D372" s="40">
        <v>3.0888299720969101</v>
      </c>
      <c r="E372" s="39">
        <v>99.296480600509199</v>
      </c>
    </row>
    <row r="373" spans="1:5" x14ac:dyDescent="0.3">
      <c r="A373" s="13">
        <v>405</v>
      </c>
      <c r="B373" s="13" t="s">
        <v>367</v>
      </c>
      <c r="C373" t="str">
        <f t="shared" si="5"/>
        <v>PMS-Pole405</v>
      </c>
      <c r="D373" s="40">
        <v>3.0894395334537901</v>
      </c>
      <c r="E373" s="39">
        <v>99.297025659138896</v>
      </c>
    </row>
    <row r="374" spans="1:5" x14ac:dyDescent="0.3">
      <c r="A374" s="13">
        <v>404</v>
      </c>
      <c r="B374" s="13" t="s">
        <v>367</v>
      </c>
      <c r="C374" t="str">
        <f t="shared" si="5"/>
        <v>PMS-Pole404</v>
      </c>
      <c r="D374" s="40">
        <v>3.0902136501158801</v>
      </c>
      <c r="E374" s="39">
        <v>99.297777034301902</v>
      </c>
    </row>
    <row r="375" spans="1:5" x14ac:dyDescent="0.3">
      <c r="A375" s="13">
        <v>403</v>
      </c>
      <c r="B375" s="13" t="s">
        <v>367</v>
      </c>
      <c r="C375" t="str">
        <f t="shared" si="5"/>
        <v>PMS-Pole403</v>
      </c>
      <c r="D375" s="40">
        <v>3.0910712725420502</v>
      </c>
      <c r="E375" s="39">
        <v>99.298535582914099</v>
      </c>
    </row>
    <row r="376" spans="1:5" x14ac:dyDescent="0.3">
      <c r="A376" s="13">
        <v>402</v>
      </c>
      <c r="B376" s="13" t="s">
        <v>367</v>
      </c>
      <c r="C376" t="str">
        <f t="shared" si="5"/>
        <v>PMS-Pole402</v>
      </c>
      <c r="D376" s="40">
        <v>3.09148674799098</v>
      </c>
      <c r="E376" s="39">
        <v>99.298982065425093</v>
      </c>
    </row>
    <row r="377" spans="1:5" x14ac:dyDescent="0.3">
      <c r="A377" s="13">
        <v>401</v>
      </c>
      <c r="B377" s="13" t="s">
        <v>367</v>
      </c>
      <c r="C377" t="str">
        <f t="shared" si="5"/>
        <v>PMS-Pole401</v>
      </c>
      <c r="D377" s="40">
        <v>3.0923310675640798</v>
      </c>
      <c r="E377" s="39">
        <v>99.299744277048802</v>
      </c>
    </row>
    <row r="378" spans="1:5" x14ac:dyDescent="0.3">
      <c r="A378" s="13">
        <v>400</v>
      </c>
      <c r="B378" s="13" t="s">
        <v>367</v>
      </c>
      <c r="C378" t="str">
        <f t="shared" si="5"/>
        <v>PMS-Pole400</v>
      </c>
      <c r="D378" s="40">
        <v>3.0928829186387601</v>
      </c>
      <c r="E378" s="39">
        <v>99.300261634454401</v>
      </c>
    </row>
    <row r="379" spans="1:5" x14ac:dyDescent="0.3">
      <c r="A379" s="13">
        <v>399</v>
      </c>
      <c r="B379" s="13" t="s">
        <v>367</v>
      </c>
      <c r="C379" t="str">
        <f t="shared" si="5"/>
        <v>PMS-Pole399</v>
      </c>
      <c r="D379" s="40">
        <v>3.09378378778375</v>
      </c>
      <c r="E379" s="39">
        <v>99.300955539514007</v>
      </c>
    </row>
    <row r="380" spans="1:5" x14ac:dyDescent="0.3">
      <c r="A380" s="13">
        <v>398</v>
      </c>
      <c r="B380" s="13" t="s">
        <v>367</v>
      </c>
      <c r="C380" t="str">
        <f t="shared" si="5"/>
        <v>PMS-Pole398</v>
      </c>
      <c r="D380" s="40">
        <v>3.0945952852803198</v>
      </c>
      <c r="E380" s="39">
        <v>99.301623053256407</v>
      </c>
    </row>
    <row r="381" spans="1:5" x14ac:dyDescent="0.3">
      <c r="A381" s="13">
        <v>397</v>
      </c>
      <c r="B381" s="13" t="s">
        <v>367</v>
      </c>
      <c r="C381" t="str">
        <f t="shared" si="5"/>
        <v>PMS-Pole397</v>
      </c>
      <c r="D381" s="40">
        <v>3.0954434423634898</v>
      </c>
      <c r="E381" s="39">
        <v>99.302262087344801</v>
      </c>
    </row>
    <row r="382" spans="1:5" x14ac:dyDescent="0.3">
      <c r="A382" s="13">
        <v>396</v>
      </c>
      <c r="B382" s="13" t="s">
        <v>367</v>
      </c>
      <c r="C382" t="str">
        <f t="shared" si="5"/>
        <v>PMS-Pole396</v>
      </c>
      <c r="D382" s="40">
        <v>3.09615127519218</v>
      </c>
      <c r="E382" s="39">
        <v>99.302785473894403</v>
      </c>
    </row>
    <row r="383" spans="1:5" x14ac:dyDescent="0.3">
      <c r="A383" s="13">
        <v>395</v>
      </c>
      <c r="B383" s="13" t="s">
        <v>367</v>
      </c>
      <c r="C383" t="str">
        <f t="shared" si="5"/>
        <v>PMS-Pole395</v>
      </c>
      <c r="D383" s="40">
        <v>3.0971100458464198</v>
      </c>
      <c r="E383" s="39">
        <v>99.303515496028396</v>
      </c>
    </row>
    <row r="384" spans="1:5" x14ac:dyDescent="0.3">
      <c r="A384" s="13">
        <v>394</v>
      </c>
      <c r="B384" s="13" t="s">
        <v>367</v>
      </c>
      <c r="C384" t="str">
        <f t="shared" si="5"/>
        <v>PMS-Pole394</v>
      </c>
      <c r="D384" s="40">
        <v>3.0979151757840899</v>
      </c>
      <c r="E384" s="39">
        <v>99.304211008263295</v>
      </c>
    </row>
    <row r="385" spans="1:5" x14ac:dyDescent="0.3">
      <c r="A385" s="13">
        <v>393</v>
      </c>
      <c r="B385" s="13" t="s">
        <v>367</v>
      </c>
      <c r="C385" t="str">
        <f t="shared" si="5"/>
        <v>PMS-Pole393</v>
      </c>
      <c r="D385" s="40">
        <v>3.09908879163422</v>
      </c>
      <c r="E385" s="39">
        <v>99.305120482049304</v>
      </c>
    </row>
    <row r="386" spans="1:5" x14ac:dyDescent="0.3">
      <c r="A386" s="13">
        <v>392</v>
      </c>
      <c r="B386" s="13" t="s">
        <v>367</v>
      </c>
      <c r="C386" t="str">
        <f t="shared" ref="C386:C449" si="6">B386 &amp; "-Pole" &amp; A386</f>
        <v>PMS-Pole392</v>
      </c>
      <c r="D386" s="40">
        <v>3.1000175272480899</v>
      </c>
      <c r="E386" s="39">
        <v>99.305889631578594</v>
      </c>
    </row>
    <row r="387" spans="1:5" x14ac:dyDescent="0.3">
      <c r="A387" s="13">
        <v>391</v>
      </c>
      <c r="B387" s="13" t="s">
        <v>367</v>
      </c>
      <c r="C387" t="str">
        <f t="shared" si="6"/>
        <v>PMS-Pole391</v>
      </c>
      <c r="D387" s="40">
        <v>3.10088733453181</v>
      </c>
      <c r="E387" s="39">
        <v>99.306536595643294</v>
      </c>
    </row>
    <row r="388" spans="1:5" x14ac:dyDescent="0.3">
      <c r="A388" s="13">
        <v>390</v>
      </c>
      <c r="B388" s="13" t="s">
        <v>367</v>
      </c>
      <c r="C388" t="str">
        <f t="shared" si="6"/>
        <v>PMS-Pole390</v>
      </c>
      <c r="D388" s="40">
        <v>3.1017895833375402</v>
      </c>
      <c r="E388" s="39">
        <v>99.307294103996298</v>
      </c>
    </row>
    <row r="389" spans="1:5" x14ac:dyDescent="0.3">
      <c r="A389" s="13">
        <v>389</v>
      </c>
      <c r="B389" s="13" t="s">
        <v>367</v>
      </c>
      <c r="C389" t="str">
        <f t="shared" si="6"/>
        <v>PMS-Pole389</v>
      </c>
      <c r="D389" s="40">
        <v>3.1026225399218599</v>
      </c>
      <c r="E389" s="39">
        <v>99.307939753499895</v>
      </c>
    </row>
    <row r="390" spans="1:5" x14ac:dyDescent="0.3">
      <c r="A390" s="13">
        <v>388</v>
      </c>
      <c r="B390" s="13" t="s">
        <v>367</v>
      </c>
      <c r="C390" t="str">
        <f t="shared" si="6"/>
        <v>PMS-Pole388</v>
      </c>
      <c r="D390" s="40">
        <v>3.1033557587694398</v>
      </c>
      <c r="E390" s="39">
        <v>99.308560093681706</v>
      </c>
    </row>
    <row r="391" spans="1:5" x14ac:dyDescent="0.3">
      <c r="A391" s="13">
        <v>387</v>
      </c>
      <c r="B391" s="13" t="s">
        <v>367</v>
      </c>
      <c r="C391" t="str">
        <f t="shared" si="6"/>
        <v>PMS-Pole387</v>
      </c>
      <c r="D391" s="40">
        <v>3.10432519212539</v>
      </c>
      <c r="E391" s="39">
        <v>99.309193286160493</v>
      </c>
    </row>
    <row r="392" spans="1:5" x14ac:dyDescent="0.3">
      <c r="A392" s="13">
        <v>386</v>
      </c>
      <c r="B392" s="13" t="s">
        <v>367</v>
      </c>
      <c r="C392" t="str">
        <f t="shared" si="6"/>
        <v>PMS-Pole386</v>
      </c>
      <c r="D392" s="40">
        <v>3.10527091726629</v>
      </c>
      <c r="E392" s="39">
        <v>99.309876562534697</v>
      </c>
    </row>
    <row r="393" spans="1:5" x14ac:dyDescent="0.3">
      <c r="A393" s="13">
        <v>385</v>
      </c>
      <c r="B393" s="13" t="s">
        <v>367</v>
      </c>
      <c r="C393" t="str">
        <f t="shared" si="6"/>
        <v>PMS-Pole385</v>
      </c>
      <c r="D393" s="40">
        <v>3.10656363043715</v>
      </c>
      <c r="E393" s="39">
        <v>99.310740478114397</v>
      </c>
    </row>
    <row r="394" spans="1:5" x14ac:dyDescent="0.3">
      <c r="A394" s="13">
        <v>384</v>
      </c>
      <c r="B394" s="13" t="s">
        <v>367</v>
      </c>
      <c r="C394" t="str">
        <f t="shared" si="6"/>
        <v>PMS-Pole384</v>
      </c>
      <c r="D394" s="40">
        <v>3.1074923986666398</v>
      </c>
      <c r="E394" s="39">
        <v>99.311518808791604</v>
      </c>
    </row>
    <row r="395" spans="1:5" x14ac:dyDescent="0.3">
      <c r="A395" s="13">
        <v>383</v>
      </c>
      <c r="B395" s="13" t="s">
        <v>367</v>
      </c>
      <c r="C395" t="str">
        <f t="shared" si="6"/>
        <v>PMS-Pole383</v>
      </c>
      <c r="D395" s="40">
        <v>3.1084168749511401</v>
      </c>
      <c r="E395" s="39">
        <v>99.312155557964104</v>
      </c>
    </row>
    <row r="396" spans="1:5" x14ac:dyDescent="0.3">
      <c r="A396" s="13">
        <v>382</v>
      </c>
      <c r="B396" s="13" t="s">
        <v>367</v>
      </c>
      <c r="C396" t="str">
        <f t="shared" si="6"/>
        <v>PMS-Pole382</v>
      </c>
      <c r="D396" s="40">
        <v>3.1093210166499099</v>
      </c>
      <c r="E396" s="39">
        <v>99.312630608793</v>
      </c>
    </row>
    <row r="397" spans="1:5" x14ac:dyDescent="0.3">
      <c r="A397" s="13">
        <v>381</v>
      </c>
      <c r="B397" s="13" t="s">
        <v>367</v>
      </c>
      <c r="C397" t="str">
        <f t="shared" si="6"/>
        <v>PMS-Pole381</v>
      </c>
      <c r="D397" s="40">
        <v>3.11021526448791</v>
      </c>
      <c r="E397" s="39">
        <v>99.313188796348101</v>
      </c>
    </row>
    <row r="398" spans="1:5" x14ac:dyDescent="0.3">
      <c r="A398" s="13">
        <v>380</v>
      </c>
      <c r="B398" s="13" t="s">
        <v>367</v>
      </c>
      <c r="C398" t="str">
        <f t="shared" si="6"/>
        <v>PMS-Pole380</v>
      </c>
      <c r="D398" s="40">
        <v>3.1109654219046901</v>
      </c>
      <c r="E398" s="39">
        <v>99.313480722247903</v>
      </c>
    </row>
    <row r="399" spans="1:5" x14ac:dyDescent="0.3">
      <c r="A399" s="13">
        <v>379</v>
      </c>
      <c r="B399" s="13" t="s">
        <v>367</v>
      </c>
      <c r="C399" t="str">
        <f t="shared" si="6"/>
        <v>PMS-Pole379</v>
      </c>
      <c r="D399" s="40">
        <v>3.11177573651001</v>
      </c>
      <c r="E399" s="39">
        <v>99.3137148330961</v>
      </c>
    </row>
    <row r="400" spans="1:5" x14ac:dyDescent="0.3">
      <c r="A400" s="13">
        <v>378</v>
      </c>
      <c r="B400" s="13" t="s">
        <v>367</v>
      </c>
      <c r="C400" t="str">
        <f t="shared" si="6"/>
        <v>PMS-Pole378</v>
      </c>
      <c r="D400" s="40">
        <v>3.1130389382089199</v>
      </c>
      <c r="E400" s="39">
        <v>99.314039229768795</v>
      </c>
    </row>
    <row r="401" spans="1:5" x14ac:dyDescent="0.3">
      <c r="A401" s="13">
        <v>377</v>
      </c>
      <c r="B401" s="13" t="s">
        <v>367</v>
      </c>
      <c r="C401" t="str">
        <f t="shared" si="6"/>
        <v>PMS-Pole377</v>
      </c>
      <c r="D401" s="40">
        <v>3.1145717343944899</v>
      </c>
      <c r="E401" s="39">
        <v>99.314462902669902</v>
      </c>
    </row>
    <row r="402" spans="1:5" x14ac:dyDescent="0.3">
      <c r="A402" s="13">
        <v>376</v>
      </c>
      <c r="B402" s="13" t="s">
        <v>367</v>
      </c>
      <c r="C402" t="str">
        <f t="shared" si="6"/>
        <v>PMS-Pole376</v>
      </c>
      <c r="D402" s="40">
        <v>3.1154233700324099</v>
      </c>
      <c r="E402" s="39">
        <v>99.314597785949999</v>
      </c>
    </row>
    <row r="403" spans="1:5" x14ac:dyDescent="0.3">
      <c r="A403" s="13">
        <v>375</v>
      </c>
      <c r="B403" s="13" t="s">
        <v>367</v>
      </c>
      <c r="C403" t="str">
        <f t="shared" si="6"/>
        <v>PMS-Pole375</v>
      </c>
      <c r="D403" s="40">
        <v>3.1162498419167499</v>
      </c>
      <c r="E403" s="39">
        <v>99.314773705972996</v>
      </c>
    </row>
    <row r="404" spans="1:5" x14ac:dyDescent="0.3">
      <c r="A404" s="13">
        <v>374</v>
      </c>
      <c r="B404" s="13" t="s">
        <v>367</v>
      </c>
      <c r="C404" t="str">
        <f t="shared" si="6"/>
        <v>PMS-Pole374</v>
      </c>
      <c r="D404" s="40">
        <v>3.1178420217498699</v>
      </c>
      <c r="E404" s="39">
        <v>99.315248156830506</v>
      </c>
    </row>
    <row r="405" spans="1:5" x14ac:dyDescent="0.3">
      <c r="A405" s="13">
        <v>373</v>
      </c>
      <c r="B405" s="13" t="s">
        <v>367</v>
      </c>
      <c r="C405" t="str">
        <f t="shared" si="6"/>
        <v>PMS-Pole373</v>
      </c>
      <c r="D405" s="40">
        <v>3.1187591962565699</v>
      </c>
      <c r="E405" s="39">
        <v>99.315383459962703</v>
      </c>
    </row>
    <row r="406" spans="1:5" x14ac:dyDescent="0.3">
      <c r="A406" s="13">
        <v>372</v>
      </c>
      <c r="B406" s="13" t="s">
        <v>367</v>
      </c>
      <c r="C406" t="str">
        <f t="shared" si="6"/>
        <v>PMS-Pole372</v>
      </c>
      <c r="D406" s="40">
        <v>3.1200385823830099</v>
      </c>
      <c r="E406" s="39">
        <v>99.3157332579014</v>
      </c>
    </row>
    <row r="407" spans="1:5" x14ac:dyDescent="0.3">
      <c r="A407" s="13">
        <v>371</v>
      </c>
      <c r="B407" s="13" t="s">
        <v>367</v>
      </c>
      <c r="C407" t="str">
        <f t="shared" si="6"/>
        <v>PMS-Pole371</v>
      </c>
      <c r="D407" s="40">
        <v>3.1213203776438299</v>
      </c>
      <c r="E407" s="39">
        <v>99.316122273892304</v>
      </c>
    </row>
    <row r="408" spans="1:5" x14ac:dyDescent="0.3">
      <c r="A408" s="13">
        <v>370</v>
      </c>
      <c r="B408" s="13" t="s">
        <v>367</v>
      </c>
      <c r="C408" t="str">
        <f t="shared" si="6"/>
        <v>PMS-Pole370</v>
      </c>
      <c r="D408" s="40">
        <v>3.1221591936076099</v>
      </c>
      <c r="E408" s="39">
        <v>99.316464038708204</v>
      </c>
    </row>
    <row r="409" spans="1:5" x14ac:dyDescent="0.3">
      <c r="A409" s="13">
        <v>369</v>
      </c>
      <c r="B409" s="13" t="s">
        <v>367</v>
      </c>
      <c r="C409" t="str">
        <f t="shared" si="6"/>
        <v>PMS-Pole369</v>
      </c>
      <c r="D409" s="40">
        <v>3.12306107919441</v>
      </c>
      <c r="E409" s="39">
        <v>99.316758479002203</v>
      </c>
    </row>
    <row r="410" spans="1:5" x14ac:dyDescent="0.3">
      <c r="A410" s="13">
        <v>368</v>
      </c>
      <c r="B410" s="13" t="s">
        <v>367</v>
      </c>
      <c r="C410" t="str">
        <f t="shared" si="6"/>
        <v>PMS-Pole368</v>
      </c>
      <c r="D410" s="40">
        <v>3.1242861911658899</v>
      </c>
      <c r="E410" s="39">
        <v>99.317128170489198</v>
      </c>
    </row>
    <row r="411" spans="1:5" x14ac:dyDescent="0.3">
      <c r="A411" s="13">
        <v>367</v>
      </c>
      <c r="B411" s="13" t="s">
        <v>367</v>
      </c>
      <c r="C411" t="str">
        <f t="shared" si="6"/>
        <v>PMS-Pole367</v>
      </c>
      <c r="D411" s="40">
        <v>3.12577589532096</v>
      </c>
      <c r="E411" s="39">
        <v>99.317593292135498</v>
      </c>
    </row>
    <row r="412" spans="1:5" x14ac:dyDescent="0.3">
      <c r="A412" s="13">
        <v>366</v>
      </c>
      <c r="B412" s="13" t="s">
        <v>367</v>
      </c>
      <c r="C412" t="str">
        <f t="shared" si="6"/>
        <v>PMS-Pole366</v>
      </c>
      <c r="D412" s="40">
        <v>3.1265317823420302</v>
      </c>
      <c r="E412" s="39">
        <v>99.317788260373604</v>
      </c>
    </row>
    <row r="413" spans="1:5" x14ac:dyDescent="0.3">
      <c r="A413" s="13">
        <v>365</v>
      </c>
      <c r="B413" s="13" t="s">
        <v>367</v>
      </c>
      <c r="C413" t="str">
        <f t="shared" si="6"/>
        <v>PMS-Pole365</v>
      </c>
      <c r="D413" s="40">
        <v>3.1274329009380302</v>
      </c>
      <c r="E413" s="39">
        <v>99.318021689910793</v>
      </c>
    </row>
    <row r="414" spans="1:5" x14ac:dyDescent="0.3">
      <c r="A414" s="13">
        <v>364</v>
      </c>
      <c r="B414" s="13" t="s">
        <v>367</v>
      </c>
      <c r="C414" t="str">
        <f t="shared" si="6"/>
        <v>PMS-Pole364</v>
      </c>
      <c r="D414" s="40">
        <v>3.1282415539203599</v>
      </c>
      <c r="E414" s="39">
        <v>99.318253243226593</v>
      </c>
    </row>
    <row r="415" spans="1:5" x14ac:dyDescent="0.3">
      <c r="A415" s="13">
        <v>363</v>
      </c>
      <c r="B415" s="13" t="s">
        <v>367</v>
      </c>
      <c r="C415" t="str">
        <f t="shared" si="6"/>
        <v>PMS-Pole363</v>
      </c>
      <c r="D415" s="40">
        <v>3.1291824720499002</v>
      </c>
      <c r="E415" s="39">
        <v>99.318481339199806</v>
      </c>
    </row>
    <row r="416" spans="1:5" x14ac:dyDescent="0.3">
      <c r="A416" s="13">
        <v>362</v>
      </c>
      <c r="B416" s="13" t="s">
        <v>367</v>
      </c>
      <c r="C416" t="str">
        <f t="shared" si="6"/>
        <v>PMS-Pole362</v>
      </c>
      <c r="D416" s="40">
        <v>3.1301092295132298</v>
      </c>
      <c r="E416" s="39">
        <v>99.3187219060258</v>
      </c>
    </row>
    <row r="417" spans="1:5" x14ac:dyDescent="0.3">
      <c r="A417" s="13">
        <v>361</v>
      </c>
      <c r="B417" s="13" t="s">
        <v>367</v>
      </c>
      <c r="C417" t="str">
        <f t="shared" si="6"/>
        <v>PMS-Pole361</v>
      </c>
      <c r="D417" s="40">
        <v>3.1309940598460999</v>
      </c>
      <c r="E417" s="39">
        <v>99.318935404910604</v>
      </c>
    </row>
    <row r="418" spans="1:5" x14ac:dyDescent="0.3">
      <c r="A418" s="13">
        <v>360</v>
      </c>
      <c r="B418" s="13" t="s">
        <v>367</v>
      </c>
      <c r="C418" t="str">
        <f t="shared" si="6"/>
        <v>PMS-Pole360</v>
      </c>
      <c r="D418" s="40">
        <v>3.1317681904654902</v>
      </c>
      <c r="E418" s="39">
        <v>99.319164412594603</v>
      </c>
    </row>
    <row r="419" spans="1:5" x14ac:dyDescent="0.3">
      <c r="A419" s="13">
        <v>359</v>
      </c>
      <c r="B419" s="13" t="s">
        <v>367</v>
      </c>
      <c r="C419" t="str">
        <f t="shared" si="6"/>
        <v>PMS-Pole359</v>
      </c>
      <c r="D419" s="40">
        <v>3.1326648147632601</v>
      </c>
      <c r="E419" s="39">
        <v>99.319396183642795</v>
      </c>
    </row>
    <row r="420" spans="1:5" x14ac:dyDescent="0.3">
      <c r="A420" s="13">
        <v>358</v>
      </c>
      <c r="B420" s="13" t="s">
        <v>367</v>
      </c>
      <c r="C420" t="str">
        <f t="shared" si="6"/>
        <v>PMS-Pole358</v>
      </c>
      <c r="D420" s="40">
        <v>3.1339598360599799</v>
      </c>
      <c r="E420" s="39">
        <v>99.319794122975395</v>
      </c>
    </row>
    <row r="421" spans="1:5" x14ac:dyDescent="0.3">
      <c r="A421" s="13">
        <v>357</v>
      </c>
      <c r="B421" s="13" t="s">
        <v>367</v>
      </c>
      <c r="C421" t="str">
        <f t="shared" si="6"/>
        <v>PMS-Pole357</v>
      </c>
      <c r="D421" s="40">
        <v>3.1347718061525902</v>
      </c>
      <c r="E421" s="39">
        <v>99.319958561050697</v>
      </c>
    </row>
    <row r="422" spans="1:5" x14ac:dyDescent="0.3">
      <c r="A422" s="13">
        <v>356</v>
      </c>
      <c r="B422" s="13" t="s">
        <v>367</v>
      </c>
      <c r="C422" t="str">
        <f t="shared" si="6"/>
        <v>PMS-Pole356</v>
      </c>
      <c r="D422" s="40">
        <v>3.13577328797613</v>
      </c>
      <c r="E422" s="39">
        <v>99.320193209777003</v>
      </c>
    </row>
    <row r="423" spans="1:5" x14ac:dyDescent="0.3">
      <c r="A423" s="13">
        <v>355</v>
      </c>
      <c r="B423" s="13" t="s">
        <v>367</v>
      </c>
      <c r="C423" t="str">
        <f t="shared" si="6"/>
        <v>PMS-Pole355</v>
      </c>
      <c r="D423" s="40">
        <v>3.13665630466391</v>
      </c>
      <c r="E423" s="39">
        <v>99.320386151882303</v>
      </c>
    </row>
    <row r="424" spans="1:5" x14ac:dyDescent="0.3">
      <c r="A424" s="13">
        <v>354</v>
      </c>
      <c r="B424" s="13" t="s">
        <v>367</v>
      </c>
      <c r="C424" t="str">
        <f t="shared" si="6"/>
        <v>PMS-Pole354</v>
      </c>
      <c r="D424" s="40">
        <v>3.1374127404674299</v>
      </c>
      <c r="E424" s="39">
        <v>99.320509433630406</v>
      </c>
    </row>
    <row r="425" spans="1:5" x14ac:dyDescent="0.3">
      <c r="A425" s="13">
        <v>353</v>
      </c>
      <c r="B425" s="13" t="s">
        <v>367</v>
      </c>
      <c r="C425" t="str">
        <f t="shared" si="6"/>
        <v>PMS-Pole353</v>
      </c>
      <c r="D425" s="40">
        <v>3.1381238404089902</v>
      </c>
      <c r="E425" s="39">
        <v>99.320649625440495</v>
      </c>
    </row>
    <row r="426" spans="1:5" x14ac:dyDescent="0.3">
      <c r="A426" s="13">
        <v>352</v>
      </c>
      <c r="B426" s="13" t="s">
        <v>367</v>
      </c>
      <c r="C426" t="str">
        <f t="shared" si="6"/>
        <v>PMS-Pole352</v>
      </c>
      <c r="D426" s="40">
        <v>3.13903917935176</v>
      </c>
      <c r="E426" s="39">
        <v>99.3208124526749</v>
      </c>
    </row>
    <row r="427" spans="1:5" x14ac:dyDescent="0.3">
      <c r="A427" s="13">
        <v>351</v>
      </c>
      <c r="B427" s="13" t="s">
        <v>367</v>
      </c>
      <c r="C427" t="str">
        <f t="shared" si="6"/>
        <v>PMS-Pole351</v>
      </c>
      <c r="D427" s="40">
        <v>3.13960730101148</v>
      </c>
      <c r="E427" s="39">
        <v>99.320911475470595</v>
      </c>
    </row>
    <row r="428" spans="1:5" x14ac:dyDescent="0.3">
      <c r="A428" s="13">
        <v>350</v>
      </c>
      <c r="B428" s="13" t="s">
        <v>367</v>
      </c>
      <c r="C428" t="str">
        <f t="shared" si="6"/>
        <v>PMS-Pole350</v>
      </c>
      <c r="D428" s="40">
        <v>3.1401644874803201</v>
      </c>
      <c r="E428" s="39">
        <v>99.320963543484893</v>
      </c>
    </row>
    <row r="429" spans="1:5" x14ac:dyDescent="0.3">
      <c r="A429" s="13">
        <v>349</v>
      </c>
      <c r="B429" s="13" t="s">
        <v>367</v>
      </c>
      <c r="C429" t="str">
        <f t="shared" si="6"/>
        <v>PMS-Pole349</v>
      </c>
      <c r="D429" s="40">
        <v>3.1409311674099598</v>
      </c>
      <c r="E429" s="39">
        <v>99.321139547332294</v>
      </c>
    </row>
    <row r="430" spans="1:5" x14ac:dyDescent="0.3">
      <c r="A430" s="13">
        <v>348</v>
      </c>
      <c r="B430" s="13" t="s">
        <v>367</v>
      </c>
      <c r="C430" t="str">
        <f t="shared" si="6"/>
        <v>PMS-Pole348</v>
      </c>
      <c r="D430" s="40">
        <v>3.1415907743978302</v>
      </c>
      <c r="E430" s="39">
        <v>99.321265803534203</v>
      </c>
    </row>
    <row r="431" spans="1:5" x14ac:dyDescent="0.3">
      <c r="A431" s="13">
        <v>347</v>
      </c>
      <c r="B431" s="13" t="s">
        <v>367</v>
      </c>
      <c r="C431" t="str">
        <f t="shared" si="6"/>
        <v>PMS-Pole347</v>
      </c>
      <c r="D431" s="40">
        <v>3.1421890332064999</v>
      </c>
      <c r="E431" s="39">
        <v>99.3213689682579</v>
      </c>
    </row>
    <row r="432" spans="1:5" x14ac:dyDescent="0.3">
      <c r="A432" s="13">
        <v>346</v>
      </c>
      <c r="B432" s="13" t="s">
        <v>367</v>
      </c>
      <c r="C432" t="str">
        <f t="shared" si="6"/>
        <v>PMS-Pole346</v>
      </c>
      <c r="D432" s="40">
        <v>3.1423787978578499</v>
      </c>
      <c r="E432" s="39">
        <v>99.320879286870195</v>
      </c>
    </row>
    <row r="433" spans="1:5" x14ac:dyDescent="0.3">
      <c r="A433" s="13">
        <v>345</v>
      </c>
      <c r="B433" s="13" t="s">
        <v>367</v>
      </c>
      <c r="C433" t="str">
        <f t="shared" si="6"/>
        <v>PMS-Pole345</v>
      </c>
      <c r="D433" s="40">
        <v>3.1424613344501702</v>
      </c>
      <c r="E433" s="39">
        <v>99.320664439433301</v>
      </c>
    </row>
    <row r="434" spans="1:5" x14ac:dyDescent="0.3">
      <c r="A434" s="13">
        <v>344</v>
      </c>
      <c r="B434" s="13" t="s">
        <v>367</v>
      </c>
      <c r="C434" t="str">
        <f t="shared" si="6"/>
        <v>PMS-Pole344</v>
      </c>
      <c r="D434" s="40">
        <v>3.14260706076875</v>
      </c>
      <c r="E434" s="39">
        <v>99.320529528205796</v>
      </c>
    </row>
    <row r="435" spans="1:5" x14ac:dyDescent="0.3">
      <c r="A435" s="13">
        <v>343</v>
      </c>
      <c r="B435" s="13" t="s">
        <v>367</v>
      </c>
      <c r="C435" t="str">
        <f t="shared" si="6"/>
        <v>PMS-Pole343</v>
      </c>
      <c r="D435" s="40">
        <v>3.1431149529398899</v>
      </c>
      <c r="E435" s="39">
        <v>99.3201923019719</v>
      </c>
    </row>
    <row r="436" spans="1:5" x14ac:dyDescent="0.3">
      <c r="A436" s="13">
        <v>342</v>
      </c>
      <c r="B436" s="13" t="s">
        <v>367</v>
      </c>
      <c r="C436" t="str">
        <f t="shared" si="6"/>
        <v>PMS-Pole342</v>
      </c>
      <c r="D436" s="40">
        <v>3.1437040420462301</v>
      </c>
      <c r="E436" s="39">
        <v>99.319825587193293</v>
      </c>
    </row>
    <row r="437" spans="1:5" x14ac:dyDescent="0.3">
      <c r="A437" s="13">
        <v>341</v>
      </c>
      <c r="B437" s="13" t="s">
        <v>367</v>
      </c>
      <c r="C437" t="str">
        <f t="shared" si="6"/>
        <v>PMS-Pole341</v>
      </c>
      <c r="D437" s="40">
        <v>3.1443656427733799</v>
      </c>
      <c r="E437" s="39">
        <v>99.319404809042695</v>
      </c>
    </row>
    <row r="438" spans="1:5" x14ac:dyDescent="0.3">
      <c r="A438" s="13">
        <v>340</v>
      </c>
      <c r="B438" s="13" t="s">
        <v>367</v>
      </c>
      <c r="C438" t="str">
        <f t="shared" si="6"/>
        <v>PMS-Pole340</v>
      </c>
      <c r="D438" s="40">
        <v>3.1449386714734202</v>
      </c>
      <c r="E438" s="39">
        <v>99.319055211126297</v>
      </c>
    </row>
    <row r="439" spans="1:5" x14ac:dyDescent="0.3">
      <c r="A439" s="13">
        <v>339</v>
      </c>
      <c r="B439" s="13" t="s">
        <v>367</v>
      </c>
      <c r="C439" t="str">
        <f t="shared" si="6"/>
        <v>PMS-Pole339</v>
      </c>
      <c r="D439" s="40">
        <v>3.1453765241586402</v>
      </c>
      <c r="E439" s="39">
        <v>99.318785136948506</v>
      </c>
    </row>
    <row r="440" spans="1:5" x14ac:dyDescent="0.3">
      <c r="A440" s="13">
        <v>338</v>
      </c>
      <c r="B440" s="13" t="s">
        <v>367</v>
      </c>
      <c r="C440" t="str">
        <f t="shared" si="6"/>
        <v>PMS-Pole338</v>
      </c>
      <c r="D440" s="40">
        <v>3.1459781203247701</v>
      </c>
      <c r="E440" s="39">
        <v>99.318390825410603</v>
      </c>
    </row>
    <row r="441" spans="1:5" x14ac:dyDescent="0.3">
      <c r="A441" s="13">
        <v>337</v>
      </c>
      <c r="B441" s="13" t="s">
        <v>367</v>
      </c>
      <c r="C441" t="str">
        <f t="shared" si="6"/>
        <v>PMS-Pole337</v>
      </c>
      <c r="D441" s="40">
        <v>3.14680168428547</v>
      </c>
      <c r="E441" s="39">
        <v>99.317911786575195</v>
      </c>
    </row>
    <row r="442" spans="1:5" x14ac:dyDescent="0.3">
      <c r="A442" s="13">
        <v>336</v>
      </c>
      <c r="B442" s="13" t="s">
        <v>367</v>
      </c>
      <c r="C442" t="str">
        <f t="shared" si="6"/>
        <v>PMS-Pole336</v>
      </c>
      <c r="D442" s="40">
        <v>3.14750280196919</v>
      </c>
      <c r="E442" s="39">
        <v>99.317519858229105</v>
      </c>
    </row>
    <row r="443" spans="1:5" x14ac:dyDescent="0.3">
      <c r="A443" s="13">
        <v>335</v>
      </c>
      <c r="B443" s="13" t="s">
        <v>367</v>
      </c>
      <c r="C443" t="str">
        <f t="shared" si="6"/>
        <v>PMS-Pole335</v>
      </c>
      <c r="D443" s="40">
        <v>3.1481550592910001</v>
      </c>
      <c r="E443" s="39">
        <v>99.317123267815404</v>
      </c>
    </row>
    <row r="444" spans="1:5" x14ac:dyDescent="0.3">
      <c r="A444" s="13">
        <v>334</v>
      </c>
      <c r="B444" s="13" t="s">
        <v>367</v>
      </c>
      <c r="C444" t="str">
        <f t="shared" si="6"/>
        <v>PMS-Pole334</v>
      </c>
      <c r="D444" s="40">
        <v>3.1487863146242399</v>
      </c>
      <c r="E444" s="39">
        <v>99.316738372249802</v>
      </c>
    </row>
    <row r="445" spans="1:5" x14ac:dyDescent="0.3">
      <c r="A445" s="13">
        <v>333</v>
      </c>
      <c r="B445" s="13" t="s">
        <v>367</v>
      </c>
      <c r="C445" t="str">
        <f t="shared" si="6"/>
        <v>PMS-Pole333</v>
      </c>
      <c r="D445" s="40">
        <v>3.1493369880950501</v>
      </c>
      <c r="E445" s="39">
        <v>99.316402384567098</v>
      </c>
    </row>
    <row r="446" spans="1:5" x14ac:dyDescent="0.3">
      <c r="A446" s="13">
        <v>332</v>
      </c>
      <c r="B446" s="13" t="s">
        <v>367</v>
      </c>
      <c r="C446" t="str">
        <f t="shared" si="6"/>
        <v>PMS-Pole332</v>
      </c>
      <c r="D446" s="40">
        <v>3.1497504170325099</v>
      </c>
      <c r="E446" s="39">
        <v>99.316135246717195</v>
      </c>
    </row>
    <row r="447" spans="1:5" x14ac:dyDescent="0.3">
      <c r="A447" s="13">
        <v>331</v>
      </c>
      <c r="B447" s="13" t="s">
        <v>367</v>
      </c>
      <c r="C447" t="str">
        <f t="shared" si="6"/>
        <v>PMS-Pole331</v>
      </c>
      <c r="D447" s="40">
        <v>3.1502583031609999</v>
      </c>
      <c r="E447" s="39">
        <v>99.315838723665294</v>
      </c>
    </row>
    <row r="448" spans="1:5" x14ac:dyDescent="0.3">
      <c r="A448" s="13">
        <v>330</v>
      </c>
      <c r="B448" s="13" t="s">
        <v>367</v>
      </c>
      <c r="C448" t="str">
        <f t="shared" si="6"/>
        <v>PMS-Pole330</v>
      </c>
      <c r="D448" s="40">
        <v>3.1507569590367002</v>
      </c>
      <c r="E448" s="39">
        <v>99.315551189175594</v>
      </c>
    </row>
    <row r="449" spans="1:5" x14ac:dyDescent="0.3">
      <c r="A449" s="13">
        <v>329</v>
      </c>
      <c r="B449" s="13" t="s">
        <v>367</v>
      </c>
      <c r="C449" t="str">
        <f t="shared" si="6"/>
        <v>PMS-Pole329</v>
      </c>
      <c r="D449" s="40">
        <v>3.1511261221588001</v>
      </c>
      <c r="E449" s="39">
        <v>99.315331178064994</v>
      </c>
    </row>
    <row r="450" spans="1:5" x14ac:dyDescent="0.3">
      <c r="A450" s="13">
        <v>328</v>
      </c>
      <c r="B450" s="13" t="s">
        <v>367</v>
      </c>
      <c r="C450" t="str">
        <f t="shared" ref="C450:C513" si="7">B450 &amp; "-Pole" &amp; A450</f>
        <v>PMS-Pole328</v>
      </c>
      <c r="D450" s="40">
        <v>3.1515950981872498</v>
      </c>
      <c r="E450" s="39">
        <v>99.3149703357345</v>
      </c>
    </row>
    <row r="451" spans="1:5" x14ac:dyDescent="0.3">
      <c r="A451" s="13">
        <v>327</v>
      </c>
      <c r="B451" s="13" t="s">
        <v>367</v>
      </c>
      <c r="C451" t="str">
        <f t="shared" si="7"/>
        <v>PMS-Pole327</v>
      </c>
      <c r="D451" s="40">
        <v>3.1519101599054999</v>
      </c>
      <c r="E451" s="39">
        <v>99.314900214382007</v>
      </c>
    </row>
    <row r="452" spans="1:5" x14ac:dyDescent="0.3">
      <c r="A452" s="13">
        <v>326</v>
      </c>
      <c r="B452" s="13" t="s">
        <v>367</v>
      </c>
      <c r="C452" t="str">
        <f t="shared" si="7"/>
        <v>PMS-Pole326</v>
      </c>
      <c r="D452" s="40">
        <v>3.1525116923176899</v>
      </c>
      <c r="E452" s="39">
        <v>99.314847762068098</v>
      </c>
    </row>
    <row r="453" spans="1:5" x14ac:dyDescent="0.3">
      <c r="A453" s="13">
        <v>325</v>
      </c>
      <c r="B453" s="13" t="s">
        <v>367</v>
      </c>
      <c r="C453" t="str">
        <f t="shared" si="7"/>
        <v>PMS-Pole325</v>
      </c>
      <c r="D453" s="40">
        <v>3.1531680231521499</v>
      </c>
      <c r="E453" s="39">
        <v>99.314778482495896</v>
      </c>
    </row>
    <row r="454" spans="1:5" x14ac:dyDescent="0.3">
      <c r="A454" s="13">
        <v>324</v>
      </c>
      <c r="B454" s="13" t="s">
        <v>367</v>
      </c>
      <c r="C454" t="str">
        <f t="shared" si="7"/>
        <v>PMS-Pole324</v>
      </c>
      <c r="D454" s="40">
        <v>3.15376034816151</v>
      </c>
      <c r="E454" s="39">
        <v>99.314719613516402</v>
      </c>
    </row>
    <row r="455" spans="1:5" x14ac:dyDescent="0.3">
      <c r="A455" s="13">
        <v>323</v>
      </c>
      <c r="B455" s="13" t="s">
        <v>367</v>
      </c>
      <c r="C455" t="str">
        <f t="shared" si="7"/>
        <v>PMS-Pole323</v>
      </c>
      <c r="D455" s="40">
        <v>3.1541890331161802</v>
      </c>
      <c r="E455" s="39">
        <v>99.314672714392501</v>
      </c>
    </row>
    <row r="456" spans="1:5" x14ac:dyDescent="0.3">
      <c r="A456" s="13">
        <v>322</v>
      </c>
      <c r="B456" s="13" t="s">
        <v>367</v>
      </c>
      <c r="C456" t="str">
        <f t="shared" si="7"/>
        <v>PMS-Pole322</v>
      </c>
      <c r="D456" s="40">
        <v>3.1545832594768402</v>
      </c>
      <c r="E456" s="39">
        <v>99.314635728719395</v>
      </c>
    </row>
    <row r="457" spans="1:5" x14ac:dyDescent="0.3">
      <c r="A457" s="13">
        <v>321</v>
      </c>
      <c r="B457" s="13" t="s">
        <v>367</v>
      </c>
      <c r="C457" t="str">
        <f t="shared" si="7"/>
        <v>PMS-Pole321</v>
      </c>
      <c r="D457" s="40">
        <v>3.15501244814799</v>
      </c>
      <c r="E457" s="39">
        <v>99.314601438654407</v>
      </c>
    </row>
    <row r="458" spans="1:5" x14ac:dyDescent="0.3">
      <c r="A458" s="13">
        <v>320</v>
      </c>
      <c r="B458" s="13" t="s">
        <v>367</v>
      </c>
      <c r="C458" t="str">
        <f t="shared" si="7"/>
        <v>PMS-Pole320</v>
      </c>
      <c r="D458" s="40">
        <v>3.1554367814269799</v>
      </c>
      <c r="E458" s="39">
        <v>99.314578558783396</v>
      </c>
    </row>
    <row r="459" spans="1:5" x14ac:dyDescent="0.3">
      <c r="A459" s="13">
        <v>319</v>
      </c>
      <c r="B459" s="13" t="s">
        <v>367</v>
      </c>
      <c r="C459" t="str">
        <f t="shared" si="7"/>
        <v>PMS-Pole319</v>
      </c>
      <c r="D459" s="40">
        <v>3.1555340121226001</v>
      </c>
      <c r="E459" s="39">
        <v>99.315293164641204</v>
      </c>
    </row>
    <row r="460" spans="1:5" x14ac:dyDescent="0.3">
      <c r="A460" s="13">
        <v>318</v>
      </c>
      <c r="B460" s="13" t="s">
        <v>367</v>
      </c>
      <c r="C460" t="str">
        <f t="shared" si="7"/>
        <v>PMS-Pole318</v>
      </c>
      <c r="D460" s="40">
        <v>3.1555481541956798</v>
      </c>
      <c r="E460" s="39">
        <v>99.315935748112693</v>
      </c>
    </row>
    <row r="461" spans="1:5" x14ac:dyDescent="0.3">
      <c r="A461" s="13">
        <v>317</v>
      </c>
      <c r="B461" s="13" t="s">
        <v>367</v>
      </c>
      <c r="C461" t="str">
        <f t="shared" si="7"/>
        <v>PMS-Pole317</v>
      </c>
      <c r="D461" s="40">
        <v>3.15565016326752</v>
      </c>
      <c r="E461" s="39">
        <v>99.316510191325307</v>
      </c>
    </row>
    <row r="462" spans="1:5" x14ac:dyDescent="0.3">
      <c r="A462" s="13">
        <v>316</v>
      </c>
      <c r="B462" s="13" t="s">
        <v>367</v>
      </c>
      <c r="C462" t="str">
        <f t="shared" si="7"/>
        <v>PMS-Pole316</v>
      </c>
      <c r="D462" s="40">
        <v>3.17029287002019</v>
      </c>
      <c r="E462" s="39">
        <v>99.338596022222404</v>
      </c>
    </row>
    <row r="463" spans="1:5" x14ac:dyDescent="0.3">
      <c r="A463" s="13">
        <v>315</v>
      </c>
      <c r="B463" s="13" t="s">
        <v>367</v>
      </c>
      <c r="C463" t="str">
        <f t="shared" si="7"/>
        <v>PMS-Pole315</v>
      </c>
      <c r="D463" s="40">
        <v>3.1703389252938199</v>
      </c>
      <c r="E463" s="39">
        <v>99.337865391206094</v>
      </c>
    </row>
    <row r="464" spans="1:5" x14ac:dyDescent="0.3">
      <c r="A464" s="13">
        <v>314</v>
      </c>
      <c r="B464" s="13" t="s">
        <v>367</v>
      </c>
      <c r="C464" t="str">
        <f t="shared" si="7"/>
        <v>PMS-Pole314</v>
      </c>
      <c r="D464" s="40">
        <v>3.17036080753028</v>
      </c>
      <c r="E464" s="39">
        <v>99.337422583645306</v>
      </c>
    </row>
    <row r="465" spans="1:5" x14ac:dyDescent="0.3">
      <c r="A465" s="13">
        <v>313</v>
      </c>
      <c r="B465" s="13" t="s">
        <v>367</v>
      </c>
      <c r="C465" t="str">
        <f t="shared" si="7"/>
        <v>PMS-Pole313</v>
      </c>
      <c r="D465" s="40">
        <v>3.1695579139033301</v>
      </c>
      <c r="E465" s="39">
        <v>99.337405013018696</v>
      </c>
    </row>
    <row r="466" spans="1:5" x14ac:dyDescent="0.3">
      <c r="A466" s="13">
        <v>312</v>
      </c>
      <c r="B466" s="13" t="s">
        <v>367</v>
      </c>
      <c r="C466" t="str">
        <f t="shared" si="7"/>
        <v>PMS-Pole312</v>
      </c>
      <c r="D466" s="40">
        <v>3.1689131407970801</v>
      </c>
      <c r="E466" s="39">
        <v>99.337400801897701</v>
      </c>
    </row>
    <row r="467" spans="1:5" x14ac:dyDescent="0.3">
      <c r="A467" s="13">
        <v>311</v>
      </c>
      <c r="B467" s="13" t="s">
        <v>367</v>
      </c>
      <c r="C467" t="str">
        <f t="shared" si="7"/>
        <v>PMS-Pole311</v>
      </c>
      <c r="D467" s="40">
        <v>3.1682644311044501</v>
      </c>
      <c r="E467" s="39">
        <v>99.337426653277205</v>
      </c>
    </row>
    <row r="468" spans="1:5" x14ac:dyDescent="0.3">
      <c r="A468" s="13">
        <v>310</v>
      </c>
      <c r="B468" s="13" t="s">
        <v>367</v>
      </c>
      <c r="C468" t="str">
        <f t="shared" si="7"/>
        <v>PMS-Pole310</v>
      </c>
      <c r="D468" s="40">
        <v>3.1676850974417299</v>
      </c>
      <c r="E468" s="39">
        <v>99.337396555200399</v>
      </c>
    </row>
    <row r="469" spans="1:5" x14ac:dyDescent="0.3">
      <c r="A469" s="13">
        <v>309</v>
      </c>
      <c r="B469" s="13" t="s">
        <v>367</v>
      </c>
      <c r="C469" t="str">
        <f t="shared" si="7"/>
        <v>PMS-Pole309</v>
      </c>
      <c r="D469" s="40">
        <v>3.1673757430992402</v>
      </c>
      <c r="E469" s="39">
        <v>99.337285074013593</v>
      </c>
    </row>
    <row r="470" spans="1:5" x14ac:dyDescent="0.3">
      <c r="A470" s="13">
        <v>308</v>
      </c>
      <c r="B470" s="13" t="s">
        <v>367</v>
      </c>
      <c r="C470" t="str">
        <f t="shared" si="7"/>
        <v>PMS-Pole308</v>
      </c>
      <c r="D470" s="40">
        <v>3.1671074688989198</v>
      </c>
      <c r="E470" s="39">
        <v>99.337063319007697</v>
      </c>
    </row>
    <row r="471" spans="1:5" x14ac:dyDescent="0.3">
      <c r="A471" s="13">
        <v>307</v>
      </c>
      <c r="B471" s="13" t="s">
        <v>367</v>
      </c>
      <c r="C471" t="str">
        <f t="shared" si="7"/>
        <v>PMS-Pole307</v>
      </c>
      <c r="D471" s="40">
        <v>3.1668542197891201</v>
      </c>
      <c r="E471" s="39">
        <v>99.336587030831495</v>
      </c>
    </row>
    <row r="472" spans="1:5" x14ac:dyDescent="0.3">
      <c r="A472" s="13">
        <v>306</v>
      </c>
      <c r="B472" s="13" t="s">
        <v>367</v>
      </c>
      <c r="C472" t="str">
        <f t="shared" si="7"/>
        <v>PMS-Pole306</v>
      </c>
      <c r="D472" s="40">
        <v>3.1666095171804201</v>
      </c>
      <c r="E472" s="39">
        <v>99.336171107412</v>
      </c>
    </row>
    <row r="473" spans="1:5" x14ac:dyDescent="0.3">
      <c r="A473" s="13">
        <v>305</v>
      </c>
      <c r="B473" s="13" t="s">
        <v>367</v>
      </c>
      <c r="C473" t="str">
        <f t="shared" si="7"/>
        <v>PMS-Pole305</v>
      </c>
      <c r="D473" s="40">
        <v>3.16615875362826</v>
      </c>
      <c r="E473" s="39">
        <v>99.335425888327094</v>
      </c>
    </row>
    <row r="474" spans="1:5" x14ac:dyDescent="0.3">
      <c r="A474" s="13">
        <v>304</v>
      </c>
      <c r="B474" s="13" t="s">
        <v>367</v>
      </c>
      <c r="C474" t="str">
        <f t="shared" si="7"/>
        <v>PMS-Pole304</v>
      </c>
      <c r="D474" s="40">
        <v>3.1654814382440901</v>
      </c>
      <c r="E474" s="39">
        <v>99.334387052988205</v>
      </c>
    </row>
    <row r="475" spans="1:5" x14ac:dyDescent="0.3">
      <c r="A475" s="13">
        <v>303</v>
      </c>
      <c r="B475" s="13" t="s">
        <v>367</v>
      </c>
      <c r="C475" t="str">
        <f t="shared" si="7"/>
        <v>PMS-Pole303</v>
      </c>
      <c r="D475" s="40">
        <v>3.16500718066384</v>
      </c>
      <c r="E475" s="39">
        <v>99.333726969561098</v>
      </c>
    </row>
    <row r="476" spans="1:5" x14ac:dyDescent="0.3">
      <c r="A476" s="13">
        <v>302</v>
      </c>
      <c r="B476" s="13" t="s">
        <v>367</v>
      </c>
      <c r="C476" t="str">
        <f t="shared" si="7"/>
        <v>PMS-Pole302</v>
      </c>
      <c r="D476" s="40">
        <v>3.1644391241633398</v>
      </c>
      <c r="E476" s="39">
        <v>99.332796324860396</v>
      </c>
    </row>
    <row r="477" spans="1:5" x14ac:dyDescent="0.3">
      <c r="A477" s="13">
        <v>301</v>
      </c>
      <c r="B477" s="13" t="s">
        <v>367</v>
      </c>
      <c r="C477" t="str">
        <f t="shared" si="7"/>
        <v>PMS-Pole301</v>
      </c>
      <c r="D477" s="40">
        <v>3.16400868835923</v>
      </c>
      <c r="E477" s="39">
        <v>99.332127253712997</v>
      </c>
    </row>
    <row r="478" spans="1:5" x14ac:dyDescent="0.3">
      <c r="A478" s="13">
        <v>300</v>
      </c>
      <c r="B478" s="13" t="s">
        <v>367</v>
      </c>
      <c r="C478" t="str">
        <f t="shared" si="7"/>
        <v>PMS-Pole300</v>
      </c>
      <c r="D478" s="40">
        <v>3.1637686131765399</v>
      </c>
      <c r="E478" s="39">
        <v>99.331607973957802</v>
      </c>
    </row>
    <row r="479" spans="1:5" x14ac:dyDescent="0.3">
      <c r="A479" s="13">
        <v>299</v>
      </c>
      <c r="B479" s="13" t="s">
        <v>367</v>
      </c>
      <c r="C479" t="str">
        <f t="shared" si="7"/>
        <v>PMS-Pole299</v>
      </c>
      <c r="D479" s="40">
        <v>3.1634488248231798</v>
      </c>
      <c r="E479" s="39">
        <v>99.331034436408004</v>
      </c>
    </row>
    <row r="480" spans="1:5" x14ac:dyDescent="0.3">
      <c r="A480" s="13">
        <v>298</v>
      </c>
      <c r="B480" s="13" t="s">
        <v>367</v>
      </c>
      <c r="C480" t="str">
        <f t="shared" si="7"/>
        <v>PMS-Pole298</v>
      </c>
      <c r="D480" s="40">
        <v>3.1629643629801798</v>
      </c>
      <c r="E480" s="39">
        <v>99.330192240788804</v>
      </c>
    </row>
    <row r="481" spans="1:5" x14ac:dyDescent="0.3">
      <c r="A481" s="13">
        <v>297</v>
      </c>
      <c r="B481" s="13" t="s">
        <v>367</v>
      </c>
      <c r="C481" t="str">
        <f t="shared" si="7"/>
        <v>PMS-Pole297</v>
      </c>
      <c r="D481" s="40">
        <v>3.1625252105553798</v>
      </c>
      <c r="E481" s="39">
        <v>99.329440200433694</v>
      </c>
    </row>
    <row r="482" spans="1:5" x14ac:dyDescent="0.3">
      <c r="A482" s="13">
        <v>296</v>
      </c>
      <c r="B482" s="13" t="s">
        <v>367</v>
      </c>
      <c r="C482" t="str">
        <f t="shared" si="7"/>
        <v>PMS-Pole296</v>
      </c>
      <c r="D482" s="40">
        <v>3.1618904653837201</v>
      </c>
      <c r="E482" s="39">
        <v>99.328254723100997</v>
      </c>
    </row>
    <row r="483" spans="1:5" x14ac:dyDescent="0.3">
      <c r="A483" s="13">
        <v>295</v>
      </c>
      <c r="B483" s="13" t="s">
        <v>367</v>
      </c>
      <c r="C483" t="str">
        <f t="shared" si="7"/>
        <v>PMS-Pole295</v>
      </c>
      <c r="D483" s="40">
        <v>3.1612991832319901</v>
      </c>
      <c r="E483" s="39">
        <v>99.327164646327006</v>
      </c>
    </row>
    <row r="484" spans="1:5" x14ac:dyDescent="0.3">
      <c r="A484" s="13">
        <v>294</v>
      </c>
      <c r="B484" s="13" t="s">
        <v>367</v>
      </c>
      <c r="C484" t="str">
        <f t="shared" si="7"/>
        <v>PMS-Pole294</v>
      </c>
      <c r="D484" s="40">
        <v>3.1608029578852901</v>
      </c>
      <c r="E484" s="39">
        <v>99.326244914047393</v>
      </c>
    </row>
    <row r="485" spans="1:5" x14ac:dyDescent="0.3">
      <c r="A485" s="13">
        <v>293</v>
      </c>
      <c r="B485" s="13" t="s">
        <v>367</v>
      </c>
      <c r="C485" t="str">
        <f t="shared" si="7"/>
        <v>PMS-Pole293</v>
      </c>
      <c r="D485" s="40">
        <v>3.16044518701902</v>
      </c>
      <c r="E485" s="39">
        <v>99.3255760592359</v>
      </c>
    </row>
    <row r="486" spans="1:5" x14ac:dyDescent="0.3">
      <c r="A486" s="13">
        <v>292</v>
      </c>
      <c r="B486" s="13" t="s">
        <v>367</v>
      </c>
      <c r="C486" t="str">
        <f t="shared" si="7"/>
        <v>PMS-Pole292</v>
      </c>
      <c r="D486" s="40">
        <v>3.1601263323143201</v>
      </c>
      <c r="E486" s="39">
        <v>99.324997232669503</v>
      </c>
    </row>
    <row r="487" spans="1:5" x14ac:dyDescent="0.3">
      <c r="A487" s="13">
        <v>291</v>
      </c>
      <c r="B487" s="13" t="s">
        <v>367</v>
      </c>
      <c r="C487" t="str">
        <f t="shared" si="7"/>
        <v>PMS-Pole291</v>
      </c>
      <c r="D487" s="40">
        <v>3.1598220525907701</v>
      </c>
      <c r="E487" s="39">
        <v>99.324454392495895</v>
      </c>
    </row>
    <row r="488" spans="1:5" x14ac:dyDescent="0.3">
      <c r="A488" s="13">
        <v>290</v>
      </c>
      <c r="B488" s="13" t="s">
        <v>367</v>
      </c>
      <c r="C488" t="str">
        <f t="shared" si="7"/>
        <v>PMS-Pole290</v>
      </c>
      <c r="D488" s="40">
        <v>3.1590476844543098</v>
      </c>
      <c r="E488" s="39">
        <v>99.324441296912198</v>
      </c>
    </row>
    <row r="489" spans="1:5" x14ac:dyDescent="0.3">
      <c r="A489" s="13">
        <v>289</v>
      </c>
      <c r="B489" s="13" t="s">
        <v>367</v>
      </c>
      <c r="C489" t="str">
        <f t="shared" si="7"/>
        <v>PMS-Pole289</v>
      </c>
      <c r="D489" s="40">
        <v>3.1590198722728302</v>
      </c>
      <c r="E489" s="39">
        <v>99.325706191941293</v>
      </c>
    </row>
    <row r="490" spans="1:5" x14ac:dyDescent="0.3">
      <c r="A490" s="13">
        <v>288</v>
      </c>
      <c r="B490" s="13" t="s">
        <v>367</v>
      </c>
      <c r="C490" t="str">
        <f t="shared" si="7"/>
        <v>PMS-Pole288</v>
      </c>
      <c r="D490" s="40">
        <v>3.1586605317722301</v>
      </c>
      <c r="E490" s="39">
        <v>99.325051495926004</v>
      </c>
    </row>
    <row r="491" spans="1:5" x14ac:dyDescent="0.3">
      <c r="A491" s="13">
        <v>287</v>
      </c>
      <c r="B491" s="13" t="s">
        <v>367</v>
      </c>
      <c r="C491" t="str">
        <f t="shared" si="7"/>
        <v>PMS-Pole287</v>
      </c>
      <c r="D491" s="40">
        <v>3.1582676118383399</v>
      </c>
      <c r="E491" s="39">
        <v>99.324447045951501</v>
      </c>
    </row>
    <row r="492" spans="1:5" x14ac:dyDescent="0.3">
      <c r="A492" s="13">
        <v>286</v>
      </c>
      <c r="B492" s="13" t="s">
        <v>367</v>
      </c>
      <c r="C492" t="str">
        <f t="shared" si="7"/>
        <v>PMS-Pole286</v>
      </c>
      <c r="D492" s="40">
        <v>3.1574614217989501</v>
      </c>
      <c r="E492" s="39">
        <v>99.324445261696198</v>
      </c>
    </row>
    <row r="493" spans="1:5" x14ac:dyDescent="0.3">
      <c r="A493" s="13">
        <v>285</v>
      </c>
      <c r="B493" s="13" t="s">
        <v>367</v>
      </c>
      <c r="C493" t="str">
        <f t="shared" si="7"/>
        <v>PMS-Pole285</v>
      </c>
      <c r="D493" s="40">
        <v>3.1570426941288199</v>
      </c>
      <c r="E493" s="39">
        <v>99.324432376124804</v>
      </c>
    </row>
    <row r="494" spans="1:5" x14ac:dyDescent="0.3">
      <c r="A494" s="13">
        <v>284</v>
      </c>
      <c r="B494" s="13" t="s">
        <v>367</v>
      </c>
      <c r="C494" t="str">
        <f t="shared" si="7"/>
        <v>PMS-Pole284</v>
      </c>
      <c r="D494" s="40">
        <v>3.15702421578988</v>
      </c>
      <c r="E494" s="39">
        <v>99.323917483213094</v>
      </c>
    </row>
    <row r="495" spans="1:5" x14ac:dyDescent="0.3">
      <c r="A495" s="13">
        <v>283</v>
      </c>
      <c r="B495" s="13" t="s">
        <v>367</v>
      </c>
      <c r="C495" t="str">
        <f t="shared" si="7"/>
        <v>PMS-Pole283</v>
      </c>
      <c r="D495" s="40">
        <v>3.15686098210361</v>
      </c>
      <c r="E495" s="39">
        <v>99.323288664495806</v>
      </c>
    </row>
    <row r="496" spans="1:5" x14ac:dyDescent="0.3">
      <c r="A496" s="13">
        <v>282</v>
      </c>
      <c r="B496" s="13" t="s">
        <v>367</v>
      </c>
      <c r="C496" t="str">
        <f t="shared" si="7"/>
        <v>PMS-Pole282</v>
      </c>
      <c r="D496" s="40">
        <v>3.1567764631505502</v>
      </c>
      <c r="E496" s="39">
        <v>99.322583490469796</v>
      </c>
    </row>
    <row r="497" spans="1:5" x14ac:dyDescent="0.3">
      <c r="A497" s="13">
        <v>281</v>
      </c>
      <c r="B497" s="13" t="s">
        <v>367</v>
      </c>
      <c r="C497" t="str">
        <f t="shared" si="7"/>
        <v>PMS-Pole281</v>
      </c>
      <c r="D497" s="40">
        <v>3.1566945019695498</v>
      </c>
      <c r="E497" s="39">
        <v>99.321981233359097</v>
      </c>
    </row>
    <row r="498" spans="1:5" x14ac:dyDescent="0.3">
      <c r="A498" s="13">
        <v>280</v>
      </c>
      <c r="B498" s="13" t="s">
        <v>367</v>
      </c>
      <c r="C498" t="str">
        <f t="shared" si="7"/>
        <v>PMS-Pole280</v>
      </c>
      <c r="D498" s="40">
        <v>3.1565042035985198</v>
      </c>
      <c r="E498" s="39">
        <v>99.320578270155195</v>
      </c>
    </row>
    <row r="499" spans="1:5" x14ac:dyDescent="0.3">
      <c r="A499" s="13">
        <v>279</v>
      </c>
      <c r="B499" s="13" t="s">
        <v>367</v>
      </c>
      <c r="C499" t="str">
        <f t="shared" si="7"/>
        <v>PMS-Pole279</v>
      </c>
      <c r="D499" s="40">
        <v>3.1563995334955299</v>
      </c>
      <c r="E499" s="39">
        <v>99.319585294034496</v>
      </c>
    </row>
    <row r="500" spans="1:5" x14ac:dyDescent="0.3">
      <c r="A500" s="13">
        <v>278</v>
      </c>
      <c r="B500" s="13" t="s">
        <v>367</v>
      </c>
      <c r="C500" t="str">
        <f t="shared" si="7"/>
        <v>PMS-Pole278</v>
      </c>
      <c r="D500" s="40">
        <v>3.15627663649318</v>
      </c>
      <c r="E500" s="39">
        <v>99.318747700171002</v>
      </c>
    </row>
    <row r="501" spans="1:5" x14ac:dyDescent="0.3">
      <c r="A501" s="13">
        <v>277</v>
      </c>
      <c r="B501" s="13" t="s">
        <v>367</v>
      </c>
      <c r="C501" t="str">
        <f t="shared" si="7"/>
        <v>PMS-Pole277</v>
      </c>
      <c r="D501" s="40">
        <v>3.1562422712837899</v>
      </c>
      <c r="E501" s="39">
        <v>99.317970776026897</v>
      </c>
    </row>
    <row r="502" spans="1:5" x14ac:dyDescent="0.3">
      <c r="A502" s="13">
        <v>276</v>
      </c>
      <c r="B502" s="13" t="s">
        <v>367</v>
      </c>
      <c r="C502" t="str">
        <f t="shared" si="7"/>
        <v>PMS-Pole276</v>
      </c>
      <c r="D502" s="40">
        <v>3.1561851115378499</v>
      </c>
      <c r="E502" s="39">
        <v>99.317504859684306</v>
      </c>
    </row>
    <row r="503" spans="1:5" x14ac:dyDescent="0.3">
      <c r="A503" s="13">
        <v>275</v>
      </c>
      <c r="B503" s="13" t="s">
        <v>367</v>
      </c>
      <c r="C503" t="str">
        <f t="shared" si="7"/>
        <v>PMS-Pole275</v>
      </c>
      <c r="D503" s="40">
        <v>3.1669632849490701</v>
      </c>
      <c r="E503" s="39">
        <v>99.314397153626501</v>
      </c>
    </row>
    <row r="504" spans="1:5" x14ac:dyDescent="0.3">
      <c r="A504" s="13">
        <v>274</v>
      </c>
      <c r="B504" s="13" t="s">
        <v>367</v>
      </c>
      <c r="C504" t="str">
        <f t="shared" si="7"/>
        <v>PMS-Pole274</v>
      </c>
      <c r="D504" s="40">
        <v>3.1663885522834798</v>
      </c>
      <c r="E504" s="39">
        <v>99.3143919355891</v>
      </c>
    </row>
    <row r="505" spans="1:5" x14ac:dyDescent="0.3">
      <c r="A505" s="13">
        <v>273</v>
      </c>
      <c r="B505" s="13" t="s">
        <v>367</v>
      </c>
      <c r="C505" t="str">
        <f t="shared" si="7"/>
        <v>PMS-Pole273</v>
      </c>
      <c r="D505" s="40">
        <v>3.1657435346930201</v>
      </c>
      <c r="E505" s="39">
        <v>99.314365749416893</v>
      </c>
    </row>
    <row r="506" spans="1:5" x14ac:dyDescent="0.3">
      <c r="A506" s="13">
        <v>272</v>
      </c>
      <c r="B506" s="13" t="s">
        <v>367</v>
      </c>
      <c r="C506" t="str">
        <f t="shared" si="7"/>
        <v>PMS-Pole272</v>
      </c>
      <c r="D506" s="40">
        <v>3.1651714656706398</v>
      </c>
      <c r="E506" s="39">
        <v>99.3143756368749</v>
      </c>
    </row>
    <row r="507" spans="1:5" x14ac:dyDescent="0.3">
      <c r="A507" s="13">
        <v>271</v>
      </c>
      <c r="B507" s="13" t="s">
        <v>367</v>
      </c>
      <c r="C507" t="str">
        <f t="shared" si="7"/>
        <v>PMS-Pole271</v>
      </c>
      <c r="D507" s="40">
        <v>3.1652361040483501</v>
      </c>
      <c r="E507" s="39">
        <v>99.314535132105107</v>
      </c>
    </row>
    <row r="508" spans="1:5" x14ac:dyDescent="0.3">
      <c r="A508" s="13">
        <v>270</v>
      </c>
      <c r="B508" s="13" t="s">
        <v>367</v>
      </c>
      <c r="C508" t="str">
        <f t="shared" si="7"/>
        <v>PMS-Pole270</v>
      </c>
      <c r="D508" s="40">
        <v>3.1647844758702499</v>
      </c>
      <c r="E508" s="39">
        <v>99.3145500005825</v>
      </c>
    </row>
    <row r="509" spans="1:5" x14ac:dyDescent="0.3">
      <c r="A509" s="13">
        <v>269</v>
      </c>
      <c r="B509" s="13" t="s">
        <v>367</v>
      </c>
      <c r="C509" t="str">
        <f t="shared" si="7"/>
        <v>PMS-Pole269</v>
      </c>
      <c r="D509" s="40">
        <v>3.16395169173181</v>
      </c>
      <c r="E509" s="39">
        <v>99.314534879282803</v>
      </c>
    </row>
    <row r="510" spans="1:5" x14ac:dyDescent="0.3">
      <c r="A510" s="13">
        <v>268</v>
      </c>
      <c r="B510" s="13" t="s">
        <v>367</v>
      </c>
      <c r="C510" t="str">
        <f t="shared" si="7"/>
        <v>PMS-Pole268</v>
      </c>
      <c r="D510" s="40">
        <v>3.16259215707962</v>
      </c>
      <c r="E510" s="39">
        <v>99.314543033774399</v>
      </c>
    </row>
    <row r="511" spans="1:5" x14ac:dyDescent="0.3">
      <c r="A511" s="13">
        <v>267</v>
      </c>
      <c r="B511" s="13" t="s">
        <v>367</v>
      </c>
      <c r="C511" t="str">
        <f t="shared" si="7"/>
        <v>PMS-Pole267</v>
      </c>
      <c r="D511" s="40">
        <v>3.1616691087544599</v>
      </c>
      <c r="E511" s="39">
        <v>99.314526701126297</v>
      </c>
    </row>
    <row r="512" spans="1:5" x14ac:dyDescent="0.3">
      <c r="A512" s="13">
        <v>266</v>
      </c>
      <c r="B512" s="13" t="s">
        <v>367</v>
      </c>
      <c r="C512" t="str">
        <f t="shared" si="7"/>
        <v>PMS-Pole266</v>
      </c>
      <c r="D512" s="40">
        <v>3.16073078441128</v>
      </c>
      <c r="E512" s="39">
        <v>99.314539340326903</v>
      </c>
    </row>
    <row r="513" spans="1:5" x14ac:dyDescent="0.3">
      <c r="A513" s="13">
        <v>265</v>
      </c>
      <c r="B513" s="13" t="s">
        <v>367</v>
      </c>
      <c r="C513" t="str">
        <f t="shared" si="7"/>
        <v>PMS-Pole265</v>
      </c>
      <c r="D513" s="40">
        <v>3.1589446728367099</v>
      </c>
      <c r="E513" s="39">
        <v>99.314494840837895</v>
      </c>
    </row>
    <row r="514" spans="1:5" x14ac:dyDescent="0.3">
      <c r="A514" s="13">
        <v>264</v>
      </c>
      <c r="B514" s="13" t="s">
        <v>367</v>
      </c>
      <c r="C514" t="str">
        <f t="shared" ref="C514:C577" si="8">B514 &amp; "-Pole" &amp; A514</f>
        <v>PMS-Pole264</v>
      </c>
      <c r="D514" s="40">
        <v>3.1577917750259101</v>
      </c>
      <c r="E514" s="39">
        <v>99.314500670483199</v>
      </c>
    </row>
    <row r="515" spans="1:5" x14ac:dyDescent="0.3">
      <c r="A515" s="13">
        <v>263</v>
      </c>
      <c r="B515" s="13" t="s">
        <v>367</v>
      </c>
      <c r="C515" t="str">
        <f t="shared" si="8"/>
        <v>PMS-Pole263</v>
      </c>
      <c r="D515" s="40">
        <v>3.1570519413628002</v>
      </c>
      <c r="E515" s="39">
        <v>99.314509809286804</v>
      </c>
    </row>
    <row r="516" spans="1:5" x14ac:dyDescent="0.3">
      <c r="A516" s="13">
        <v>262</v>
      </c>
      <c r="B516" s="13" t="s">
        <v>367</v>
      </c>
      <c r="C516" t="str">
        <f t="shared" si="8"/>
        <v>PMS-Pole262</v>
      </c>
      <c r="D516" s="40">
        <v>3.1564981221761399</v>
      </c>
      <c r="E516" s="39">
        <v>99.314513395752897</v>
      </c>
    </row>
    <row r="517" spans="1:5" x14ac:dyDescent="0.3">
      <c r="A517" s="13">
        <v>261</v>
      </c>
      <c r="B517" s="13" t="s">
        <v>367</v>
      </c>
      <c r="C517" t="str">
        <f t="shared" si="8"/>
        <v>PMS-Pole261</v>
      </c>
      <c r="D517" s="40">
        <v>3.1559530231380499</v>
      </c>
      <c r="E517" s="39">
        <v>99.314497146178894</v>
      </c>
    </row>
    <row r="518" spans="1:5" x14ac:dyDescent="0.3">
      <c r="A518" s="13">
        <v>260</v>
      </c>
      <c r="B518" s="13" t="s">
        <v>367</v>
      </c>
      <c r="C518" t="str">
        <f t="shared" si="8"/>
        <v>PMS-Pole260</v>
      </c>
      <c r="D518" s="40">
        <v>3.1560003118333899</v>
      </c>
      <c r="E518" s="39">
        <v>99.315369110581102</v>
      </c>
    </row>
    <row r="519" spans="1:5" x14ac:dyDescent="0.3">
      <c r="A519" s="13">
        <v>259</v>
      </c>
      <c r="B519" s="13" t="s">
        <v>367</v>
      </c>
      <c r="C519" t="str">
        <f t="shared" si="8"/>
        <v>PMS-Pole259</v>
      </c>
      <c r="D519" s="40">
        <v>3.1560617657908301</v>
      </c>
      <c r="E519" s="39">
        <v>99.316023739947099</v>
      </c>
    </row>
    <row r="520" spans="1:5" x14ac:dyDescent="0.3">
      <c r="A520" s="13">
        <v>258</v>
      </c>
      <c r="B520" s="13" t="s">
        <v>367</v>
      </c>
      <c r="C520" t="str">
        <f t="shared" si="8"/>
        <v>PMS-Pole258</v>
      </c>
      <c r="D520" s="40">
        <v>3.1560758134144602</v>
      </c>
      <c r="E520" s="39">
        <v>99.316514411507299</v>
      </c>
    </row>
    <row r="521" spans="1:5" x14ac:dyDescent="0.3">
      <c r="A521" s="13">
        <v>257</v>
      </c>
      <c r="B521" s="13" t="s">
        <v>367</v>
      </c>
      <c r="C521" t="str">
        <f t="shared" si="8"/>
        <v>PMS-Pole257</v>
      </c>
      <c r="D521" s="40">
        <v>2.9610343870630298</v>
      </c>
      <c r="E521" s="39">
        <v>99.163770541172696</v>
      </c>
    </row>
    <row r="522" spans="1:5" x14ac:dyDescent="0.3">
      <c r="A522" s="13">
        <v>256</v>
      </c>
      <c r="B522" s="13" t="s">
        <v>367</v>
      </c>
      <c r="C522" t="str">
        <f t="shared" si="8"/>
        <v>PMS-Pole256</v>
      </c>
      <c r="D522" s="40">
        <v>2.95999306019915</v>
      </c>
      <c r="E522" s="39">
        <v>99.162669378548401</v>
      </c>
    </row>
    <row r="523" spans="1:5" x14ac:dyDescent="0.3">
      <c r="A523" s="13">
        <v>255</v>
      </c>
      <c r="B523" s="13" t="s">
        <v>367</v>
      </c>
      <c r="C523" t="str">
        <f t="shared" si="8"/>
        <v>PMS-Pole255</v>
      </c>
      <c r="D523" s="40">
        <v>2.9590123926401999</v>
      </c>
      <c r="E523" s="39">
        <v>99.161659248377703</v>
      </c>
    </row>
    <row r="524" spans="1:5" x14ac:dyDescent="0.3">
      <c r="A524" s="13">
        <v>254</v>
      </c>
      <c r="B524" s="13" t="s">
        <v>367</v>
      </c>
      <c r="C524" t="str">
        <f t="shared" si="8"/>
        <v>PMS-Pole254</v>
      </c>
      <c r="D524" s="40">
        <v>2.9583584247692101</v>
      </c>
      <c r="E524" s="39">
        <v>99.161002595024399</v>
      </c>
    </row>
    <row r="525" spans="1:5" x14ac:dyDescent="0.3">
      <c r="A525" s="13">
        <v>253</v>
      </c>
      <c r="B525" s="13" t="s">
        <v>367</v>
      </c>
      <c r="C525" t="str">
        <f t="shared" si="8"/>
        <v>PMS-Pole253</v>
      </c>
      <c r="D525" s="40">
        <v>2.9574306565446502</v>
      </c>
      <c r="E525" s="39">
        <v>99.160065439220702</v>
      </c>
    </row>
    <row r="526" spans="1:5" x14ac:dyDescent="0.3">
      <c r="A526" s="13">
        <v>252</v>
      </c>
      <c r="B526" s="13" t="s">
        <v>367</v>
      </c>
      <c r="C526" t="str">
        <f t="shared" si="8"/>
        <v>PMS-Pole252</v>
      </c>
      <c r="D526" s="40">
        <v>2.9564953402602501</v>
      </c>
      <c r="E526" s="39">
        <v>99.159116387800694</v>
      </c>
    </row>
    <row r="527" spans="1:5" x14ac:dyDescent="0.3">
      <c r="A527" s="13">
        <v>251</v>
      </c>
      <c r="B527" s="13" t="s">
        <v>367</v>
      </c>
      <c r="C527" t="str">
        <f t="shared" si="8"/>
        <v>PMS-Pole251</v>
      </c>
      <c r="D527" s="40">
        <v>2.9556827100061001</v>
      </c>
      <c r="E527" s="39">
        <v>99.158292797841298</v>
      </c>
    </row>
    <row r="528" spans="1:5" x14ac:dyDescent="0.3">
      <c r="A528" s="13">
        <v>250</v>
      </c>
      <c r="B528" s="13" t="s">
        <v>367</v>
      </c>
      <c r="C528" t="str">
        <f t="shared" si="8"/>
        <v>PMS-Pole250</v>
      </c>
      <c r="D528" s="40">
        <v>2.9548240794596698</v>
      </c>
      <c r="E528" s="39">
        <v>99.157443826779797</v>
      </c>
    </row>
    <row r="529" spans="1:5" x14ac:dyDescent="0.3">
      <c r="A529" s="13">
        <v>249</v>
      </c>
      <c r="B529" s="13" t="s">
        <v>367</v>
      </c>
      <c r="C529" t="str">
        <f t="shared" si="8"/>
        <v>PMS-Pole249</v>
      </c>
      <c r="D529" s="40">
        <v>2.9540880464586201</v>
      </c>
      <c r="E529" s="39">
        <v>99.156664285074697</v>
      </c>
    </row>
    <row r="530" spans="1:5" x14ac:dyDescent="0.3">
      <c r="A530" s="13">
        <v>248</v>
      </c>
      <c r="B530" s="13" t="s">
        <v>367</v>
      </c>
      <c r="C530" t="str">
        <f t="shared" si="8"/>
        <v>PMS-Pole248</v>
      </c>
      <c r="D530" s="40">
        <v>2.9534746439278701</v>
      </c>
      <c r="E530" s="39">
        <v>99.156041153356597</v>
      </c>
    </row>
    <row r="531" spans="1:5" x14ac:dyDescent="0.3">
      <c r="A531" s="13">
        <v>247</v>
      </c>
      <c r="B531" s="13" t="s">
        <v>367</v>
      </c>
      <c r="C531" t="str">
        <f t="shared" si="8"/>
        <v>PMS-Pole247</v>
      </c>
      <c r="D531" s="40">
        <v>2.9529034391415498</v>
      </c>
      <c r="E531" s="39">
        <v>99.155484264542906</v>
      </c>
    </row>
    <row r="532" spans="1:5" x14ac:dyDescent="0.3">
      <c r="A532" s="13">
        <v>246</v>
      </c>
      <c r="B532" s="13" t="s">
        <v>367</v>
      </c>
      <c r="C532" t="str">
        <f t="shared" si="8"/>
        <v>PMS-Pole246</v>
      </c>
      <c r="D532" s="40">
        <v>2.9535659390837501</v>
      </c>
      <c r="E532" s="39">
        <v>99.154825926887099</v>
      </c>
    </row>
    <row r="533" spans="1:5" x14ac:dyDescent="0.3">
      <c r="A533" s="13">
        <v>245</v>
      </c>
      <c r="B533" s="13" t="s">
        <v>367</v>
      </c>
      <c r="C533" t="str">
        <f t="shared" si="8"/>
        <v>PMS-Pole245</v>
      </c>
      <c r="D533" s="40">
        <v>2.9542659843969501</v>
      </c>
      <c r="E533" s="39">
        <v>99.154106067003795</v>
      </c>
    </row>
    <row r="534" spans="1:5" x14ac:dyDescent="0.3">
      <c r="A534" s="13">
        <v>244</v>
      </c>
      <c r="B534" s="13" t="s">
        <v>367</v>
      </c>
      <c r="C534" t="str">
        <f t="shared" si="8"/>
        <v>PMS-Pole244</v>
      </c>
      <c r="D534" s="40">
        <v>2.9549051726291302</v>
      </c>
      <c r="E534" s="39">
        <v>99.153489280160102</v>
      </c>
    </row>
    <row r="535" spans="1:5" x14ac:dyDescent="0.3">
      <c r="A535" s="13">
        <v>243</v>
      </c>
      <c r="B535" s="13" t="s">
        <v>367</v>
      </c>
      <c r="C535" t="str">
        <f t="shared" si="8"/>
        <v>PMS-Pole243</v>
      </c>
      <c r="D535" s="40">
        <v>2.95564877789896</v>
      </c>
      <c r="E535" s="39">
        <v>99.152792868753295</v>
      </c>
    </row>
    <row r="536" spans="1:5" x14ac:dyDescent="0.3">
      <c r="A536" s="13">
        <v>242</v>
      </c>
      <c r="B536" s="13" t="s">
        <v>367</v>
      </c>
      <c r="C536" t="str">
        <f t="shared" si="8"/>
        <v>PMS-Pole242</v>
      </c>
      <c r="D536" s="40">
        <v>2.9561303648230401</v>
      </c>
      <c r="E536" s="39">
        <v>99.152346564056003</v>
      </c>
    </row>
    <row r="537" spans="1:5" x14ac:dyDescent="0.3">
      <c r="A537" s="13">
        <v>241</v>
      </c>
      <c r="B537" s="13" t="s">
        <v>367</v>
      </c>
      <c r="C537" t="str">
        <f t="shared" si="8"/>
        <v>PMS-Pole241</v>
      </c>
      <c r="D537" s="40">
        <v>2.9565250413153898</v>
      </c>
      <c r="E537" s="39">
        <v>99.151965107211296</v>
      </c>
    </row>
    <row r="538" spans="1:5" x14ac:dyDescent="0.3">
      <c r="A538" s="13">
        <v>240</v>
      </c>
      <c r="B538" s="13" t="s">
        <v>367</v>
      </c>
      <c r="C538" t="str">
        <f t="shared" si="8"/>
        <v>PMS-Pole240</v>
      </c>
      <c r="D538" s="40">
        <v>2.9571014925901702</v>
      </c>
      <c r="E538" s="39">
        <v>99.151386768089594</v>
      </c>
    </row>
    <row r="539" spans="1:5" x14ac:dyDescent="0.3">
      <c r="A539" s="13">
        <v>239</v>
      </c>
      <c r="B539" s="13" t="s">
        <v>367</v>
      </c>
      <c r="C539" t="str">
        <f t="shared" si="8"/>
        <v>PMS-Pole239</v>
      </c>
      <c r="D539" s="40">
        <v>2.9575858057625002</v>
      </c>
      <c r="E539" s="39">
        <v>99.150885282504902</v>
      </c>
    </row>
    <row r="540" spans="1:5" x14ac:dyDescent="0.3">
      <c r="A540" s="13">
        <v>238</v>
      </c>
      <c r="B540" s="13" t="s">
        <v>367</v>
      </c>
      <c r="C540" t="str">
        <f t="shared" si="8"/>
        <v>PMS-Pole238</v>
      </c>
      <c r="D540" s="40">
        <v>2.94945699879265</v>
      </c>
      <c r="E540" s="39">
        <v>99.149911210692693</v>
      </c>
    </row>
    <row r="541" spans="1:5" x14ac:dyDescent="0.3">
      <c r="A541" s="13">
        <v>237</v>
      </c>
      <c r="B541" s="13" t="s">
        <v>367</v>
      </c>
      <c r="C541" t="str">
        <f t="shared" si="8"/>
        <v>PMS-Pole237</v>
      </c>
      <c r="D541" s="40">
        <v>2.94968605263659</v>
      </c>
      <c r="E541" s="39">
        <v>99.149679055197396</v>
      </c>
    </row>
    <row r="542" spans="1:5" x14ac:dyDescent="0.3">
      <c r="A542" s="13">
        <v>236</v>
      </c>
      <c r="B542" s="13" t="s">
        <v>367</v>
      </c>
      <c r="C542" t="str">
        <f t="shared" si="8"/>
        <v>PMS-Pole236</v>
      </c>
      <c r="D542" s="40">
        <v>2.9499431306182999</v>
      </c>
      <c r="E542" s="39">
        <v>99.149457345989703</v>
      </c>
    </row>
    <row r="543" spans="1:5" x14ac:dyDescent="0.3">
      <c r="A543" s="13">
        <v>235</v>
      </c>
      <c r="B543" s="13" t="s">
        <v>367</v>
      </c>
      <c r="C543" t="str">
        <f t="shared" si="8"/>
        <v>PMS-Pole235</v>
      </c>
      <c r="D543" s="40">
        <v>2.9501707517958899</v>
      </c>
      <c r="E543" s="39">
        <v>99.149192798394395</v>
      </c>
    </row>
    <row r="544" spans="1:5" x14ac:dyDescent="0.3">
      <c r="A544" s="13">
        <v>234</v>
      </c>
      <c r="B544" s="13" t="s">
        <v>367</v>
      </c>
      <c r="C544" t="str">
        <f t="shared" si="8"/>
        <v>PMS-Pole234</v>
      </c>
      <c r="D544" s="40">
        <v>2.95039022958027</v>
      </c>
      <c r="E544" s="39">
        <v>99.148994715478096</v>
      </c>
    </row>
    <row r="545" spans="1:5" x14ac:dyDescent="0.3">
      <c r="A545" s="13">
        <v>233</v>
      </c>
      <c r="B545" s="13" t="s">
        <v>367</v>
      </c>
      <c r="C545" t="str">
        <f t="shared" si="8"/>
        <v>PMS-Pole233</v>
      </c>
      <c r="D545" s="40">
        <v>2.9506438524988399</v>
      </c>
      <c r="E545" s="39">
        <v>99.148638865441896</v>
      </c>
    </row>
    <row r="546" spans="1:5" x14ac:dyDescent="0.3">
      <c r="A546" s="13">
        <v>232</v>
      </c>
      <c r="B546" s="13" t="s">
        <v>367</v>
      </c>
      <c r="C546" t="str">
        <f t="shared" si="8"/>
        <v>PMS-Pole232</v>
      </c>
      <c r="D546" s="40">
        <v>2.9508902443339502</v>
      </c>
      <c r="E546" s="39">
        <v>99.148333660798798</v>
      </c>
    </row>
    <row r="547" spans="1:5" x14ac:dyDescent="0.3">
      <c r="A547" s="13">
        <v>231</v>
      </c>
      <c r="B547" s="13" t="s">
        <v>367</v>
      </c>
      <c r="C547" t="str">
        <f t="shared" si="8"/>
        <v>PMS-Pole231</v>
      </c>
      <c r="D547" s="40">
        <v>2.9510173287942099</v>
      </c>
      <c r="E547" s="39">
        <v>99.148289163708696</v>
      </c>
    </row>
    <row r="548" spans="1:5" x14ac:dyDescent="0.3">
      <c r="A548" s="13">
        <v>230</v>
      </c>
      <c r="B548" s="13" t="s">
        <v>367</v>
      </c>
      <c r="C548" t="str">
        <f t="shared" si="8"/>
        <v>PMS-Pole230</v>
      </c>
      <c r="D548" s="40">
        <v>2.9513181956054302</v>
      </c>
      <c r="E548" s="39">
        <v>99.148313408577806</v>
      </c>
    </row>
    <row r="549" spans="1:5" x14ac:dyDescent="0.3">
      <c r="A549" s="13">
        <v>229</v>
      </c>
      <c r="B549" s="13" t="s">
        <v>367</v>
      </c>
      <c r="C549" t="str">
        <f t="shared" si="8"/>
        <v>PMS-Pole229</v>
      </c>
      <c r="D549" s="40">
        <v>2.9516930613851602</v>
      </c>
      <c r="E549" s="39">
        <v>99.148334853031699</v>
      </c>
    </row>
    <row r="550" spans="1:5" x14ac:dyDescent="0.3">
      <c r="A550" s="13">
        <v>228</v>
      </c>
      <c r="B550" s="13" t="s">
        <v>367</v>
      </c>
      <c r="C550" t="str">
        <f t="shared" si="8"/>
        <v>PMS-Pole228</v>
      </c>
      <c r="D550" s="40">
        <v>2.9519978850134301</v>
      </c>
      <c r="E550" s="39">
        <v>99.148364035287301</v>
      </c>
    </row>
    <row r="551" spans="1:5" x14ac:dyDescent="0.3">
      <c r="A551" s="13">
        <v>227</v>
      </c>
      <c r="B551" s="13" t="s">
        <v>367</v>
      </c>
      <c r="C551" t="str">
        <f t="shared" si="8"/>
        <v>PMS-Pole227</v>
      </c>
      <c r="D551" s="40">
        <v>2.9522920064547602</v>
      </c>
      <c r="E551" s="39">
        <v>99.148376071890894</v>
      </c>
    </row>
    <row r="552" spans="1:5" x14ac:dyDescent="0.3">
      <c r="A552" s="13">
        <v>226</v>
      </c>
      <c r="B552" s="13" t="s">
        <v>367</v>
      </c>
      <c r="C552" t="str">
        <f t="shared" si="8"/>
        <v>PMS-Pole226</v>
      </c>
      <c r="D552" s="40">
        <v>2.9527562079624801</v>
      </c>
      <c r="E552" s="39">
        <v>99.148388112262396</v>
      </c>
    </row>
    <row r="553" spans="1:5" x14ac:dyDescent="0.3">
      <c r="A553" s="13">
        <v>225</v>
      </c>
      <c r="B553" s="13" t="s">
        <v>367</v>
      </c>
      <c r="C553" t="str">
        <f t="shared" si="8"/>
        <v>PMS-Pole225</v>
      </c>
      <c r="D553" s="40">
        <v>2.9535453603152</v>
      </c>
      <c r="E553" s="39">
        <v>99.148484325228395</v>
      </c>
    </row>
    <row r="554" spans="1:5" x14ac:dyDescent="0.3">
      <c r="A554" s="13">
        <v>224</v>
      </c>
      <c r="B554" s="13" t="s">
        <v>367</v>
      </c>
      <c r="C554" t="str">
        <f t="shared" si="8"/>
        <v>PMS-Pole224</v>
      </c>
      <c r="D554" s="40">
        <v>2.9542595283156801</v>
      </c>
      <c r="E554" s="39">
        <v>99.148256028395906</v>
      </c>
    </row>
    <row r="555" spans="1:5" x14ac:dyDescent="0.3">
      <c r="A555" s="13">
        <v>223</v>
      </c>
      <c r="B555" s="13" t="s">
        <v>367</v>
      </c>
      <c r="C555" t="str">
        <f t="shared" si="8"/>
        <v>PMS-Pole223</v>
      </c>
      <c r="D555" s="40">
        <v>2.9547096707381399</v>
      </c>
      <c r="E555" s="39">
        <v>99.148234574572498</v>
      </c>
    </row>
    <row r="556" spans="1:5" x14ac:dyDescent="0.3">
      <c r="A556" s="13">
        <v>222</v>
      </c>
      <c r="B556" s="13" t="s">
        <v>367</v>
      </c>
      <c r="C556" t="str">
        <f t="shared" si="8"/>
        <v>PMS-Pole222</v>
      </c>
      <c r="D556" s="40">
        <v>2.9550198204301901</v>
      </c>
      <c r="E556" s="39">
        <v>99.148201807579298</v>
      </c>
    </row>
    <row r="557" spans="1:5" x14ac:dyDescent="0.3">
      <c r="A557" s="13">
        <v>221</v>
      </c>
      <c r="B557" s="13" t="s">
        <v>367</v>
      </c>
      <c r="C557" t="str">
        <f t="shared" si="8"/>
        <v>PMS-Pole221</v>
      </c>
      <c r="D557" s="40">
        <v>2.9550826875040399</v>
      </c>
      <c r="E557" s="39">
        <v>99.148076213669299</v>
      </c>
    </row>
    <row r="558" spans="1:5" x14ac:dyDescent="0.3">
      <c r="A558" s="13">
        <v>220</v>
      </c>
      <c r="B558" s="13" t="s">
        <v>367</v>
      </c>
      <c r="C558" t="str">
        <f t="shared" si="8"/>
        <v>PMS-Pole220</v>
      </c>
      <c r="D558" s="40">
        <v>2.95535572017139</v>
      </c>
      <c r="E558" s="39">
        <v>99.148032812301295</v>
      </c>
    </row>
    <row r="559" spans="1:5" x14ac:dyDescent="0.3">
      <c r="A559" s="13">
        <v>219</v>
      </c>
      <c r="B559" s="13" t="s">
        <v>367</v>
      </c>
      <c r="C559" t="str">
        <f t="shared" si="8"/>
        <v>PMS-Pole219</v>
      </c>
      <c r="D559" s="40">
        <v>2.9555653681384899</v>
      </c>
      <c r="E559" s="39">
        <v>99.148481014644901</v>
      </c>
    </row>
    <row r="560" spans="1:5" x14ac:dyDescent="0.3">
      <c r="A560" s="13">
        <v>218</v>
      </c>
      <c r="B560" s="13" t="s">
        <v>367</v>
      </c>
      <c r="C560" t="str">
        <f t="shared" si="8"/>
        <v>PMS-Pole218</v>
      </c>
      <c r="D560" s="40">
        <v>2.9557435971358799</v>
      </c>
      <c r="E560" s="39">
        <v>99.149095027917596</v>
      </c>
    </row>
    <row r="561" spans="1:5" x14ac:dyDescent="0.3">
      <c r="A561" s="13">
        <v>217</v>
      </c>
      <c r="B561" s="13" t="s">
        <v>367</v>
      </c>
      <c r="C561" t="str">
        <f t="shared" si="8"/>
        <v>PMS-Pole217</v>
      </c>
      <c r="D561" s="40">
        <v>2.9557062975072599</v>
      </c>
      <c r="E561" s="39">
        <v>99.149365650039798</v>
      </c>
    </row>
    <row r="562" spans="1:5" x14ac:dyDescent="0.3">
      <c r="A562" s="13">
        <v>216</v>
      </c>
      <c r="B562" s="13" t="s">
        <v>367</v>
      </c>
      <c r="C562" t="str">
        <f t="shared" si="8"/>
        <v>PMS-Pole216</v>
      </c>
      <c r="D562" s="40">
        <v>2.95586512944922</v>
      </c>
      <c r="E562" s="39">
        <v>99.149685700924607</v>
      </c>
    </row>
    <row r="563" spans="1:5" x14ac:dyDescent="0.3">
      <c r="A563" s="13">
        <v>215</v>
      </c>
      <c r="B563" s="13" t="s">
        <v>367</v>
      </c>
      <c r="C563" t="str">
        <f t="shared" si="8"/>
        <v>PMS-Pole215</v>
      </c>
      <c r="D563" s="40">
        <v>2.9560749611808301</v>
      </c>
      <c r="E563" s="39">
        <v>99.150135989344193</v>
      </c>
    </row>
    <row r="564" spans="1:5" x14ac:dyDescent="0.3">
      <c r="A564" s="13">
        <v>214</v>
      </c>
      <c r="B564" s="13" t="s">
        <v>367</v>
      </c>
      <c r="C564" t="str">
        <f t="shared" si="8"/>
        <v>PMS-Pole214</v>
      </c>
      <c r="D564" s="40">
        <v>2.9563938493006501</v>
      </c>
      <c r="E564" s="39">
        <v>99.150453201995902</v>
      </c>
    </row>
    <row r="565" spans="1:5" x14ac:dyDescent="0.3">
      <c r="A565" s="13">
        <v>213</v>
      </c>
      <c r="B565" s="13" t="s">
        <v>367</v>
      </c>
      <c r="C565" t="str">
        <f t="shared" si="8"/>
        <v>PMS-Pole213</v>
      </c>
      <c r="D565" s="40">
        <v>2.9576164503979401</v>
      </c>
      <c r="E565" s="39">
        <v>99.150461948083404</v>
      </c>
    </row>
    <row r="566" spans="1:5" x14ac:dyDescent="0.3">
      <c r="A566" s="13">
        <v>212</v>
      </c>
      <c r="B566" s="13" t="s">
        <v>367</v>
      </c>
      <c r="C566" t="str">
        <f t="shared" si="8"/>
        <v>PMS-Pole212</v>
      </c>
      <c r="D566" s="40">
        <v>2.9578652648833299</v>
      </c>
      <c r="E566" s="39">
        <v>99.150579112503607</v>
      </c>
    </row>
    <row r="567" spans="1:5" x14ac:dyDescent="0.3">
      <c r="A567" s="13">
        <v>211</v>
      </c>
      <c r="B567" s="13" t="s">
        <v>367</v>
      </c>
      <c r="C567" t="str">
        <f t="shared" si="8"/>
        <v>PMS-Pole211</v>
      </c>
      <c r="D567" s="40">
        <v>2.9581819680026502</v>
      </c>
      <c r="E567" s="39">
        <v>99.150699079010906</v>
      </c>
    </row>
    <row r="568" spans="1:5" x14ac:dyDescent="0.3">
      <c r="A568" s="13">
        <v>210</v>
      </c>
      <c r="B568" s="13" t="s">
        <v>367</v>
      </c>
      <c r="C568" t="str">
        <f t="shared" si="8"/>
        <v>PMS-Pole210</v>
      </c>
      <c r="D568" s="40">
        <v>2.9589492825145101</v>
      </c>
      <c r="E568" s="39">
        <v>99.151350613174699</v>
      </c>
    </row>
    <row r="569" spans="1:5" x14ac:dyDescent="0.3">
      <c r="A569" s="13">
        <v>209</v>
      </c>
      <c r="B569" s="13" t="s">
        <v>367</v>
      </c>
      <c r="C569" t="str">
        <f t="shared" si="8"/>
        <v>PMS-Pole209</v>
      </c>
      <c r="D569" s="40">
        <v>2.9594304769953799</v>
      </c>
      <c r="E569" s="39">
        <v>99.151792847514002</v>
      </c>
    </row>
    <row r="570" spans="1:5" x14ac:dyDescent="0.3">
      <c r="A570" s="13">
        <v>208</v>
      </c>
      <c r="B570" s="13" t="s">
        <v>367</v>
      </c>
      <c r="C570" t="str">
        <f t="shared" si="8"/>
        <v>PMS-Pole208</v>
      </c>
      <c r="D570" s="40">
        <v>2.9603770923280099</v>
      </c>
      <c r="E570" s="39">
        <v>99.151454664826801</v>
      </c>
    </row>
    <row r="571" spans="1:5" x14ac:dyDescent="0.3">
      <c r="A571" s="13">
        <v>207</v>
      </c>
      <c r="B571" s="13" t="s">
        <v>367</v>
      </c>
      <c r="C571" t="str">
        <f t="shared" si="8"/>
        <v>PMS-Pole207</v>
      </c>
      <c r="D571" s="40">
        <v>2.9607595615971798</v>
      </c>
      <c r="E571" s="39">
        <v>99.151833941556006</v>
      </c>
    </row>
    <row r="572" spans="1:5" x14ac:dyDescent="0.3">
      <c r="A572" s="13">
        <v>206</v>
      </c>
      <c r="B572" s="13" t="s">
        <v>367</v>
      </c>
      <c r="C572" t="str">
        <f t="shared" si="8"/>
        <v>PMS-Pole206</v>
      </c>
      <c r="D572" s="40">
        <v>2.9614363039230298</v>
      </c>
      <c r="E572" s="39">
        <v>99.151568231849197</v>
      </c>
    </row>
    <row r="573" spans="1:5" x14ac:dyDescent="0.3">
      <c r="A573" s="13">
        <v>205</v>
      </c>
      <c r="B573" s="13" t="s">
        <v>367</v>
      </c>
      <c r="C573" t="str">
        <f t="shared" si="8"/>
        <v>PMS-Pole205</v>
      </c>
      <c r="D573" s="40">
        <v>2.96188720403849</v>
      </c>
      <c r="E573" s="39">
        <v>99.1514676912726</v>
      </c>
    </row>
    <row r="574" spans="1:5" x14ac:dyDescent="0.3">
      <c r="A574" s="13">
        <v>204</v>
      </c>
      <c r="B574" s="13" t="s">
        <v>367</v>
      </c>
      <c r="C574" t="str">
        <f t="shared" si="8"/>
        <v>PMS-Pole204</v>
      </c>
      <c r="D574" s="40">
        <v>2.9623427346887099</v>
      </c>
      <c r="E574" s="39">
        <v>99.150547407293701</v>
      </c>
    </row>
    <row r="575" spans="1:5" x14ac:dyDescent="0.3">
      <c r="A575" s="13">
        <v>203</v>
      </c>
      <c r="B575" s="13" t="s">
        <v>367</v>
      </c>
      <c r="C575" t="str">
        <f t="shared" si="8"/>
        <v>PMS-Pole203</v>
      </c>
      <c r="D575" s="40">
        <v>2.9623870610939802</v>
      </c>
      <c r="E575" s="39">
        <v>99.149769812871696</v>
      </c>
    </row>
    <row r="576" spans="1:5" x14ac:dyDescent="0.3">
      <c r="A576" s="13">
        <v>202</v>
      </c>
      <c r="B576" s="13" t="s">
        <v>367</v>
      </c>
      <c r="C576" t="str">
        <f t="shared" si="8"/>
        <v>PMS-Pole202</v>
      </c>
      <c r="D576" s="40">
        <v>2.9622590034736098</v>
      </c>
      <c r="E576" s="39">
        <v>99.1494804278271</v>
      </c>
    </row>
    <row r="577" spans="1:5" x14ac:dyDescent="0.3">
      <c r="A577" s="13">
        <v>201</v>
      </c>
      <c r="B577" s="13" t="s">
        <v>367</v>
      </c>
      <c r="C577" t="str">
        <f t="shared" si="8"/>
        <v>PMS-Pole201</v>
      </c>
      <c r="D577" s="40">
        <v>2.9615069612825402</v>
      </c>
      <c r="E577" s="39">
        <v>99.148856312581103</v>
      </c>
    </row>
    <row r="578" spans="1:5" x14ac:dyDescent="0.3">
      <c r="A578" s="13">
        <v>200</v>
      </c>
      <c r="B578" s="13" t="s">
        <v>367</v>
      </c>
      <c r="C578" t="str">
        <f t="shared" ref="C578:C641" si="9">B578 &amp; "-Pole" &amp; A578</f>
        <v>PMS-Pole200</v>
      </c>
      <c r="D578" s="40">
        <v>2.96152238990092</v>
      </c>
      <c r="E578" s="39">
        <v>99.148441698195995</v>
      </c>
    </row>
    <row r="579" spans="1:5" x14ac:dyDescent="0.3">
      <c r="A579" s="13">
        <v>199</v>
      </c>
      <c r="B579" s="13" t="s">
        <v>367</v>
      </c>
      <c r="C579" t="str">
        <f t="shared" si="9"/>
        <v>PMS-Pole199</v>
      </c>
      <c r="D579" s="40">
        <v>2.9620638174943998</v>
      </c>
      <c r="E579" s="39">
        <v>99.1471606397117</v>
      </c>
    </row>
    <row r="580" spans="1:5" x14ac:dyDescent="0.3">
      <c r="A580" s="13">
        <v>198</v>
      </c>
      <c r="B580" s="13" t="s">
        <v>367</v>
      </c>
      <c r="C580" t="str">
        <f t="shared" si="9"/>
        <v>PMS-Pole198</v>
      </c>
      <c r="D580" s="40">
        <v>2.9627342713895399</v>
      </c>
      <c r="E580" s="39">
        <v>99.146080059441005</v>
      </c>
    </row>
    <row r="581" spans="1:5" x14ac:dyDescent="0.3">
      <c r="A581" s="13">
        <v>197</v>
      </c>
      <c r="B581" s="13" t="s">
        <v>367</v>
      </c>
      <c r="C581" t="str">
        <f t="shared" si="9"/>
        <v>PMS-Pole197</v>
      </c>
      <c r="D581" s="40">
        <v>2.9630267425195802</v>
      </c>
      <c r="E581" s="39">
        <v>99.145655091328706</v>
      </c>
    </row>
    <row r="582" spans="1:5" x14ac:dyDescent="0.3">
      <c r="A582" s="13">
        <v>196</v>
      </c>
      <c r="B582" s="13" t="s">
        <v>367</v>
      </c>
      <c r="C582" t="str">
        <f t="shared" si="9"/>
        <v>PMS-Pole196</v>
      </c>
      <c r="D582" s="40">
        <v>2.9641406880928298</v>
      </c>
      <c r="E582" s="39">
        <v>99.144577151908905</v>
      </c>
    </row>
    <row r="583" spans="1:5" x14ac:dyDescent="0.3">
      <c r="A583" s="13">
        <v>195</v>
      </c>
      <c r="B583" s="13" t="s">
        <v>367</v>
      </c>
      <c r="C583" t="str">
        <f t="shared" si="9"/>
        <v>PMS-Pole195</v>
      </c>
      <c r="D583" s="40">
        <v>2.9652165923253002</v>
      </c>
      <c r="E583" s="39">
        <v>99.143486672829098</v>
      </c>
    </row>
    <row r="584" spans="1:5" x14ac:dyDescent="0.3">
      <c r="A584" s="13">
        <v>194</v>
      </c>
      <c r="B584" s="13" t="s">
        <v>367</v>
      </c>
      <c r="C584" t="str">
        <f t="shared" si="9"/>
        <v>PMS-Pole194</v>
      </c>
      <c r="D584" s="40">
        <v>2.96652921340127</v>
      </c>
      <c r="E584" s="39">
        <v>99.145288161900694</v>
      </c>
    </row>
    <row r="585" spans="1:5" x14ac:dyDescent="0.3">
      <c r="A585" s="13">
        <v>193</v>
      </c>
      <c r="B585" s="13" t="s">
        <v>367</v>
      </c>
      <c r="C585" t="str">
        <f t="shared" si="9"/>
        <v>PMS-Pole193</v>
      </c>
      <c r="D585" s="40">
        <v>2.96822786081548</v>
      </c>
      <c r="E585" s="39">
        <v>99.1470808118207</v>
      </c>
    </row>
    <row r="586" spans="1:5" x14ac:dyDescent="0.3">
      <c r="A586" s="13">
        <v>192</v>
      </c>
      <c r="B586" s="13" t="s">
        <v>367</v>
      </c>
      <c r="C586" t="str">
        <f t="shared" si="9"/>
        <v>PMS-Pole192</v>
      </c>
      <c r="D586" s="40">
        <v>2.9693058668735302</v>
      </c>
      <c r="E586" s="39">
        <v>99.148438313618001</v>
      </c>
    </row>
    <row r="587" spans="1:5" x14ac:dyDescent="0.3">
      <c r="A587" s="13">
        <v>191</v>
      </c>
      <c r="B587" s="13" t="s">
        <v>367</v>
      </c>
      <c r="C587" t="str">
        <f t="shared" si="9"/>
        <v>PMS-Pole191</v>
      </c>
      <c r="D587" s="40">
        <v>2.97069894078188</v>
      </c>
      <c r="E587" s="39">
        <v>99.150665758951504</v>
      </c>
    </row>
    <row r="588" spans="1:5" x14ac:dyDescent="0.3">
      <c r="A588" s="13">
        <v>190</v>
      </c>
      <c r="B588" s="13" t="s">
        <v>367</v>
      </c>
      <c r="C588" t="str">
        <f t="shared" si="9"/>
        <v>PMS-Pole190</v>
      </c>
      <c r="D588" s="40">
        <v>2.9717684260352799</v>
      </c>
      <c r="E588" s="39">
        <v>99.152269161168903</v>
      </c>
    </row>
    <row r="589" spans="1:5" x14ac:dyDescent="0.3">
      <c r="A589" s="13">
        <v>189</v>
      </c>
      <c r="B589" s="13" t="s">
        <v>367</v>
      </c>
      <c r="C589" t="str">
        <f t="shared" si="9"/>
        <v>PMS-Pole189</v>
      </c>
      <c r="D589" s="40">
        <v>2.9727702722500799</v>
      </c>
      <c r="E589" s="39">
        <v>99.153787005744505</v>
      </c>
    </row>
    <row r="590" spans="1:5" x14ac:dyDescent="0.3">
      <c r="A590" s="13">
        <v>188</v>
      </c>
      <c r="B590" s="13" t="s">
        <v>367</v>
      </c>
      <c r="C590" t="str">
        <f t="shared" si="9"/>
        <v>PMS-Pole188</v>
      </c>
      <c r="D590" s="40">
        <v>2.9736616757154199</v>
      </c>
      <c r="E590" s="39">
        <v>99.155226949101504</v>
      </c>
    </row>
    <row r="591" spans="1:5" x14ac:dyDescent="0.3">
      <c r="A591" s="13">
        <v>187</v>
      </c>
      <c r="B591" s="13" t="s">
        <v>367</v>
      </c>
      <c r="C591" t="str">
        <f t="shared" si="9"/>
        <v>PMS-Pole187</v>
      </c>
      <c r="D591" s="40">
        <v>2.9745425995080899</v>
      </c>
      <c r="E591" s="39">
        <v>99.156653314287297</v>
      </c>
    </row>
    <row r="592" spans="1:5" x14ac:dyDescent="0.3">
      <c r="A592" s="13">
        <v>186</v>
      </c>
      <c r="B592" s="13" t="s">
        <v>367</v>
      </c>
      <c r="C592" t="str">
        <f t="shared" si="9"/>
        <v>PMS-Pole186</v>
      </c>
      <c r="D592" s="40">
        <v>2.97492373924071</v>
      </c>
      <c r="E592" s="39">
        <v>99.157285351428698</v>
      </c>
    </row>
    <row r="593" spans="1:5" x14ac:dyDescent="0.3">
      <c r="A593" s="13">
        <v>185</v>
      </c>
      <c r="B593" s="13" t="s">
        <v>367</v>
      </c>
      <c r="C593" t="str">
        <f t="shared" si="9"/>
        <v>PMS-Pole185</v>
      </c>
      <c r="D593" s="40">
        <v>2.97524998858463</v>
      </c>
      <c r="E593" s="39">
        <v>99.158031503374701</v>
      </c>
    </row>
    <row r="594" spans="1:5" x14ac:dyDescent="0.3">
      <c r="A594" s="13">
        <v>184</v>
      </c>
      <c r="B594" s="13" t="s">
        <v>367</v>
      </c>
      <c r="C594" t="str">
        <f t="shared" si="9"/>
        <v>PMS-Pole184</v>
      </c>
      <c r="D594" s="40">
        <v>2.9753798254603101</v>
      </c>
      <c r="E594" s="39">
        <v>99.159638861978607</v>
      </c>
    </row>
    <row r="595" spans="1:5" x14ac:dyDescent="0.3">
      <c r="A595" s="13">
        <v>183</v>
      </c>
      <c r="B595" s="13" t="s">
        <v>367</v>
      </c>
      <c r="C595" t="str">
        <f t="shared" si="9"/>
        <v>PMS-Pole183</v>
      </c>
      <c r="D595" s="40">
        <v>2.9755266681183201</v>
      </c>
      <c r="E595" s="39">
        <v>99.161801097234502</v>
      </c>
    </row>
    <row r="596" spans="1:5" x14ac:dyDescent="0.3">
      <c r="A596" s="13">
        <v>182</v>
      </c>
      <c r="B596" s="13" t="s">
        <v>367</v>
      </c>
      <c r="C596" t="str">
        <f t="shared" si="9"/>
        <v>PMS-Pole182</v>
      </c>
      <c r="D596" s="40">
        <v>2.9756093441745501</v>
      </c>
      <c r="E596" s="39">
        <v>99.164089937020606</v>
      </c>
    </row>
    <row r="597" spans="1:5" x14ac:dyDescent="0.3">
      <c r="A597" s="13">
        <v>181</v>
      </c>
      <c r="B597" s="13" t="s">
        <v>367</v>
      </c>
      <c r="C597" t="str">
        <f t="shared" si="9"/>
        <v>PMS-Pole181</v>
      </c>
      <c r="D597" s="40">
        <v>2.9756459111307998</v>
      </c>
      <c r="E597" s="39">
        <v>99.165859127387805</v>
      </c>
    </row>
    <row r="598" spans="1:5" x14ac:dyDescent="0.3">
      <c r="A598" s="13">
        <v>180</v>
      </c>
      <c r="B598" s="13" t="s">
        <v>367</v>
      </c>
      <c r="C598" t="str">
        <f t="shared" si="9"/>
        <v>PMS-Pole180</v>
      </c>
      <c r="D598" s="40">
        <v>2.9756049582570401</v>
      </c>
      <c r="E598" s="39">
        <v>99.166826462313196</v>
      </c>
    </row>
    <row r="599" spans="1:5" x14ac:dyDescent="0.3">
      <c r="A599" s="13">
        <v>179</v>
      </c>
      <c r="B599" s="13" t="s">
        <v>367</v>
      </c>
      <c r="C599" t="str">
        <f t="shared" si="9"/>
        <v>PMS-Pole179</v>
      </c>
      <c r="D599" s="40">
        <v>2.9754446758844502</v>
      </c>
      <c r="E599" s="39">
        <v>99.167965362217103</v>
      </c>
    </row>
    <row r="600" spans="1:5" x14ac:dyDescent="0.3">
      <c r="A600" s="13">
        <v>178</v>
      </c>
      <c r="B600" s="13" t="s">
        <v>367</v>
      </c>
      <c r="C600" t="str">
        <f t="shared" si="9"/>
        <v>PMS-Pole178</v>
      </c>
      <c r="D600" s="40">
        <v>2.9757006427052399</v>
      </c>
      <c r="E600" s="39">
        <v>99.168698538263797</v>
      </c>
    </row>
    <row r="601" spans="1:5" x14ac:dyDescent="0.3">
      <c r="A601" s="13">
        <v>177</v>
      </c>
      <c r="B601" s="13" t="s">
        <v>367</v>
      </c>
      <c r="C601" t="str">
        <f t="shared" si="9"/>
        <v>PMS-Pole177</v>
      </c>
      <c r="D601" s="40">
        <v>3.0150817559961798</v>
      </c>
      <c r="E601" s="39">
        <v>99.182860399244802</v>
      </c>
    </row>
    <row r="602" spans="1:5" x14ac:dyDescent="0.3">
      <c r="A602" s="13">
        <v>176</v>
      </c>
      <c r="B602" s="13" t="s">
        <v>367</v>
      </c>
      <c r="C602" t="str">
        <f t="shared" si="9"/>
        <v>PMS-Pole176</v>
      </c>
      <c r="D602" s="40">
        <v>3.0142812324641901</v>
      </c>
      <c r="E602" s="39">
        <v>99.182357404161095</v>
      </c>
    </row>
    <row r="603" spans="1:5" x14ac:dyDescent="0.3">
      <c r="A603" s="13">
        <v>175</v>
      </c>
      <c r="B603" s="13" t="s">
        <v>367</v>
      </c>
      <c r="C603" t="str">
        <f t="shared" si="9"/>
        <v>PMS-Pole175</v>
      </c>
      <c r="D603" s="40">
        <v>3.01349892753211</v>
      </c>
      <c r="E603" s="39">
        <v>99.181838156135896</v>
      </c>
    </row>
    <row r="604" spans="1:5" x14ac:dyDescent="0.3">
      <c r="A604" s="13">
        <v>174</v>
      </c>
      <c r="B604" s="13" t="s">
        <v>367</v>
      </c>
      <c r="C604" t="str">
        <f t="shared" si="9"/>
        <v>PMS-Pole174</v>
      </c>
      <c r="D604" s="40">
        <v>3.0128782567069101</v>
      </c>
      <c r="E604" s="39">
        <v>99.181427070075301</v>
      </c>
    </row>
    <row r="605" spans="1:5" x14ac:dyDescent="0.3">
      <c r="A605" s="13">
        <v>173</v>
      </c>
      <c r="B605" s="13" t="s">
        <v>367</v>
      </c>
      <c r="C605" t="str">
        <f t="shared" si="9"/>
        <v>PMS-Pole173</v>
      </c>
      <c r="D605" s="40">
        <v>3.0122670000611</v>
      </c>
      <c r="E605" s="39">
        <v>99.181059862446205</v>
      </c>
    </row>
    <row r="606" spans="1:5" x14ac:dyDescent="0.3">
      <c r="A606" s="13">
        <v>172</v>
      </c>
      <c r="B606" s="13" t="s">
        <v>367</v>
      </c>
      <c r="C606" t="str">
        <f t="shared" si="9"/>
        <v>PMS-Pole172</v>
      </c>
      <c r="D606" s="40">
        <v>3.0114532137346099</v>
      </c>
      <c r="E606" s="39">
        <v>99.180893705246007</v>
      </c>
    </row>
    <row r="607" spans="1:5" x14ac:dyDescent="0.3">
      <c r="A607" s="13">
        <v>171</v>
      </c>
      <c r="B607" s="13" t="s">
        <v>367</v>
      </c>
      <c r="C607" t="str">
        <f t="shared" si="9"/>
        <v>PMS-Pole171</v>
      </c>
      <c r="D607" s="40">
        <v>3.0108253521994999</v>
      </c>
      <c r="E607" s="39">
        <v>99.180429713160393</v>
      </c>
    </row>
    <row r="608" spans="1:5" x14ac:dyDescent="0.3">
      <c r="A608" s="13">
        <v>170</v>
      </c>
      <c r="B608" s="13" t="s">
        <v>367</v>
      </c>
      <c r="C608" t="str">
        <f t="shared" si="9"/>
        <v>PMS-Pole170</v>
      </c>
      <c r="D608" s="40">
        <v>3.0103607866440201</v>
      </c>
      <c r="E608" s="39">
        <v>99.179918720639193</v>
      </c>
    </row>
    <row r="609" spans="1:5" x14ac:dyDescent="0.3">
      <c r="A609" s="13">
        <v>169</v>
      </c>
      <c r="B609" s="13" t="s">
        <v>367</v>
      </c>
      <c r="C609" t="str">
        <f t="shared" si="9"/>
        <v>PMS-Pole169</v>
      </c>
      <c r="D609" s="40">
        <v>3.0097599017332199</v>
      </c>
      <c r="E609" s="39">
        <v>99.179418077038406</v>
      </c>
    </row>
    <row r="610" spans="1:5" x14ac:dyDescent="0.3">
      <c r="A610" s="13">
        <v>168</v>
      </c>
      <c r="B610" s="13" t="s">
        <v>367</v>
      </c>
      <c r="C610" t="str">
        <f t="shared" si="9"/>
        <v>PMS-Pole168</v>
      </c>
      <c r="D610" s="40">
        <v>3.0082790984534098</v>
      </c>
      <c r="E610" s="39">
        <v>99.179128046915295</v>
      </c>
    </row>
    <row r="611" spans="1:5" x14ac:dyDescent="0.3">
      <c r="A611" s="13">
        <v>167</v>
      </c>
      <c r="B611" s="13" t="s">
        <v>367</v>
      </c>
      <c r="C611" t="str">
        <f t="shared" si="9"/>
        <v>PMS-Pole167</v>
      </c>
      <c r="D611" s="40">
        <v>3.0074395710934501</v>
      </c>
      <c r="E611" s="39">
        <v>99.178590452280801</v>
      </c>
    </row>
    <row r="612" spans="1:5" x14ac:dyDescent="0.3">
      <c r="A612" s="13">
        <v>166</v>
      </c>
      <c r="B612" s="13" t="s">
        <v>367</v>
      </c>
      <c r="C612" t="str">
        <f t="shared" si="9"/>
        <v>PMS-Pole166</v>
      </c>
      <c r="D612" s="40">
        <v>3.0069260458217499</v>
      </c>
      <c r="E612" s="39">
        <v>99.178289992081304</v>
      </c>
    </row>
    <row r="613" spans="1:5" x14ac:dyDescent="0.3">
      <c r="A613" s="13">
        <v>165</v>
      </c>
      <c r="B613" s="13" t="s">
        <v>367</v>
      </c>
      <c r="C613" t="str">
        <f t="shared" si="9"/>
        <v>PMS-Pole165</v>
      </c>
      <c r="D613" s="40">
        <v>3.0063571563434901</v>
      </c>
      <c r="E613" s="39">
        <v>99.178245989358203</v>
      </c>
    </row>
    <row r="614" spans="1:5" x14ac:dyDescent="0.3">
      <c r="A614" s="13">
        <v>164</v>
      </c>
      <c r="B614" s="13" t="s">
        <v>367</v>
      </c>
      <c r="C614" t="str">
        <f t="shared" si="9"/>
        <v>PMS-Pole164</v>
      </c>
      <c r="D614" s="40">
        <v>3.0065541593790202</v>
      </c>
      <c r="E614" s="39">
        <v>99.177387262954298</v>
      </c>
    </row>
    <row r="615" spans="1:5" x14ac:dyDescent="0.3">
      <c r="A615" s="13">
        <v>163</v>
      </c>
      <c r="B615" s="13" t="s">
        <v>367</v>
      </c>
      <c r="C615" t="str">
        <f t="shared" si="9"/>
        <v>PMS-Pole163</v>
      </c>
      <c r="D615" s="40">
        <v>3.0066637061563601</v>
      </c>
      <c r="E615" s="39">
        <v>99.176883921216699</v>
      </c>
    </row>
    <row r="616" spans="1:5" x14ac:dyDescent="0.3">
      <c r="A616" s="13">
        <v>162</v>
      </c>
      <c r="B616" s="13" t="s">
        <v>367</v>
      </c>
      <c r="C616" t="str">
        <f t="shared" si="9"/>
        <v>PMS-Pole162</v>
      </c>
      <c r="D616" s="40">
        <v>3.0064120453719401</v>
      </c>
      <c r="E616" s="39">
        <v>99.176581407763507</v>
      </c>
    </row>
    <row r="617" spans="1:5" x14ac:dyDescent="0.3">
      <c r="A617" s="13">
        <v>161</v>
      </c>
      <c r="B617" s="13" t="s">
        <v>367</v>
      </c>
      <c r="C617" t="str">
        <f t="shared" si="9"/>
        <v>PMS-Pole161</v>
      </c>
      <c r="D617" s="40">
        <v>3.0061997876294999</v>
      </c>
      <c r="E617" s="39">
        <v>99.175443680302706</v>
      </c>
    </row>
    <row r="618" spans="1:5" x14ac:dyDescent="0.3">
      <c r="A618" s="13">
        <v>160</v>
      </c>
      <c r="B618" s="13" t="s">
        <v>367</v>
      </c>
      <c r="C618" t="str">
        <f t="shared" si="9"/>
        <v>PMS-Pole160</v>
      </c>
      <c r="D618" s="40">
        <v>3.0058053550392101</v>
      </c>
      <c r="E618" s="39">
        <v>99.175021008770003</v>
      </c>
    </row>
    <row r="619" spans="1:5" x14ac:dyDescent="0.3">
      <c r="A619" s="13">
        <v>159</v>
      </c>
      <c r="B619" s="13" t="s">
        <v>367</v>
      </c>
      <c r="C619" t="str">
        <f t="shared" si="9"/>
        <v>PMS-Pole159</v>
      </c>
      <c r="D619" s="40">
        <v>3.0048811780351099</v>
      </c>
      <c r="E619" s="39">
        <v>99.174638441831206</v>
      </c>
    </row>
    <row r="620" spans="1:5" x14ac:dyDescent="0.3">
      <c r="A620" s="13">
        <v>158</v>
      </c>
      <c r="B620" s="13" t="s">
        <v>367</v>
      </c>
      <c r="C620" t="str">
        <f t="shared" si="9"/>
        <v>PMS-Pole158</v>
      </c>
      <c r="D620" s="40">
        <v>3.00448129292087</v>
      </c>
      <c r="E620" s="39">
        <v>99.174984479315</v>
      </c>
    </row>
    <row r="621" spans="1:5" x14ac:dyDescent="0.3">
      <c r="A621" s="13">
        <v>157</v>
      </c>
      <c r="B621" s="13" t="s">
        <v>367</v>
      </c>
      <c r="C621" t="str">
        <f t="shared" si="9"/>
        <v>PMS-Pole157</v>
      </c>
      <c r="D621" s="40">
        <v>3.00408571027448</v>
      </c>
      <c r="E621" s="39">
        <v>99.174939418289597</v>
      </c>
    </row>
    <row r="622" spans="1:5" x14ac:dyDescent="0.3">
      <c r="A622" s="13">
        <v>156</v>
      </c>
      <c r="B622" s="13" t="s">
        <v>367</v>
      </c>
      <c r="C622" t="str">
        <f t="shared" si="9"/>
        <v>PMS-Pole156</v>
      </c>
      <c r="D622" s="40">
        <v>3.0033217037109501</v>
      </c>
      <c r="E622" s="39">
        <v>99.175224015767697</v>
      </c>
    </row>
    <row r="623" spans="1:5" x14ac:dyDescent="0.3">
      <c r="A623" s="13">
        <v>155</v>
      </c>
      <c r="B623" s="13" t="s">
        <v>367</v>
      </c>
      <c r="C623" t="str">
        <f t="shared" si="9"/>
        <v>PMS-Pole155</v>
      </c>
      <c r="D623" s="40">
        <v>3.0021457587001299</v>
      </c>
      <c r="E623" s="39">
        <v>99.175216612186702</v>
      </c>
    </row>
    <row r="624" spans="1:5" x14ac:dyDescent="0.3">
      <c r="A624" s="13">
        <v>154</v>
      </c>
      <c r="B624" s="13" t="s">
        <v>367</v>
      </c>
      <c r="C624" t="str">
        <f t="shared" si="9"/>
        <v>PMS-Pole154</v>
      </c>
      <c r="D624" s="40">
        <v>3.00140830995299</v>
      </c>
      <c r="E624" s="39">
        <v>99.175170927474298</v>
      </c>
    </row>
    <row r="625" spans="1:5" x14ac:dyDescent="0.3">
      <c r="A625" s="13">
        <v>153</v>
      </c>
      <c r="B625" s="13" t="s">
        <v>367</v>
      </c>
      <c r="C625" t="str">
        <f t="shared" si="9"/>
        <v>PMS-Pole153</v>
      </c>
      <c r="D625" s="40">
        <v>3.0007506776059198</v>
      </c>
      <c r="E625" s="39">
        <v>99.174634029542503</v>
      </c>
    </row>
    <row r="626" spans="1:5" x14ac:dyDescent="0.3">
      <c r="A626" s="13">
        <v>152</v>
      </c>
      <c r="B626" s="13" t="s">
        <v>367</v>
      </c>
      <c r="C626" t="str">
        <f t="shared" si="9"/>
        <v>PMS-Pole152</v>
      </c>
      <c r="D626" s="40">
        <v>3.0003310004501298</v>
      </c>
      <c r="E626" s="39">
        <v>99.174178712618897</v>
      </c>
    </row>
    <row r="627" spans="1:5" x14ac:dyDescent="0.3">
      <c r="A627" s="13">
        <v>151</v>
      </c>
      <c r="B627" s="13" t="s">
        <v>367</v>
      </c>
      <c r="C627" t="str">
        <f t="shared" si="9"/>
        <v>PMS-Pole151</v>
      </c>
      <c r="D627" s="40">
        <v>3.0000363859414998</v>
      </c>
      <c r="E627" s="39">
        <v>99.173906807705706</v>
      </c>
    </row>
    <row r="628" spans="1:5" x14ac:dyDescent="0.3">
      <c r="A628" s="13">
        <v>150</v>
      </c>
      <c r="B628" s="13" t="s">
        <v>367</v>
      </c>
      <c r="C628" t="str">
        <f t="shared" si="9"/>
        <v>PMS-Pole150</v>
      </c>
      <c r="D628" s="40">
        <v>2.9996536417828201</v>
      </c>
      <c r="E628" s="39">
        <v>99.173705934366396</v>
      </c>
    </row>
    <row r="629" spans="1:5" x14ac:dyDescent="0.3">
      <c r="A629" s="13">
        <v>149</v>
      </c>
      <c r="B629" s="13" t="s">
        <v>367</v>
      </c>
      <c r="C629" t="str">
        <f t="shared" si="9"/>
        <v>PMS-Pole149</v>
      </c>
      <c r="D629" s="40">
        <v>2.99927059369127</v>
      </c>
      <c r="E629" s="39">
        <v>99.173623481523705</v>
      </c>
    </row>
    <row r="630" spans="1:5" x14ac:dyDescent="0.3">
      <c r="A630" s="13">
        <v>148</v>
      </c>
      <c r="B630" s="13" t="s">
        <v>367</v>
      </c>
      <c r="C630" t="str">
        <f t="shared" si="9"/>
        <v>PMS-Pole148</v>
      </c>
      <c r="D630" s="40">
        <v>2.99925843922022</v>
      </c>
      <c r="E630" s="39">
        <v>99.172616438779897</v>
      </c>
    </row>
    <row r="631" spans="1:5" x14ac:dyDescent="0.3">
      <c r="A631" s="13">
        <v>147</v>
      </c>
      <c r="B631" s="13" t="s">
        <v>367</v>
      </c>
      <c r="C631" t="str">
        <f t="shared" si="9"/>
        <v>PMS-Pole147</v>
      </c>
      <c r="D631" s="40">
        <v>2.99926625077627</v>
      </c>
      <c r="E631" s="39">
        <v>99.171690986152498</v>
      </c>
    </row>
    <row r="632" spans="1:5" x14ac:dyDescent="0.3">
      <c r="A632" s="13">
        <v>146</v>
      </c>
      <c r="B632" s="13" t="s">
        <v>367</v>
      </c>
      <c r="C632" t="str">
        <f t="shared" si="9"/>
        <v>PMS-Pole146</v>
      </c>
      <c r="D632" s="40">
        <v>2.9992683728043801</v>
      </c>
      <c r="E632" s="39">
        <v>99.170403663459396</v>
      </c>
    </row>
    <row r="633" spans="1:5" x14ac:dyDescent="0.3">
      <c r="A633" s="13">
        <v>145</v>
      </c>
      <c r="B633" s="13" t="s">
        <v>367</v>
      </c>
      <c r="C633" t="str">
        <f t="shared" si="9"/>
        <v>PMS-Pole145</v>
      </c>
      <c r="D633" s="40">
        <v>2.9987580131598901</v>
      </c>
      <c r="E633" s="39">
        <v>99.170374828920998</v>
      </c>
    </row>
    <row r="634" spans="1:5" x14ac:dyDescent="0.3">
      <c r="A634" s="13">
        <v>144</v>
      </c>
      <c r="B634" s="13" t="s">
        <v>367</v>
      </c>
      <c r="C634" t="str">
        <f t="shared" si="9"/>
        <v>PMS-Pole144</v>
      </c>
      <c r="D634" s="40">
        <v>2.9967876804415501</v>
      </c>
      <c r="E634" s="39">
        <v>99.170348792618398</v>
      </c>
    </row>
    <row r="635" spans="1:5" x14ac:dyDescent="0.3">
      <c r="A635" s="13">
        <v>143</v>
      </c>
      <c r="B635" s="13" t="s">
        <v>367</v>
      </c>
      <c r="C635" t="str">
        <f t="shared" si="9"/>
        <v>PMS-Pole143</v>
      </c>
      <c r="D635" s="40">
        <v>2.9958417544348399</v>
      </c>
      <c r="E635" s="39">
        <v>99.170372162924807</v>
      </c>
    </row>
    <row r="636" spans="1:5" x14ac:dyDescent="0.3">
      <c r="A636" s="13">
        <v>142</v>
      </c>
      <c r="B636" s="13" t="s">
        <v>367</v>
      </c>
      <c r="C636" t="str">
        <f t="shared" si="9"/>
        <v>PMS-Pole142</v>
      </c>
      <c r="D636" s="40">
        <v>2.9946322583708498</v>
      </c>
      <c r="E636" s="39">
        <v>99.170294247204694</v>
      </c>
    </row>
    <row r="637" spans="1:5" x14ac:dyDescent="0.3">
      <c r="A637" s="13">
        <v>141</v>
      </c>
      <c r="B637" s="13" t="s">
        <v>367</v>
      </c>
      <c r="C637" t="str">
        <f t="shared" si="9"/>
        <v>PMS-Pole141</v>
      </c>
      <c r="D637" s="40">
        <v>2.9943112216471599</v>
      </c>
      <c r="E637" s="39">
        <v>99.170270221635903</v>
      </c>
    </row>
    <row r="638" spans="1:5" x14ac:dyDescent="0.3">
      <c r="A638" s="13">
        <v>140</v>
      </c>
      <c r="B638" s="13" t="s">
        <v>367</v>
      </c>
      <c r="C638" t="str">
        <f t="shared" si="9"/>
        <v>PMS-Pole140</v>
      </c>
      <c r="D638" s="40">
        <v>2.99393382632105</v>
      </c>
      <c r="E638" s="39">
        <v>99.170601961313693</v>
      </c>
    </row>
    <row r="639" spans="1:5" x14ac:dyDescent="0.3">
      <c r="A639" s="13">
        <v>139</v>
      </c>
      <c r="B639" s="13" t="s">
        <v>367</v>
      </c>
      <c r="C639" t="str">
        <f t="shared" si="9"/>
        <v>PMS-Pole139</v>
      </c>
      <c r="D639" s="40">
        <v>2.9933868964530101</v>
      </c>
      <c r="E639" s="39">
        <v>99.170595823318394</v>
      </c>
    </row>
    <row r="640" spans="1:5" x14ac:dyDescent="0.3">
      <c r="A640" s="13">
        <v>138</v>
      </c>
      <c r="B640" s="13" t="s">
        <v>367</v>
      </c>
      <c r="C640" t="str">
        <f t="shared" si="9"/>
        <v>PMS-Pole138</v>
      </c>
      <c r="D640" s="40">
        <v>2.9929097675606</v>
      </c>
      <c r="E640" s="39">
        <v>99.170405855752605</v>
      </c>
    </row>
    <row r="641" spans="1:5" x14ac:dyDescent="0.3">
      <c r="A641" s="13">
        <v>137</v>
      </c>
      <c r="B641" s="13" t="s">
        <v>367</v>
      </c>
      <c r="C641" t="str">
        <f t="shared" si="9"/>
        <v>PMS-Pole137</v>
      </c>
      <c r="D641" s="40">
        <v>2.9925550196701001</v>
      </c>
      <c r="E641" s="39">
        <v>99.170352661745994</v>
      </c>
    </row>
    <row r="642" spans="1:5" x14ac:dyDescent="0.3">
      <c r="A642" s="13">
        <v>136</v>
      </c>
      <c r="B642" s="13" t="s">
        <v>367</v>
      </c>
      <c r="C642" t="str">
        <f t="shared" ref="C642:C705" si="10">B642 &amp; "-Pole" &amp; A642</f>
        <v>PMS-Pole136</v>
      </c>
      <c r="D642" s="40">
        <v>2.9917610509757901</v>
      </c>
      <c r="E642" s="39">
        <v>99.170361318085696</v>
      </c>
    </row>
    <row r="643" spans="1:5" x14ac:dyDescent="0.3">
      <c r="A643" s="13">
        <v>135</v>
      </c>
      <c r="B643" s="13" t="s">
        <v>367</v>
      </c>
      <c r="C643" t="str">
        <f t="shared" si="10"/>
        <v>PMS-Pole135</v>
      </c>
      <c r="D643" s="40">
        <v>2.9909034042910698</v>
      </c>
      <c r="E643" s="39">
        <v>99.170334367436098</v>
      </c>
    </row>
    <row r="644" spans="1:5" x14ac:dyDescent="0.3">
      <c r="A644" s="13">
        <v>134</v>
      </c>
      <c r="B644" s="13" t="s">
        <v>367</v>
      </c>
      <c r="C644" t="str">
        <f t="shared" si="10"/>
        <v>PMS-Pole134</v>
      </c>
      <c r="D644" s="40">
        <v>2.9904622535013701</v>
      </c>
      <c r="E644" s="39">
        <v>99.170340781137</v>
      </c>
    </row>
    <row r="645" spans="1:5" x14ac:dyDescent="0.3">
      <c r="A645" s="13">
        <v>133</v>
      </c>
      <c r="B645" s="13" t="s">
        <v>367</v>
      </c>
      <c r="C645" t="str">
        <f t="shared" si="10"/>
        <v>PMS-Pole133</v>
      </c>
      <c r="D645" s="40">
        <v>2.9893771719828699</v>
      </c>
      <c r="E645" s="39">
        <v>99.170323373538196</v>
      </c>
    </row>
    <row r="646" spans="1:5" x14ac:dyDescent="0.3">
      <c r="A646" s="13">
        <v>132</v>
      </c>
      <c r="B646" s="13" t="s">
        <v>367</v>
      </c>
      <c r="C646" t="str">
        <f t="shared" si="10"/>
        <v>PMS-Pole132</v>
      </c>
      <c r="D646" s="40">
        <v>2.98871268817661</v>
      </c>
      <c r="E646" s="39">
        <v>99.170313727355094</v>
      </c>
    </row>
    <row r="647" spans="1:5" x14ac:dyDescent="0.3">
      <c r="A647" s="13">
        <v>131</v>
      </c>
      <c r="B647" s="13" t="s">
        <v>367</v>
      </c>
      <c r="C647" t="str">
        <f t="shared" si="10"/>
        <v>PMS-Pole131</v>
      </c>
      <c r="D647" s="40">
        <v>2.9880694957806799</v>
      </c>
      <c r="E647" s="39">
        <v>99.170284970811807</v>
      </c>
    </row>
    <row r="648" spans="1:5" x14ac:dyDescent="0.3">
      <c r="A648" s="13">
        <v>130</v>
      </c>
      <c r="B648" s="13" t="s">
        <v>367</v>
      </c>
      <c r="C648" t="str">
        <f t="shared" si="10"/>
        <v>PMS-Pole130</v>
      </c>
      <c r="D648" s="40">
        <v>2.9872690580182102</v>
      </c>
      <c r="E648" s="39">
        <v>99.170291536956398</v>
      </c>
    </row>
    <row r="649" spans="1:5" x14ac:dyDescent="0.3">
      <c r="A649" s="13">
        <v>129</v>
      </c>
      <c r="B649" s="13" t="s">
        <v>367</v>
      </c>
      <c r="C649" t="str">
        <f t="shared" si="10"/>
        <v>PMS-Pole129</v>
      </c>
      <c r="D649" s="40">
        <v>2.9865129349792401</v>
      </c>
      <c r="E649" s="39">
        <v>99.170187180673395</v>
      </c>
    </row>
    <row r="650" spans="1:5" x14ac:dyDescent="0.3">
      <c r="A650" s="13">
        <v>128</v>
      </c>
      <c r="B650" s="13" t="s">
        <v>367</v>
      </c>
      <c r="C650" t="str">
        <f t="shared" si="10"/>
        <v>PMS-Pole128</v>
      </c>
      <c r="D650" s="40">
        <v>2.98571189524375</v>
      </c>
      <c r="E650" s="39">
        <v>99.170196301431901</v>
      </c>
    </row>
    <row r="651" spans="1:5" x14ac:dyDescent="0.3">
      <c r="A651" s="13">
        <v>127</v>
      </c>
      <c r="B651" s="13" t="s">
        <v>367</v>
      </c>
      <c r="C651" t="str">
        <f t="shared" si="10"/>
        <v>PMS-Pole127</v>
      </c>
      <c r="D651" s="40">
        <v>2.98497550581722</v>
      </c>
      <c r="E651" s="39">
        <v>99.170200990071393</v>
      </c>
    </row>
    <row r="652" spans="1:5" x14ac:dyDescent="0.3">
      <c r="A652" s="13">
        <v>126</v>
      </c>
      <c r="B652" s="13" t="s">
        <v>367</v>
      </c>
      <c r="C652" t="str">
        <f t="shared" si="10"/>
        <v>PMS-Pole126</v>
      </c>
      <c r="D652" s="40">
        <v>2.9843146058084802</v>
      </c>
      <c r="E652" s="39">
        <v>99.170188475873601</v>
      </c>
    </row>
    <row r="653" spans="1:5" x14ac:dyDescent="0.3">
      <c r="A653" s="13">
        <v>125</v>
      </c>
      <c r="B653" s="13" t="s">
        <v>367</v>
      </c>
      <c r="C653" t="str">
        <f t="shared" si="10"/>
        <v>PMS-Pole125</v>
      </c>
      <c r="D653" s="40">
        <v>2.9838255351201601</v>
      </c>
      <c r="E653" s="39">
        <v>99.170175271647594</v>
      </c>
    </row>
    <row r="654" spans="1:5" x14ac:dyDescent="0.3">
      <c r="A654" s="13">
        <v>124</v>
      </c>
      <c r="B654" s="13" t="s">
        <v>367</v>
      </c>
      <c r="C654" t="str">
        <f t="shared" si="10"/>
        <v>PMS-Pole124</v>
      </c>
      <c r="D654" s="40">
        <v>2.9830605680038098</v>
      </c>
      <c r="E654" s="39">
        <v>99.170167341696299</v>
      </c>
    </row>
    <row r="655" spans="1:5" x14ac:dyDescent="0.3">
      <c r="A655" s="13">
        <v>123</v>
      </c>
      <c r="B655" s="13" t="s">
        <v>367</v>
      </c>
      <c r="C655" t="str">
        <f t="shared" si="10"/>
        <v>PMS-Pole123</v>
      </c>
      <c r="D655" s="40">
        <v>2.98231198728817</v>
      </c>
      <c r="E655" s="39">
        <v>99.170206968538807</v>
      </c>
    </row>
    <row r="656" spans="1:5" x14ac:dyDescent="0.3">
      <c r="A656" s="13">
        <v>122</v>
      </c>
      <c r="B656" s="13" t="s">
        <v>367</v>
      </c>
      <c r="C656" t="str">
        <f t="shared" si="10"/>
        <v>PMS-Pole122</v>
      </c>
      <c r="D656" s="40">
        <v>2.9814630671034701</v>
      </c>
      <c r="E656" s="39">
        <v>99.1701961914642</v>
      </c>
    </row>
    <row r="657" spans="1:5" x14ac:dyDescent="0.3">
      <c r="A657" s="13">
        <v>121</v>
      </c>
      <c r="B657" s="13" t="s">
        <v>367</v>
      </c>
      <c r="C657" t="str">
        <f t="shared" si="10"/>
        <v>PMS-Pole121</v>
      </c>
      <c r="D657" s="40">
        <v>2.9806280871027999</v>
      </c>
      <c r="E657" s="39">
        <v>99.170198150737406</v>
      </c>
    </row>
    <row r="658" spans="1:5" x14ac:dyDescent="0.3">
      <c r="A658" s="13">
        <v>120</v>
      </c>
      <c r="B658" s="13" t="s">
        <v>367</v>
      </c>
      <c r="C658" t="str">
        <f t="shared" si="10"/>
        <v>PMS-Pole120</v>
      </c>
      <c r="D658" s="40">
        <v>2.9799110910545199</v>
      </c>
      <c r="E658" s="39">
        <v>99.170222322441901</v>
      </c>
    </row>
    <row r="659" spans="1:5" x14ac:dyDescent="0.3">
      <c r="A659" s="13">
        <v>119</v>
      </c>
      <c r="B659" s="13" t="s">
        <v>367</v>
      </c>
      <c r="C659" t="str">
        <f t="shared" si="10"/>
        <v>PMS-Pole119</v>
      </c>
      <c r="D659" s="40">
        <v>2.9789694328301</v>
      </c>
      <c r="E659" s="39">
        <v>99.170263874869605</v>
      </c>
    </row>
    <row r="660" spans="1:5" x14ac:dyDescent="0.3">
      <c r="A660" s="13">
        <v>118</v>
      </c>
      <c r="B660" s="13" t="s">
        <v>367</v>
      </c>
      <c r="C660" t="str">
        <f t="shared" si="10"/>
        <v>PMS-Pole118</v>
      </c>
      <c r="D660" s="40">
        <v>2.9778428792030698</v>
      </c>
      <c r="E660" s="39">
        <v>99.170308582204299</v>
      </c>
    </row>
    <row r="661" spans="1:5" x14ac:dyDescent="0.3">
      <c r="A661" s="13">
        <v>117</v>
      </c>
      <c r="B661" s="13" t="s">
        <v>367</v>
      </c>
      <c r="C661" t="str">
        <f t="shared" si="10"/>
        <v>PMS-Pole117</v>
      </c>
      <c r="D661" s="40">
        <v>2.9768682576765899</v>
      </c>
      <c r="E661" s="39">
        <v>99.170209962075702</v>
      </c>
    </row>
    <row r="662" spans="1:5" x14ac:dyDescent="0.3">
      <c r="A662" s="13">
        <v>116</v>
      </c>
      <c r="B662" s="13" t="s">
        <v>367</v>
      </c>
      <c r="C662" t="str">
        <f t="shared" si="10"/>
        <v>PMS-Pole116</v>
      </c>
      <c r="D662" s="40">
        <v>2.97753630132723</v>
      </c>
      <c r="E662" s="39">
        <v>99.171203558265802</v>
      </c>
    </row>
    <row r="663" spans="1:5" x14ac:dyDescent="0.3">
      <c r="A663" s="13">
        <v>115</v>
      </c>
      <c r="B663" s="13" t="s">
        <v>367</v>
      </c>
      <c r="C663" t="str">
        <f t="shared" si="10"/>
        <v>PMS-Pole115</v>
      </c>
      <c r="D663" s="40">
        <v>2.9780985376143301</v>
      </c>
      <c r="E663" s="39">
        <v>99.172152510318995</v>
      </c>
    </row>
    <row r="664" spans="1:5" x14ac:dyDescent="0.3">
      <c r="A664" s="13">
        <v>114</v>
      </c>
      <c r="B664" s="13" t="s">
        <v>367</v>
      </c>
      <c r="C664" t="str">
        <f t="shared" si="10"/>
        <v>PMS-Pole114</v>
      </c>
      <c r="D664" s="40">
        <v>2.9787835881609102</v>
      </c>
      <c r="E664" s="39">
        <v>99.173170171645197</v>
      </c>
    </row>
    <row r="665" spans="1:5" x14ac:dyDescent="0.3">
      <c r="A665" s="13">
        <v>113</v>
      </c>
      <c r="B665" s="13" t="s">
        <v>367</v>
      </c>
      <c r="C665" t="str">
        <f t="shared" si="10"/>
        <v>PMS-Pole113</v>
      </c>
      <c r="D665" s="40">
        <v>2.97951720504317</v>
      </c>
      <c r="E665" s="39">
        <v>99.174183105923603</v>
      </c>
    </row>
    <row r="666" spans="1:5" x14ac:dyDescent="0.3">
      <c r="A666" s="13">
        <v>112</v>
      </c>
      <c r="B666" s="13" t="s">
        <v>367</v>
      </c>
      <c r="C666" t="str">
        <f t="shared" si="10"/>
        <v>PMS-Pole112</v>
      </c>
      <c r="D666" s="40">
        <v>2.9798535982990701</v>
      </c>
      <c r="E666" s="39">
        <v>99.174808957399094</v>
      </c>
    </row>
    <row r="667" spans="1:5" x14ac:dyDescent="0.3">
      <c r="A667" s="13">
        <v>111</v>
      </c>
      <c r="B667" s="13" t="s">
        <v>367</v>
      </c>
      <c r="C667" t="str">
        <f t="shared" si="10"/>
        <v>PMS-Pole111</v>
      </c>
      <c r="D667" s="40">
        <v>2.9801033768790202</v>
      </c>
      <c r="E667" s="39">
        <v>99.175488665064293</v>
      </c>
    </row>
    <row r="668" spans="1:5" x14ac:dyDescent="0.3">
      <c r="A668" s="13">
        <v>110</v>
      </c>
      <c r="B668" s="13" t="s">
        <v>367</v>
      </c>
      <c r="C668" t="str">
        <f t="shared" si="10"/>
        <v>PMS-Pole110</v>
      </c>
      <c r="D668" s="40">
        <v>2.9802065590057998</v>
      </c>
      <c r="E668" s="39">
        <v>99.176515055517896</v>
      </c>
    </row>
    <row r="669" spans="1:5" x14ac:dyDescent="0.3">
      <c r="A669" s="13">
        <v>109</v>
      </c>
      <c r="B669" s="13" t="s">
        <v>367</v>
      </c>
      <c r="C669" t="str">
        <f t="shared" si="10"/>
        <v>PMS-Pole109</v>
      </c>
      <c r="D669" s="40">
        <v>2.9804228259699799</v>
      </c>
      <c r="E669" s="39">
        <v>99.177921635345598</v>
      </c>
    </row>
    <row r="670" spans="1:5" x14ac:dyDescent="0.3">
      <c r="A670" s="13">
        <v>108</v>
      </c>
      <c r="B670" s="13" t="s">
        <v>367</v>
      </c>
      <c r="C670" t="str">
        <f t="shared" si="10"/>
        <v>PMS-Pole108</v>
      </c>
      <c r="D670" s="40">
        <v>2.98065052418989</v>
      </c>
      <c r="E670" s="39">
        <v>99.179495307105398</v>
      </c>
    </row>
    <row r="671" spans="1:5" x14ac:dyDescent="0.3">
      <c r="A671" s="13">
        <v>107</v>
      </c>
      <c r="B671" s="13" t="s">
        <v>367</v>
      </c>
      <c r="C671" t="str">
        <f t="shared" si="10"/>
        <v>PMS-Pole107</v>
      </c>
      <c r="D671" s="40">
        <v>2.98088690404402</v>
      </c>
      <c r="E671" s="39">
        <v>99.180878374179898</v>
      </c>
    </row>
    <row r="672" spans="1:5" x14ac:dyDescent="0.3">
      <c r="A672" s="13">
        <v>106</v>
      </c>
      <c r="B672" s="13" t="s">
        <v>367</v>
      </c>
      <c r="C672" t="str">
        <f t="shared" si="10"/>
        <v>PMS-Pole106</v>
      </c>
      <c r="D672" s="40">
        <v>2.9811046449277798</v>
      </c>
      <c r="E672" s="39">
        <v>99.181894736026607</v>
      </c>
    </row>
    <row r="673" spans="1:5" x14ac:dyDescent="0.3">
      <c r="A673" s="13">
        <v>105</v>
      </c>
      <c r="B673" s="13" t="s">
        <v>367</v>
      </c>
      <c r="C673" t="str">
        <f t="shared" si="10"/>
        <v>PMS-Pole105</v>
      </c>
      <c r="D673" s="40">
        <v>2.9815366990188701</v>
      </c>
      <c r="E673" s="39">
        <v>99.183585166018304</v>
      </c>
    </row>
    <row r="674" spans="1:5" x14ac:dyDescent="0.3">
      <c r="A674" s="13">
        <v>104</v>
      </c>
      <c r="B674" s="13" t="s">
        <v>367</v>
      </c>
      <c r="C674" t="str">
        <f t="shared" si="10"/>
        <v>PMS-Pole104</v>
      </c>
      <c r="D674" s="40">
        <v>2.98190836087036</v>
      </c>
      <c r="E674" s="39">
        <v>99.184517600439804</v>
      </c>
    </row>
    <row r="675" spans="1:5" x14ac:dyDescent="0.3">
      <c r="A675" s="13">
        <v>103</v>
      </c>
      <c r="B675" s="13" t="s">
        <v>367</v>
      </c>
      <c r="C675" t="str">
        <f t="shared" si="10"/>
        <v>PMS-Pole103</v>
      </c>
      <c r="D675" s="40">
        <v>2.9823398303281299</v>
      </c>
      <c r="E675" s="39">
        <v>99.185784483796894</v>
      </c>
    </row>
    <row r="676" spans="1:5" x14ac:dyDescent="0.3">
      <c r="A676" s="13">
        <v>102</v>
      </c>
      <c r="B676" s="13" t="s">
        <v>367</v>
      </c>
      <c r="C676" t="str">
        <f t="shared" si="10"/>
        <v>PMS-Pole102</v>
      </c>
      <c r="D676" s="40">
        <v>2.9825112661038702</v>
      </c>
      <c r="E676" s="39">
        <v>99.186470196713898</v>
      </c>
    </row>
    <row r="677" spans="1:5" x14ac:dyDescent="0.3">
      <c r="A677" s="13">
        <v>101</v>
      </c>
      <c r="B677" s="13" t="s">
        <v>367</v>
      </c>
      <c r="C677" t="str">
        <f t="shared" si="10"/>
        <v>PMS-Pole101</v>
      </c>
      <c r="D677" s="40">
        <v>2.9827124393279298</v>
      </c>
      <c r="E677" s="39">
        <v>99.187577011581993</v>
      </c>
    </row>
    <row r="678" spans="1:5" x14ac:dyDescent="0.3">
      <c r="A678" s="13">
        <v>100</v>
      </c>
      <c r="B678" s="13" t="s">
        <v>367</v>
      </c>
      <c r="C678" t="str">
        <f t="shared" si="10"/>
        <v>PMS-Pole100</v>
      </c>
      <c r="D678" s="40">
        <v>2.9829395151680198</v>
      </c>
      <c r="E678" s="39">
        <v>99.1889205049807</v>
      </c>
    </row>
    <row r="679" spans="1:5" x14ac:dyDescent="0.3">
      <c r="A679" s="13">
        <v>99</v>
      </c>
      <c r="B679" s="13" t="s">
        <v>367</v>
      </c>
      <c r="C679" t="str">
        <f t="shared" si="10"/>
        <v>PMS-Pole99</v>
      </c>
      <c r="D679" s="40">
        <v>2.9830836239487599</v>
      </c>
      <c r="E679" s="39">
        <v>99.190265705182298</v>
      </c>
    </row>
    <row r="680" spans="1:5" x14ac:dyDescent="0.3">
      <c r="A680" s="13">
        <v>98</v>
      </c>
      <c r="B680" s="13" t="s">
        <v>367</v>
      </c>
      <c r="C680" t="str">
        <f t="shared" si="10"/>
        <v>PMS-Pole98</v>
      </c>
      <c r="D680" s="40">
        <v>2.98326133440455</v>
      </c>
      <c r="E680" s="39">
        <v>99.191285563298393</v>
      </c>
    </row>
    <row r="681" spans="1:5" x14ac:dyDescent="0.3">
      <c r="A681" s="13">
        <v>97</v>
      </c>
      <c r="B681" s="13" t="s">
        <v>367</v>
      </c>
      <c r="C681" t="str">
        <f t="shared" si="10"/>
        <v>PMS-Pole97</v>
      </c>
      <c r="D681" s="40">
        <v>2.98350899284919</v>
      </c>
      <c r="E681" s="39">
        <v>99.192471951135403</v>
      </c>
    </row>
    <row r="682" spans="1:5" x14ac:dyDescent="0.3">
      <c r="A682" s="13">
        <v>96</v>
      </c>
      <c r="B682" s="13" t="s">
        <v>367</v>
      </c>
      <c r="C682" t="str">
        <f t="shared" si="10"/>
        <v>PMS-Pole96</v>
      </c>
      <c r="D682" s="40">
        <v>2.98364660877687</v>
      </c>
      <c r="E682" s="39">
        <v>99.193779584802499</v>
      </c>
    </row>
    <row r="683" spans="1:5" x14ac:dyDescent="0.3">
      <c r="A683" s="13">
        <v>95</v>
      </c>
      <c r="B683" s="13" t="s">
        <v>367</v>
      </c>
      <c r="C683" t="str">
        <f t="shared" si="10"/>
        <v>PMS-Pole95</v>
      </c>
      <c r="D683" s="40">
        <v>2.9837615575126901</v>
      </c>
      <c r="E683" s="39">
        <v>99.194584752888801</v>
      </c>
    </row>
    <row r="684" spans="1:5" x14ac:dyDescent="0.3">
      <c r="A684" s="13">
        <v>94</v>
      </c>
      <c r="B684" s="13" t="s">
        <v>367</v>
      </c>
      <c r="C684" t="str">
        <f t="shared" si="10"/>
        <v>PMS-Pole94</v>
      </c>
      <c r="D684" s="40">
        <v>2.9838110442228598</v>
      </c>
      <c r="E684" s="39">
        <v>99.195217299372302</v>
      </c>
    </row>
    <row r="685" spans="1:5" x14ac:dyDescent="0.3">
      <c r="A685" s="13">
        <v>93</v>
      </c>
      <c r="B685" s="13" t="s">
        <v>367</v>
      </c>
      <c r="C685" t="str">
        <f t="shared" si="10"/>
        <v>PMS-Pole93</v>
      </c>
      <c r="D685" s="40">
        <v>2.98388861904342</v>
      </c>
      <c r="E685" s="39">
        <v>99.1962120546862</v>
      </c>
    </row>
    <row r="686" spans="1:5" x14ac:dyDescent="0.3">
      <c r="A686" s="13">
        <v>92</v>
      </c>
      <c r="B686" s="13" t="s">
        <v>367</v>
      </c>
      <c r="C686" t="str">
        <f t="shared" si="10"/>
        <v>PMS-Pole92</v>
      </c>
      <c r="D686" s="40">
        <v>2.98398537989338</v>
      </c>
      <c r="E686" s="39">
        <v>99.197045616966307</v>
      </c>
    </row>
    <row r="687" spans="1:5" x14ac:dyDescent="0.3">
      <c r="A687" s="13">
        <v>91</v>
      </c>
      <c r="B687" s="13" t="s">
        <v>367</v>
      </c>
      <c r="C687" t="str">
        <f t="shared" si="10"/>
        <v>PMS-Pole91</v>
      </c>
      <c r="D687" s="40">
        <v>2.9841504988741501</v>
      </c>
      <c r="E687" s="39">
        <v>99.197525291439405</v>
      </c>
    </row>
    <row r="688" spans="1:5" x14ac:dyDescent="0.3">
      <c r="A688" s="13">
        <v>90</v>
      </c>
      <c r="B688" s="13" t="s">
        <v>367</v>
      </c>
      <c r="C688" t="str">
        <f t="shared" si="10"/>
        <v>PMS-Pole90</v>
      </c>
      <c r="D688" s="40">
        <v>2.9845028377564198</v>
      </c>
      <c r="E688" s="39">
        <v>99.197981210276495</v>
      </c>
    </row>
    <row r="689" spans="1:5" x14ac:dyDescent="0.3">
      <c r="A689" s="13">
        <v>89</v>
      </c>
      <c r="B689" s="13" t="s">
        <v>367</v>
      </c>
      <c r="C689" t="str">
        <f t="shared" si="10"/>
        <v>PMS-Pole89</v>
      </c>
      <c r="D689" s="40">
        <v>2.9856716452323599</v>
      </c>
      <c r="E689" s="39">
        <v>99.198929101129906</v>
      </c>
    </row>
    <row r="690" spans="1:5" x14ac:dyDescent="0.3">
      <c r="A690" s="13">
        <v>88</v>
      </c>
      <c r="B690" s="13" t="s">
        <v>367</v>
      </c>
      <c r="C690" t="str">
        <f t="shared" si="10"/>
        <v>PMS-Pole88</v>
      </c>
      <c r="D690" s="40">
        <v>2.98736354061894</v>
      </c>
      <c r="E690" s="39">
        <v>99.200262459283195</v>
      </c>
    </row>
    <row r="691" spans="1:5" x14ac:dyDescent="0.3">
      <c r="A691" s="13">
        <v>87</v>
      </c>
      <c r="B691" s="13" t="s">
        <v>367</v>
      </c>
      <c r="C691" t="str">
        <f t="shared" si="10"/>
        <v>PMS-Pole87</v>
      </c>
      <c r="D691" s="40">
        <v>2.98814160997249</v>
      </c>
      <c r="E691" s="39">
        <v>99.200921949131398</v>
      </c>
    </row>
    <row r="692" spans="1:5" x14ac:dyDescent="0.3">
      <c r="A692" s="13">
        <v>86</v>
      </c>
      <c r="B692" s="13" t="s">
        <v>367</v>
      </c>
      <c r="C692" t="str">
        <f t="shared" si="10"/>
        <v>PMS-Pole86</v>
      </c>
      <c r="D692" s="40">
        <v>2.9900998296602901</v>
      </c>
      <c r="E692" s="39">
        <v>99.202442822156996</v>
      </c>
    </row>
    <row r="693" spans="1:5" x14ac:dyDescent="0.3">
      <c r="A693" s="13">
        <v>85</v>
      </c>
      <c r="B693" s="13" t="s">
        <v>367</v>
      </c>
      <c r="C693" t="str">
        <f t="shared" si="10"/>
        <v>PMS-Pole85</v>
      </c>
      <c r="D693" s="40">
        <v>2.9915374267083301</v>
      </c>
      <c r="E693" s="39">
        <v>99.203655523177403</v>
      </c>
    </row>
    <row r="694" spans="1:5" x14ac:dyDescent="0.3">
      <c r="A694" s="13">
        <v>84</v>
      </c>
      <c r="B694" s="13" t="s">
        <v>367</v>
      </c>
      <c r="C694" t="str">
        <f t="shared" si="10"/>
        <v>PMS-Pole84</v>
      </c>
      <c r="D694" s="40">
        <v>2.9935615971846099</v>
      </c>
      <c r="E694" s="39">
        <v>99.205251531464697</v>
      </c>
    </row>
    <row r="695" spans="1:5" x14ac:dyDescent="0.3">
      <c r="A695" s="13">
        <v>83</v>
      </c>
      <c r="B695" s="13" t="s">
        <v>367</v>
      </c>
      <c r="C695" t="str">
        <f t="shared" si="10"/>
        <v>PMS-Pole83</v>
      </c>
      <c r="D695" s="40">
        <v>2.9950598627602001</v>
      </c>
      <c r="E695" s="39">
        <v>99.206499417947001</v>
      </c>
    </row>
    <row r="696" spans="1:5" x14ac:dyDescent="0.3">
      <c r="A696" s="13">
        <v>82</v>
      </c>
      <c r="B696" s="13" t="s">
        <v>367</v>
      </c>
      <c r="C696" t="str">
        <f t="shared" si="10"/>
        <v>PMS-Pole82</v>
      </c>
      <c r="D696" s="40">
        <v>2.9959498087903</v>
      </c>
      <c r="E696" s="39">
        <v>99.207286146548697</v>
      </c>
    </row>
    <row r="697" spans="1:5" x14ac:dyDescent="0.3">
      <c r="A697" s="13">
        <v>81</v>
      </c>
      <c r="B697" s="13" t="s">
        <v>367</v>
      </c>
      <c r="C697" t="str">
        <f t="shared" si="10"/>
        <v>PMS-Pole81</v>
      </c>
      <c r="D697" s="40">
        <v>2.99659180418409</v>
      </c>
      <c r="E697" s="39">
        <v>99.208034584515303</v>
      </c>
    </row>
    <row r="698" spans="1:5" x14ac:dyDescent="0.3">
      <c r="A698" s="13">
        <v>80</v>
      </c>
      <c r="B698" s="13" t="s">
        <v>367</v>
      </c>
      <c r="C698" t="str">
        <f t="shared" si="10"/>
        <v>PMS-Pole80</v>
      </c>
      <c r="D698" s="40">
        <v>2.9974516430167601</v>
      </c>
      <c r="E698" s="39">
        <v>99.209444046430605</v>
      </c>
    </row>
    <row r="699" spans="1:5" x14ac:dyDescent="0.3">
      <c r="A699" s="13">
        <v>79</v>
      </c>
      <c r="B699" s="13" t="s">
        <v>367</v>
      </c>
      <c r="C699" t="str">
        <f t="shared" si="10"/>
        <v>PMS-Pole79</v>
      </c>
      <c r="D699" s="40">
        <v>2.9980191582140701</v>
      </c>
      <c r="E699" s="39">
        <v>99.210582701131202</v>
      </c>
    </row>
    <row r="700" spans="1:5" x14ac:dyDescent="0.3">
      <c r="A700" s="13">
        <v>78</v>
      </c>
      <c r="B700" s="13" t="s">
        <v>367</v>
      </c>
      <c r="C700" t="str">
        <f t="shared" si="10"/>
        <v>PMS-Pole78</v>
      </c>
      <c r="D700" s="40">
        <v>2.99841891434472</v>
      </c>
      <c r="E700" s="39">
        <v>99.2117304607454</v>
      </c>
    </row>
    <row r="701" spans="1:5" x14ac:dyDescent="0.3">
      <c r="A701" s="13">
        <v>77</v>
      </c>
      <c r="B701" s="13" t="s">
        <v>367</v>
      </c>
      <c r="C701" t="str">
        <f t="shared" si="10"/>
        <v>PMS-Pole77</v>
      </c>
      <c r="D701" s="40">
        <v>2.9987865811185901</v>
      </c>
      <c r="E701" s="39">
        <v>99.212883106625597</v>
      </c>
    </row>
    <row r="702" spans="1:5" x14ac:dyDescent="0.3">
      <c r="A702" s="13">
        <v>76</v>
      </c>
      <c r="B702" s="13" t="s">
        <v>367</v>
      </c>
      <c r="C702" t="str">
        <f t="shared" si="10"/>
        <v>PMS-Pole76</v>
      </c>
      <c r="D702" s="40">
        <v>2.9989649178262101</v>
      </c>
      <c r="E702" s="39">
        <v>99.213397774076</v>
      </c>
    </row>
    <row r="703" spans="1:5" x14ac:dyDescent="0.3">
      <c r="A703" s="13">
        <v>75</v>
      </c>
      <c r="B703" s="13" t="s">
        <v>367</v>
      </c>
      <c r="C703" t="str">
        <f t="shared" si="10"/>
        <v>PMS-Pole75</v>
      </c>
      <c r="D703" s="40">
        <v>2.9997553143389899</v>
      </c>
      <c r="E703" s="39">
        <v>99.2157935376582</v>
      </c>
    </row>
    <row r="704" spans="1:5" x14ac:dyDescent="0.3">
      <c r="A704" s="13">
        <v>74</v>
      </c>
      <c r="B704" s="13" t="s">
        <v>367</v>
      </c>
      <c r="C704" t="str">
        <f t="shared" si="10"/>
        <v>PMS-Pole74</v>
      </c>
      <c r="D704" s="40">
        <v>3.00074383010478</v>
      </c>
      <c r="E704" s="39">
        <v>99.215422490405601</v>
      </c>
    </row>
    <row r="705" spans="1:5" x14ac:dyDescent="0.3">
      <c r="A705" s="13">
        <v>73</v>
      </c>
      <c r="B705" s="13" t="s">
        <v>367</v>
      </c>
      <c r="C705" t="str">
        <f t="shared" si="10"/>
        <v>PMS-Pole73</v>
      </c>
      <c r="D705" s="40">
        <v>3.0838087138903498</v>
      </c>
      <c r="E705" s="39">
        <v>99.295813712396196</v>
      </c>
    </row>
    <row r="706" spans="1:5" x14ac:dyDescent="0.3">
      <c r="A706" s="13">
        <v>72</v>
      </c>
      <c r="B706" s="13" t="s">
        <v>367</v>
      </c>
      <c r="C706" t="str">
        <f t="shared" ref="C706:C769" si="11">B706 &amp; "-Pole" &amp; A706</f>
        <v>PMS-Pole72</v>
      </c>
      <c r="D706" s="40">
        <v>3.0843582936975702</v>
      </c>
      <c r="E706" s="39">
        <v>99.295286355381904</v>
      </c>
    </row>
    <row r="707" spans="1:5" x14ac:dyDescent="0.3">
      <c r="A707" s="13">
        <v>71</v>
      </c>
      <c r="B707" s="13" t="s">
        <v>367</v>
      </c>
      <c r="C707" t="str">
        <f t="shared" si="11"/>
        <v>PMS-Pole71</v>
      </c>
      <c r="D707" s="40">
        <v>3.0850286022111302</v>
      </c>
      <c r="E707" s="39">
        <v>99.294827158644097</v>
      </c>
    </row>
    <row r="708" spans="1:5" x14ac:dyDescent="0.3">
      <c r="A708" s="13">
        <v>70</v>
      </c>
      <c r="B708" s="13" t="s">
        <v>367</v>
      </c>
      <c r="C708" t="str">
        <f t="shared" si="11"/>
        <v>PMS-Pole70</v>
      </c>
      <c r="D708" s="40">
        <v>3.0856124324243099</v>
      </c>
      <c r="E708" s="39">
        <v>99.294400742057903</v>
      </c>
    </row>
    <row r="709" spans="1:5" x14ac:dyDescent="0.3">
      <c r="A709" s="13">
        <v>69</v>
      </c>
      <c r="B709" s="13" t="s">
        <v>367</v>
      </c>
      <c r="C709" t="str">
        <f t="shared" si="11"/>
        <v>PMS-Pole69</v>
      </c>
      <c r="D709" s="40">
        <v>3.08620740853722</v>
      </c>
      <c r="E709" s="39">
        <v>99.293974226986293</v>
      </c>
    </row>
    <row r="710" spans="1:5" x14ac:dyDescent="0.3">
      <c r="A710" s="13">
        <v>68</v>
      </c>
      <c r="B710" s="13" t="s">
        <v>367</v>
      </c>
      <c r="C710" t="str">
        <f t="shared" si="11"/>
        <v>PMS-Pole68</v>
      </c>
      <c r="D710" s="40">
        <v>3.0855644549466201</v>
      </c>
      <c r="E710" s="39">
        <v>99.293357280256501</v>
      </c>
    </row>
    <row r="711" spans="1:5" x14ac:dyDescent="0.3">
      <c r="A711" s="13">
        <v>67</v>
      </c>
      <c r="B711" s="13" t="s">
        <v>367</v>
      </c>
      <c r="C711" t="str">
        <f t="shared" si="11"/>
        <v>PMS-Pole67</v>
      </c>
      <c r="D711" s="40">
        <v>3.08441621991338</v>
      </c>
      <c r="E711" s="39">
        <v>99.292242566182097</v>
      </c>
    </row>
    <row r="712" spans="1:5" x14ac:dyDescent="0.3">
      <c r="A712" s="13">
        <v>66</v>
      </c>
      <c r="B712" s="13" t="s">
        <v>367</v>
      </c>
      <c r="C712" t="str">
        <f t="shared" si="11"/>
        <v>PMS-Pole66</v>
      </c>
      <c r="D712" s="40">
        <v>3.08336798229164</v>
      </c>
      <c r="E712" s="39">
        <v>99.291280233826996</v>
      </c>
    </row>
    <row r="713" spans="1:5" x14ac:dyDescent="0.3">
      <c r="A713" s="13">
        <v>65</v>
      </c>
      <c r="B713" s="13" t="s">
        <v>367</v>
      </c>
      <c r="C713" t="str">
        <f t="shared" si="11"/>
        <v>PMS-Pole65</v>
      </c>
      <c r="D713" s="40">
        <v>3.0819212071884401</v>
      </c>
      <c r="E713" s="39">
        <v>99.289847826371698</v>
      </c>
    </row>
    <row r="714" spans="1:5" x14ac:dyDescent="0.3">
      <c r="A714" s="13">
        <v>64</v>
      </c>
      <c r="B714" s="13" t="s">
        <v>367</v>
      </c>
      <c r="C714" t="str">
        <f t="shared" si="11"/>
        <v>PMS-Pole64</v>
      </c>
      <c r="D714" s="40">
        <v>3.0808843954431699</v>
      </c>
      <c r="E714" s="39">
        <v>99.288760745040094</v>
      </c>
    </row>
    <row r="715" spans="1:5" x14ac:dyDescent="0.3">
      <c r="A715" s="13">
        <v>63</v>
      </c>
      <c r="B715" s="13" t="s">
        <v>367</v>
      </c>
      <c r="C715" t="str">
        <f t="shared" si="11"/>
        <v>PMS-Pole63</v>
      </c>
      <c r="D715" s="40">
        <v>3.0796094445309699</v>
      </c>
      <c r="E715" s="39">
        <v>99.287359292306206</v>
      </c>
    </row>
    <row r="716" spans="1:5" x14ac:dyDescent="0.3">
      <c r="A716" s="13">
        <v>62</v>
      </c>
      <c r="B716" s="13" t="s">
        <v>367</v>
      </c>
      <c r="C716" t="str">
        <f t="shared" si="11"/>
        <v>PMS-Pole62</v>
      </c>
      <c r="D716" s="40">
        <v>3.07877192967366</v>
      </c>
      <c r="E716" s="39">
        <v>99.286487246542507</v>
      </c>
    </row>
    <row r="717" spans="1:5" x14ac:dyDescent="0.3">
      <c r="A717" s="13">
        <v>61</v>
      </c>
      <c r="B717" s="13" t="s">
        <v>367</v>
      </c>
      <c r="C717" t="str">
        <f t="shared" si="11"/>
        <v>PMS-Pole61</v>
      </c>
      <c r="D717" s="40">
        <v>3.0780799849060498</v>
      </c>
      <c r="E717" s="39">
        <v>99.285759259561104</v>
      </c>
    </row>
    <row r="718" spans="1:5" x14ac:dyDescent="0.3">
      <c r="A718" s="13">
        <v>60</v>
      </c>
      <c r="B718" s="13" t="s">
        <v>367</v>
      </c>
      <c r="C718" t="str">
        <f t="shared" si="11"/>
        <v>PMS-Pole60</v>
      </c>
      <c r="D718" s="40">
        <v>3.0775516406271599</v>
      </c>
      <c r="E718" s="39">
        <v>99.284832697361296</v>
      </c>
    </row>
    <row r="719" spans="1:5" x14ac:dyDescent="0.3">
      <c r="A719" s="13">
        <v>59</v>
      </c>
      <c r="B719" s="13" t="s">
        <v>367</v>
      </c>
      <c r="C719" t="str">
        <f t="shared" si="11"/>
        <v>PMS-Pole59</v>
      </c>
      <c r="D719" s="40">
        <v>3.0770096721909699</v>
      </c>
      <c r="E719" s="39">
        <v>99.283893226982798</v>
      </c>
    </row>
    <row r="720" spans="1:5" x14ac:dyDescent="0.3">
      <c r="A720" s="13">
        <v>58</v>
      </c>
      <c r="B720" s="13" t="s">
        <v>367</v>
      </c>
      <c r="C720" t="str">
        <f t="shared" si="11"/>
        <v>PMS-Pole58</v>
      </c>
      <c r="D720" s="40">
        <v>3.07651779221688</v>
      </c>
      <c r="E720" s="39">
        <v>99.2829796400394</v>
      </c>
    </row>
    <row r="721" spans="1:5" x14ac:dyDescent="0.3">
      <c r="A721" s="13">
        <v>57</v>
      </c>
      <c r="B721" s="13" t="s">
        <v>367</v>
      </c>
      <c r="C721" t="str">
        <f t="shared" si="11"/>
        <v>PMS-Pole57</v>
      </c>
      <c r="D721" s="40">
        <v>3.07609714177039</v>
      </c>
      <c r="E721" s="39">
        <v>99.282079413772294</v>
      </c>
    </row>
    <row r="722" spans="1:5" x14ac:dyDescent="0.3">
      <c r="A722" s="13">
        <v>56</v>
      </c>
      <c r="B722" s="13" t="s">
        <v>367</v>
      </c>
      <c r="C722" t="str">
        <f t="shared" si="11"/>
        <v>PMS-Pole56</v>
      </c>
      <c r="D722" s="40">
        <v>3.07574403165584</v>
      </c>
      <c r="E722" s="39">
        <v>99.281494436339102</v>
      </c>
    </row>
    <row r="723" spans="1:5" x14ac:dyDescent="0.3">
      <c r="A723" s="13">
        <v>55</v>
      </c>
      <c r="B723" s="13" t="s">
        <v>367</v>
      </c>
      <c r="C723" t="str">
        <f t="shared" si="11"/>
        <v>PMS-Pole55</v>
      </c>
      <c r="D723" s="40">
        <v>3.0754294435459801</v>
      </c>
      <c r="E723" s="39">
        <v>99.281098723271299</v>
      </c>
    </row>
    <row r="724" spans="1:5" x14ac:dyDescent="0.3">
      <c r="A724" s="13">
        <v>54</v>
      </c>
      <c r="B724" s="13" t="s">
        <v>367</v>
      </c>
      <c r="C724" t="str">
        <f t="shared" si="11"/>
        <v>PMS-Pole54</v>
      </c>
      <c r="D724" s="40">
        <v>3.07438266822684</v>
      </c>
      <c r="E724" s="39">
        <v>99.280258145953297</v>
      </c>
    </row>
    <row r="725" spans="1:5" x14ac:dyDescent="0.3">
      <c r="A725" s="13">
        <v>53</v>
      </c>
      <c r="B725" s="13" t="s">
        <v>367</v>
      </c>
      <c r="C725" t="str">
        <f t="shared" si="11"/>
        <v>PMS-Pole53</v>
      </c>
      <c r="D725" s="40">
        <v>3.0731150950886099</v>
      </c>
      <c r="E725" s="39">
        <v>99.279349320141904</v>
      </c>
    </row>
    <row r="726" spans="1:5" x14ac:dyDescent="0.3">
      <c r="A726" s="13">
        <v>52</v>
      </c>
      <c r="B726" s="13" t="s">
        <v>367</v>
      </c>
      <c r="C726" t="str">
        <f t="shared" si="11"/>
        <v>PMS-Pole52</v>
      </c>
      <c r="D726" s="40">
        <v>3.0710736493461801</v>
      </c>
      <c r="E726" s="39">
        <v>99.277818812357594</v>
      </c>
    </row>
    <row r="727" spans="1:5" x14ac:dyDescent="0.3">
      <c r="A727" s="13">
        <v>51</v>
      </c>
      <c r="B727" s="13" t="s">
        <v>367</v>
      </c>
      <c r="C727" t="str">
        <f t="shared" si="11"/>
        <v>PMS-Pole51</v>
      </c>
      <c r="D727" s="40">
        <v>3.0704304484474898</v>
      </c>
      <c r="E727" s="39">
        <v>99.277404016252703</v>
      </c>
    </row>
    <row r="728" spans="1:5" x14ac:dyDescent="0.3">
      <c r="A728" s="13">
        <v>50</v>
      </c>
      <c r="B728" s="13" t="s">
        <v>367</v>
      </c>
      <c r="C728" t="str">
        <f t="shared" si="11"/>
        <v>PMS-Pole50</v>
      </c>
      <c r="D728" s="40">
        <v>3.0692534544401902</v>
      </c>
      <c r="E728" s="39">
        <v>99.276862476957902</v>
      </c>
    </row>
    <row r="729" spans="1:5" x14ac:dyDescent="0.3">
      <c r="A729" s="13">
        <v>49</v>
      </c>
      <c r="B729" s="13" t="s">
        <v>367</v>
      </c>
      <c r="C729" t="str">
        <f t="shared" si="11"/>
        <v>PMS-Pole49</v>
      </c>
      <c r="D729" s="40">
        <v>3.06840208531028</v>
      </c>
      <c r="E729" s="39">
        <v>99.276651165211106</v>
      </c>
    </row>
    <row r="730" spans="1:5" x14ac:dyDescent="0.3">
      <c r="A730" s="13">
        <v>48</v>
      </c>
      <c r="B730" s="13" t="s">
        <v>367</v>
      </c>
      <c r="C730" t="str">
        <f t="shared" si="11"/>
        <v>PMS-Pole48</v>
      </c>
      <c r="D730" s="40">
        <v>3.06678666286449</v>
      </c>
      <c r="E730" s="39">
        <v>99.276469031229993</v>
      </c>
    </row>
    <row r="731" spans="1:5" x14ac:dyDescent="0.3">
      <c r="A731" s="13">
        <v>47</v>
      </c>
      <c r="B731" s="13" t="s">
        <v>367</v>
      </c>
      <c r="C731" t="str">
        <f t="shared" si="11"/>
        <v>PMS-Pole47</v>
      </c>
      <c r="D731" s="40">
        <v>3.0656490901367599</v>
      </c>
      <c r="E731" s="39">
        <v>99.276323093617407</v>
      </c>
    </row>
    <row r="732" spans="1:5" x14ac:dyDescent="0.3">
      <c r="A732" s="13">
        <v>46</v>
      </c>
      <c r="B732" s="13" t="s">
        <v>367</v>
      </c>
      <c r="C732" t="str">
        <f t="shared" si="11"/>
        <v>PMS-Pole46</v>
      </c>
      <c r="D732" s="40">
        <v>3.0648980824077801</v>
      </c>
      <c r="E732" s="39">
        <v>99.276091010946004</v>
      </c>
    </row>
    <row r="733" spans="1:5" x14ac:dyDescent="0.3">
      <c r="A733" s="13">
        <v>45</v>
      </c>
      <c r="B733" s="13" t="s">
        <v>367</v>
      </c>
      <c r="C733" t="str">
        <f t="shared" si="11"/>
        <v>PMS-Pole45</v>
      </c>
      <c r="D733" s="40">
        <v>3.0643532248196901</v>
      </c>
      <c r="E733" s="39">
        <v>99.2739137065102</v>
      </c>
    </row>
    <row r="734" spans="1:5" x14ac:dyDescent="0.3">
      <c r="A734" s="13">
        <v>44</v>
      </c>
      <c r="B734" s="13" t="s">
        <v>367</v>
      </c>
      <c r="C734" t="str">
        <f t="shared" si="11"/>
        <v>PMS-Pole44</v>
      </c>
      <c r="D734" s="40">
        <v>3.0641524533418298</v>
      </c>
      <c r="E734" s="39">
        <v>99.2751455427872</v>
      </c>
    </row>
    <row r="735" spans="1:5" x14ac:dyDescent="0.3">
      <c r="A735" s="13">
        <v>43</v>
      </c>
      <c r="B735" s="13" t="s">
        <v>367</v>
      </c>
      <c r="C735" t="str">
        <f t="shared" si="11"/>
        <v>PMS-Pole43</v>
      </c>
      <c r="D735" s="40">
        <v>3.0639394317959998</v>
      </c>
      <c r="E735" s="39">
        <v>99.275431560291395</v>
      </c>
    </row>
    <row r="736" spans="1:5" x14ac:dyDescent="0.3">
      <c r="A736" s="13">
        <v>42</v>
      </c>
      <c r="B736" s="13" t="s">
        <v>367</v>
      </c>
      <c r="C736" t="str">
        <f t="shared" si="11"/>
        <v>PMS-Pole42</v>
      </c>
      <c r="D736" s="40">
        <v>3.0629182301605602</v>
      </c>
      <c r="E736" s="39">
        <v>99.274630232918298</v>
      </c>
    </row>
    <row r="737" spans="1:5" x14ac:dyDescent="0.3">
      <c r="A737" s="13">
        <v>41</v>
      </c>
      <c r="B737" s="13" t="s">
        <v>367</v>
      </c>
      <c r="C737" t="str">
        <f t="shared" si="11"/>
        <v>PMS-Pole41</v>
      </c>
      <c r="D737" s="40">
        <v>3.0616904522285999</v>
      </c>
      <c r="E737" s="39">
        <v>99.273491986234703</v>
      </c>
    </row>
    <row r="738" spans="1:5" x14ac:dyDescent="0.3">
      <c r="A738" s="13">
        <v>40</v>
      </c>
      <c r="B738" s="13" t="s">
        <v>367</v>
      </c>
      <c r="C738" t="str">
        <f t="shared" si="11"/>
        <v>PMS-Pole40</v>
      </c>
      <c r="D738" s="40">
        <v>3.0607630944338799</v>
      </c>
      <c r="E738" s="39">
        <v>99.272772061238697</v>
      </c>
    </row>
    <row r="739" spans="1:5" x14ac:dyDescent="0.3">
      <c r="A739" s="13">
        <v>39</v>
      </c>
      <c r="B739" s="13" t="s">
        <v>367</v>
      </c>
      <c r="C739" t="str">
        <f t="shared" si="11"/>
        <v>PMS-Pole39</v>
      </c>
      <c r="D739" s="40">
        <v>3.05916016548561</v>
      </c>
      <c r="E739" s="39">
        <v>99.271358129854207</v>
      </c>
    </row>
    <row r="740" spans="1:5" x14ac:dyDescent="0.3">
      <c r="A740" s="13">
        <v>38</v>
      </c>
      <c r="B740" s="13" t="s">
        <v>367</v>
      </c>
      <c r="C740" t="str">
        <f t="shared" si="11"/>
        <v>PMS-Pole38</v>
      </c>
      <c r="D740" s="40">
        <v>3.05765080624978</v>
      </c>
      <c r="E740" s="39">
        <v>99.270123181770103</v>
      </c>
    </row>
    <row r="741" spans="1:5" x14ac:dyDescent="0.3">
      <c r="A741" s="13">
        <v>37</v>
      </c>
      <c r="B741" s="13" t="s">
        <v>367</v>
      </c>
      <c r="C741" t="str">
        <f t="shared" si="11"/>
        <v>PMS-Pole37</v>
      </c>
      <c r="D741" s="40">
        <v>3.0564894069020299</v>
      </c>
      <c r="E741" s="39">
        <v>99.269136853641996</v>
      </c>
    </row>
    <row r="742" spans="1:5" x14ac:dyDescent="0.3">
      <c r="A742" s="13">
        <v>36</v>
      </c>
      <c r="B742" s="13" t="s">
        <v>367</v>
      </c>
      <c r="C742" t="str">
        <f t="shared" si="11"/>
        <v>PMS-Pole36</v>
      </c>
      <c r="D742" s="40">
        <v>3.05452789426622</v>
      </c>
      <c r="E742" s="39">
        <v>99.267082795901899</v>
      </c>
    </row>
    <row r="743" spans="1:5" x14ac:dyDescent="0.3">
      <c r="A743" s="13">
        <v>35</v>
      </c>
      <c r="B743" s="13" t="s">
        <v>367</v>
      </c>
      <c r="C743" t="str">
        <f t="shared" si="11"/>
        <v>PMS-Pole35</v>
      </c>
      <c r="D743" s="40">
        <v>3.0526920373272901</v>
      </c>
      <c r="E743" s="39">
        <v>99.265123821802206</v>
      </c>
    </row>
    <row r="744" spans="1:5" x14ac:dyDescent="0.3">
      <c r="A744" s="13">
        <v>34</v>
      </c>
      <c r="B744" s="13" t="s">
        <v>367</v>
      </c>
      <c r="C744" t="str">
        <f t="shared" si="11"/>
        <v>PMS-Pole34</v>
      </c>
      <c r="D744" s="40">
        <v>3.0491916691518002</v>
      </c>
      <c r="E744" s="39">
        <v>99.261671043129596</v>
      </c>
    </row>
    <row r="745" spans="1:5" x14ac:dyDescent="0.3">
      <c r="A745" s="13">
        <v>33</v>
      </c>
      <c r="B745" s="13" t="s">
        <v>367</v>
      </c>
      <c r="C745" t="str">
        <f t="shared" si="11"/>
        <v>PMS-Pole33</v>
      </c>
      <c r="D745" s="40">
        <v>3.0458565947023502</v>
      </c>
      <c r="E745" s="39">
        <v>99.2593053049644</v>
      </c>
    </row>
    <row r="746" spans="1:5" x14ac:dyDescent="0.3">
      <c r="A746" s="13">
        <v>32</v>
      </c>
      <c r="B746" s="13" t="s">
        <v>367</v>
      </c>
      <c r="C746" t="str">
        <f t="shared" si="11"/>
        <v>PMS-Pole32</v>
      </c>
      <c r="D746" s="40">
        <v>3.0419916677860801</v>
      </c>
      <c r="E746" s="39">
        <v>99.256643213287603</v>
      </c>
    </row>
    <row r="747" spans="1:5" x14ac:dyDescent="0.3">
      <c r="A747" s="13">
        <v>31</v>
      </c>
      <c r="B747" s="13" t="s">
        <v>367</v>
      </c>
      <c r="C747" t="str">
        <f t="shared" si="11"/>
        <v>PMS-Pole31</v>
      </c>
      <c r="D747" s="40">
        <v>3.0392754875685002</v>
      </c>
      <c r="E747" s="39">
        <v>99.254759348585594</v>
      </c>
    </row>
    <row r="748" spans="1:5" x14ac:dyDescent="0.3">
      <c r="A748" s="13">
        <v>30</v>
      </c>
      <c r="B748" s="13" t="s">
        <v>367</v>
      </c>
      <c r="C748" t="str">
        <f t="shared" si="11"/>
        <v>PMS-Pole30</v>
      </c>
      <c r="D748" s="40">
        <v>3.0352659803938602</v>
      </c>
      <c r="E748" s="39">
        <v>99.252031956952294</v>
      </c>
    </row>
    <row r="749" spans="1:5" x14ac:dyDescent="0.3">
      <c r="A749" s="13">
        <v>29</v>
      </c>
      <c r="B749" s="13" t="s">
        <v>367</v>
      </c>
      <c r="C749" t="str">
        <f t="shared" si="11"/>
        <v>PMS-Pole29</v>
      </c>
      <c r="D749" s="40">
        <v>3.0322642749072801</v>
      </c>
      <c r="E749" s="39">
        <v>99.250117182619405</v>
      </c>
    </row>
    <row r="750" spans="1:5" x14ac:dyDescent="0.3">
      <c r="A750" s="13">
        <v>28</v>
      </c>
      <c r="B750" s="13" t="s">
        <v>367</v>
      </c>
      <c r="C750" t="str">
        <f t="shared" si="11"/>
        <v>PMS-Pole28</v>
      </c>
      <c r="D750" s="40">
        <v>3.0288174542348201</v>
      </c>
      <c r="E750" s="39">
        <v>99.247803649532699</v>
      </c>
    </row>
    <row r="751" spans="1:5" x14ac:dyDescent="0.3">
      <c r="A751" s="13">
        <v>27</v>
      </c>
      <c r="B751" s="13" t="s">
        <v>367</v>
      </c>
      <c r="C751" t="str">
        <f t="shared" si="11"/>
        <v>PMS-Pole27</v>
      </c>
      <c r="D751" s="40">
        <v>3.02535880391956</v>
      </c>
      <c r="E751" s="39">
        <v>99.2465653525759</v>
      </c>
    </row>
    <row r="752" spans="1:5" x14ac:dyDescent="0.3">
      <c r="A752" s="13">
        <v>26</v>
      </c>
      <c r="B752" s="13" t="s">
        <v>367</v>
      </c>
      <c r="C752" t="str">
        <f t="shared" si="11"/>
        <v>PMS-Pole26</v>
      </c>
      <c r="D752" s="40">
        <v>3.0237658152040998</v>
      </c>
      <c r="E752" s="39">
        <v>99.246035599335599</v>
      </c>
    </row>
    <row r="753" spans="1:5" x14ac:dyDescent="0.3">
      <c r="A753" s="13">
        <v>25</v>
      </c>
      <c r="B753" s="13" t="s">
        <v>367</v>
      </c>
      <c r="C753" t="str">
        <f t="shared" si="11"/>
        <v>PMS-Pole25</v>
      </c>
      <c r="D753" s="40">
        <v>3.0226435109515699</v>
      </c>
      <c r="E753" s="39">
        <v>99.245493721111202</v>
      </c>
    </row>
    <row r="754" spans="1:5" x14ac:dyDescent="0.3">
      <c r="A754" s="13">
        <v>24</v>
      </c>
      <c r="B754" s="13" t="s">
        <v>367</v>
      </c>
      <c r="C754" t="str">
        <f t="shared" si="11"/>
        <v>PMS-Pole24</v>
      </c>
      <c r="D754" s="40">
        <v>3.0211980039802602</v>
      </c>
      <c r="E754" s="39">
        <v>99.244688640152404</v>
      </c>
    </row>
    <row r="755" spans="1:5" x14ac:dyDescent="0.3">
      <c r="A755" s="13">
        <v>23</v>
      </c>
      <c r="B755" s="13" t="s">
        <v>367</v>
      </c>
      <c r="C755" t="str">
        <f t="shared" si="11"/>
        <v>PMS-Pole23</v>
      </c>
      <c r="D755" s="40">
        <v>3.0190679987061202</v>
      </c>
      <c r="E755" s="39">
        <v>99.243438893857302</v>
      </c>
    </row>
    <row r="756" spans="1:5" x14ac:dyDescent="0.3">
      <c r="A756" s="13">
        <v>22</v>
      </c>
      <c r="B756" s="13" t="s">
        <v>367</v>
      </c>
      <c r="C756" t="str">
        <f t="shared" si="11"/>
        <v>PMS-Pole22</v>
      </c>
      <c r="D756" s="40">
        <v>3.0165290822764601</v>
      </c>
      <c r="E756" s="39">
        <v>99.241634453885695</v>
      </c>
    </row>
    <row r="757" spans="1:5" x14ac:dyDescent="0.3">
      <c r="A757" s="13">
        <v>21</v>
      </c>
      <c r="B757" s="13" t="s">
        <v>367</v>
      </c>
      <c r="C757" t="str">
        <f t="shared" si="11"/>
        <v>PMS-Pole21</v>
      </c>
      <c r="D757" s="40">
        <v>3.0146146307219301</v>
      </c>
      <c r="E757" s="39">
        <v>99.239515099246503</v>
      </c>
    </row>
    <row r="758" spans="1:5" x14ac:dyDescent="0.3">
      <c r="A758" s="13">
        <v>20</v>
      </c>
      <c r="B758" s="13" t="s">
        <v>367</v>
      </c>
      <c r="C758" t="str">
        <f t="shared" si="11"/>
        <v>PMS-Pole20</v>
      </c>
      <c r="D758" s="40">
        <v>3.0131754806603399</v>
      </c>
      <c r="E758" s="39">
        <v>99.238100990032905</v>
      </c>
    </row>
    <row r="759" spans="1:5" x14ac:dyDescent="0.3">
      <c r="A759" s="13">
        <v>19</v>
      </c>
      <c r="B759" s="13" t="s">
        <v>367</v>
      </c>
      <c r="C759" t="str">
        <f t="shared" si="11"/>
        <v>PMS-Pole19</v>
      </c>
      <c r="D759" s="40">
        <v>3.0107247538378199</v>
      </c>
      <c r="E759" s="39">
        <v>99.235038920621705</v>
      </c>
    </row>
    <row r="760" spans="1:5" x14ac:dyDescent="0.3">
      <c r="A760" s="13">
        <v>18</v>
      </c>
      <c r="B760" s="13" t="s">
        <v>367</v>
      </c>
      <c r="C760" t="str">
        <f t="shared" si="11"/>
        <v>PMS-Pole18</v>
      </c>
      <c r="D760" s="40">
        <v>3.0094751094664001</v>
      </c>
      <c r="E760" s="39">
        <v>99.233396476088501</v>
      </c>
    </row>
    <row r="761" spans="1:5" x14ac:dyDescent="0.3">
      <c r="A761" s="13">
        <v>17</v>
      </c>
      <c r="B761" s="13" t="s">
        <v>367</v>
      </c>
      <c r="C761" t="str">
        <f t="shared" si="11"/>
        <v>PMS-Pole17</v>
      </c>
      <c r="D761" s="40">
        <v>3.00801918741278</v>
      </c>
      <c r="E761" s="39">
        <v>99.231380494352905</v>
      </c>
    </row>
    <row r="762" spans="1:5" x14ac:dyDescent="0.3">
      <c r="A762" s="13">
        <v>16</v>
      </c>
      <c r="B762" s="13" t="s">
        <v>367</v>
      </c>
      <c r="C762" t="str">
        <f t="shared" si="11"/>
        <v>PMS-Pole16</v>
      </c>
      <c r="D762" s="40">
        <v>3.00647840100262</v>
      </c>
      <c r="E762" s="39">
        <v>99.229186910638703</v>
      </c>
    </row>
    <row r="763" spans="1:5" x14ac:dyDescent="0.3">
      <c r="A763" s="13">
        <v>15</v>
      </c>
      <c r="B763" s="13" t="s">
        <v>367</v>
      </c>
      <c r="C763" t="str">
        <f t="shared" si="11"/>
        <v>PMS-Pole15</v>
      </c>
      <c r="D763" s="40">
        <v>3.00371491328931</v>
      </c>
      <c r="E763" s="39">
        <v>99.2267978630763</v>
      </c>
    </row>
    <row r="764" spans="1:5" x14ac:dyDescent="0.3">
      <c r="A764" s="13">
        <v>14</v>
      </c>
      <c r="B764" s="13" t="s">
        <v>367</v>
      </c>
      <c r="C764" t="str">
        <f t="shared" si="11"/>
        <v>PMS-Pole14</v>
      </c>
      <c r="D764" s="40">
        <v>3.0042805124469401</v>
      </c>
      <c r="E764" s="39">
        <v>99.226240065663404</v>
      </c>
    </row>
    <row r="765" spans="1:5" x14ac:dyDescent="0.3">
      <c r="A765" s="13">
        <v>13</v>
      </c>
      <c r="B765" s="13" t="s">
        <v>367</v>
      </c>
      <c r="C765" t="str">
        <f t="shared" si="11"/>
        <v>PMS-Pole13</v>
      </c>
      <c r="D765" s="40">
        <v>3.0033676498772701</v>
      </c>
      <c r="E765" s="39">
        <v>99.224951991270402</v>
      </c>
    </row>
    <row r="766" spans="1:5" x14ac:dyDescent="0.3">
      <c r="A766" s="13">
        <v>12</v>
      </c>
      <c r="B766" s="13" t="s">
        <v>367</v>
      </c>
      <c r="C766" t="str">
        <f t="shared" si="11"/>
        <v>PMS-Pole12</v>
      </c>
      <c r="D766" s="40">
        <v>3.0028956052722902</v>
      </c>
      <c r="E766" s="39">
        <v>99.224244590317397</v>
      </c>
    </row>
    <row r="767" spans="1:5" x14ac:dyDescent="0.3">
      <c r="A767" s="13">
        <v>11</v>
      </c>
      <c r="B767" s="13" t="s">
        <v>367</v>
      </c>
      <c r="C767" t="str">
        <f t="shared" si="11"/>
        <v>PMS-Pole11</v>
      </c>
      <c r="D767" s="40">
        <v>3.0023251987914801</v>
      </c>
      <c r="E767" s="39">
        <v>99.223227664175198</v>
      </c>
    </row>
    <row r="768" spans="1:5" x14ac:dyDescent="0.3">
      <c r="A768" s="13">
        <v>10</v>
      </c>
      <c r="B768" s="13" t="s">
        <v>367</v>
      </c>
      <c r="C768" t="str">
        <f t="shared" si="11"/>
        <v>PMS-Pole10</v>
      </c>
      <c r="D768" s="40">
        <v>3.0017546823493002</v>
      </c>
      <c r="E768" s="39">
        <v>99.221755144272294</v>
      </c>
    </row>
    <row r="769" spans="1:5" x14ac:dyDescent="0.3">
      <c r="A769" s="13">
        <v>9</v>
      </c>
      <c r="B769" s="13" t="s">
        <v>367</v>
      </c>
      <c r="C769" t="str">
        <f t="shared" si="11"/>
        <v>PMS-Pole9</v>
      </c>
      <c r="D769" s="40">
        <v>3.00099785891801</v>
      </c>
      <c r="E769" s="39">
        <v>99.219462263650499</v>
      </c>
    </row>
    <row r="770" spans="1:5" x14ac:dyDescent="0.3">
      <c r="A770" s="13">
        <v>8</v>
      </c>
      <c r="B770" s="13" t="s">
        <v>367</v>
      </c>
      <c r="C770" t="str">
        <f t="shared" ref="C770:C777" si="12">B770 &amp; "-Pole" &amp; A770</f>
        <v>PMS-Pole8</v>
      </c>
      <c r="D770" s="40">
        <v>3.0003764226745702</v>
      </c>
      <c r="E770" s="39">
        <v>99.217544715975606</v>
      </c>
    </row>
    <row r="771" spans="1:5" x14ac:dyDescent="0.3">
      <c r="A771" s="13">
        <v>7</v>
      </c>
      <c r="B771" s="13" t="s">
        <v>367</v>
      </c>
      <c r="C771" t="str">
        <f t="shared" si="12"/>
        <v>PMS-Pole7</v>
      </c>
      <c r="D771" s="40">
        <v>3.00092054360413</v>
      </c>
      <c r="E771" s="39">
        <v>99.217444565407405</v>
      </c>
    </row>
    <row r="772" spans="1:5" x14ac:dyDescent="0.3">
      <c r="A772" s="13">
        <v>6</v>
      </c>
      <c r="B772" s="13" t="s">
        <v>367</v>
      </c>
      <c r="C772" t="str">
        <f t="shared" si="12"/>
        <v>PMS-Pole6</v>
      </c>
      <c r="D772" s="40">
        <v>3.00154200279961</v>
      </c>
      <c r="E772" s="39">
        <v>99.217242763723902</v>
      </c>
    </row>
    <row r="773" spans="1:5" x14ac:dyDescent="0.3">
      <c r="A773" s="13">
        <v>5</v>
      </c>
      <c r="B773" s="13" t="s">
        <v>367</v>
      </c>
      <c r="C773" t="str">
        <f t="shared" si="12"/>
        <v>PMS-Pole5</v>
      </c>
      <c r="D773" s="40">
        <v>3.0022696172432601</v>
      </c>
      <c r="E773" s="39">
        <v>99.217103910151593</v>
      </c>
    </row>
    <row r="774" spans="1:5" x14ac:dyDescent="0.3">
      <c r="A774" s="13">
        <v>4</v>
      </c>
      <c r="B774" s="13" t="s">
        <v>367</v>
      </c>
      <c r="C774" t="str">
        <f t="shared" si="12"/>
        <v>PMS-Pole4</v>
      </c>
      <c r="D774" s="40">
        <v>3.0022221674476199</v>
      </c>
      <c r="E774" s="39">
        <v>99.216869226803595</v>
      </c>
    </row>
    <row r="775" spans="1:5" x14ac:dyDescent="0.3">
      <c r="A775" s="13">
        <v>3</v>
      </c>
      <c r="B775" s="13" t="s">
        <v>367</v>
      </c>
      <c r="C775" t="str">
        <f t="shared" si="12"/>
        <v>PMS-Pole3</v>
      </c>
      <c r="D775" s="40">
        <v>3.0021463692177801</v>
      </c>
      <c r="E775" s="39">
        <v>99.216528821701004</v>
      </c>
    </row>
    <row r="776" spans="1:5" x14ac:dyDescent="0.3">
      <c r="A776" s="13">
        <v>2</v>
      </c>
      <c r="B776" s="13" t="s">
        <v>367</v>
      </c>
      <c r="C776" t="str">
        <f t="shared" si="12"/>
        <v>PMS-Pole2</v>
      </c>
      <c r="D776" s="40">
        <v>3.0019775434515101</v>
      </c>
      <c r="E776" s="39">
        <v>99.216098321440896</v>
      </c>
    </row>
    <row r="777" spans="1:5" x14ac:dyDescent="0.3">
      <c r="A777" s="13">
        <v>1</v>
      </c>
      <c r="B777" s="13" t="s">
        <v>367</v>
      </c>
      <c r="C777" t="str">
        <f t="shared" si="12"/>
        <v>PMS-Pole1</v>
      </c>
      <c r="D777" s="40">
        <v>3.0016456814713499</v>
      </c>
      <c r="E777" s="39">
        <v>99.215146233039206</v>
      </c>
    </row>
  </sheetData>
  <sortState ref="A2:E777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906A6-7449-464F-B0D5-C8789E51FB34}">
  <dimension ref="A1:H2700"/>
  <sheetViews>
    <sheetView zoomScale="85" zoomScaleNormal="85" workbookViewId="0">
      <pane ySplit="1" topLeftCell="A2509" activePane="bottomLeft" state="frozen"/>
      <selection pane="bottomLeft" activeCell="C2547" sqref="C2547"/>
    </sheetView>
  </sheetViews>
  <sheetFormatPr defaultRowHeight="14.4" x14ac:dyDescent="0.3"/>
  <cols>
    <col min="1" max="1" width="17.5546875" customWidth="1"/>
    <col min="2" max="2" width="38.88671875" customWidth="1"/>
    <col min="3" max="3" width="32.77734375" customWidth="1"/>
    <col min="4" max="4" width="46.21875" customWidth="1"/>
    <col min="5" max="5" width="16" customWidth="1"/>
    <col min="6" max="6" width="21.77734375" style="58" customWidth="1"/>
    <col min="7" max="7" width="22.77734375" style="56" customWidth="1"/>
    <col min="8" max="8" width="13.88671875" customWidth="1"/>
  </cols>
  <sheetData>
    <row r="1" spans="1:8" s="13" customFormat="1" ht="31.2" customHeight="1" x14ac:dyDescent="0.3">
      <c r="A1" s="11" t="s">
        <v>366</v>
      </c>
      <c r="B1" s="11" t="s">
        <v>1257</v>
      </c>
      <c r="C1" s="11" t="s">
        <v>145</v>
      </c>
      <c r="D1" s="11" t="s">
        <v>132</v>
      </c>
      <c r="E1" s="11" t="s">
        <v>134</v>
      </c>
      <c r="F1" s="11" t="s">
        <v>141</v>
      </c>
      <c r="G1" s="11" t="s">
        <v>142</v>
      </c>
      <c r="H1" s="15" t="s">
        <v>143</v>
      </c>
    </row>
    <row r="2" spans="1:8" x14ac:dyDescent="0.3">
      <c r="A2" t="s">
        <v>146</v>
      </c>
      <c r="C2" t="s">
        <v>10</v>
      </c>
      <c r="D2" s="26" t="s">
        <v>135</v>
      </c>
      <c r="E2" s="26" t="s">
        <v>313</v>
      </c>
      <c r="F2" s="43">
        <v>-3.805058963</v>
      </c>
      <c r="G2" s="43">
        <v>103.5389783</v>
      </c>
      <c r="H2" s="27">
        <f>(ACOS(COS(RADIANS(90-olt_db!F4)) * COS(RADIANS(90-F2)) + SIN(RADIANS(90-olt_db!F4)) * SIN(RADIANS(90-F2)) * COS(RADIANS(olt_db!G4-G2))) * 6371392)*1.04</f>
        <v>11970749.104545234</v>
      </c>
    </row>
    <row r="3" spans="1:8" x14ac:dyDescent="0.3">
      <c r="A3" t="s">
        <v>146</v>
      </c>
      <c r="C3" t="s">
        <v>10</v>
      </c>
      <c r="D3" s="26" t="s">
        <v>135</v>
      </c>
      <c r="E3" s="26" t="s">
        <v>314</v>
      </c>
      <c r="F3" s="43">
        <v>-3.805202977</v>
      </c>
      <c r="G3" s="43">
        <v>103.53857542</v>
      </c>
      <c r="H3" s="27">
        <f>(ACOS(COS(RADIANS(90-F2)) * COS(RADIANS(90-F3)) + SIN(RADIANS(90-F2)) * SIN(RADIANS(90-F3)) * COS(RADIANS(G2-G3))) * 6371392)*1.04</f>
        <v>49.383608732807566</v>
      </c>
    </row>
    <row r="4" spans="1:8" x14ac:dyDescent="0.3">
      <c r="A4" t="s">
        <v>146</v>
      </c>
      <c r="C4" t="s">
        <v>10</v>
      </c>
      <c r="D4" s="26" t="s">
        <v>135</v>
      </c>
      <c r="E4" s="26" t="s">
        <v>315</v>
      </c>
      <c r="F4" s="43">
        <v>-3.8053027777777699</v>
      </c>
      <c r="G4" s="43">
        <v>103.53865</v>
      </c>
      <c r="H4" s="27">
        <f t="shared" ref="H4:H46" si="0">(ACOS(COS(RADIANS(90-F3)) * COS(RADIANS(90-F4)) + SIN(RADIANS(90-F3)) * SIN(RADIANS(90-F4)) * COS(RADIANS(G3-G4))) * 6371392)*1.04</f>
        <v>14.396913920910542</v>
      </c>
    </row>
    <row r="5" spans="1:8" x14ac:dyDescent="0.3">
      <c r="A5" t="s">
        <v>146</v>
      </c>
      <c r="C5" t="s">
        <v>10</v>
      </c>
      <c r="D5" s="26" t="s">
        <v>135</v>
      </c>
      <c r="E5" s="26" t="s">
        <v>316</v>
      </c>
      <c r="F5" s="43">
        <v>-3.8056805555555502</v>
      </c>
      <c r="G5" s="43">
        <v>103.538875</v>
      </c>
      <c r="H5" s="27">
        <f t="shared" si="0"/>
        <v>50.822474491220746</v>
      </c>
    </row>
    <row r="6" spans="1:8" x14ac:dyDescent="0.3">
      <c r="A6" t="s">
        <v>146</v>
      </c>
      <c r="C6" t="s">
        <v>10</v>
      </c>
      <c r="D6" s="26" t="s">
        <v>135</v>
      </c>
      <c r="E6" s="26" t="s">
        <v>317</v>
      </c>
      <c r="F6" s="43">
        <v>-3.80588338720964</v>
      </c>
      <c r="G6" s="43">
        <v>103.53900104854399</v>
      </c>
      <c r="H6" s="27">
        <f t="shared" si="0"/>
        <v>27.601155274979266</v>
      </c>
    </row>
    <row r="7" spans="1:8" x14ac:dyDescent="0.3">
      <c r="A7" t="s">
        <v>146</v>
      </c>
      <c r="C7" t="s">
        <v>10</v>
      </c>
      <c r="D7" s="26" t="s">
        <v>135</v>
      </c>
      <c r="E7" s="26" t="s">
        <v>318</v>
      </c>
      <c r="F7" s="43">
        <v>-3.80617266393469</v>
      </c>
      <c r="G7" s="43">
        <v>103.53915499395799</v>
      </c>
      <c r="H7" s="27">
        <f t="shared" si="0"/>
        <v>37.878776908509401</v>
      </c>
    </row>
    <row r="8" spans="1:8" x14ac:dyDescent="0.3">
      <c r="A8" t="s">
        <v>146</v>
      </c>
      <c r="C8" t="s">
        <v>10</v>
      </c>
      <c r="D8" s="26" t="s">
        <v>135</v>
      </c>
      <c r="E8" s="26" t="s">
        <v>319</v>
      </c>
      <c r="F8" s="43">
        <v>-3.8067977328385898</v>
      </c>
      <c r="G8" s="43">
        <v>103.539574305496</v>
      </c>
      <c r="H8" s="27">
        <f t="shared" si="0"/>
        <v>86.988252980614902</v>
      </c>
    </row>
    <row r="9" spans="1:8" x14ac:dyDescent="0.3">
      <c r="A9" t="s">
        <v>146</v>
      </c>
      <c r="C9" t="s">
        <v>10</v>
      </c>
      <c r="D9" s="26" t="s">
        <v>135</v>
      </c>
      <c r="E9" s="26" t="s">
        <v>320</v>
      </c>
      <c r="F9" s="43">
        <v>-3.8073791186624701</v>
      </c>
      <c r="G9" s="43">
        <v>103.53997174145999</v>
      </c>
      <c r="H9" s="27">
        <f t="shared" si="0"/>
        <v>81.388913521559402</v>
      </c>
    </row>
    <row r="10" spans="1:8" x14ac:dyDescent="0.3">
      <c r="A10" t="s">
        <v>146</v>
      </c>
      <c r="C10" t="s">
        <v>10</v>
      </c>
      <c r="D10" s="26" t="s">
        <v>135</v>
      </c>
      <c r="E10" s="26" t="s">
        <v>321</v>
      </c>
      <c r="F10" s="43">
        <v>-3.8079114617108898</v>
      </c>
      <c r="G10" s="43">
        <v>103.54023241596801</v>
      </c>
      <c r="H10" s="27">
        <f t="shared" si="0"/>
        <v>68.521088537970527</v>
      </c>
    </row>
    <row r="11" spans="1:8" x14ac:dyDescent="0.3">
      <c r="A11" t="s">
        <v>146</v>
      </c>
      <c r="C11" t="s">
        <v>10</v>
      </c>
      <c r="D11" s="26" t="s">
        <v>135</v>
      </c>
      <c r="E11" s="26" t="s">
        <v>322</v>
      </c>
      <c r="F11" s="43">
        <v>-3.8084813980816601</v>
      </c>
      <c r="G11" s="43">
        <v>103.540753846602</v>
      </c>
      <c r="H11" s="27">
        <f t="shared" si="0"/>
        <v>89.246808189939017</v>
      </c>
    </row>
    <row r="12" spans="1:8" x14ac:dyDescent="0.3">
      <c r="A12" t="s">
        <v>146</v>
      </c>
      <c r="C12" t="s">
        <v>10</v>
      </c>
      <c r="D12" s="26" t="s">
        <v>135</v>
      </c>
      <c r="E12" s="26" t="s">
        <v>323</v>
      </c>
      <c r="F12" s="43">
        <v>-3.8094414577469502</v>
      </c>
      <c r="G12" s="43">
        <v>103.541551916234</v>
      </c>
      <c r="H12" s="27">
        <f t="shared" si="0"/>
        <v>144.25287023960817</v>
      </c>
    </row>
    <row r="13" spans="1:8" x14ac:dyDescent="0.3">
      <c r="A13" t="s">
        <v>146</v>
      </c>
      <c r="C13" t="s">
        <v>10</v>
      </c>
      <c r="D13" s="26" t="s">
        <v>135</v>
      </c>
      <c r="E13" s="26" t="s">
        <v>324</v>
      </c>
      <c r="F13" s="43">
        <v>-3.8102062431036798</v>
      </c>
      <c r="G13" s="43">
        <v>103.54210210234</v>
      </c>
      <c r="H13" s="27">
        <f t="shared" si="0"/>
        <v>108.87467822905823</v>
      </c>
    </row>
    <row r="14" spans="1:8" x14ac:dyDescent="0.3">
      <c r="A14" t="s">
        <v>146</v>
      </c>
      <c r="C14" t="s">
        <v>10</v>
      </c>
      <c r="D14" s="26" t="s">
        <v>135</v>
      </c>
      <c r="E14" s="26" t="s">
        <v>327</v>
      </c>
      <c r="F14" s="43">
        <v>-3.81041475204978</v>
      </c>
      <c r="G14" s="43">
        <v>103.541754310011</v>
      </c>
      <c r="H14" s="27">
        <f t="shared" si="0"/>
        <v>46.820511652219707</v>
      </c>
    </row>
    <row r="15" spans="1:8" x14ac:dyDescent="0.3">
      <c r="A15" t="s">
        <v>146</v>
      </c>
      <c r="C15" t="s">
        <v>10</v>
      </c>
      <c r="D15" s="26" t="s">
        <v>135</v>
      </c>
      <c r="E15" s="26" t="s">
        <v>328</v>
      </c>
      <c r="F15" s="43">
        <v>-3.8104527049530601</v>
      </c>
      <c r="G15" s="43">
        <v>103.541377797103</v>
      </c>
      <c r="H15" s="27">
        <f t="shared" si="0"/>
        <v>43.668671792710356</v>
      </c>
    </row>
    <row r="16" spans="1:8" x14ac:dyDescent="0.3">
      <c r="A16" t="s">
        <v>146</v>
      </c>
      <c r="C16" t="s">
        <v>10</v>
      </c>
      <c r="D16" s="26" t="s">
        <v>135</v>
      </c>
      <c r="E16" s="26" t="s">
        <v>329</v>
      </c>
      <c r="F16" s="43">
        <v>-3.81047983067758</v>
      </c>
      <c r="G16" s="43">
        <v>103.54095162372499</v>
      </c>
      <c r="H16" s="27">
        <f t="shared" si="0"/>
        <v>49.277875457181892</v>
      </c>
    </row>
    <row r="17" spans="1:8" x14ac:dyDescent="0.3">
      <c r="A17" t="s">
        <v>146</v>
      </c>
      <c r="C17" t="s">
        <v>10</v>
      </c>
      <c r="D17" s="26" t="s">
        <v>135</v>
      </c>
      <c r="E17" s="26" t="s">
        <v>330</v>
      </c>
      <c r="F17" s="43">
        <v>-3.8105522740116302</v>
      </c>
      <c r="G17" s="43">
        <v>103.54058224415</v>
      </c>
      <c r="H17" s="27">
        <f t="shared" si="0"/>
        <v>43.439679220980295</v>
      </c>
    </row>
    <row r="18" spans="1:8" x14ac:dyDescent="0.3">
      <c r="A18" t="s">
        <v>146</v>
      </c>
      <c r="C18" t="s">
        <v>10</v>
      </c>
      <c r="D18" s="26" t="s">
        <v>135</v>
      </c>
      <c r="E18" s="26" t="s">
        <v>331</v>
      </c>
      <c r="F18" s="43">
        <v>-3.8106260573567798</v>
      </c>
      <c r="G18" s="43">
        <v>103.54025624907599</v>
      </c>
      <c r="H18" s="27">
        <f t="shared" si="0"/>
        <v>38.573516640241763</v>
      </c>
    </row>
    <row r="19" spans="1:8" x14ac:dyDescent="0.3">
      <c r="A19" t="s">
        <v>146</v>
      </c>
      <c r="C19" t="s">
        <v>10</v>
      </c>
      <c r="D19" s="26" t="s">
        <v>135</v>
      </c>
      <c r="E19" s="26" t="s">
        <v>332</v>
      </c>
      <c r="F19" s="43">
        <v>-3.8106878186351798</v>
      </c>
      <c r="G19" s="43">
        <v>103.54003533364801</v>
      </c>
      <c r="H19" s="27">
        <f t="shared" si="0"/>
        <v>26.473965535130397</v>
      </c>
    </row>
    <row r="20" spans="1:8" x14ac:dyDescent="0.3">
      <c r="A20" t="s">
        <v>146</v>
      </c>
      <c r="C20" t="s">
        <v>10</v>
      </c>
      <c r="D20" s="26" t="s">
        <v>135</v>
      </c>
      <c r="E20" s="26" t="s">
        <v>333</v>
      </c>
      <c r="F20" s="43">
        <v>-3.8108263441425598</v>
      </c>
      <c r="G20" s="43">
        <v>103.539782216801</v>
      </c>
      <c r="H20" s="27">
        <f t="shared" si="0"/>
        <v>33.313330501456392</v>
      </c>
    </row>
    <row r="21" spans="1:8" x14ac:dyDescent="0.3">
      <c r="A21" t="s">
        <v>146</v>
      </c>
      <c r="C21" t="s">
        <v>10</v>
      </c>
      <c r="D21" s="26" t="s">
        <v>135</v>
      </c>
      <c r="E21" s="26" t="s">
        <v>334</v>
      </c>
      <c r="F21" s="43">
        <v>-3.8110117437807398</v>
      </c>
      <c r="G21" s="43">
        <v>103.539493851101</v>
      </c>
      <c r="H21" s="27">
        <f t="shared" si="0"/>
        <v>39.585387377738947</v>
      </c>
    </row>
    <row r="22" spans="1:8" x14ac:dyDescent="0.3">
      <c r="A22" t="s">
        <v>146</v>
      </c>
      <c r="C22" t="s">
        <v>10</v>
      </c>
      <c r="D22" s="26" t="s">
        <v>135</v>
      </c>
      <c r="E22" s="26" t="s">
        <v>335</v>
      </c>
      <c r="F22" s="43">
        <v>-3.81118889104224</v>
      </c>
      <c r="G22" s="43">
        <v>103.539211319372</v>
      </c>
      <c r="H22" s="27">
        <f t="shared" si="0"/>
        <v>38.505087831192796</v>
      </c>
    </row>
    <row r="23" spans="1:8" x14ac:dyDescent="0.3">
      <c r="A23" t="s">
        <v>146</v>
      </c>
      <c r="C23" t="s">
        <v>10</v>
      </c>
      <c r="D23" s="26" t="s">
        <v>135</v>
      </c>
      <c r="E23" s="26" t="s">
        <v>336</v>
      </c>
      <c r="F23" s="43">
        <v>-3.8113366896577601</v>
      </c>
      <c r="G23" s="43">
        <v>103.53894075102301</v>
      </c>
      <c r="H23" s="27">
        <f t="shared" si="0"/>
        <v>35.594612937390018</v>
      </c>
    </row>
    <row r="24" spans="1:8" x14ac:dyDescent="0.3">
      <c r="A24" t="s">
        <v>146</v>
      </c>
      <c r="C24" t="s">
        <v>10</v>
      </c>
      <c r="D24" s="26" t="s">
        <v>135</v>
      </c>
      <c r="E24" s="26" t="s">
        <v>337</v>
      </c>
      <c r="F24" s="43">
        <v>-3.8114155590031098</v>
      </c>
      <c r="G24" s="43">
        <v>103.538773639421</v>
      </c>
      <c r="H24" s="27">
        <f t="shared" si="0"/>
        <v>21.331919750904966</v>
      </c>
    </row>
    <row r="25" spans="1:8" x14ac:dyDescent="0.3">
      <c r="A25" t="s">
        <v>146</v>
      </c>
      <c r="C25" t="s">
        <v>10</v>
      </c>
      <c r="D25" s="26" t="s">
        <v>135</v>
      </c>
      <c r="E25" s="26" t="s">
        <v>338</v>
      </c>
      <c r="F25" s="43">
        <v>-3.81159630682976</v>
      </c>
      <c r="G25" s="43">
        <v>103.538402602636</v>
      </c>
      <c r="H25" s="27">
        <f t="shared" si="0"/>
        <v>47.645633018522282</v>
      </c>
    </row>
    <row r="26" spans="1:8" x14ac:dyDescent="0.3">
      <c r="A26" t="s">
        <v>146</v>
      </c>
      <c r="C26" t="s">
        <v>10</v>
      </c>
      <c r="D26" s="26" t="s">
        <v>135</v>
      </c>
      <c r="E26" s="26" t="s">
        <v>339</v>
      </c>
      <c r="F26" s="43">
        <v>-3.8117623817500399</v>
      </c>
      <c r="G26" s="43">
        <v>103.537995270851</v>
      </c>
      <c r="H26" s="27">
        <f t="shared" si="0"/>
        <v>50.776222072103018</v>
      </c>
    </row>
    <row r="27" spans="1:8" x14ac:dyDescent="0.3">
      <c r="A27" t="s">
        <v>146</v>
      </c>
      <c r="C27" t="s">
        <v>10</v>
      </c>
      <c r="D27" s="26" t="s">
        <v>135</v>
      </c>
      <c r="E27" s="26" t="s">
        <v>340</v>
      </c>
      <c r="F27" s="43">
        <v>-3.8119196318697099</v>
      </c>
      <c r="G27" s="43">
        <v>103.537516765788</v>
      </c>
      <c r="H27" s="27">
        <f t="shared" si="0"/>
        <v>58.134424853930057</v>
      </c>
    </row>
    <row r="28" spans="1:8" x14ac:dyDescent="0.3">
      <c r="A28" t="s">
        <v>146</v>
      </c>
      <c r="C28" t="s">
        <v>10</v>
      </c>
      <c r="D28" s="26" t="s">
        <v>135</v>
      </c>
      <c r="E28" s="26" t="s">
        <v>341</v>
      </c>
      <c r="F28" s="43">
        <v>-3.8119665207057798</v>
      </c>
      <c r="G28" s="43">
        <v>103.53703982895701</v>
      </c>
      <c r="H28" s="27">
        <f t="shared" si="0"/>
        <v>55.302270304408623</v>
      </c>
    </row>
    <row r="29" spans="1:8" x14ac:dyDescent="0.3">
      <c r="A29" t="s">
        <v>146</v>
      </c>
      <c r="C29" t="s">
        <v>10</v>
      </c>
      <c r="D29" s="26" t="s">
        <v>135</v>
      </c>
      <c r="E29" s="26" t="s">
        <v>342</v>
      </c>
      <c r="F29" s="43">
        <v>-3.8119754985223899</v>
      </c>
      <c r="G29" s="43">
        <v>103.53658551197999</v>
      </c>
      <c r="H29" s="27">
        <f t="shared" si="0"/>
        <v>52.43559399476068</v>
      </c>
    </row>
    <row r="30" spans="1:8" x14ac:dyDescent="0.3">
      <c r="A30" t="s">
        <v>146</v>
      </c>
      <c r="C30" t="s">
        <v>10</v>
      </c>
      <c r="D30" s="26" t="s">
        <v>135</v>
      </c>
      <c r="E30" s="26" t="s">
        <v>343</v>
      </c>
      <c r="F30" s="43">
        <v>-3.8119126827868599</v>
      </c>
      <c r="G30" s="43">
        <v>103.53598237234</v>
      </c>
      <c r="H30" s="27">
        <f t="shared" si="0"/>
        <v>69.97675566843759</v>
      </c>
    </row>
    <row r="31" spans="1:8" x14ac:dyDescent="0.3">
      <c r="A31" t="s">
        <v>146</v>
      </c>
      <c r="C31" t="s">
        <v>10</v>
      </c>
      <c r="D31" s="26" t="s">
        <v>135</v>
      </c>
      <c r="E31" s="26" t="s">
        <v>344</v>
      </c>
      <c r="F31" s="43">
        <v>-3.8116697827952399</v>
      </c>
      <c r="G31" s="43">
        <v>103.53568897521799</v>
      </c>
      <c r="H31" s="27">
        <f t="shared" si="0"/>
        <v>43.992755029984579</v>
      </c>
    </row>
    <row r="32" spans="1:8" x14ac:dyDescent="0.3">
      <c r="A32" t="s">
        <v>146</v>
      </c>
      <c r="C32" t="s">
        <v>10</v>
      </c>
      <c r="D32" s="26" t="s">
        <v>135</v>
      </c>
      <c r="E32" s="26" t="s">
        <v>345</v>
      </c>
      <c r="F32" s="43">
        <v>-3.8112409434283299</v>
      </c>
      <c r="G32" s="43">
        <v>103.535175931095</v>
      </c>
      <c r="H32" s="27">
        <f t="shared" si="0"/>
        <v>77.230710404127919</v>
      </c>
    </row>
    <row r="33" spans="1:8" x14ac:dyDescent="0.3">
      <c r="A33" t="s">
        <v>146</v>
      </c>
      <c r="C33" t="s">
        <v>10</v>
      </c>
      <c r="D33" s="26" t="s">
        <v>135</v>
      </c>
      <c r="E33" s="26" t="s">
        <v>350</v>
      </c>
      <c r="F33" s="43">
        <v>-3.8109234197630499</v>
      </c>
      <c r="G33" s="43">
        <v>103.53455734010601</v>
      </c>
      <c r="H33" s="27">
        <f t="shared" si="0"/>
        <v>80.273478252585875</v>
      </c>
    </row>
    <row r="34" spans="1:8" x14ac:dyDescent="0.3">
      <c r="A34" t="s">
        <v>146</v>
      </c>
      <c r="C34" t="s">
        <v>10</v>
      </c>
      <c r="D34" s="26" t="s">
        <v>135</v>
      </c>
      <c r="E34" s="26" t="s">
        <v>351</v>
      </c>
      <c r="F34" s="43">
        <v>-3.8103521109135099</v>
      </c>
      <c r="G34" s="43">
        <v>103.534107549588</v>
      </c>
      <c r="H34" s="27">
        <f t="shared" si="0"/>
        <v>84.020382159093231</v>
      </c>
    </row>
    <row r="35" spans="1:8" x14ac:dyDescent="0.3">
      <c r="A35" t="s">
        <v>146</v>
      </c>
      <c r="C35" t="s">
        <v>10</v>
      </c>
      <c r="D35" s="26" t="s">
        <v>135</v>
      </c>
      <c r="E35" s="26" t="s">
        <v>352</v>
      </c>
      <c r="F35" s="43">
        <v>-3.8116065121479101</v>
      </c>
      <c r="G35" s="43">
        <v>103.533593214436</v>
      </c>
      <c r="H35" s="27">
        <f t="shared" si="0"/>
        <v>156.74265059144076</v>
      </c>
    </row>
    <row r="36" spans="1:8" x14ac:dyDescent="0.3">
      <c r="A36" t="s">
        <v>146</v>
      </c>
      <c r="C36" t="s">
        <v>10</v>
      </c>
      <c r="D36" s="26" t="s">
        <v>135</v>
      </c>
      <c r="E36" s="26" t="s">
        <v>353</v>
      </c>
      <c r="F36" s="43">
        <v>-3.8127322949161302</v>
      </c>
      <c r="G36" s="43">
        <v>103.533116674545</v>
      </c>
      <c r="H36" s="27">
        <f t="shared" si="0"/>
        <v>141.33304238672045</v>
      </c>
    </row>
    <row r="37" spans="1:8" x14ac:dyDescent="0.3">
      <c r="A37" t="s">
        <v>146</v>
      </c>
      <c r="C37" t="s">
        <v>10</v>
      </c>
      <c r="D37" s="26" t="s">
        <v>135</v>
      </c>
      <c r="E37" s="26" t="s">
        <v>354</v>
      </c>
      <c r="F37" s="43">
        <v>-3.8138086366408599</v>
      </c>
      <c r="G37" s="43">
        <v>103.532635239453</v>
      </c>
      <c r="H37" s="27">
        <f t="shared" si="0"/>
        <v>136.31313907209199</v>
      </c>
    </row>
    <row r="38" spans="1:8" x14ac:dyDescent="0.3">
      <c r="A38" t="s">
        <v>146</v>
      </c>
      <c r="C38" t="s">
        <v>10</v>
      </c>
      <c r="D38" s="26" t="s">
        <v>135</v>
      </c>
      <c r="E38" s="26" t="s">
        <v>355</v>
      </c>
      <c r="F38" s="43">
        <v>-3.8148206348767899</v>
      </c>
      <c r="G38" s="43">
        <v>103.532184350457</v>
      </c>
      <c r="H38" s="27">
        <f t="shared" si="0"/>
        <v>128.08140778092786</v>
      </c>
    </row>
    <row r="39" spans="1:8" x14ac:dyDescent="0.3">
      <c r="A39" t="s">
        <v>146</v>
      </c>
      <c r="C39" t="s">
        <v>10</v>
      </c>
      <c r="D39" s="26" t="s">
        <v>135</v>
      </c>
      <c r="E39" s="26" t="s">
        <v>356</v>
      </c>
      <c r="F39" s="43">
        <v>-3.8152487560292898</v>
      </c>
      <c r="G39" s="43">
        <v>103.531965616596</v>
      </c>
      <c r="H39" s="27">
        <f t="shared" si="0"/>
        <v>55.574587991640144</v>
      </c>
    </row>
    <row r="40" spans="1:8" x14ac:dyDescent="0.3">
      <c r="A40" t="s">
        <v>146</v>
      </c>
      <c r="C40" t="s">
        <v>10</v>
      </c>
      <c r="D40" s="26" t="s">
        <v>135</v>
      </c>
      <c r="E40" s="26" t="s">
        <v>357</v>
      </c>
      <c r="F40" s="43">
        <v>-3.8154833580092702</v>
      </c>
      <c r="G40" s="43">
        <v>103.531772823946</v>
      </c>
      <c r="H40" s="27">
        <f t="shared" si="0"/>
        <v>35.08646282506394</v>
      </c>
    </row>
    <row r="41" spans="1:8" x14ac:dyDescent="0.3">
      <c r="A41" t="s">
        <v>146</v>
      </c>
      <c r="C41" t="s">
        <v>10</v>
      </c>
      <c r="D41" s="26" t="s">
        <v>135</v>
      </c>
      <c r="E41" s="26" t="s">
        <v>358</v>
      </c>
      <c r="F41" s="43">
        <v>-3.8157340410304998</v>
      </c>
      <c r="G41" s="43">
        <v>103.531525118487</v>
      </c>
      <c r="H41" s="27">
        <f t="shared" si="0"/>
        <v>40.712720205176957</v>
      </c>
    </row>
    <row r="42" spans="1:8" x14ac:dyDescent="0.3">
      <c r="A42" t="s">
        <v>146</v>
      </c>
      <c r="C42" t="s">
        <v>10</v>
      </c>
      <c r="D42" s="26" t="s">
        <v>135</v>
      </c>
      <c r="E42" s="26" t="s">
        <v>359</v>
      </c>
      <c r="F42" s="43">
        <v>-3.8160666027474899</v>
      </c>
      <c r="G42" s="43">
        <v>103.53144916991801</v>
      </c>
      <c r="H42" s="27">
        <f t="shared" si="0"/>
        <v>39.446607937255692</v>
      </c>
    </row>
    <row r="43" spans="1:8" x14ac:dyDescent="0.3">
      <c r="A43" t="s">
        <v>146</v>
      </c>
      <c r="C43" t="s">
        <v>10</v>
      </c>
      <c r="D43" s="26" t="s">
        <v>135</v>
      </c>
      <c r="E43" s="26" t="s">
        <v>360</v>
      </c>
      <c r="F43" s="43">
        <v>-3.8164152940361298</v>
      </c>
      <c r="G43" s="43">
        <v>103.531352101468</v>
      </c>
      <c r="H43" s="27">
        <f t="shared" si="0"/>
        <v>41.852900582851817</v>
      </c>
    </row>
    <row r="44" spans="1:8" x14ac:dyDescent="0.3">
      <c r="A44" t="s">
        <v>146</v>
      </c>
      <c r="C44" t="s">
        <v>10</v>
      </c>
      <c r="D44" s="26" t="s">
        <v>135</v>
      </c>
      <c r="E44" s="26" t="s">
        <v>361</v>
      </c>
      <c r="F44" s="43">
        <v>-3.8165781784904498</v>
      </c>
      <c r="G44" s="43">
        <v>103.53114068502499</v>
      </c>
      <c r="H44" s="27">
        <f t="shared" si="0"/>
        <v>30.822478469834365</v>
      </c>
    </row>
    <row r="45" spans="1:8" x14ac:dyDescent="0.3">
      <c r="A45" t="s">
        <v>146</v>
      </c>
      <c r="C45" t="s">
        <v>10</v>
      </c>
      <c r="D45" s="26" t="s">
        <v>135</v>
      </c>
      <c r="E45" s="26" t="s">
        <v>362</v>
      </c>
      <c r="F45" s="43">
        <v>-3.8166357773990498</v>
      </c>
      <c r="G45" s="43">
        <v>103.53076213774</v>
      </c>
      <c r="H45" s="27">
        <f t="shared" si="0"/>
        <v>44.186792145725882</v>
      </c>
    </row>
    <row r="46" spans="1:8" x14ac:dyDescent="0.3">
      <c r="A46" t="s">
        <v>146</v>
      </c>
      <c r="C46" t="s">
        <v>10</v>
      </c>
      <c r="D46" s="26" t="s">
        <v>135</v>
      </c>
      <c r="E46" s="26" t="s">
        <v>363</v>
      </c>
      <c r="F46" s="43">
        <v>-3.8167518631759698</v>
      </c>
      <c r="G46" s="43">
        <v>103.530399692251</v>
      </c>
      <c r="H46" s="27">
        <f t="shared" si="0"/>
        <v>43.925666070514907</v>
      </c>
    </row>
    <row r="47" spans="1:8" x14ac:dyDescent="0.3">
      <c r="A47" t="s">
        <v>146</v>
      </c>
      <c r="C47" t="s">
        <v>10</v>
      </c>
      <c r="D47" s="26" t="s">
        <v>135</v>
      </c>
      <c r="E47" s="26" t="s">
        <v>364</v>
      </c>
      <c r="F47" s="43">
        <v>-3.8169822444191399</v>
      </c>
      <c r="G47" s="43">
        <v>103.52981402056299</v>
      </c>
      <c r="H47" s="27">
        <f>(ACOS(COS(RADIANS(90-F46)) * COS(RADIANS(90-F47)) + SIN(RADIANS(90-F46)) * SIN(RADIANS(90-F47)) * COS(RADIANS(G46-G47))) * 6371392)*1.04</f>
        <v>72.644976561654602</v>
      </c>
    </row>
    <row r="48" spans="1:8" x14ac:dyDescent="0.3">
      <c r="A48" t="s">
        <v>146</v>
      </c>
      <c r="C48" t="s">
        <v>10</v>
      </c>
      <c r="D48" s="16" t="s">
        <v>144</v>
      </c>
      <c r="E48" s="16" t="s">
        <v>313</v>
      </c>
      <c r="F48" s="44">
        <v>-3.805058963</v>
      </c>
      <c r="G48" s="44">
        <v>103.5389783</v>
      </c>
      <c r="H48" s="17">
        <f>(ACOS(COS(RADIANS(90-olt_db!F4)) * COS(RADIANS(90-F48)) + SIN(RADIANS(90-olt_db!F4)) * SIN(RADIANS(90-F48)) * COS(RADIANS(olt_db!G4-G48))) * 6371392)*1.04</f>
        <v>11970749.104545234</v>
      </c>
    </row>
    <row r="49" spans="1:8" x14ac:dyDescent="0.3">
      <c r="A49" t="s">
        <v>146</v>
      </c>
      <c r="C49" t="s">
        <v>10</v>
      </c>
      <c r="D49" s="16" t="s">
        <v>144</v>
      </c>
      <c r="E49" s="16" t="s">
        <v>314</v>
      </c>
      <c r="F49" s="44">
        <v>-3.805202977</v>
      </c>
      <c r="G49" s="44">
        <v>103.53857542</v>
      </c>
      <c r="H49" s="17">
        <f>(ACOS(COS(RADIANS(90-F48)) * COS(RADIANS(90-F49)) + SIN(RADIANS(90-F48)) * SIN(RADIANS(90-F49)) * COS(RADIANS(G48-G49))) * 6371392)*1.04</f>
        <v>49.383608732807566</v>
      </c>
    </row>
    <row r="50" spans="1:8" x14ac:dyDescent="0.3">
      <c r="A50" t="s">
        <v>146</v>
      </c>
      <c r="C50" t="s">
        <v>10</v>
      </c>
      <c r="D50" s="16" t="s">
        <v>144</v>
      </c>
      <c r="E50" s="16" t="s">
        <v>315</v>
      </c>
      <c r="F50" s="44">
        <v>-3.8053027777777699</v>
      </c>
      <c r="G50" s="44">
        <v>103.53865</v>
      </c>
      <c r="H50" s="17">
        <f t="shared" ref="H50:H61" si="1">(ACOS(COS(RADIANS(90-F49)) * COS(RADIANS(90-F50)) + SIN(RADIANS(90-F49)) * SIN(RADIANS(90-F50)) * COS(RADIANS(G49-G50))) * 6371392)*1.04</f>
        <v>14.396913920910542</v>
      </c>
    </row>
    <row r="51" spans="1:8" x14ac:dyDescent="0.3">
      <c r="A51" t="s">
        <v>146</v>
      </c>
      <c r="C51" t="s">
        <v>10</v>
      </c>
      <c r="D51" s="16" t="s">
        <v>144</v>
      </c>
      <c r="E51" s="16" t="s">
        <v>316</v>
      </c>
      <c r="F51" s="44">
        <v>-3.8056805555555502</v>
      </c>
      <c r="G51" s="44">
        <v>103.538875</v>
      </c>
      <c r="H51" s="17">
        <f t="shared" si="1"/>
        <v>50.822474491220746</v>
      </c>
    </row>
    <row r="52" spans="1:8" x14ac:dyDescent="0.3">
      <c r="A52" t="s">
        <v>146</v>
      </c>
      <c r="C52" t="s">
        <v>10</v>
      </c>
      <c r="D52" s="16" t="s">
        <v>144</v>
      </c>
      <c r="E52" s="16" t="s">
        <v>317</v>
      </c>
      <c r="F52" s="44">
        <v>-3.80588338720964</v>
      </c>
      <c r="G52" s="44">
        <v>103.53900104854399</v>
      </c>
      <c r="H52" s="17">
        <f t="shared" si="1"/>
        <v>27.601155274979266</v>
      </c>
    </row>
    <row r="53" spans="1:8" x14ac:dyDescent="0.3">
      <c r="A53" t="s">
        <v>146</v>
      </c>
      <c r="C53" t="s">
        <v>10</v>
      </c>
      <c r="D53" s="16" t="s">
        <v>144</v>
      </c>
      <c r="E53" s="16" t="s">
        <v>318</v>
      </c>
      <c r="F53" s="44">
        <v>-3.80617266393469</v>
      </c>
      <c r="G53" s="44">
        <v>103.53915499395799</v>
      </c>
      <c r="H53" s="17">
        <f t="shared" si="1"/>
        <v>37.878776908509401</v>
      </c>
    </row>
    <row r="54" spans="1:8" x14ac:dyDescent="0.3">
      <c r="A54" t="s">
        <v>146</v>
      </c>
      <c r="C54" t="s">
        <v>10</v>
      </c>
      <c r="D54" s="16" t="s">
        <v>144</v>
      </c>
      <c r="E54" s="16" t="s">
        <v>319</v>
      </c>
      <c r="F54" s="44">
        <v>-3.8067977328385898</v>
      </c>
      <c r="G54" s="44">
        <v>103.539574305496</v>
      </c>
      <c r="H54" s="17">
        <f t="shared" si="1"/>
        <v>86.988252980614902</v>
      </c>
    </row>
    <row r="55" spans="1:8" x14ac:dyDescent="0.3">
      <c r="A55" t="s">
        <v>146</v>
      </c>
      <c r="C55" t="s">
        <v>10</v>
      </c>
      <c r="D55" s="16" t="s">
        <v>144</v>
      </c>
      <c r="E55" s="16" t="s">
        <v>320</v>
      </c>
      <c r="F55" s="44">
        <v>-3.8073791186624701</v>
      </c>
      <c r="G55" s="44">
        <v>103.53997174145999</v>
      </c>
      <c r="H55" s="17">
        <f t="shared" si="1"/>
        <v>81.388913521559402</v>
      </c>
    </row>
    <row r="56" spans="1:8" x14ac:dyDescent="0.3">
      <c r="A56" t="s">
        <v>146</v>
      </c>
      <c r="C56" t="s">
        <v>10</v>
      </c>
      <c r="D56" s="16" t="s">
        <v>144</v>
      </c>
      <c r="E56" s="16" t="s">
        <v>321</v>
      </c>
      <c r="F56" s="44">
        <v>-3.8079114617108898</v>
      </c>
      <c r="G56" s="44">
        <v>103.54023241596801</v>
      </c>
      <c r="H56" s="17">
        <f t="shared" si="1"/>
        <v>68.521088537970527</v>
      </c>
    </row>
    <row r="57" spans="1:8" x14ac:dyDescent="0.3">
      <c r="A57" t="s">
        <v>146</v>
      </c>
      <c r="C57" t="s">
        <v>10</v>
      </c>
      <c r="D57" s="16" t="s">
        <v>144</v>
      </c>
      <c r="E57" s="16" t="s">
        <v>322</v>
      </c>
      <c r="F57" s="44">
        <v>-3.8084813980816601</v>
      </c>
      <c r="G57" s="44">
        <v>103.540753846602</v>
      </c>
      <c r="H57" s="17">
        <f t="shared" si="1"/>
        <v>89.246808189939017</v>
      </c>
    </row>
    <row r="58" spans="1:8" x14ac:dyDescent="0.3">
      <c r="A58" t="s">
        <v>146</v>
      </c>
      <c r="C58" t="s">
        <v>10</v>
      </c>
      <c r="D58" s="16" t="s">
        <v>144</v>
      </c>
      <c r="E58" s="16" t="s">
        <v>323</v>
      </c>
      <c r="F58" s="44">
        <v>-3.8094414577469502</v>
      </c>
      <c r="G58" s="44">
        <v>103.541551916234</v>
      </c>
      <c r="H58" s="17">
        <f t="shared" si="1"/>
        <v>144.25287023960817</v>
      </c>
    </row>
    <row r="59" spans="1:8" x14ac:dyDescent="0.3">
      <c r="A59" t="s">
        <v>146</v>
      </c>
      <c r="C59" t="s">
        <v>10</v>
      </c>
      <c r="D59" s="16" t="s">
        <v>144</v>
      </c>
      <c r="E59" s="16" t="s">
        <v>324</v>
      </c>
      <c r="F59" s="44">
        <v>-3.8102062431036798</v>
      </c>
      <c r="G59" s="44">
        <v>103.54210210234</v>
      </c>
      <c r="H59" s="17">
        <f t="shared" si="1"/>
        <v>108.87467822905823</v>
      </c>
    </row>
    <row r="60" spans="1:8" x14ac:dyDescent="0.3">
      <c r="A60" t="s">
        <v>146</v>
      </c>
      <c r="C60" t="s">
        <v>10</v>
      </c>
      <c r="D60" s="16" t="s">
        <v>144</v>
      </c>
      <c r="E60" s="16" t="s">
        <v>325</v>
      </c>
      <c r="F60" s="44">
        <v>-3.8111191458063001</v>
      </c>
      <c r="G60" s="44">
        <v>103.542899798249</v>
      </c>
      <c r="H60" s="17">
        <f t="shared" si="1"/>
        <v>140.07000625846183</v>
      </c>
    </row>
    <row r="61" spans="1:8" x14ac:dyDescent="0.3">
      <c r="A61" t="s">
        <v>146</v>
      </c>
      <c r="C61" t="s">
        <v>10</v>
      </c>
      <c r="D61" s="16" t="s">
        <v>144</v>
      </c>
      <c r="E61" s="16" t="s">
        <v>326</v>
      </c>
      <c r="F61" s="44">
        <v>-3.81205378875991</v>
      </c>
      <c r="G61" s="44">
        <v>103.543683800377</v>
      </c>
      <c r="H61" s="17">
        <f t="shared" si="1"/>
        <v>140.95534755601474</v>
      </c>
    </row>
    <row r="62" spans="1:8" x14ac:dyDescent="0.3">
      <c r="A62" t="s">
        <v>146</v>
      </c>
      <c r="C62" t="s">
        <v>10</v>
      </c>
      <c r="D62" s="18" t="s">
        <v>136</v>
      </c>
      <c r="E62" s="18" t="s">
        <v>313</v>
      </c>
      <c r="F62" s="45">
        <v>-3.805058963</v>
      </c>
      <c r="G62" s="45">
        <v>103.5389783</v>
      </c>
      <c r="H62" s="19">
        <f>(ACOS(COS(RADIANS(90-olt_db!F4)) * COS(RADIANS(90-F62)) + SIN(RADIANS(90-olt_db!F4)) * SIN(RADIANS(90-F62)) * COS(RADIANS(olt_db!G4-G62))) * 6371392)*1.04</f>
        <v>11970749.104545234</v>
      </c>
    </row>
    <row r="63" spans="1:8" x14ac:dyDescent="0.3">
      <c r="A63" t="s">
        <v>146</v>
      </c>
      <c r="C63" t="s">
        <v>10</v>
      </c>
      <c r="D63" s="18" t="s">
        <v>136</v>
      </c>
      <c r="E63" s="18" t="s">
        <v>314</v>
      </c>
      <c r="F63" s="45">
        <v>-3.805202977</v>
      </c>
      <c r="G63" s="45">
        <v>103.53857542</v>
      </c>
      <c r="H63" s="19">
        <f>(ACOS(COS(RADIANS(90-F62)) * COS(RADIANS(90-F63)) + SIN(RADIANS(90-F62)) * SIN(RADIANS(90-F63)) * COS(RADIANS(G62-G63))) * 6371392)*1.04</f>
        <v>49.383608732807566</v>
      </c>
    </row>
    <row r="64" spans="1:8" x14ac:dyDescent="0.3">
      <c r="A64" t="s">
        <v>146</v>
      </c>
      <c r="C64" t="s">
        <v>10</v>
      </c>
      <c r="D64" s="18" t="s">
        <v>136</v>
      </c>
      <c r="E64" s="18" t="s">
        <v>365</v>
      </c>
      <c r="F64" s="45">
        <v>-3.8044177826412899</v>
      </c>
      <c r="G64" s="45">
        <v>103.538073222181</v>
      </c>
      <c r="H64" s="19">
        <f t="shared" ref="H64:H71" si="2">(ACOS(COS(RADIANS(90-F63)) * COS(RADIANS(90-F64)) + SIN(RADIANS(90-F63)) * SIN(RADIANS(90-F64)) * COS(RADIANS(G63-G64))) * 6371392)*1.04</f>
        <v>107.72338068386981</v>
      </c>
    </row>
    <row r="65" spans="1:8" x14ac:dyDescent="0.3">
      <c r="A65" t="s">
        <v>146</v>
      </c>
      <c r="C65" t="s">
        <v>10</v>
      </c>
      <c r="D65" s="18" t="s">
        <v>136</v>
      </c>
      <c r="E65" s="18" t="s">
        <v>315</v>
      </c>
      <c r="F65" s="45">
        <v>-3.8053027777777699</v>
      </c>
      <c r="G65" s="45">
        <v>103.538651</v>
      </c>
      <c r="H65" s="19">
        <f t="shared" si="2"/>
        <v>122.15013337623344</v>
      </c>
    </row>
    <row r="66" spans="1:8" x14ac:dyDescent="0.3">
      <c r="A66" t="s">
        <v>146</v>
      </c>
      <c r="C66" t="s">
        <v>10</v>
      </c>
      <c r="D66" s="18" t="s">
        <v>136</v>
      </c>
      <c r="E66" s="18" t="s">
        <v>316</v>
      </c>
      <c r="F66" s="45">
        <v>-3.8056805555555502</v>
      </c>
      <c r="G66" s="45">
        <v>103.538875</v>
      </c>
      <c r="H66" s="19">
        <f t="shared" si="2"/>
        <v>50.763644110825354</v>
      </c>
    </row>
    <row r="67" spans="1:8" x14ac:dyDescent="0.3">
      <c r="A67" t="s">
        <v>146</v>
      </c>
      <c r="C67" t="s">
        <v>10</v>
      </c>
      <c r="D67" s="18" t="s">
        <v>136</v>
      </c>
      <c r="E67" s="18" t="s">
        <v>317</v>
      </c>
      <c r="F67" s="45">
        <v>-3.80588338720964</v>
      </c>
      <c r="G67" s="45">
        <v>103.53900104854399</v>
      </c>
      <c r="H67" s="19">
        <f t="shared" si="2"/>
        <v>27.601155274979266</v>
      </c>
    </row>
    <row r="68" spans="1:8" x14ac:dyDescent="0.3">
      <c r="A68" t="s">
        <v>146</v>
      </c>
      <c r="C68" t="s">
        <v>10</v>
      </c>
      <c r="D68" s="18" t="s">
        <v>136</v>
      </c>
      <c r="E68" s="18" t="s">
        <v>318</v>
      </c>
      <c r="F68" s="45">
        <v>-3.80617266393469</v>
      </c>
      <c r="G68" s="45">
        <v>103.53915499395799</v>
      </c>
      <c r="H68" s="19">
        <f t="shared" si="2"/>
        <v>37.878776908509401</v>
      </c>
    </row>
    <row r="69" spans="1:8" x14ac:dyDescent="0.3">
      <c r="A69" t="s">
        <v>146</v>
      </c>
      <c r="C69" t="s">
        <v>10</v>
      </c>
      <c r="D69" s="18" t="s">
        <v>136</v>
      </c>
      <c r="E69" s="18" t="s">
        <v>319</v>
      </c>
      <c r="F69" s="45">
        <v>-3.8067977328385898</v>
      </c>
      <c r="G69" s="45">
        <v>103.539574305496</v>
      </c>
      <c r="H69" s="19">
        <f t="shared" si="2"/>
        <v>86.988252980614902</v>
      </c>
    </row>
    <row r="70" spans="1:8" x14ac:dyDescent="0.3">
      <c r="A70" t="s">
        <v>146</v>
      </c>
      <c r="C70" t="s">
        <v>10</v>
      </c>
      <c r="D70" s="18" t="s">
        <v>136</v>
      </c>
      <c r="E70" s="18" t="s">
        <v>320</v>
      </c>
      <c r="F70" s="45">
        <v>-3.8073791186624701</v>
      </c>
      <c r="G70" s="45">
        <v>103.53997174145999</v>
      </c>
      <c r="H70" s="19">
        <f t="shared" si="2"/>
        <v>81.388913521559402</v>
      </c>
    </row>
    <row r="71" spans="1:8" x14ac:dyDescent="0.3">
      <c r="A71" t="s">
        <v>146</v>
      </c>
      <c r="C71" t="s">
        <v>10</v>
      </c>
      <c r="D71" s="18" t="s">
        <v>136</v>
      </c>
      <c r="E71" s="18" t="s">
        <v>321</v>
      </c>
      <c r="F71" s="45">
        <v>-3.8079114617108898</v>
      </c>
      <c r="G71" s="45">
        <v>103.54023241596801</v>
      </c>
      <c r="H71" s="19">
        <f t="shared" si="2"/>
        <v>68.521088537970527</v>
      </c>
    </row>
    <row r="72" spans="1:8" x14ac:dyDescent="0.3">
      <c r="A72" t="s">
        <v>146</v>
      </c>
      <c r="C72" t="s">
        <v>10</v>
      </c>
      <c r="D72" s="24" t="s">
        <v>137</v>
      </c>
      <c r="E72" s="24" t="s">
        <v>313</v>
      </c>
      <c r="F72" s="46">
        <v>-3.805058963</v>
      </c>
      <c r="G72" s="46">
        <v>103.5389783</v>
      </c>
      <c r="H72" s="25">
        <f>(ACOS(COS(RADIANS(90-olt_db!F4)) * COS(RADIANS(90-F72)) + SIN(RADIANS(90-olt_db!F4)) * SIN(RADIANS(90-F72)) * COS(RADIANS(olt_db!G4-G72))) * 6371392)*1.04</f>
        <v>11970749.104545234</v>
      </c>
    </row>
    <row r="73" spans="1:8" x14ac:dyDescent="0.3">
      <c r="A73" t="s">
        <v>146</v>
      </c>
      <c r="C73" t="s">
        <v>10</v>
      </c>
      <c r="D73" s="24" t="s">
        <v>137</v>
      </c>
      <c r="E73" s="24" t="s">
        <v>314</v>
      </c>
      <c r="F73" s="46">
        <v>-3.805202977</v>
      </c>
      <c r="G73" s="46">
        <v>103.53857542</v>
      </c>
      <c r="H73" s="25">
        <f>(ACOS(COS(RADIANS(90-F72)) * COS(RADIANS(90-F73)) + SIN(RADIANS(90-F72)) * SIN(RADIANS(90-F73)) * COS(RADIANS(G72-G73))) * 6371392)*1.04</f>
        <v>49.383608732807566</v>
      </c>
    </row>
    <row r="74" spans="1:8" x14ac:dyDescent="0.3">
      <c r="A74" t="s">
        <v>146</v>
      </c>
      <c r="C74" t="s">
        <v>10</v>
      </c>
      <c r="D74" s="24" t="s">
        <v>137</v>
      </c>
      <c r="E74" s="24" t="s">
        <v>315</v>
      </c>
      <c r="F74" s="46">
        <v>-3.8053027777777699</v>
      </c>
      <c r="G74" s="46">
        <v>103.53865</v>
      </c>
      <c r="H74" s="25">
        <f>(ACOS(COS(RADIANS(90-F73)) * COS(RADIANS(90-F74)) + SIN(RADIANS(90-F73)) * SIN(RADIANS(90-F74)) * COS(RADIANS(G73-G74))) * 6371392)*1.04</f>
        <v>14.396913920910542</v>
      </c>
    </row>
    <row r="75" spans="1:8" x14ac:dyDescent="0.3">
      <c r="A75" t="s">
        <v>146</v>
      </c>
      <c r="C75" t="s">
        <v>10</v>
      </c>
      <c r="D75" s="24" t="s">
        <v>137</v>
      </c>
      <c r="E75" s="24" t="s">
        <v>316</v>
      </c>
      <c r="F75" s="46">
        <v>-3.8056805555555502</v>
      </c>
      <c r="G75" s="46">
        <v>103.538875</v>
      </c>
      <c r="H75" s="25">
        <f t="shared" ref="H75:H106" si="3">(ACOS(COS(RADIANS(90-F74)) * COS(RADIANS(90-F75)) + SIN(RADIANS(90-F74)) * SIN(RADIANS(90-F75)) * COS(RADIANS(G74-G75))) * 6371392)*1.04</f>
        <v>50.822474491220746</v>
      </c>
    </row>
    <row r="76" spans="1:8" x14ac:dyDescent="0.3">
      <c r="A76" t="s">
        <v>146</v>
      </c>
      <c r="C76" t="s">
        <v>10</v>
      </c>
      <c r="D76" s="24" t="s">
        <v>137</v>
      </c>
      <c r="E76" s="24" t="s">
        <v>317</v>
      </c>
      <c r="F76" s="46">
        <v>-3.80588338720964</v>
      </c>
      <c r="G76" s="46">
        <v>103.53900104854399</v>
      </c>
      <c r="H76" s="25">
        <f t="shared" si="3"/>
        <v>27.601155274979266</v>
      </c>
    </row>
    <row r="77" spans="1:8" x14ac:dyDescent="0.3">
      <c r="A77" t="s">
        <v>146</v>
      </c>
      <c r="C77" t="s">
        <v>10</v>
      </c>
      <c r="D77" s="24" t="s">
        <v>137</v>
      </c>
      <c r="E77" s="24" t="s">
        <v>318</v>
      </c>
      <c r="F77" s="46">
        <v>-3.80617266393469</v>
      </c>
      <c r="G77" s="46">
        <v>103.53915499395799</v>
      </c>
      <c r="H77" s="25">
        <f t="shared" si="3"/>
        <v>37.878776908509401</v>
      </c>
    </row>
    <row r="78" spans="1:8" x14ac:dyDescent="0.3">
      <c r="A78" t="s">
        <v>146</v>
      </c>
      <c r="C78" t="s">
        <v>10</v>
      </c>
      <c r="D78" s="24" t="s">
        <v>137</v>
      </c>
      <c r="E78" s="24" t="s">
        <v>319</v>
      </c>
      <c r="F78" s="46">
        <v>-3.8067977328385898</v>
      </c>
      <c r="G78" s="46">
        <v>103.539574305496</v>
      </c>
      <c r="H78" s="25">
        <f t="shared" si="3"/>
        <v>86.988252980614902</v>
      </c>
    </row>
    <row r="79" spans="1:8" x14ac:dyDescent="0.3">
      <c r="A79" t="s">
        <v>146</v>
      </c>
      <c r="C79" t="s">
        <v>10</v>
      </c>
      <c r="D79" s="24" t="s">
        <v>137</v>
      </c>
      <c r="E79" s="24" t="s">
        <v>320</v>
      </c>
      <c r="F79" s="46">
        <v>-3.8073791186624701</v>
      </c>
      <c r="G79" s="46">
        <v>103.53997174145999</v>
      </c>
      <c r="H79" s="25">
        <f t="shared" si="3"/>
        <v>81.388913521559402</v>
      </c>
    </row>
    <row r="80" spans="1:8" x14ac:dyDescent="0.3">
      <c r="A80" t="s">
        <v>146</v>
      </c>
      <c r="C80" t="s">
        <v>10</v>
      </c>
      <c r="D80" s="24" t="s">
        <v>137</v>
      </c>
      <c r="E80" s="24" t="s">
        <v>321</v>
      </c>
      <c r="F80" s="46">
        <v>-3.8079114617108898</v>
      </c>
      <c r="G80" s="46">
        <v>103.54023241596801</v>
      </c>
      <c r="H80" s="25">
        <f t="shared" si="3"/>
        <v>68.521088537970527</v>
      </c>
    </row>
    <row r="81" spans="1:8" x14ac:dyDescent="0.3">
      <c r="A81" t="s">
        <v>146</v>
      </c>
      <c r="C81" t="s">
        <v>10</v>
      </c>
      <c r="D81" s="24" t="s">
        <v>137</v>
      </c>
      <c r="E81" s="24" t="s">
        <v>322</v>
      </c>
      <c r="F81" s="46">
        <v>-3.8084813980816601</v>
      </c>
      <c r="G81" s="46">
        <v>103.540753846602</v>
      </c>
      <c r="H81" s="25">
        <f t="shared" si="3"/>
        <v>89.246808189939017</v>
      </c>
    </row>
    <row r="82" spans="1:8" x14ac:dyDescent="0.3">
      <c r="A82" t="s">
        <v>146</v>
      </c>
      <c r="C82" t="s">
        <v>10</v>
      </c>
      <c r="D82" s="24" t="s">
        <v>137</v>
      </c>
      <c r="E82" s="24" t="s">
        <v>323</v>
      </c>
      <c r="F82" s="46">
        <v>-3.8094414577469502</v>
      </c>
      <c r="G82" s="46">
        <v>103.541551916234</v>
      </c>
      <c r="H82" s="25">
        <f t="shared" si="3"/>
        <v>144.25287023960817</v>
      </c>
    </row>
    <row r="83" spans="1:8" x14ac:dyDescent="0.3">
      <c r="A83" t="s">
        <v>146</v>
      </c>
      <c r="C83" t="s">
        <v>10</v>
      </c>
      <c r="D83" s="24" t="s">
        <v>137</v>
      </c>
      <c r="E83" s="24" t="s">
        <v>324</v>
      </c>
      <c r="F83" s="46">
        <v>-3.8102062431036798</v>
      </c>
      <c r="G83" s="46">
        <v>103.54210210234</v>
      </c>
      <c r="H83" s="25">
        <f t="shared" si="3"/>
        <v>108.87467822905823</v>
      </c>
    </row>
    <row r="84" spans="1:8" x14ac:dyDescent="0.3">
      <c r="A84" t="s">
        <v>146</v>
      </c>
      <c r="C84" t="s">
        <v>10</v>
      </c>
      <c r="D84" s="24" t="s">
        <v>137</v>
      </c>
      <c r="E84" s="24" t="s">
        <v>327</v>
      </c>
      <c r="F84" s="46">
        <v>-3.81041475204978</v>
      </c>
      <c r="G84" s="46">
        <v>103.541754310011</v>
      </c>
      <c r="H84" s="25">
        <f t="shared" si="3"/>
        <v>46.820511652219707</v>
      </c>
    </row>
    <row r="85" spans="1:8" x14ac:dyDescent="0.3">
      <c r="A85" t="s">
        <v>146</v>
      </c>
      <c r="C85" t="s">
        <v>10</v>
      </c>
      <c r="D85" s="24" t="s">
        <v>137</v>
      </c>
      <c r="E85" s="24" t="s">
        <v>328</v>
      </c>
      <c r="F85" s="46">
        <v>-3.8104527049530601</v>
      </c>
      <c r="G85" s="46">
        <v>103.541377797103</v>
      </c>
      <c r="H85" s="25">
        <f t="shared" si="3"/>
        <v>43.668671792710356</v>
      </c>
    </row>
    <row r="86" spans="1:8" x14ac:dyDescent="0.3">
      <c r="A86" t="s">
        <v>146</v>
      </c>
      <c r="C86" t="s">
        <v>10</v>
      </c>
      <c r="D86" s="24" t="s">
        <v>137</v>
      </c>
      <c r="E86" s="24" t="s">
        <v>329</v>
      </c>
      <c r="F86" s="46">
        <v>-3.81047983067758</v>
      </c>
      <c r="G86" s="46">
        <v>103.54095162372499</v>
      </c>
      <c r="H86" s="25">
        <f t="shared" si="3"/>
        <v>49.277875457181892</v>
      </c>
    </row>
    <row r="87" spans="1:8" x14ac:dyDescent="0.3">
      <c r="A87" t="s">
        <v>146</v>
      </c>
      <c r="C87" t="s">
        <v>10</v>
      </c>
      <c r="D87" s="24" t="s">
        <v>137</v>
      </c>
      <c r="E87" s="24" t="s">
        <v>330</v>
      </c>
      <c r="F87" s="46">
        <v>-3.8105522740116302</v>
      </c>
      <c r="G87" s="46">
        <v>103.54058224415</v>
      </c>
      <c r="H87" s="25">
        <f t="shared" si="3"/>
        <v>43.439679220980295</v>
      </c>
    </row>
    <row r="88" spans="1:8" x14ac:dyDescent="0.3">
      <c r="A88" t="s">
        <v>146</v>
      </c>
      <c r="C88" t="s">
        <v>10</v>
      </c>
      <c r="D88" s="24" t="s">
        <v>137</v>
      </c>
      <c r="E88" s="24" t="s">
        <v>331</v>
      </c>
      <c r="F88" s="46">
        <v>-3.8106260573567798</v>
      </c>
      <c r="G88" s="46">
        <v>103.54025624907599</v>
      </c>
      <c r="H88" s="25">
        <f t="shared" si="3"/>
        <v>38.573516640241763</v>
      </c>
    </row>
    <row r="89" spans="1:8" x14ac:dyDescent="0.3">
      <c r="A89" t="s">
        <v>146</v>
      </c>
      <c r="C89" t="s">
        <v>10</v>
      </c>
      <c r="D89" s="24" t="s">
        <v>137</v>
      </c>
      <c r="E89" s="24" t="s">
        <v>332</v>
      </c>
      <c r="F89" s="46">
        <v>-3.8106878186351798</v>
      </c>
      <c r="G89" s="46">
        <v>103.54003533364801</v>
      </c>
      <c r="H89" s="25">
        <f t="shared" si="3"/>
        <v>26.473965535130397</v>
      </c>
    </row>
    <row r="90" spans="1:8" x14ac:dyDescent="0.3">
      <c r="A90" t="s">
        <v>146</v>
      </c>
      <c r="C90" t="s">
        <v>10</v>
      </c>
      <c r="D90" s="24" t="s">
        <v>137</v>
      </c>
      <c r="E90" s="24" t="s">
        <v>333</v>
      </c>
      <c r="F90" s="46">
        <v>-3.8108263441425598</v>
      </c>
      <c r="G90" s="46">
        <v>103.539782216801</v>
      </c>
      <c r="H90" s="25">
        <f t="shared" si="3"/>
        <v>33.313330501456392</v>
      </c>
    </row>
    <row r="91" spans="1:8" x14ac:dyDescent="0.3">
      <c r="A91" t="s">
        <v>146</v>
      </c>
      <c r="C91" t="s">
        <v>10</v>
      </c>
      <c r="D91" s="24" t="s">
        <v>137</v>
      </c>
      <c r="E91" s="24" t="s">
        <v>334</v>
      </c>
      <c r="F91" s="46">
        <v>-3.8110117437807398</v>
      </c>
      <c r="G91" s="46">
        <v>103.539493851101</v>
      </c>
      <c r="H91" s="25">
        <f t="shared" si="3"/>
        <v>39.585387377738947</v>
      </c>
    </row>
    <row r="92" spans="1:8" x14ac:dyDescent="0.3">
      <c r="A92" t="s">
        <v>146</v>
      </c>
      <c r="C92" t="s">
        <v>10</v>
      </c>
      <c r="D92" s="24" t="s">
        <v>137</v>
      </c>
      <c r="E92" s="24" t="s">
        <v>335</v>
      </c>
      <c r="F92" s="46">
        <v>-3.81118889104224</v>
      </c>
      <c r="G92" s="46">
        <v>103.539211319372</v>
      </c>
      <c r="H92" s="25">
        <f t="shared" si="3"/>
        <v>38.505087831192796</v>
      </c>
    </row>
    <row r="93" spans="1:8" x14ac:dyDescent="0.3">
      <c r="A93" t="s">
        <v>146</v>
      </c>
      <c r="C93" t="s">
        <v>10</v>
      </c>
      <c r="D93" s="24" t="s">
        <v>137</v>
      </c>
      <c r="E93" s="24" t="s">
        <v>336</v>
      </c>
      <c r="F93" s="46">
        <v>-3.8113366896577601</v>
      </c>
      <c r="G93" s="46">
        <v>103.53894075102301</v>
      </c>
      <c r="H93" s="25">
        <f t="shared" si="3"/>
        <v>35.594612937390018</v>
      </c>
    </row>
    <row r="94" spans="1:8" x14ac:dyDescent="0.3">
      <c r="A94" t="s">
        <v>146</v>
      </c>
      <c r="C94" t="s">
        <v>10</v>
      </c>
      <c r="D94" s="24" t="s">
        <v>137</v>
      </c>
      <c r="E94" s="24" t="s">
        <v>337</v>
      </c>
      <c r="F94" s="46">
        <v>-3.8114155590031098</v>
      </c>
      <c r="G94" s="46">
        <v>103.538773639421</v>
      </c>
      <c r="H94" s="25">
        <f t="shared" si="3"/>
        <v>21.331919750904966</v>
      </c>
    </row>
    <row r="95" spans="1:8" x14ac:dyDescent="0.3">
      <c r="A95" t="s">
        <v>146</v>
      </c>
      <c r="C95" t="s">
        <v>10</v>
      </c>
      <c r="D95" s="24" t="s">
        <v>137</v>
      </c>
      <c r="E95" s="24" t="s">
        <v>338</v>
      </c>
      <c r="F95" s="46">
        <v>-3.81159630682976</v>
      </c>
      <c r="G95" s="46">
        <v>103.538402602636</v>
      </c>
      <c r="H95" s="25">
        <f t="shared" si="3"/>
        <v>47.645633018522282</v>
      </c>
    </row>
    <row r="96" spans="1:8" x14ac:dyDescent="0.3">
      <c r="A96" t="s">
        <v>146</v>
      </c>
      <c r="C96" t="s">
        <v>10</v>
      </c>
      <c r="D96" s="24" t="s">
        <v>137</v>
      </c>
      <c r="E96" s="24" t="s">
        <v>339</v>
      </c>
      <c r="F96" s="46">
        <v>-3.8117623817500399</v>
      </c>
      <c r="G96" s="46">
        <v>103.537995270851</v>
      </c>
      <c r="H96" s="25">
        <f t="shared" si="3"/>
        <v>50.776222072103018</v>
      </c>
    </row>
    <row r="97" spans="1:8" x14ac:dyDescent="0.3">
      <c r="A97" t="s">
        <v>146</v>
      </c>
      <c r="C97" t="s">
        <v>10</v>
      </c>
      <c r="D97" s="24" t="s">
        <v>137</v>
      </c>
      <c r="E97" s="24" t="s">
        <v>340</v>
      </c>
      <c r="F97" s="46">
        <v>-3.8119196318697099</v>
      </c>
      <c r="G97" s="46">
        <v>103.537516765788</v>
      </c>
      <c r="H97" s="25">
        <f t="shared" si="3"/>
        <v>58.134424853930057</v>
      </c>
    </row>
    <row r="98" spans="1:8" x14ac:dyDescent="0.3">
      <c r="A98" t="s">
        <v>146</v>
      </c>
      <c r="C98" t="s">
        <v>10</v>
      </c>
      <c r="D98" s="24" t="s">
        <v>137</v>
      </c>
      <c r="E98" s="24" t="s">
        <v>341</v>
      </c>
      <c r="F98" s="46">
        <v>-3.8119665207057798</v>
      </c>
      <c r="G98" s="46">
        <v>103.53703982895701</v>
      </c>
      <c r="H98" s="25">
        <f t="shared" si="3"/>
        <v>55.302270304408623</v>
      </c>
    </row>
    <row r="99" spans="1:8" x14ac:dyDescent="0.3">
      <c r="A99" t="s">
        <v>146</v>
      </c>
      <c r="C99" t="s">
        <v>10</v>
      </c>
      <c r="D99" s="24" t="s">
        <v>137</v>
      </c>
      <c r="E99" s="24" t="s">
        <v>342</v>
      </c>
      <c r="F99" s="46">
        <v>-3.8119754985223899</v>
      </c>
      <c r="G99" s="46">
        <v>103.53658551197999</v>
      </c>
      <c r="H99" s="25">
        <f t="shared" si="3"/>
        <v>52.43559399476068</v>
      </c>
    </row>
    <row r="100" spans="1:8" x14ac:dyDescent="0.3">
      <c r="A100" t="s">
        <v>146</v>
      </c>
      <c r="C100" t="s">
        <v>10</v>
      </c>
      <c r="D100" s="24" t="s">
        <v>137</v>
      </c>
      <c r="E100" s="24" t="s">
        <v>343</v>
      </c>
      <c r="F100" s="46">
        <v>-3.8119126827868599</v>
      </c>
      <c r="G100" s="46">
        <v>103.53598237234</v>
      </c>
      <c r="H100" s="25">
        <f t="shared" si="3"/>
        <v>69.97675566843759</v>
      </c>
    </row>
    <row r="101" spans="1:8" x14ac:dyDescent="0.3">
      <c r="A101" t="s">
        <v>146</v>
      </c>
      <c r="C101" t="s">
        <v>10</v>
      </c>
      <c r="D101" s="24" t="s">
        <v>137</v>
      </c>
      <c r="E101" s="24" t="s">
        <v>344</v>
      </c>
      <c r="F101" s="46">
        <v>-3.8116697827952399</v>
      </c>
      <c r="G101" s="46">
        <v>103.53568897521799</v>
      </c>
      <c r="H101" s="25">
        <f t="shared" si="3"/>
        <v>43.992755029984579</v>
      </c>
    </row>
    <row r="102" spans="1:8" x14ac:dyDescent="0.3">
      <c r="A102" t="s">
        <v>146</v>
      </c>
      <c r="C102" t="s">
        <v>10</v>
      </c>
      <c r="D102" s="24" t="s">
        <v>137</v>
      </c>
      <c r="E102" s="24" t="s">
        <v>345</v>
      </c>
      <c r="F102" s="46">
        <v>-3.8112409434283299</v>
      </c>
      <c r="G102" s="46">
        <v>103.535175931095</v>
      </c>
      <c r="H102" s="25">
        <f t="shared" si="3"/>
        <v>77.230710404127919</v>
      </c>
    </row>
    <row r="103" spans="1:8" x14ac:dyDescent="0.3">
      <c r="A103" t="s">
        <v>146</v>
      </c>
      <c r="C103" t="s">
        <v>10</v>
      </c>
      <c r="D103" s="24" t="s">
        <v>137</v>
      </c>
      <c r="E103" s="24" t="s">
        <v>346</v>
      </c>
      <c r="F103" s="46">
        <v>-3.8123137793591702</v>
      </c>
      <c r="G103" s="46">
        <v>103.534681012174</v>
      </c>
      <c r="H103" s="25">
        <f t="shared" si="3"/>
        <v>136.58629285307478</v>
      </c>
    </row>
    <row r="104" spans="1:8" x14ac:dyDescent="0.3">
      <c r="A104" t="s">
        <v>146</v>
      </c>
      <c r="C104" t="s">
        <v>10</v>
      </c>
      <c r="D104" s="24" t="s">
        <v>137</v>
      </c>
      <c r="E104" s="24" t="s">
        <v>347</v>
      </c>
      <c r="F104" s="46">
        <v>-3.8133858868938102</v>
      </c>
      <c r="G104" s="46">
        <v>103.53419840733</v>
      </c>
      <c r="H104" s="25">
        <f t="shared" si="3"/>
        <v>135.92142406326303</v>
      </c>
    </row>
    <row r="105" spans="1:8" x14ac:dyDescent="0.3">
      <c r="A105" t="s">
        <v>146</v>
      </c>
      <c r="C105" t="s">
        <v>10</v>
      </c>
      <c r="D105" s="24" t="s">
        <v>137</v>
      </c>
      <c r="E105" s="24" t="s">
        <v>348</v>
      </c>
      <c r="F105" s="46">
        <v>-3.8144191936422902</v>
      </c>
      <c r="G105" s="46">
        <v>103.533740579058</v>
      </c>
      <c r="H105" s="25">
        <f t="shared" si="3"/>
        <v>130.65883684084207</v>
      </c>
    </row>
    <row r="106" spans="1:8" x14ac:dyDescent="0.3">
      <c r="A106" t="s">
        <v>146</v>
      </c>
      <c r="C106" t="s">
        <v>10</v>
      </c>
      <c r="D106" s="24" t="s">
        <v>137</v>
      </c>
      <c r="E106" s="24" t="s">
        <v>349</v>
      </c>
      <c r="F106" s="46">
        <v>-3.81543099790095</v>
      </c>
      <c r="G106" s="46">
        <v>103.533266676905</v>
      </c>
      <c r="H106" s="25">
        <f t="shared" si="3"/>
        <v>129.16263452551746</v>
      </c>
    </row>
    <row r="107" spans="1:8" x14ac:dyDescent="0.3">
      <c r="A107" t="s">
        <v>146</v>
      </c>
      <c r="C107" t="s">
        <v>10</v>
      </c>
      <c r="D107" s="20" t="s">
        <v>138</v>
      </c>
      <c r="E107" s="20" t="s">
        <v>68</v>
      </c>
      <c r="F107" s="47">
        <v>-3.805058963</v>
      </c>
      <c r="G107" s="47">
        <v>103.5389783</v>
      </c>
      <c r="H107" s="21">
        <f>(ACOS(COS(RADIANS(90-olt_db!F4)) * COS(RADIANS(90-F107)) + SIN(RADIANS(90-olt_db!F4)) * SIN(RADIANS(90-F107)) * COS(RADIANS(olt_db!G4-G107))) * 6371392)*1.04</f>
        <v>11970749.104545234</v>
      </c>
    </row>
    <row r="108" spans="1:8" x14ac:dyDescent="0.3">
      <c r="A108" t="s">
        <v>146</v>
      </c>
      <c r="C108" t="s">
        <v>10</v>
      </c>
      <c r="D108" s="20" t="s">
        <v>138</v>
      </c>
      <c r="E108" s="20" t="s">
        <v>69</v>
      </c>
      <c r="F108" s="47">
        <v>-3.805202977</v>
      </c>
      <c r="G108" s="47">
        <v>103.53857542</v>
      </c>
      <c r="H108" s="21">
        <f>(ACOS(COS(RADIANS(90-F107)) * COS(RADIANS(90-F108)) + SIN(RADIANS(90-F107)) * SIN(RADIANS(90-F108)) * COS(RADIANS(G107-G108))) * 6371392)*1.04</f>
        <v>49.383608732807566</v>
      </c>
    </row>
    <row r="109" spans="1:8" x14ac:dyDescent="0.3">
      <c r="A109" t="s">
        <v>146</v>
      </c>
      <c r="C109" t="s">
        <v>10</v>
      </c>
      <c r="D109" s="20" t="s">
        <v>138</v>
      </c>
      <c r="E109" s="20" t="s">
        <v>105</v>
      </c>
      <c r="F109" s="47">
        <v>-3.8044177826412899</v>
      </c>
      <c r="G109" s="47">
        <v>103.538073222181</v>
      </c>
      <c r="H109" s="21">
        <f t="shared" ref="H109:H111" si="4">(ACOS(COS(RADIANS(90-F108)) * COS(RADIANS(90-F109)) + SIN(RADIANS(90-F108)) * SIN(RADIANS(90-F109)) * COS(RADIANS(G108-G109))) * 6371392)*1.04</f>
        <v>107.72338068386981</v>
      </c>
    </row>
    <row r="110" spans="1:8" x14ac:dyDescent="0.3">
      <c r="A110" t="s">
        <v>146</v>
      </c>
      <c r="C110" t="s">
        <v>10</v>
      </c>
      <c r="D110" s="20" t="s">
        <v>138</v>
      </c>
      <c r="E110" s="20" t="s">
        <v>104</v>
      </c>
      <c r="F110" s="47">
        <v>-3.8037358546853199</v>
      </c>
      <c r="G110" s="47">
        <v>103.537688617605</v>
      </c>
      <c r="H110" s="21">
        <f t="shared" si="4"/>
        <v>90.495160133679732</v>
      </c>
    </row>
    <row r="111" spans="1:8" x14ac:dyDescent="0.3">
      <c r="A111" t="s">
        <v>146</v>
      </c>
      <c r="C111" t="s">
        <v>10</v>
      </c>
      <c r="D111" s="20" t="s">
        <v>138</v>
      </c>
      <c r="E111" s="20" t="s">
        <v>103</v>
      </c>
      <c r="F111" s="47">
        <v>-3.8040228282247202</v>
      </c>
      <c r="G111" s="47">
        <v>103.537304775622</v>
      </c>
      <c r="H111" s="21">
        <f t="shared" si="4"/>
        <v>55.347734950950219</v>
      </c>
    </row>
    <row r="112" spans="1:8" x14ac:dyDescent="0.3">
      <c r="A112" t="s">
        <v>146</v>
      </c>
      <c r="C112" t="s">
        <v>10</v>
      </c>
      <c r="D112" s="22" t="s">
        <v>139</v>
      </c>
      <c r="E112" s="22" t="s">
        <v>68</v>
      </c>
      <c r="F112" s="48">
        <v>-3.805058963</v>
      </c>
      <c r="G112" s="48">
        <v>103.5389783</v>
      </c>
      <c r="H112" s="23">
        <f>(ACOS(COS(RADIANS(90-olt_db!F4)) * COS(RADIANS(90-F112)) + SIN(RADIANS(90-olt_db!F4)) * SIN(RADIANS(90-F112)) * COS(RADIANS(olt_db!G4-G112))) * 6371392)*1.04</f>
        <v>11970749.104545234</v>
      </c>
    </row>
    <row r="113" spans="1:8" x14ac:dyDescent="0.3">
      <c r="A113" t="s">
        <v>146</v>
      </c>
      <c r="C113" t="s">
        <v>10</v>
      </c>
      <c r="D113" s="22" t="s">
        <v>139</v>
      </c>
      <c r="E113" s="22" t="s">
        <v>69</v>
      </c>
      <c r="F113" s="48">
        <v>-3.805202977</v>
      </c>
      <c r="G113" s="48">
        <v>103.53857542</v>
      </c>
      <c r="H113" s="23">
        <f>(ACOS(COS(RADIANS(90-F112)) * COS(RADIANS(90-F113)) + SIN(RADIANS(90-F112)) * SIN(RADIANS(90-F113)) * COS(RADIANS(G112-G113))) * 6371392)*1.04</f>
        <v>49.383608732807566</v>
      </c>
    </row>
    <row r="114" spans="1:8" x14ac:dyDescent="0.3">
      <c r="A114" t="s">
        <v>146</v>
      </c>
      <c r="C114" t="s">
        <v>10</v>
      </c>
      <c r="D114" s="22" t="s">
        <v>139</v>
      </c>
      <c r="E114" s="22" t="s">
        <v>105</v>
      </c>
      <c r="F114" s="48">
        <v>-3.8044177826412899</v>
      </c>
      <c r="G114" s="48">
        <v>103.538073222181</v>
      </c>
      <c r="H114" s="23">
        <f t="shared" ref="H114:H134" si="5">(ACOS(COS(RADIANS(90-F113)) * COS(RADIANS(90-F114)) + SIN(RADIANS(90-F113)) * SIN(RADIANS(90-F114)) * COS(RADIANS(G113-G114))) * 6371392)*1.04</f>
        <v>107.72338068386981</v>
      </c>
    </row>
    <row r="115" spans="1:8" x14ac:dyDescent="0.3">
      <c r="A115" t="s">
        <v>146</v>
      </c>
      <c r="C115" t="s">
        <v>10</v>
      </c>
      <c r="D115" s="22" t="s">
        <v>139</v>
      </c>
      <c r="E115" s="22" t="s">
        <v>104</v>
      </c>
      <c r="F115" s="48">
        <v>-3.8037358546853199</v>
      </c>
      <c r="G115" s="48">
        <v>103.537688617605</v>
      </c>
      <c r="H115" s="23">
        <f t="shared" si="5"/>
        <v>90.495160133679732</v>
      </c>
    </row>
    <row r="116" spans="1:8" x14ac:dyDescent="0.3">
      <c r="A116" t="s">
        <v>146</v>
      </c>
      <c r="C116" t="s">
        <v>10</v>
      </c>
      <c r="D116" s="22" t="s">
        <v>139</v>
      </c>
      <c r="E116" s="22" t="s">
        <v>106</v>
      </c>
      <c r="F116" s="48">
        <v>-3.8027718740101699</v>
      </c>
      <c r="G116" s="48">
        <v>103.537120117493</v>
      </c>
      <c r="H116" s="23">
        <f t="shared" si="5"/>
        <v>129.35364936082937</v>
      </c>
    </row>
    <row r="117" spans="1:8" x14ac:dyDescent="0.3">
      <c r="A117" t="s">
        <v>146</v>
      </c>
      <c r="C117" t="s">
        <v>10</v>
      </c>
      <c r="D117" s="22" t="s">
        <v>139</v>
      </c>
      <c r="E117" s="22" t="s">
        <v>107</v>
      </c>
      <c r="F117" s="48">
        <v>-3.8017672279547701</v>
      </c>
      <c r="G117" s="48">
        <v>103.53642961408001</v>
      </c>
      <c r="H117" s="23">
        <f t="shared" si="5"/>
        <v>140.88467655292354</v>
      </c>
    </row>
    <row r="118" spans="1:8" x14ac:dyDescent="0.3">
      <c r="A118" t="s">
        <v>146</v>
      </c>
      <c r="C118" t="s">
        <v>10</v>
      </c>
      <c r="D118" s="22" t="s">
        <v>139</v>
      </c>
      <c r="E118" s="22" t="s">
        <v>108</v>
      </c>
      <c r="F118" s="48">
        <v>-3.8003006325998898</v>
      </c>
      <c r="G118" s="48">
        <v>103.53564410110199</v>
      </c>
      <c r="H118" s="23">
        <f t="shared" si="5"/>
        <v>192.3135744869009</v>
      </c>
    </row>
    <row r="119" spans="1:8" x14ac:dyDescent="0.3">
      <c r="A119" t="s">
        <v>146</v>
      </c>
      <c r="C119" t="s">
        <v>10</v>
      </c>
      <c r="D119" s="22" t="s">
        <v>139</v>
      </c>
      <c r="E119" s="22" t="s">
        <v>109</v>
      </c>
      <c r="F119" s="48">
        <v>-3.7995276816972101</v>
      </c>
      <c r="G119" s="48">
        <v>103.536268104359</v>
      </c>
      <c r="H119" s="23">
        <f t="shared" si="5"/>
        <v>114.78637477158637</v>
      </c>
    </row>
    <row r="120" spans="1:8" x14ac:dyDescent="0.3">
      <c r="A120" t="s">
        <v>146</v>
      </c>
      <c r="C120" t="s">
        <v>10</v>
      </c>
      <c r="D120" s="22" t="s">
        <v>139</v>
      </c>
      <c r="E120" s="22" t="s">
        <v>110</v>
      </c>
      <c r="F120" s="48">
        <v>-3.7984052176876402</v>
      </c>
      <c r="G120" s="48">
        <v>103.53701257790399</v>
      </c>
      <c r="H120" s="23">
        <f t="shared" si="5"/>
        <v>155.66541293332702</v>
      </c>
    </row>
    <row r="121" spans="1:8" x14ac:dyDescent="0.3">
      <c r="A121" t="s">
        <v>146</v>
      </c>
      <c r="C121" t="s">
        <v>10</v>
      </c>
      <c r="D121" s="22" t="s">
        <v>139</v>
      </c>
      <c r="E121" s="22" t="s">
        <v>111</v>
      </c>
      <c r="F121" s="48">
        <v>-3.79779811536807</v>
      </c>
      <c r="G121" s="48">
        <v>103.53738391552</v>
      </c>
      <c r="H121" s="23">
        <f t="shared" si="5"/>
        <v>82.254563796057539</v>
      </c>
    </row>
    <row r="122" spans="1:8" x14ac:dyDescent="0.3">
      <c r="A122" t="s">
        <v>146</v>
      </c>
      <c r="C122" t="s">
        <v>10</v>
      </c>
      <c r="D122" s="22" t="s">
        <v>139</v>
      </c>
      <c r="E122" s="22" t="s">
        <v>112</v>
      </c>
      <c r="F122" s="48">
        <v>-3.7974338535794101</v>
      </c>
      <c r="G122" s="48">
        <v>103.53785472123199</v>
      </c>
      <c r="H122" s="23">
        <f t="shared" si="5"/>
        <v>68.74815080219814</v>
      </c>
    </row>
    <row r="123" spans="1:8" x14ac:dyDescent="0.3">
      <c r="A123" t="s">
        <v>146</v>
      </c>
      <c r="C123" t="s">
        <v>10</v>
      </c>
      <c r="D123" s="22" t="s">
        <v>139</v>
      </c>
      <c r="E123" s="22" t="s">
        <v>113</v>
      </c>
      <c r="F123" s="48">
        <v>-3.7971649956286901</v>
      </c>
      <c r="G123" s="48">
        <v>103.53795910316499</v>
      </c>
      <c r="H123" s="23">
        <f t="shared" si="5"/>
        <v>33.344776185187165</v>
      </c>
    </row>
    <row r="124" spans="1:8" x14ac:dyDescent="0.3">
      <c r="A124" t="s">
        <v>146</v>
      </c>
      <c r="C124" t="s">
        <v>10</v>
      </c>
      <c r="D124" s="22" t="s">
        <v>139</v>
      </c>
      <c r="E124" s="22" t="s">
        <v>114</v>
      </c>
      <c r="F124" s="48">
        <v>-3.7968084649678202</v>
      </c>
      <c r="G124" s="48">
        <v>103.537866388636</v>
      </c>
      <c r="H124" s="23">
        <f t="shared" si="5"/>
        <v>42.598090639101748</v>
      </c>
    </row>
    <row r="125" spans="1:8" x14ac:dyDescent="0.3">
      <c r="A125" t="s">
        <v>146</v>
      </c>
      <c r="C125" t="s">
        <v>10</v>
      </c>
      <c r="D125" s="22" t="s">
        <v>139</v>
      </c>
      <c r="E125" s="22" t="s">
        <v>115</v>
      </c>
      <c r="F125" s="48">
        <v>-3.79668672741224</v>
      </c>
      <c r="G125" s="48">
        <v>103.538448043567</v>
      </c>
      <c r="H125" s="23">
        <f t="shared" si="5"/>
        <v>68.58138975832037</v>
      </c>
    </row>
    <row r="126" spans="1:8" x14ac:dyDescent="0.3">
      <c r="A126" t="s">
        <v>146</v>
      </c>
      <c r="C126" t="s">
        <v>10</v>
      </c>
      <c r="D126" s="22" t="s">
        <v>139</v>
      </c>
      <c r="E126" s="22" t="s">
        <v>116</v>
      </c>
      <c r="F126" s="48">
        <v>-3.7966109747944801</v>
      </c>
      <c r="G126" s="48">
        <v>103.53918974628201</v>
      </c>
      <c r="H126" s="23">
        <f t="shared" si="5"/>
        <v>86.036730083793813</v>
      </c>
    </row>
    <row r="127" spans="1:8" x14ac:dyDescent="0.3">
      <c r="A127" t="s">
        <v>146</v>
      </c>
      <c r="C127" t="s">
        <v>10</v>
      </c>
      <c r="D127" s="22" t="s">
        <v>139</v>
      </c>
      <c r="E127" s="22" t="s">
        <v>117</v>
      </c>
      <c r="F127" s="48">
        <v>-3.7971327181070702</v>
      </c>
      <c r="G127" s="48">
        <v>103.54007124567801</v>
      </c>
      <c r="H127" s="23">
        <f t="shared" si="5"/>
        <v>118.27138383537996</v>
      </c>
    </row>
    <row r="128" spans="1:8" x14ac:dyDescent="0.3">
      <c r="A128" t="s">
        <v>146</v>
      </c>
      <c r="C128" t="s">
        <v>10</v>
      </c>
      <c r="D128" s="22" t="s">
        <v>139</v>
      </c>
      <c r="E128" s="22" t="s">
        <v>118</v>
      </c>
      <c r="F128" s="48">
        <v>-3.7973737962874501</v>
      </c>
      <c r="G128" s="48">
        <v>103.54065978903699</v>
      </c>
      <c r="H128" s="23">
        <f t="shared" si="5"/>
        <v>73.415656282024798</v>
      </c>
    </row>
    <row r="129" spans="1:8" x14ac:dyDescent="0.3">
      <c r="A129" t="s">
        <v>146</v>
      </c>
      <c r="C129" t="s">
        <v>10</v>
      </c>
      <c r="D129" s="22" t="s">
        <v>139</v>
      </c>
      <c r="E129" s="22" t="s">
        <v>119</v>
      </c>
      <c r="F129" s="48">
        <v>-3.7972431589987399</v>
      </c>
      <c r="G129" s="48">
        <v>103.54172199571499</v>
      </c>
      <c r="H129" s="23">
        <f t="shared" si="5"/>
        <v>123.50193364198165</v>
      </c>
    </row>
    <row r="130" spans="1:8" x14ac:dyDescent="0.3">
      <c r="A130" t="s">
        <v>146</v>
      </c>
      <c r="C130" t="s">
        <v>10</v>
      </c>
      <c r="D130" s="22" t="s">
        <v>139</v>
      </c>
      <c r="E130" s="22" t="s">
        <v>120</v>
      </c>
      <c r="F130" s="48">
        <v>-3.79718564120979</v>
      </c>
      <c r="G130" s="48">
        <v>103.542937014719</v>
      </c>
      <c r="H130" s="23">
        <f t="shared" si="5"/>
        <v>140.36599516696447</v>
      </c>
    </row>
    <row r="131" spans="1:8" x14ac:dyDescent="0.3">
      <c r="A131" t="s">
        <v>146</v>
      </c>
      <c r="C131" t="s">
        <v>10</v>
      </c>
      <c r="D131" s="22" t="s">
        <v>139</v>
      </c>
      <c r="E131" s="22" t="s">
        <v>121</v>
      </c>
      <c r="F131" s="48">
        <v>-3.79727360268314</v>
      </c>
      <c r="G131" s="48">
        <v>103.543258647363</v>
      </c>
      <c r="H131" s="23">
        <f t="shared" si="5"/>
        <v>38.483940129663061</v>
      </c>
    </row>
    <row r="132" spans="1:8" x14ac:dyDescent="0.3">
      <c r="A132" t="s">
        <v>146</v>
      </c>
      <c r="C132" t="s">
        <v>10</v>
      </c>
      <c r="D132" s="22" t="s">
        <v>139</v>
      </c>
      <c r="E132" s="22" t="s">
        <v>122</v>
      </c>
      <c r="F132" s="48">
        <v>-3.79709669124352</v>
      </c>
      <c r="G132" s="48">
        <v>103.543723506628</v>
      </c>
      <c r="H132" s="23">
        <f t="shared" si="5"/>
        <v>57.412082248997677</v>
      </c>
    </row>
    <row r="133" spans="1:8" x14ac:dyDescent="0.3">
      <c r="A133" t="s">
        <v>146</v>
      </c>
      <c r="C133" t="s">
        <v>10</v>
      </c>
      <c r="D133" s="22" t="s">
        <v>139</v>
      </c>
      <c r="E133" s="22" t="s">
        <v>123</v>
      </c>
      <c r="F133" s="48">
        <v>-3.7971023098705801</v>
      </c>
      <c r="G133" s="48">
        <v>103.544576690401</v>
      </c>
      <c r="H133" s="23">
        <f t="shared" si="5"/>
        <v>98.45613541849221</v>
      </c>
    </row>
    <row r="134" spans="1:8" x14ac:dyDescent="0.3">
      <c r="A134" t="s">
        <v>146</v>
      </c>
      <c r="C134" t="s">
        <v>10</v>
      </c>
      <c r="D134" s="22" t="s">
        <v>139</v>
      </c>
      <c r="E134" s="22" t="s">
        <v>124</v>
      </c>
      <c r="F134" s="48">
        <v>-3.7971624841599998</v>
      </c>
      <c r="G134" s="48">
        <v>103.545430091996</v>
      </c>
      <c r="H134" s="23">
        <f t="shared" si="5"/>
        <v>98.724664135298994</v>
      </c>
    </row>
    <row r="135" spans="1:8" x14ac:dyDescent="0.3">
      <c r="A135" t="s">
        <v>146</v>
      </c>
      <c r="C135" t="s">
        <v>10</v>
      </c>
      <c r="D135" s="28" t="s">
        <v>140</v>
      </c>
      <c r="E135" s="28" t="s">
        <v>68</v>
      </c>
      <c r="F135" s="49">
        <v>-3.805058963</v>
      </c>
      <c r="G135" s="49">
        <v>103.5389783</v>
      </c>
      <c r="H135" s="29">
        <f>(ACOS(COS(RADIANS(90-olt_db!F4)) * COS(RADIANS(90-F135)) + SIN(RADIANS(90-olt_db!F4)) * SIN(RADIANS(90-F135)) * COS(RADIANS(olt_db!G4-G135))) * 6371392)*1.04</f>
        <v>11970749.104545234</v>
      </c>
    </row>
    <row r="136" spans="1:8" x14ac:dyDescent="0.3">
      <c r="A136" t="s">
        <v>146</v>
      </c>
      <c r="C136" t="s">
        <v>10</v>
      </c>
      <c r="D136" s="28" t="s">
        <v>140</v>
      </c>
      <c r="E136" s="28" t="s">
        <v>69</v>
      </c>
      <c r="F136" s="49">
        <v>-3.805202977</v>
      </c>
      <c r="G136" s="49">
        <v>103.53857542</v>
      </c>
      <c r="H136" s="29">
        <f>(ACOS(COS(RADIANS(90-F135)) * COS(RADIANS(90-F136)) + SIN(RADIANS(90-F135)) * SIN(RADIANS(90-F136)) * COS(RADIANS(G135-G136))) * 6371392)*1.04</f>
        <v>49.383608732807566</v>
      </c>
    </row>
    <row r="137" spans="1:8" x14ac:dyDescent="0.3">
      <c r="A137" t="s">
        <v>146</v>
      </c>
      <c r="C137" t="s">
        <v>10</v>
      </c>
      <c r="D137" s="28" t="s">
        <v>140</v>
      </c>
      <c r="E137" s="28" t="s">
        <v>105</v>
      </c>
      <c r="F137" s="49">
        <v>-3.8044175226412902</v>
      </c>
      <c r="G137" s="49">
        <v>103.538073222181</v>
      </c>
      <c r="H137" s="29">
        <f t="shared" ref="H137:H172" si="6">(ACOS(COS(RADIANS(90-F136)) * COS(RADIANS(90-F137)) + SIN(RADIANS(90-F136)) * SIN(RADIANS(90-F137)) * COS(RADIANS(G136-G137))) * 6371392)*1.04</f>
        <v>107.7487639375294</v>
      </c>
    </row>
    <row r="138" spans="1:8" x14ac:dyDescent="0.3">
      <c r="A138" t="s">
        <v>146</v>
      </c>
      <c r="C138" t="s">
        <v>10</v>
      </c>
      <c r="D138" s="28" t="s">
        <v>140</v>
      </c>
      <c r="E138" s="28" t="s">
        <v>104</v>
      </c>
      <c r="F138" s="49">
        <v>-3.8037358546853199</v>
      </c>
      <c r="G138" s="49">
        <v>103.537688617605</v>
      </c>
      <c r="H138" s="29">
        <f t="shared" si="6"/>
        <v>90.468977139706382</v>
      </c>
    </row>
    <row r="139" spans="1:8" x14ac:dyDescent="0.3">
      <c r="A139" t="s">
        <v>146</v>
      </c>
      <c r="C139" t="s">
        <v>10</v>
      </c>
      <c r="D139" s="28" t="s">
        <v>140</v>
      </c>
      <c r="E139" s="28" t="s">
        <v>103</v>
      </c>
      <c r="F139" s="49">
        <v>-3.8040228282247202</v>
      </c>
      <c r="G139" s="49">
        <v>103.537304775622</v>
      </c>
      <c r="H139" s="29">
        <f t="shared" si="6"/>
        <v>55.347734950950219</v>
      </c>
    </row>
    <row r="140" spans="1:8" x14ac:dyDescent="0.3">
      <c r="A140" t="s">
        <v>146</v>
      </c>
      <c r="C140" t="s">
        <v>10</v>
      </c>
      <c r="D140" s="28" t="s">
        <v>140</v>
      </c>
      <c r="E140" s="28" t="s">
        <v>102</v>
      </c>
      <c r="F140" s="49">
        <v>-3.80449796382229</v>
      </c>
      <c r="G140" s="49">
        <v>103.53688422917099</v>
      </c>
      <c r="H140" s="29">
        <f t="shared" si="6"/>
        <v>73.31093789820909</v>
      </c>
    </row>
    <row r="141" spans="1:8" x14ac:dyDescent="0.3">
      <c r="A141" t="s">
        <v>146</v>
      </c>
      <c r="C141" t="s">
        <v>10</v>
      </c>
      <c r="D141" s="28" t="s">
        <v>140</v>
      </c>
      <c r="E141" s="28" t="s">
        <v>101</v>
      </c>
      <c r="F141" s="49">
        <v>-3.8044816204574099</v>
      </c>
      <c r="G141" s="49">
        <v>103.536459376135</v>
      </c>
      <c r="H141" s="29">
        <f t="shared" si="6"/>
        <v>49.062446709345586</v>
      </c>
    </row>
    <row r="142" spans="1:8" x14ac:dyDescent="0.3">
      <c r="A142" t="s">
        <v>146</v>
      </c>
      <c r="C142" t="s">
        <v>10</v>
      </c>
      <c r="D142" s="28" t="s">
        <v>140</v>
      </c>
      <c r="E142" s="28" t="s">
        <v>100</v>
      </c>
      <c r="F142" s="49">
        <v>-3.8045475058954601</v>
      </c>
      <c r="G142" s="49">
        <v>103.53613685419499</v>
      </c>
      <c r="H142" s="29">
        <f t="shared" si="6"/>
        <v>37.98954695378653</v>
      </c>
    </row>
    <row r="143" spans="1:8" x14ac:dyDescent="0.3">
      <c r="A143" t="s">
        <v>146</v>
      </c>
      <c r="C143" t="s">
        <v>10</v>
      </c>
      <c r="D143" s="28" t="s">
        <v>140</v>
      </c>
      <c r="E143" s="28" t="s">
        <v>99</v>
      </c>
      <c r="F143" s="49">
        <v>-3.8041347140659298</v>
      </c>
      <c r="G143" s="49">
        <v>103.53597409818801</v>
      </c>
      <c r="H143" s="29">
        <f t="shared" si="6"/>
        <v>51.300856663032519</v>
      </c>
    </row>
    <row r="144" spans="1:8" x14ac:dyDescent="0.3">
      <c r="A144" t="s">
        <v>146</v>
      </c>
      <c r="C144" t="s">
        <v>10</v>
      </c>
      <c r="D144" s="28" t="s">
        <v>140</v>
      </c>
      <c r="E144" s="28" t="s">
        <v>98</v>
      </c>
      <c r="F144" s="49">
        <v>-3.8040780671603698</v>
      </c>
      <c r="G144" s="49">
        <v>103.535730736605</v>
      </c>
      <c r="H144" s="29">
        <f t="shared" si="6"/>
        <v>28.836796910507772</v>
      </c>
    </row>
    <row r="145" spans="1:8" x14ac:dyDescent="0.3">
      <c r="A145" t="s">
        <v>146</v>
      </c>
      <c r="C145" t="s">
        <v>10</v>
      </c>
      <c r="D145" s="28" t="s">
        <v>140</v>
      </c>
      <c r="E145" s="28" t="s">
        <v>97</v>
      </c>
      <c r="F145" s="49">
        <v>-3.8042674987192902</v>
      </c>
      <c r="G145" s="49">
        <v>103.535156562251</v>
      </c>
      <c r="H145" s="29">
        <f t="shared" si="6"/>
        <v>69.784784367534115</v>
      </c>
    </row>
    <row r="146" spans="1:8" x14ac:dyDescent="0.3">
      <c r="A146" t="s">
        <v>146</v>
      </c>
      <c r="C146" t="s">
        <v>10</v>
      </c>
      <c r="D146" s="28" t="s">
        <v>140</v>
      </c>
      <c r="E146" s="28" t="s">
        <v>96</v>
      </c>
      <c r="F146" s="49">
        <v>-3.8043986954513702</v>
      </c>
      <c r="G146" s="49">
        <v>103.534822476036</v>
      </c>
      <c r="H146" s="29">
        <f t="shared" si="6"/>
        <v>41.430304636853705</v>
      </c>
    </row>
    <row r="147" spans="1:8" x14ac:dyDescent="0.3">
      <c r="A147" t="s">
        <v>146</v>
      </c>
      <c r="C147" t="s">
        <v>10</v>
      </c>
      <c r="D147" s="28" t="s">
        <v>140</v>
      </c>
      <c r="E147" s="28" t="s">
        <v>95</v>
      </c>
      <c r="F147" s="49">
        <v>-3.8043374060417499</v>
      </c>
      <c r="G147" s="49">
        <v>103.53455117399</v>
      </c>
      <c r="H147" s="29">
        <f t="shared" si="6"/>
        <v>32.099369973377648</v>
      </c>
    </row>
    <row r="148" spans="1:8" x14ac:dyDescent="0.3">
      <c r="A148" t="s">
        <v>146</v>
      </c>
      <c r="C148" t="s">
        <v>10</v>
      </c>
      <c r="D148" s="28" t="s">
        <v>140</v>
      </c>
      <c r="E148" s="28" t="s">
        <v>94</v>
      </c>
      <c r="F148" s="49">
        <v>-3.8045775036507199</v>
      </c>
      <c r="G148" s="49">
        <v>103.533780651493</v>
      </c>
      <c r="H148" s="29">
        <f t="shared" si="6"/>
        <v>93.149355291588222</v>
      </c>
    </row>
    <row r="149" spans="1:8" x14ac:dyDescent="0.3">
      <c r="A149" t="s">
        <v>146</v>
      </c>
      <c r="C149" t="s">
        <v>10</v>
      </c>
      <c r="D149" s="28" t="s">
        <v>140</v>
      </c>
      <c r="E149" s="28" t="s">
        <v>93</v>
      </c>
      <c r="F149" s="49">
        <v>-3.80494036650623</v>
      </c>
      <c r="G149" s="49">
        <v>103.533092465487</v>
      </c>
      <c r="H149" s="29">
        <f t="shared" si="6"/>
        <v>89.81941138150431</v>
      </c>
    </row>
    <row r="150" spans="1:8" x14ac:dyDescent="0.3">
      <c r="A150" t="s">
        <v>146</v>
      </c>
      <c r="C150" t="s">
        <v>10</v>
      </c>
      <c r="D150" s="28" t="s">
        <v>140</v>
      </c>
      <c r="E150" s="28" t="s">
        <v>92</v>
      </c>
      <c r="F150" s="49">
        <v>-3.80548203511146</v>
      </c>
      <c r="G150" s="49">
        <v>103.53287357371499</v>
      </c>
      <c r="H150" s="29">
        <f t="shared" si="6"/>
        <v>67.544618327118982</v>
      </c>
    </row>
    <row r="151" spans="1:8" x14ac:dyDescent="0.3">
      <c r="A151" t="s">
        <v>146</v>
      </c>
      <c r="C151" t="s">
        <v>10</v>
      </c>
      <c r="D151" s="28" t="s">
        <v>140</v>
      </c>
      <c r="E151" s="28" t="s">
        <v>91</v>
      </c>
      <c r="F151" s="49">
        <v>-3.8059881270412399</v>
      </c>
      <c r="G151" s="49">
        <v>103.532842595331</v>
      </c>
      <c r="H151" s="29">
        <f t="shared" si="6"/>
        <v>58.638536082868626</v>
      </c>
    </row>
    <row r="152" spans="1:8" x14ac:dyDescent="0.3">
      <c r="A152" t="s">
        <v>146</v>
      </c>
      <c r="C152" t="s">
        <v>10</v>
      </c>
      <c r="D152" s="28" t="s">
        <v>140</v>
      </c>
      <c r="E152" s="28" t="s">
        <v>90</v>
      </c>
      <c r="F152" s="49">
        <v>-3.8066889458661399</v>
      </c>
      <c r="G152" s="49">
        <v>103.53282530275</v>
      </c>
      <c r="H152" s="29">
        <f t="shared" si="6"/>
        <v>81.074163061238707</v>
      </c>
    </row>
    <row r="153" spans="1:8" x14ac:dyDescent="0.3">
      <c r="A153" t="s">
        <v>146</v>
      </c>
      <c r="C153" t="s">
        <v>10</v>
      </c>
      <c r="D153" s="28" t="s">
        <v>140</v>
      </c>
      <c r="E153" s="28" t="s">
        <v>89</v>
      </c>
      <c r="F153" s="49">
        <v>-3.8072817633817202</v>
      </c>
      <c r="G153" s="49">
        <v>103.53288555608</v>
      </c>
      <c r="H153" s="29">
        <f t="shared" si="6"/>
        <v>68.910900730958858</v>
      </c>
    </row>
    <row r="154" spans="1:8" x14ac:dyDescent="0.3">
      <c r="A154" t="s">
        <v>146</v>
      </c>
      <c r="C154" t="s">
        <v>10</v>
      </c>
      <c r="D154" s="28" t="s">
        <v>140</v>
      </c>
      <c r="E154" s="28" t="s">
        <v>88</v>
      </c>
      <c r="F154" s="49">
        <v>-3.8079747704266</v>
      </c>
      <c r="G154" s="49">
        <v>103.533202242952</v>
      </c>
      <c r="H154" s="29">
        <f t="shared" si="6"/>
        <v>88.084459836826582</v>
      </c>
    </row>
    <row r="155" spans="1:8" x14ac:dyDescent="0.3">
      <c r="A155" t="s">
        <v>146</v>
      </c>
      <c r="C155" t="s">
        <v>10</v>
      </c>
      <c r="D155" s="28" t="s">
        <v>140</v>
      </c>
      <c r="E155" s="28" t="s">
        <v>87</v>
      </c>
      <c r="F155" s="49">
        <v>-3.80840865317175</v>
      </c>
      <c r="G155" s="49">
        <v>103.53379500094999</v>
      </c>
      <c r="H155" s="29">
        <f t="shared" si="6"/>
        <v>84.832649614631563</v>
      </c>
    </row>
    <row r="156" spans="1:8" x14ac:dyDescent="0.3">
      <c r="A156" t="s">
        <v>146</v>
      </c>
      <c r="C156" t="s">
        <v>10</v>
      </c>
      <c r="D156" s="28" t="s">
        <v>140</v>
      </c>
      <c r="E156" s="28" t="s">
        <v>86</v>
      </c>
      <c r="F156" s="49">
        <v>-3.8089615399811998</v>
      </c>
      <c r="G156" s="49">
        <v>103.534103628491</v>
      </c>
      <c r="H156" s="29">
        <f t="shared" si="6"/>
        <v>73.190353172232903</v>
      </c>
    </row>
    <row r="157" spans="1:8" x14ac:dyDescent="0.3">
      <c r="A157" t="s">
        <v>146</v>
      </c>
      <c r="C157" t="s">
        <v>10</v>
      </c>
      <c r="D157" s="28" t="s">
        <v>140</v>
      </c>
      <c r="E157" s="28" t="s">
        <v>85</v>
      </c>
      <c r="F157" s="49">
        <v>-3.8095195163840598</v>
      </c>
      <c r="G157" s="49">
        <v>103.534110575749</v>
      </c>
      <c r="H157" s="29">
        <f t="shared" si="6"/>
        <v>64.534917409765058</v>
      </c>
    </row>
    <row r="158" spans="1:8" x14ac:dyDescent="0.3">
      <c r="A158" t="s">
        <v>146</v>
      </c>
      <c r="C158" t="s">
        <v>10</v>
      </c>
      <c r="D158" s="28" t="s">
        <v>140</v>
      </c>
      <c r="E158" s="28" t="s">
        <v>70</v>
      </c>
      <c r="F158" s="49">
        <v>-3.8103521109135099</v>
      </c>
      <c r="G158" s="49">
        <v>103.534107549588</v>
      </c>
      <c r="H158" s="29">
        <f t="shared" si="6"/>
        <v>96.290060903000537</v>
      </c>
    </row>
    <row r="159" spans="1:8" x14ac:dyDescent="0.3">
      <c r="A159" t="s">
        <v>146</v>
      </c>
      <c r="C159" t="s">
        <v>10</v>
      </c>
      <c r="D159" s="28" t="s">
        <v>140</v>
      </c>
      <c r="E159" s="28" t="s">
        <v>71</v>
      </c>
      <c r="F159" s="49">
        <v>-3.8116065121479101</v>
      </c>
      <c r="G159" s="49">
        <v>103.533593214436</v>
      </c>
      <c r="H159" s="29">
        <f t="shared" si="6"/>
        <v>156.74265059144076</v>
      </c>
    </row>
    <row r="160" spans="1:8" x14ac:dyDescent="0.3">
      <c r="A160" t="s">
        <v>146</v>
      </c>
      <c r="C160" t="s">
        <v>10</v>
      </c>
      <c r="D160" s="28" t="s">
        <v>140</v>
      </c>
      <c r="E160" s="28" t="s">
        <v>72</v>
      </c>
      <c r="F160" s="49">
        <v>-3.8127322949161302</v>
      </c>
      <c r="G160" s="49">
        <v>103.533116674545</v>
      </c>
      <c r="H160" s="29">
        <f t="shared" si="6"/>
        <v>141.33304238672045</v>
      </c>
    </row>
    <row r="161" spans="1:8" x14ac:dyDescent="0.3">
      <c r="A161" t="s">
        <v>146</v>
      </c>
      <c r="C161" t="s">
        <v>10</v>
      </c>
      <c r="D161" s="28" t="s">
        <v>140</v>
      </c>
      <c r="E161" s="28" t="s">
        <v>73</v>
      </c>
      <c r="F161" s="49">
        <v>-3.8138086366408599</v>
      </c>
      <c r="G161" s="49">
        <v>103.532635239453</v>
      </c>
      <c r="H161" s="29">
        <f t="shared" si="6"/>
        <v>136.31313907209199</v>
      </c>
    </row>
    <row r="162" spans="1:8" x14ac:dyDescent="0.3">
      <c r="A162" t="s">
        <v>146</v>
      </c>
      <c r="C162" t="s">
        <v>10</v>
      </c>
      <c r="D162" s="28" t="s">
        <v>140</v>
      </c>
      <c r="E162" s="28" t="s">
        <v>74</v>
      </c>
      <c r="F162" s="49">
        <v>-3.8148206348767899</v>
      </c>
      <c r="G162" s="49">
        <v>103.532184350457</v>
      </c>
      <c r="H162" s="29">
        <f t="shared" si="6"/>
        <v>128.08140778092786</v>
      </c>
    </row>
    <row r="163" spans="1:8" x14ac:dyDescent="0.3">
      <c r="A163" t="s">
        <v>146</v>
      </c>
      <c r="C163" t="s">
        <v>10</v>
      </c>
      <c r="D163" s="28" t="s">
        <v>140</v>
      </c>
      <c r="E163" s="28" t="s">
        <v>75</v>
      </c>
      <c r="F163" s="49">
        <v>-3.8152487560292898</v>
      </c>
      <c r="G163" s="49">
        <v>103.531965616596</v>
      </c>
      <c r="H163" s="29">
        <f t="shared" si="6"/>
        <v>55.574587991640144</v>
      </c>
    </row>
    <row r="164" spans="1:8" x14ac:dyDescent="0.3">
      <c r="A164" t="s">
        <v>146</v>
      </c>
      <c r="C164" t="s">
        <v>10</v>
      </c>
      <c r="D164" s="28" t="s">
        <v>140</v>
      </c>
      <c r="E164" s="28" t="s">
        <v>76</v>
      </c>
      <c r="F164" s="49">
        <v>-3.8154833580092702</v>
      </c>
      <c r="G164" s="49">
        <v>103.531772823946</v>
      </c>
      <c r="H164" s="29">
        <f t="shared" si="6"/>
        <v>35.08646282506394</v>
      </c>
    </row>
    <row r="165" spans="1:8" x14ac:dyDescent="0.3">
      <c r="A165" t="s">
        <v>146</v>
      </c>
      <c r="C165" t="s">
        <v>10</v>
      </c>
      <c r="D165" s="28" t="s">
        <v>140</v>
      </c>
      <c r="E165" s="28" t="s">
        <v>77</v>
      </c>
      <c r="F165" s="49">
        <v>-3.8157340410304998</v>
      </c>
      <c r="G165" s="49">
        <v>103.531525118487</v>
      </c>
      <c r="H165" s="29">
        <f t="shared" si="6"/>
        <v>40.712720205176957</v>
      </c>
    </row>
    <row r="166" spans="1:8" x14ac:dyDescent="0.3">
      <c r="A166" t="s">
        <v>146</v>
      </c>
      <c r="C166" t="s">
        <v>10</v>
      </c>
      <c r="D166" s="28" t="s">
        <v>140</v>
      </c>
      <c r="E166" s="28" t="s">
        <v>78</v>
      </c>
      <c r="F166" s="49">
        <v>-3.8160666027474899</v>
      </c>
      <c r="G166" s="49">
        <v>103.53144916991801</v>
      </c>
      <c r="H166" s="29">
        <f t="shared" si="6"/>
        <v>39.446607937255692</v>
      </c>
    </row>
    <row r="167" spans="1:8" x14ac:dyDescent="0.3">
      <c r="A167" t="s">
        <v>146</v>
      </c>
      <c r="C167" t="s">
        <v>10</v>
      </c>
      <c r="D167" s="28" t="s">
        <v>140</v>
      </c>
      <c r="E167" s="28" t="s">
        <v>79</v>
      </c>
      <c r="F167" s="49">
        <v>-3.8164152940361298</v>
      </c>
      <c r="G167" s="49">
        <v>103.531352101468</v>
      </c>
      <c r="H167" s="29">
        <f t="shared" si="6"/>
        <v>41.852900582851817</v>
      </c>
    </row>
    <row r="168" spans="1:8" x14ac:dyDescent="0.3">
      <c r="A168" t="s">
        <v>146</v>
      </c>
      <c r="C168" t="s">
        <v>10</v>
      </c>
      <c r="D168" s="28" t="s">
        <v>140</v>
      </c>
      <c r="E168" s="28" t="s">
        <v>80</v>
      </c>
      <c r="F168" s="49">
        <v>-3.8165781784904498</v>
      </c>
      <c r="G168" s="49">
        <v>103.53114068502499</v>
      </c>
      <c r="H168" s="29">
        <f t="shared" si="6"/>
        <v>30.822478469834365</v>
      </c>
    </row>
    <row r="169" spans="1:8" x14ac:dyDescent="0.3">
      <c r="A169" t="s">
        <v>146</v>
      </c>
      <c r="C169" t="s">
        <v>10</v>
      </c>
      <c r="D169" s="28" t="s">
        <v>140</v>
      </c>
      <c r="E169" s="28" t="s">
        <v>81</v>
      </c>
      <c r="F169" s="49">
        <v>-3.8166357773990498</v>
      </c>
      <c r="G169" s="49">
        <v>103.53076213774</v>
      </c>
      <c r="H169" s="29">
        <f t="shared" si="6"/>
        <v>44.186792145725882</v>
      </c>
    </row>
    <row r="170" spans="1:8" x14ac:dyDescent="0.3">
      <c r="A170" t="s">
        <v>146</v>
      </c>
      <c r="C170" t="s">
        <v>10</v>
      </c>
      <c r="D170" s="28" t="s">
        <v>140</v>
      </c>
      <c r="E170" s="28" t="s">
        <v>82</v>
      </c>
      <c r="F170" s="49">
        <v>-3.8167518631759698</v>
      </c>
      <c r="G170" s="49">
        <v>103.530399692251</v>
      </c>
      <c r="H170" s="29">
        <f t="shared" si="6"/>
        <v>43.925666070514907</v>
      </c>
    </row>
    <row r="171" spans="1:8" x14ac:dyDescent="0.3">
      <c r="A171" t="s">
        <v>146</v>
      </c>
      <c r="C171" t="s">
        <v>10</v>
      </c>
      <c r="D171" s="28" t="s">
        <v>140</v>
      </c>
      <c r="E171" s="28" t="s">
        <v>83</v>
      </c>
      <c r="F171" s="49">
        <v>-3.8169822444191399</v>
      </c>
      <c r="G171" s="49">
        <v>103.52981402056299</v>
      </c>
      <c r="H171" s="29">
        <f t="shared" si="6"/>
        <v>72.644976561654602</v>
      </c>
    </row>
    <row r="172" spans="1:8" ht="15" thickBot="1" x14ac:dyDescent="0.35">
      <c r="A172" s="105" t="s">
        <v>146</v>
      </c>
      <c r="B172" s="105"/>
      <c r="C172" s="105" t="s">
        <v>10</v>
      </c>
      <c r="D172" s="106" t="s">
        <v>140</v>
      </c>
      <c r="E172" s="106" t="s">
        <v>84</v>
      </c>
      <c r="F172" s="107">
        <v>-3.8172651065418299</v>
      </c>
      <c r="G172" s="107">
        <v>103.52922244613301</v>
      </c>
      <c r="H172" s="108">
        <f t="shared" si="6"/>
        <v>75.697237874615539</v>
      </c>
    </row>
    <row r="173" spans="1:8" x14ac:dyDescent="0.3">
      <c r="A173" t="s">
        <v>194</v>
      </c>
      <c r="B173" t="str">
        <f>VLOOKUP(C173, olt_db!$B$2:$E$75, 2, 0)</f>
        <v>OLT-SMGN-IBS-Pematang_Asilum-01</v>
      </c>
      <c r="C173" t="s">
        <v>210</v>
      </c>
      <c r="D173" s="99" t="s">
        <v>545</v>
      </c>
      <c r="E173" s="51" t="s">
        <v>470</v>
      </c>
      <c r="F173" s="52">
        <v>3.0150817559961798</v>
      </c>
      <c r="G173" s="53">
        <v>99.182860399244802</v>
      </c>
      <c r="H173" s="54">
        <f>(ACOS(COS(RADIANS(90-F174)) * COS(RADIANS(90-F173)) + SIN(RADIANS(90-F174)) * SIN(RADIANS(90-F173)) * COS(RADIANS(G174-G173))) * 6371392)*1.105</f>
        <v>116.12731612748155</v>
      </c>
    </row>
    <row r="174" spans="1:8" x14ac:dyDescent="0.3">
      <c r="A174" t="s">
        <v>194</v>
      </c>
      <c r="B174" t="str">
        <f>VLOOKUP(C174, olt_db!$B$2:$E$75, 2, 0)</f>
        <v>OLT-SMGN-IBS-Pematang_Asilum-01</v>
      </c>
      <c r="C174" t="s">
        <v>210</v>
      </c>
      <c r="D174" s="99" t="s">
        <v>545</v>
      </c>
      <c r="E174" s="51" t="s">
        <v>469</v>
      </c>
      <c r="F174" s="52">
        <v>3.0142812324641901</v>
      </c>
      <c r="G174" s="53">
        <v>99.182357404161095</v>
      </c>
      <c r="H174" s="54">
        <f t="shared" ref="H174:H237" si="7">(ACOS(COS(RADIANS(90-F175)) * COS(RADIANS(90-F174)) + SIN(RADIANS(90-F175)) * SIN(RADIANS(90-F174)) * COS(RADIANS(G175-G174))) * 6371392)*1.105</f>
        <v>115.32692177003815</v>
      </c>
    </row>
    <row r="175" spans="1:8" x14ac:dyDescent="0.3">
      <c r="A175" t="s">
        <v>194</v>
      </c>
      <c r="B175" t="str">
        <f>VLOOKUP(C175, olt_db!$B$2:$E$75, 2, 0)</f>
        <v>OLT-SMGN-IBS-Pematang_Asilum-01</v>
      </c>
      <c r="C175" t="s">
        <v>210</v>
      </c>
      <c r="D175" s="99" t="s">
        <v>545</v>
      </c>
      <c r="E175" s="51" t="s">
        <v>468</v>
      </c>
      <c r="F175" s="52">
        <v>3.01349892753211</v>
      </c>
      <c r="G175" s="53">
        <v>99.181838156135896</v>
      </c>
      <c r="H175" s="54">
        <f t="shared" si="7"/>
        <v>91.439426239453965</v>
      </c>
    </row>
    <row r="176" spans="1:8" x14ac:dyDescent="0.3">
      <c r="A176" t="s">
        <v>194</v>
      </c>
      <c r="B176" t="str">
        <f>VLOOKUP(C176, olt_db!$B$2:$E$75, 2, 0)</f>
        <v>OLT-SMGN-IBS-Pematang_Asilum-01</v>
      </c>
      <c r="C176" t="s">
        <v>210</v>
      </c>
      <c r="D176" s="99" t="s">
        <v>545</v>
      </c>
      <c r="E176" s="51" t="s">
        <v>467</v>
      </c>
      <c r="F176" s="52">
        <v>3.0128782567069101</v>
      </c>
      <c r="G176" s="53">
        <v>99.181427070075301</v>
      </c>
      <c r="H176" s="54">
        <f t="shared" si="7"/>
        <v>87.589135522520891</v>
      </c>
    </row>
    <row r="177" spans="1:8" x14ac:dyDescent="0.3">
      <c r="A177" t="s">
        <v>194</v>
      </c>
      <c r="B177" t="str">
        <f>VLOOKUP(C177, olt_db!$B$2:$E$75, 2, 0)</f>
        <v>OLT-SMGN-IBS-Pematang_Asilum-01</v>
      </c>
      <c r="C177" t="s">
        <v>210</v>
      </c>
      <c r="D177" s="99" t="s">
        <v>545</v>
      </c>
      <c r="E177" s="51" t="s">
        <v>466</v>
      </c>
      <c r="F177" s="52">
        <v>3.0122670000611</v>
      </c>
      <c r="G177" s="53">
        <v>99.181059862446205</v>
      </c>
      <c r="H177" s="54">
        <f t="shared" si="7"/>
        <v>102.05388223875134</v>
      </c>
    </row>
    <row r="178" spans="1:8" x14ac:dyDescent="0.3">
      <c r="A178" t="s">
        <v>194</v>
      </c>
      <c r="B178" t="str">
        <f>VLOOKUP(C178, olt_db!$B$2:$E$75, 2, 0)</f>
        <v>OLT-SMGN-IBS-Pematang_Asilum-01</v>
      </c>
      <c r="C178" t="s">
        <v>210</v>
      </c>
      <c r="D178" s="99" t="s">
        <v>545</v>
      </c>
      <c r="E178" s="51" t="s">
        <v>465</v>
      </c>
      <c r="F178" s="52">
        <v>3.0114532137346099</v>
      </c>
      <c r="G178" s="53">
        <v>99.180893705246007</v>
      </c>
      <c r="H178" s="54">
        <f t="shared" si="7"/>
        <v>95.884545846040254</v>
      </c>
    </row>
    <row r="179" spans="1:8" x14ac:dyDescent="0.3">
      <c r="A179" t="s">
        <v>194</v>
      </c>
      <c r="B179" t="str">
        <f>VLOOKUP(C179, olt_db!$B$2:$E$75, 2, 0)</f>
        <v>OLT-SMGN-IBS-Pematang_Asilum-01</v>
      </c>
      <c r="C179" t="s">
        <v>210</v>
      </c>
      <c r="D179" s="99" t="s">
        <v>545</v>
      </c>
      <c r="E179" s="51" t="s">
        <v>464</v>
      </c>
      <c r="F179" s="52">
        <v>3.0108253521994999</v>
      </c>
      <c r="G179" s="53">
        <v>99.180429713160393</v>
      </c>
      <c r="H179" s="54">
        <f t="shared" si="7"/>
        <v>84.795936318557921</v>
      </c>
    </row>
    <row r="180" spans="1:8" x14ac:dyDescent="0.3">
      <c r="A180" t="s">
        <v>194</v>
      </c>
      <c r="B180" t="str">
        <f>VLOOKUP(C180, olt_db!$B$2:$E$75, 2, 0)</f>
        <v>OLT-SMGN-IBS-Pematang_Asilum-01</v>
      </c>
      <c r="C180" t="s">
        <v>210</v>
      </c>
      <c r="D180" s="99" t="s">
        <v>545</v>
      </c>
      <c r="E180" s="51" t="s">
        <v>463</v>
      </c>
      <c r="F180" s="52">
        <v>3.0103607866440201</v>
      </c>
      <c r="G180" s="53">
        <v>99.179918720639193</v>
      </c>
      <c r="H180" s="54">
        <f t="shared" si="7"/>
        <v>96.050553303889131</v>
      </c>
    </row>
    <row r="181" spans="1:8" x14ac:dyDescent="0.3">
      <c r="A181" t="s">
        <v>194</v>
      </c>
      <c r="B181" t="str">
        <f>VLOOKUP(C181, olt_db!$B$2:$E$75, 2, 0)</f>
        <v>OLT-SMGN-IBS-Pematang_Asilum-01</v>
      </c>
      <c r="C181" t="s">
        <v>210</v>
      </c>
      <c r="D181" s="99" t="s">
        <v>545</v>
      </c>
      <c r="E181" s="51" t="s">
        <v>462</v>
      </c>
      <c r="F181" s="52">
        <v>3.0097599017332199</v>
      </c>
      <c r="G181" s="53">
        <v>99.179418077038406</v>
      </c>
      <c r="H181" s="54">
        <f t="shared" si="7"/>
        <v>185.40587760538043</v>
      </c>
    </row>
    <row r="182" spans="1:8" x14ac:dyDescent="0.3">
      <c r="A182" t="s">
        <v>194</v>
      </c>
      <c r="B182" t="str">
        <f>VLOOKUP(C182, olt_db!$B$2:$E$75, 2, 0)</f>
        <v>OLT-SMGN-IBS-Pematang_Asilum-01</v>
      </c>
      <c r="C182" t="s">
        <v>210</v>
      </c>
      <c r="D182" s="99" t="s">
        <v>545</v>
      </c>
      <c r="E182" s="51" t="s">
        <v>461</v>
      </c>
      <c r="F182" s="52">
        <v>3.0082790984534098</v>
      </c>
      <c r="G182" s="53">
        <v>99.179128046915295</v>
      </c>
      <c r="H182" s="54">
        <f t="shared" si="7"/>
        <v>122.44825960980396</v>
      </c>
    </row>
    <row r="183" spans="1:8" x14ac:dyDescent="0.3">
      <c r="A183" t="s">
        <v>194</v>
      </c>
      <c r="B183" t="str">
        <f>VLOOKUP(C183, olt_db!$B$2:$E$75, 2, 0)</f>
        <v>OLT-SMGN-IBS-Pematang_Asilum-01</v>
      </c>
      <c r="C183" t="s">
        <v>210</v>
      </c>
      <c r="D183" s="99" t="s">
        <v>545</v>
      </c>
      <c r="E183" s="51" t="s">
        <v>460</v>
      </c>
      <c r="F183" s="52">
        <v>3.0074395710934501</v>
      </c>
      <c r="G183" s="53">
        <v>99.178590452280801</v>
      </c>
      <c r="H183" s="54">
        <f t="shared" si="7"/>
        <v>73.082569467757111</v>
      </c>
    </row>
    <row r="184" spans="1:8" x14ac:dyDescent="0.3">
      <c r="A184" t="s">
        <v>194</v>
      </c>
      <c r="B184" t="str">
        <f>VLOOKUP(C184, olt_db!$B$2:$E$75, 2, 0)</f>
        <v>OLT-SMGN-IBS-Pematang_Asilum-01</v>
      </c>
      <c r="C184" t="s">
        <v>210</v>
      </c>
      <c r="D184" s="99" t="s">
        <v>545</v>
      </c>
      <c r="E184" s="51" t="s">
        <v>459</v>
      </c>
      <c r="F184" s="52">
        <v>3.0069260458217499</v>
      </c>
      <c r="G184" s="53">
        <v>99.178289992081304</v>
      </c>
      <c r="H184" s="54">
        <f t="shared" si="7"/>
        <v>70.112197513218348</v>
      </c>
    </row>
    <row r="185" spans="1:8" x14ac:dyDescent="0.3">
      <c r="A185" t="s">
        <v>194</v>
      </c>
      <c r="B185" t="str">
        <f>VLOOKUP(C185, olt_db!$B$2:$E$75, 2, 0)</f>
        <v>OLT-SMGN-IBS-Pematang_Asilum-01</v>
      </c>
      <c r="C185" t="s">
        <v>210</v>
      </c>
      <c r="D185" s="99" t="s">
        <v>545</v>
      </c>
      <c r="E185" s="51" t="s">
        <v>458</v>
      </c>
      <c r="F185" s="52">
        <v>3.0063571563434901</v>
      </c>
      <c r="G185" s="53">
        <v>99.178245989358203</v>
      </c>
      <c r="H185" s="54">
        <f t="shared" si="7"/>
        <v>108.11820023569142</v>
      </c>
    </row>
    <row r="186" spans="1:8" x14ac:dyDescent="0.3">
      <c r="A186" t="s">
        <v>194</v>
      </c>
      <c r="B186" t="str">
        <f>VLOOKUP(C186, olt_db!$B$2:$E$75, 2, 0)</f>
        <v>OLT-SMGN-IBS-Pematang_Asilum-01</v>
      </c>
      <c r="C186" t="s">
        <v>210</v>
      </c>
      <c r="D186" s="99" t="s">
        <v>545</v>
      </c>
      <c r="E186" s="51" t="s">
        <v>457</v>
      </c>
      <c r="F186" s="52">
        <v>3.0065541593790202</v>
      </c>
      <c r="G186" s="53">
        <v>99.177387262954298</v>
      </c>
      <c r="H186" s="54">
        <f t="shared" si="7"/>
        <v>63.214235444135227</v>
      </c>
    </row>
    <row r="187" spans="1:8" x14ac:dyDescent="0.3">
      <c r="A187" t="s">
        <v>194</v>
      </c>
      <c r="B187" t="str">
        <f>VLOOKUP(C187, olt_db!$B$2:$E$75, 2, 0)</f>
        <v>OLT-SMGN-IBS-Pematang_Asilum-01</v>
      </c>
      <c r="C187" t="s">
        <v>210</v>
      </c>
      <c r="D187" s="99" t="s">
        <v>545</v>
      </c>
      <c r="E187" s="51" t="s">
        <v>456</v>
      </c>
      <c r="F187" s="52">
        <v>3.0066637061563601</v>
      </c>
      <c r="G187" s="53">
        <v>99.176883921216699</v>
      </c>
      <c r="H187" s="54">
        <f t="shared" si="7"/>
        <v>48.313969106268786</v>
      </c>
    </row>
    <row r="188" spans="1:8" x14ac:dyDescent="0.3">
      <c r="A188" t="s">
        <v>194</v>
      </c>
      <c r="B188" t="str">
        <f>VLOOKUP(C188, olt_db!$B$2:$E$75, 2, 0)</f>
        <v>OLT-SMGN-IBS-Pematang_Asilum-01</v>
      </c>
      <c r="C188" t="s">
        <v>210</v>
      </c>
      <c r="D188" s="99" t="s">
        <v>545</v>
      </c>
      <c r="E188" s="51" t="s">
        <v>455</v>
      </c>
      <c r="F188" s="52">
        <v>3.0064120453719401</v>
      </c>
      <c r="G188" s="53">
        <v>99.176581407763507</v>
      </c>
      <c r="H188" s="54">
        <f t="shared" si="7"/>
        <v>142.02464418094425</v>
      </c>
    </row>
    <row r="189" spans="1:8" x14ac:dyDescent="0.3">
      <c r="A189" t="s">
        <v>194</v>
      </c>
      <c r="B189" t="str">
        <f>VLOOKUP(C189, olt_db!$B$2:$E$75, 2, 0)</f>
        <v>OLT-SMGN-IBS-Pematang_Asilum-01</v>
      </c>
      <c r="C189" t="s">
        <v>210</v>
      </c>
      <c r="D189" s="99" t="s">
        <v>545</v>
      </c>
      <c r="E189" s="51" t="s">
        <v>454</v>
      </c>
      <c r="F189" s="52">
        <v>3.0061997876294999</v>
      </c>
      <c r="G189" s="53">
        <v>99.175443680302706</v>
      </c>
      <c r="H189" s="54">
        <f t="shared" si="7"/>
        <v>70.986531180370733</v>
      </c>
    </row>
    <row r="190" spans="1:8" x14ac:dyDescent="0.3">
      <c r="A190" t="s">
        <v>194</v>
      </c>
      <c r="B190" t="str">
        <f>VLOOKUP(C190, olt_db!$B$2:$E$75, 2, 0)</f>
        <v>OLT-SMGN-IBS-Pematang_Asilum-01</v>
      </c>
      <c r="C190" t="s">
        <v>210</v>
      </c>
      <c r="D190" s="99" t="s">
        <v>545</v>
      </c>
      <c r="E190" s="51" t="s">
        <v>453</v>
      </c>
      <c r="F190" s="52">
        <v>3.0058053550392101</v>
      </c>
      <c r="G190" s="53">
        <v>99.175021008770003</v>
      </c>
      <c r="H190" s="54">
        <f t="shared" si="7"/>
        <v>122.88154129108312</v>
      </c>
    </row>
    <row r="191" spans="1:8" x14ac:dyDescent="0.3">
      <c r="A191" t="s">
        <v>194</v>
      </c>
      <c r="B191" t="str">
        <f>VLOOKUP(C191, olt_db!$B$2:$E$75, 2, 0)</f>
        <v>OLT-SMGN-IBS-Pematang_Asilum-01</v>
      </c>
      <c r="C191" t="s">
        <v>210</v>
      </c>
      <c r="D191" s="99" t="s">
        <v>545</v>
      </c>
      <c r="E191" s="51" t="s">
        <v>452</v>
      </c>
      <c r="F191" s="52">
        <v>3.0048811780351099</v>
      </c>
      <c r="G191" s="53">
        <v>99.174638441831206</v>
      </c>
      <c r="H191" s="54">
        <f t="shared" si="7"/>
        <v>64.942060929740236</v>
      </c>
    </row>
    <row r="192" spans="1:8" x14ac:dyDescent="0.3">
      <c r="A192" t="s">
        <v>194</v>
      </c>
      <c r="B192" t="str">
        <f>VLOOKUP(C192, olt_db!$B$2:$E$75, 2, 0)</f>
        <v>OLT-SMGN-IBS-Pematang_Asilum-01</v>
      </c>
      <c r="C192" t="s">
        <v>210</v>
      </c>
      <c r="D192" s="99" t="s">
        <v>545</v>
      </c>
      <c r="E192" s="51" t="s">
        <v>451</v>
      </c>
      <c r="F192" s="52">
        <v>3.00448129292087</v>
      </c>
      <c r="G192" s="53">
        <v>99.174984479315</v>
      </c>
      <c r="H192" s="54">
        <f t="shared" si="7"/>
        <v>48.921798463929797</v>
      </c>
    </row>
    <row r="193" spans="1:8" x14ac:dyDescent="0.3">
      <c r="A193" t="s">
        <v>194</v>
      </c>
      <c r="B193" t="str">
        <f>VLOOKUP(C193, olt_db!$B$2:$E$75, 2, 0)</f>
        <v>OLT-SMGN-IBS-Pematang_Asilum-01</v>
      </c>
      <c r="C193" t="s">
        <v>210</v>
      </c>
      <c r="D193" s="99" t="s">
        <v>545</v>
      </c>
      <c r="E193" s="51" t="s">
        <v>450</v>
      </c>
      <c r="F193" s="52">
        <v>3.00408571027448</v>
      </c>
      <c r="G193" s="53">
        <v>99.174939418289597</v>
      </c>
      <c r="H193" s="54">
        <f t="shared" si="7"/>
        <v>100.16462027659924</v>
      </c>
    </row>
    <row r="194" spans="1:8" x14ac:dyDescent="0.3">
      <c r="A194" t="s">
        <v>194</v>
      </c>
      <c r="B194" t="str">
        <f>VLOOKUP(C194, olt_db!$B$2:$E$75, 2, 0)</f>
        <v>OLT-SMGN-IBS-Pematang_Asilum-01</v>
      </c>
      <c r="C194" t="s">
        <v>210</v>
      </c>
      <c r="D194" s="99" t="s">
        <v>545</v>
      </c>
      <c r="E194" s="51" t="s">
        <v>449</v>
      </c>
      <c r="F194" s="52">
        <v>3.0033217037109501</v>
      </c>
      <c r="G194" s="53">
        <v>99.175224015767697</v>
      </c>
      <c r="H194" s="54">
        <f t="shared" si="7"/>
        <v>144.50054913949202</v>
      </c>
    </row>
    <row r="195" spans="1:8" x14ac:dyDescent="0.3">
      <c r="A195" t="s">
        <v>194</v>
      </c>
      <c r="B195" t="str">
        <f>VLOOKUP(C195, olt_db!$B$2:$E$75, 2, 0)</f>
        <v>OLT-SMGN-IBS-Pematang_Asilum-01</v>
      </c>
      <c r="C195" t="s">
        <v>210</v>
      </c>
      <c r="D195" s="99" t="s">
        <v>545</v>
      </c>
      <c r="E195" s="51" t="s">
        <v>448</v>
      </c>
      <c r="F195" s="52">
        <v>3.0021457587001299</v>
      </c>
      <c r="G195" s="53">
        <v>99.175216612186702</v>
      </c>
      <c r="H195" s="54">
        <f t="shared" si="7"/>
        <v>90.789432361610139</v>
      </c>
    </row>
    <row r="196" spans="1:8" x14ac:dyDescent="0.3">
      <c r="A196" t="s">
        <v>194</v>
      </c>
      <c r="B196" t="str">
        <f>VLOOKUP(C196, olt_db!$B$2:$E$75, 2, 0)</f>
        <v>OLT-SMGN-IBS-Pematang_Asilum-01</v>
      </c>
      <c r="C196" t="s">
        <v>210</v>
      </c>
      <c r="D196" s="99" t="s">
        <v>545</v>
      </c>
      <c r="E196" s="51" t="s">
        <v>447</v>
      </c>
      <c r="F196" s="52">
        <v>3.00140830995299</v>
      </c>
      <c r="G196" s="53">
        <v>99.175170927474298</v>
      </c>
      <c r="H196" s="54">
        <f t="shared" si="7"/>
        <v>104.26176348262253</v>
      </c>
    </row>
    <row r="197" spans="1:8" x14ac:dyDescent="0.3">
      <c r="A197" t="s">
        <v>194</v>
      </c>
      <c r="B197" t="str">
        <f>VLOOKUP(C197, olt_db!$B$2:$E$75, 2, 0)</f>
        <v>OLT-SMGN-IBS-Pematang_Asilum-01</v>
      </c>
      <c r="C197" t="s">
        <v>210</v>
      </c>
      <c r="D197" s="99" t="s">
        <v>545</v>
      </c>
      <c r="E197" s="51" t="s">
        <v>446</v>
      </c>
      <c r="F197" s="52">
        <v>3.0007506776059198</v>
      </c>
      <c r="G197" s="53">
        <v>99.174634029542503</v>
      </c>
      <c r="H197" s="54">
        <f t="shared" si="7"/>
        <v>76.033017695878385</v>
      </c>
    </row>
    <row r="198" spans="1:8" x14ac:dyDescent="0.3">
      <c r="A198" t="s">
        <v>194</v>
      </c>
      <c r="B198" t="str">
        <f>VLOOKUP(C198, olt_db!$B$2:$E$75, 2, 0)</f>
        <v>OLT-SMGN-IBS-Pematang_Asilum-01</v>
      </c>
      <c r="C198" t="s">
        <v>210</v>
      </c>
      <c r="D198" s="99" t="s">
        <v>545</v>
      </c>
      <c r="E198" s="51" t="s">
        <v>445</v>
      </c>
      <c r="F198" s="52">
        <v>3.0003310004501298</v>
      </c>
      <c r="G198" s="53">
        <v>99.174178712618897</v>
      </c>
      <c r="H198" s="54">
        <f t="shared" si="7"/>
        <v>49.232176960933415</v>
      </c>
    </row>
    <row r="199" spans="1:8" x14ac:dyDescent="0.3">
      <c r="A199" t="s">
        <v>194</v>
      </c>
      <c r="B199" t="str">
        <f>VLOOKUP(C199, olt_db!$B$2:$E$75, 2, 0)</f>
        <v>OLT-SMGN-IBS-Pematang_Asilum-01</v>
      </c>
      <c r="C199" t="s">
        <v>210</v>
      </c>
      <c r="D199" s="99" t="s">
        <v>545</v>
      </c>
      <c r="E199" s="51" t="s">
        <v>444</v>
      </c>
      <c r="F199" s="52">
        <v>3.0000363859414998</v>
      </c>
      <c r="G199" s="53">
        <v>99.173906807705706</v>
      </c>
      <c r="H199" s="54">
        <f t="shared" si="7"/>
        <v>53.098639509900067</v>
      </c>
    </row>
    <row r="200" spans="1:8" x14ac:dyDescent="0.3">
      <c r="A200" t="s">
        <v>194</v>
      </c>
      <c r="B200" t="str">
        <f>VLOOKUP(C200, olt_db!$B$2:$E$75, 2, 0)</f>
        <v>OLT-SMGN-IBS-Pematang_Asilum-01</v>
      </c>
      <c r="C200" t="s">
        <v>210</v>
      </c>
      <c r="D200" s="99" t="s">
        <v>545</v>
      </c>
      <c r="E200" s="51" t="s">
        <v>443</v>
      </c>
      <c r="F200" s="52">
        <v>2.9996536417828201</v>
      </c>
      <c r="G200" s="53">
        <v>99.173705934366396</v>
      </c>
      <c r="H200" s="54">
        <f t="shared" si="7"/>
        <v>48.143384718836941</v>
      </c>
    </row>
    <row r="201" spans="1:8" x14ac:dyDescent="0.3">
      <c r="A201" t="s">
        <v>194</v>
      </c>
      <c r="B201" t="str">
        <f>VLOOKUP(C201, olt_db!$B$2:$E$75, 2, 0)</f>
        <v>OLT-SMGN-IBS-Pematang_Asilum-01</v>
      </c>
      <c r="C201" t="s">
        <v>210</v>
      </c>
      <c r="D201" s="99" t="s">
        <v>545</v>
      </c>
      <c r="E201" s="51" t="s">
        <v>442</v>
      </c>
      <c r="F201" s="52">
        <v>2.99927059369127</v>
      </c>
      <c r="G201" s="53">
        <v>99.173623481523705</v>
      </c>
      <c r="H201" s="54">
        <f t="shared" si="7"/>
        <v>123.58286281696407</v>
      </c>
    </row>
    <row r="202" spans="1:8" x14ac:dyDescent="0.3">
      <c r="A202" t="s">
        <v>194</v>
      </c>
      <c r="B202" t="str">
        <f>VLOOKUP(C202, olt_db!$B$2:$E$75, 2, 0)</f>
        <v>OLT-SMGN-IBS-Pematang_Asilum-01</v>
      </c>
      <c r="C202" t="s">
        <v>210</v>
      </c>
      <c r="D202" s="99" t="s">
        <v>545</v>
      </c>
      <c r="E202" s="51" t="s">
        <v>441</v>
      </c>
      <c r="F202" s="52">
        <v>2.99925843922022</v>
      </c>
      <c r="G202" s="53">
        <v>99.172616438779897</v>
      </c>
      <c r="H202" s="54">
        <f t="shared" si="7"/>
        <v>113.56603592830174</v>
      </c>
    </row>
    <row r="203" spans="1:8" x14ac:dyDescent="0.3">
      <c r="A203" t="s">
        <v>194</v>
      </c>
      <c r="B203" t="str">
        <f>VLOOKUP(C203, olt_db!$B$2:$E$75, 2, 0)</f>
        <v>OLT-SMGN-IBS-Pematang_Asilum-01</v>
      </c>
      <c r="C203" t="s">
        <v>210</v>
      </c>
      <c r="D203" s="99" t="s">
        <v>545</v>
      </c>
      <c r="E203" s="51" t="s">
        <v>440</v>
      </c>
      <c r="F203" s="52">
        <v>2.99926625077627</v>
      </c>
      <c r="G203" s="53">
        <v>99.171690986152498</v>
      </c>
      <c r="H203" s="54">
        <f t="shared" si="7"/>
        <v>157.96715808747419</v>
      </c>
    </row>
    <row r="204" spans="1:8" x14ac:dyDescent="0.3">
      <c r="A204" t="s">
        <v>194</v>
      </c>
      <c r="B204" t="str">
        <f>VLOOKUP(C204, olt_db!$B$2:$E$75, 2, 0)</f>
        <v>OLT-SMGN-IBS-Pematang_Asilum-01</v>
      </c>
      <c r="C204" t="s">
        <v>210</v>
      </c>
      <c r="D204" s="99" t="s">
        <v>545</v>
      </c>
      <c r="E204" s="51" t="s">
        <v>439</v>
      </c>
      <c r="F204" s="52">
        <v>2.9992683728043801</v>
      </c>
      <c r="G204" s="53">
        <v>99.170403663459396</v>
      </c>
      <c r="H204" s="54">
        <f t="shared" si="7"/>
        <v>62.811722236083789</v>
      </c>
    </row>
    <row r="205" spans="1:8" x14ac:dyDescent="0.3">
      <c r="A205" t="s">
        <v>194</v>
      </c>
      <c r="B205" t="str">
        <f>VLOOKUP(C205, olt_db!$B$2:$E$75, 2, 0)</f>
        <v>OLT-SMGN-IBS-Pematang_Asilum-01</v>
      </c>
      <c r="C205" t="s">
        <v>210</v>
      </c>
      <c r="D205" s="99" t="s">
        <v>545</v>
      </c>
      <c r="E205" s="51" t="s">
        <v>438</v>
      </c>
      <c r="F205" s="52">
        <v>2.9987580131598901</v>
      </c>
      <c r="G205" s="53">
        <v>99.170374828920998</v>
      </c>
      <c r="H205" s="54">
        <f t="shared" si="7"/>
        <v>242.13152591618467</v>
      </c>
    </row>
    <row r="206" spans="1:8" x14ac:dyDescent="0.3">
      <c r="A206" t="s">
        <v>194</v>
      </c>
      <c r="B206" t="str">
        <f>VLOOKUP(C206, olt_db!$B$2:$E$75, 2, 0)</f>
        <v>OLT-SMGN-IBS-Pematang_Asilum-01</v>
      </c>
      <c r="C206" t="s">
        <v>210</v>
      </c>
      <c r="D206" s="99" t="s">
        <v>545</v>
      </c>
      <c r="E206" s="51" t="s">
        <v>437</v>
      </c>
      <c r="F206" s="52">
        <v>2.9967876804415501</v>
      </c>
      <c r="G206" s="53">
        <v>99.170348792618398</v>
      </c>
      <c r="H206" s="54">
        <f t="shared" si="7"/>
        <v>116.26882546966027</v>
      </c>
    </row>
    <row r="207" spans="1:8" x14ac:dyDescent="0.3">
      <c r="A207" t="s">
        <v>194</v>
      </c>
      <c r="B207" t="str">
        <f>VLOOKUP(C207, olt_db!$B$2:$E$75, 2, 0)</f>
        <v>OLT-SMGN-IBS-Pematang_Asilum-01</v>
      </c>
      <c r="C207" t="s">
        <v>210</v>
      </c>
      <c r="D207" s="99" t="s">
        <v>545</v>
      </c>
      <c r="E207" s="51" t="s">
        <v>436</v>
      </c>
      <c r="F207" s="52">
        <v>2.9958417544348399</v>
      </c>
      <c r="G207" s="53">
        <v>99.170372162924807</v>
      </c>
      <c r="H207" s="54">
        <f t="shared" si="7"/>
        <v>148.92762205020597</v>
      </c>
    </row>
    <row r="208" spans="1:8" x14ac:dyDescent="0.3">
      <c r="A208" t="s">
        <v>194</v>
      </c>
      <c r="B208" t="str">
        <f>VLOOKUP(C208, olt_db!$B$2:$E$75, 2, 0)</f>
        <v>OLT-SMGN-IBS-Pematang_Asilum-01</v>
      </c>
      <c r="C208" t="s">
        <v>210</v>
      </c>
      <c r="D208" s="99" t="s">
        <v>545</v>
      </c>
      <c r="E208" s="51" t="s">
        <v>435</v>
      </c>
      <c r="F208" s="52">
        <v>2.9946322583708498</v>
      </c>
      <c r="G208" s="53">
        <v>99.170294247204694</v>
      </c>
      <c r="H208" s="54">
        <f t="shared" si="7"/>
        <v>39.558428101574854</v>
      </c>
    </row>
    <row r="209" spans="1:8" x14ac:dyDescent="0.3">
      <c r="A209" t="s">
        <v>194</v>
      </c>
      <c r="B209" t="str">
        <f>VLOOKUP(C209, olt_db!$B$2:$E$75, 2, 0)</f>
        <v>OLT-SMGN-IBS-Pematang_Asilum-01</v>
      </c>
      <c r="C209" t="s">
        <v>210</v>
      </c>
      <c r="D209" s="99" t="s">
        <v>545</v>
      </c>
      <c r="E209" s="51" t="s">
        <v>434</v>
      </c>
      <c r="F209" s="52">
        <v>2.9943112216471599</v>
      </c>
      <c r="G209" s="53">
        <v>99.170270221635903</v>
      </c>
      <c r="H209" s="54">
        <f t="shared" si="7"/>
        <v>61.706054420102738</v>
      </c>
    </row>
    <row r="210" spans="1:8" x14ac:dyDescent="0.3">
      <c r="A210" t="s">
        <v>194</v>
      </c>
      <c r="B210" t="str">
        <f>VLOOKUP(C210, olt_db!$B$2:$E$75, 2, 0)</f>
        <v>OLT-SMGN-IBS-Pematang_Asilum-01</v>
      </c>
      <c r="C210" t="s">
        <v>210</v>
      </c>
      <c r="D210" s="99" t="s">
        <v>545</v>
      </c>
      <c r="E210" s="51" t="s">
        <v>433</v>
      </c>
      <c r="F210" s="52">
        <v>2.99393382632105</v>
      </c>
      <c r="G210" s="53">
        <v>99.170601961313693</v>
      </c>
      <c r="H210" s="54">
        <f t="shared" si="7"/>
        <v>67.209875511919876</v>
      </c>
    </row>
    <row r="211" spans="1:8" x14ac:dyDescent="0.3">
      <c r="A211" t="s">
        <v>194</v>
      </c>
      <c r="B211" t="str">
        <f>VLOOKUP(C211, olt_db!$B$2:$E$75, 2, 0)</f>
        <v>OLT-SMGN-IBS-Pematang_Asilum-01</v>
      </c>
      <c r="C211" t="s">
        <v>210</v>
      </c>
      <c r="D211" s="99" t="s">
        <v>545</v>
      </c>
      <c r="E211" s="51" t="s">
        <v>432</v>
      </c>
      <c r="F211" s="52">
        <v>2.9933868964530101</v>
      </c>
      <c r="G211" s="53">
        <v>99.170595823318394</v>
      </c>
      <c r="H211" s="54">
        <f t="shared" si="7"/>
        <v>63.092939955984434</v>
      </c>
    </row>
    <row r="212" spans="1:8" x14ac:dyDescent="0.3">
      <c r="A212" t="s">
        <v>194</v>
      </c>
      <c r="B212" t="str">
        <f>VLOOKUP(C212, olt_db!$B$2:$E$75, 2, 0)</f>
        <v>OLT-SMGN-IBS-Pematang_Asilum-01</v>
      </c>
      <c r="C212" t="s">
        <v>210</v>
      </c>
      <c r="D212" s="99" t="s">
        <v>545</v>
      </c>
      <c r="E212" s="51" t="s">
        <v>431</v>
      </c>
      <c r="F212" s="52">
        <v>2.9929097675606</v>
      </c>
      <c r="G212" s="53">
        <v>99.170405855752605</v>
      </c>
      <c r="H212" s="54">
        <f t="shared" si="7"/>
        <v>44.076543045186369</v>
      </c>
    </row>
    <row r="213" spans="1:8" x14ac:dyDescent="0.3">
      <c r="A213" t="s">
        <v>194</v>
      </c>
      <c r="B213" t="str">
        <f>VLOOKUP(C213, olt_db!$B$2:$E$75, 2, 0)</f>
        <v>OLT-SMGN-IBS-Pematang_Asilum-01</v>
      </c>
      <c r="C213" t="s">
        <v>210</v>
      </c>
      <c r="D213" s="99" t="s">
        <v>545</v>
      </c>
      <c r="E213" s="51" t="s">
        <v>430</v>
      </c>
      <c r="F213" s="52">
        <v>2.9925550196701001</v>
      </c>
      <c r="G213" s="53">
        <v>99.170352661745994</v>
      </c>
      <c r="H213" s="54">
        <f t="shared" si="7"/>
        <v>97.567051363192476</v>
      </c>
    </row>
    <row r="214" spans="1:8" x14ac:dyDescent="0.3">
      <c r="A214" t="s">
        <v>194</v>
      </c>
      <c r="B214" t="str">
        <f>VLOOKUP(C214, olt_db!$B$2:$E$75, 2, 0)</f>
        <v>OLT-SMGN-IBS-Pematang_Asilum-01</v>
      </c>
      <c r="C214" t="s">
        <v>210</v>
      </c>
      <c r="D214" s="99" t="s">
        <v>545</v>
      </c>
      <c r="E214" s="51" t="s">
        <v>429</v>
      </c>
      <c r="F214" s="52">
        <v>2.9917610509757901</v>
      </c>
      <c r="G214" s="53">
        <v>99.170361318085696</v>
      </c>
      <c r="H214" s="54">
        <f t="shared" si="7"/>
        <v>105.43774461270016</v>
      </c>
    </row>
    <row r="215" spans="1:8" x14ac:dyDescent="0.3">
      <c r="A215" t="s">
        <v>194</v>
      </c>
      <c r="B215" t="str">
        <f>VLOOKUP(C215, olt_db!$B$2:$E$75, 2, 0)</f>
        <v>OLT-SMGN-IBS-Pematang_Asilum-01</v>
      </c>
      <c r="C215" t="s">
        <v>210</v>
      </c>
      <c r="D215" s="99" t="s">
        <v>545</v>
      </c>
      <c r="E215" s="51" t="s">
        <v>428</v>
      </c>
      <c r="F215" s="52">
        <v>2.9909034042910698</v>
      </c>
      <c r="G215" s="53">
        <v>99.170334367436098</v>
      </c>
      <c r="H215" s="54">
        <f t="shared" si="7"/>
        <v>54.213382231580184</v>
      </c>
    </row>
    <row r="216" spans="1:8" x14ac:dyDescent="0.3">
      <c r="A216" t="s">
        <v>194</v>
      </c>
      <c r="B216" t="str">
        <f>VLOOKUP(C216, olt_db!$B$2:$E$75, 2, 0)</f>
        <v>OLT-SMGN-IBS-Pematang_Asilum-01</v>
      </c>
      <c r="C216" t="s">
        <v>210</v>
      </c>
      <c r="D216" s="99" t="s">
        <v>545</v>
      </c>
      <c r="E216" s="51" t="s">
        <v>427</v>
      </c>
      <c r="F216" s="52">
        <v>2.9904622535013701</v>
      </c>
      <c r="G216" s="53">
        <v>99.170340781137</v>
      </c>
      <c r="H216" s="54">
        <f t="shared" si="7"/>
        <v>133.34971945269888</v>
      </c>
    </row>
    <row r="217" spans="1:8" x14ac:dyDescent="0.3">
      <c r="A217" t="s">
        <v>194</v>
      </c>
      <c r="B217" t="str">
        <f>VLOOKUP(C217, olt_db!$B$2:$E$75, 2, 0)</f>
        <v>OLT-SMGN-IBS-Pematang_Asilum-01</v>
      </c>
      <c r="C217" t="s">
        <v>210</v>
      </c>
      <c r="D217" s="99" t="s">
        <v>545</v>
      </c>
      <c r="E217" s="51" t="s">
        <v>426</v>
      </c>
      <c r="F217" s="52">
        <v>2.9893771719828699</v>
      </c>
      <c r="G217" s="53">
        <v>99.170323373538196</v>
      </c>
      <c r="H217" s="54">
        <f t="shared" si="7"/>
        <v>81.659043868871777</v>
      </c>
    </row>
    <row r="218" spans="1:8" x14ac:dyDescent="0.3">
      <c r="A218" t="s">
        <v>194</v>
      </c>
      <c r="B218" t="str">
        <f>VLOOKUP(C218, olt_db!$B$2:$E$75, 2, 0)</f>
        <v>OLT-SMGN-IBS-Pematang_Asilum-01</v>
      </c>
      <c r="C218" t="s">
        <v>210</v>
      </c>
      <c r="D218" s="99" t="s">
        <v>545</v>
      </c>
      <c r="E218" s="51" t="s">
        <v>425</v>
      </c>
      <c r="F218" s="52">
        <v>2.98871268817661</v>
      </c>
      <c r="G218" s="53">
        <v>99.170313727355094</v>
      </c>
      <c r="H218" s="54">
        <f t="shared" si="7"/>
        <v>79.112891415014005</v>
      </c>
    </row>
    <row r="219" spans="1:8" x14ac:dyDescent="0.3">
      <c r="A219" t="s">
        <v>194</v>
      </c>
      <c r="B219" t="str">
        <f>VLOOKUP(C219, olt_db!$B$2:$E$75, 2, 0)</f>
        <v>OLT-SMGN-IBS-Pematang_Asilum-01</v>
      </c>
      <c r="C219" t="s">
        <v>210</v>
      </c>
      <c r="D219" s="99" t="s">
        <v>545</v>
      </c>
      <c r="E219" s="51" t="s">
        <v>424</v>
      </c>
      <c r="F219" s="52">
        <v>2.9880694957806799</v>
      </c>
      <c r="G219" s="53">
        <v>99.170284970811807</v>
      </c>
      <c r="H219" s="54">
        <f t="shared" si="7"/>
        <v>98.359394796301615</v>
      </c>
    </row>
    <row r="220" spans="1:8" x14ac:dyDescent="0.3">
      <c r="A220" t="s">
        <v>194</v>
      </c>
      <c r="B220" t="str">
        <f>VLOOKUP(C220, olt_db!$B$2:$E$75, 2, 0)</f>
        <v>OLT-SMGN-IBS-Pematang_Asilum-01</v>
      </c>
      <c r="C220" t="s">
        <v>210</v>
      </c>
      <c r="D220" s="99" t="s">
        <v>545</v>
      </c>
      <c r="E220" s="51" t="s">
        <v>423</v>
      </c>
      <c r="F220" s="52">
        <v>2.9872690580182102</v>
      </c>
      <c r="G220" s="53">
        <v>99.170291536956398</v>
      </c>
      <c r="H220" s="54">
        <f t="shared" si="7"/>
        <v>93.789151154862182</v>
      </c>
    </row>
    <row r="221" spans="1:8" x14ac:dyDescent="0.3">
      <c r="A221" t="s">
        <v>194</v>
      </c>
      <c r="B221" t="str">
        <f>VLOOKUP(C221, olt_db!$B$2:$E$75, 2, 0)</f>
        <v>OLT-SMGN-IBS-Pematang_Asilum-01</v>
      </c>
      <c r="C221" t="s">
        <v>210</v>
      </c>
      <c r="D221" s="99" t="s">
        <v>545</v>
      </c>
      <c r="E221" s="51" t="s">
        <v>422</v>
      </c>
      <c r="F221" s="52">
        <v>2.9865129349792401</v>
      </c>
      <c r="G221" s="53">
        <v>99.170187180673395</v>
      </c>
      <c r="H221" s="54">
        <f t="shared" si="7"/>
        <v>98.43646148402118</v>
      </c>
    </row>
    <row r="222" spans="1:8" x14ac:dyDescent="0.3">
      <c r="A222" t="s">
        <v>194</v>
      </c>
      <c r="B222" t="str">
        <f>VLOOKUP(C222, olt_db!$B$2:$E$75, 2, 0)</f>
        <v>OLT-SMGN-IBS-Pematang_Asilum-01</v>
      </c>
      <c r="C222" t="s">
        <v>210</v>
      </c>
      <c r="D222" s="99" t="s">
        <v>545</v>
      </c>
      <c r="E222" s="51" t="s">
        <v>421</v>
      </c>
      <c r="F222" s="52">
        <v>2.98571189524375</v>
      </c>
      <c r="G222" s="53">
        <v>99.170196301431901</v>
      </c>
      <c r="H222" s="54">
        <f t="shared" si="7"/>
        <v>90.487865112155632</v>
      </c>
    </row>
    <row r="223" spans="1:8" x14ac:dyDescent="0.3">
      <c r="A223" t="s">
        <v>194</v>
      </c>
      <c r="B223" t="str">
        <f>VLOOKUP(C223, olt_db!$B$2:$E$75, 2, 0)</f>
        <v>OLT-SMGN-IBS-Pematang_Asilum-01</v>
      </c>
      <c r="C223" t="s">
        <v>210</v>
      </c>
      <c r="D223" s="99" t="s">
        <v>545</v>
      </c>
      <c r="E223" s="51" t="s">
        <v>420</v>
      </c>
      <c r="F223" s="52">
        <v>2.98497550581722</v>
      </c>
      <c r="G223" s="53">
        <v>99.170200990071393</v>
      </c>
      <c r="H223" s="54">
        <f t="shared" si="7"/>
        <v>81.22449888991396</v>
      </c>
    </row>
    <row r="224" spans="1:8" x14ac:dyDescent="0.3">
      <c r="A224" t="s">
        <v>194</v>
      </c>
      <c r="B224" t="str">
        <f>VLOOKUP(C224, olt_db!$B$2:$E$75, 2, 0)</f>
        <v>OLT-SMGN-IBS-Pematang_Asilum-01</v>
      </c>
      <c r="C224" t="s">
        <v>210</v>
      </c>
      <c r="D224" s="99" t="s">
        <v>545</v>
      </c>
      <c r="E224" s="51" t="s">
        <v>419</v>
      </c>
      <c r="F224" s="52">
        <v>2.9843146058084802</v>
      </c>
      <c r="G224" s="53">
        <v>99.170188475873601</v>
      </c>
      <c r="H224" s="54">
        <f t="shared" si="7"/>
        <v>60.117708851323549</v>
      </c>
    </row>
    <row r="225" spans="1:8" x14ac:dyDescent="0.3">
      <c r="A225" t="s">
        <v>194</v>
      </c>
      <c r="B225" t="str">
        <f>VLOOKUP(C225, olt_db!$B$2:$E$75, 2, 0)</f>
        <v>OLT-SMGN-IBS-Pematang_Asilum-01</v>
      </c>
      <c r="C225" t="s">
        <v>210</v>
      </c>
      <c r="D225" s="99" t="s">
        <v>545</v>
      </c>
      <c r="E225" s="51" t="s">
        <v>418</v>
      </c>
      <c r="F225" s="52">
        <v>2.9838255351201601</v>
      </c>
      <c r="G225" s="53">
        <v>99.170175271647594</v>
      </c>
      <c r="H225" s="54">
        <f t="shared" si="7"/>
        <v>94.002601500052833</v>
      </c>
    </row>
    <row r="226" spans="1:8" x14ac:dyDescent="0.3">
      <c r="A226" t="s">
        <v>194</v>
      </c>
      <c r="B226" t="str">
        <f>VLOOKUP(C226, olt_db!$B$2:$E$75, 2, 0)</f>
        <v>OLT-SMGN-IBS-Pematang_Asilum-01</v>
      </c>
      <c r="C226" t="s">
        <v>210</v>
      </c>
      <c r="D226" s="99" t="s">
        <v>545</v>
      </c>
      <c r="E226" s="51" t="s">
        <v>417</v>
      </c>
      <c r="F226" s="52">
        <v>2.9830605680038098</v>
      </c>
      <c r="G226" s="53">
        <v>99.170167341696299</v>
      </c>
      <c r="H226" s="54">
        <f t="shared" si="7"/>
        <v>92.112556926999957</v>
      </c>
    </row>
    <row r="227" spans="1:8" x14ac:dyDescent="0.3">
      <c r="A227" t="s">
        <v>194</v>
      </c>
      <c r="B227" t="str">
        <f>VLOOKUP(C227, olt_db!$B$2:$E$75, 2, 0)</f>
        <v>OLT-SMGN-IBS-Pematang_Asilum-01</v>
      </c>
      <c r="C227" t="s">
        <v>210</v>
      </c>
      <c r="D227" s="99" t="s">
        <v>545</v>
      </c>
      <c r="E227" s="51" t="s">
        <v>416</v>
      </c>
      <c r="F227" s="52">
        <v>2.98231198728817</v>
      </c>
      <c r="G227" s="53">
        <v>99.170206968538807</v>
      </c>
      <c r="H227" s="54">
        <f t="shared" si="7"/>
        <v>104.32196932568363</v>
      </c>
    </row>
    <row r="228" spans="1:8" x14ac:dyDescent="0.3">
      <c r="A228" t="s">
        <v>194</v>
      </c>
      <c r="B228" t="str">
        <f>VLOOKUP(C228, olt_db!$B$2:$E$75, 2, 0)</f>
        <v>OLT-SMGN-IBS-Pematang_Asilum-01</v>
      </c>
      <c r="C228" t="s">
        <v>210</v>
      </c>
      <c r="D228" s="99" t="s">
        <v>545</v>
      </c>
      <c r="E228" s="51" t="s">
        <v>415</v>
      </c>
      <c r="F228" s="52">
        <v>2.9814630671034701</v>
      </c>
      <c r="G228" s="53">
        <v>99.1701961914642</v>
      </c>
      <c r="H228" s="54">
        <f t="shared" si="7"/>
        <v>102.60092067697423</v>
      </c>
    </row>
    <row r="229" spans="1:8" x14ac:dyDescent="0.3">
      <c r="A229" t="s">
        <v>194</v>
      </c>
      <c r="B229" t="str">
        <f>VLOOKUP(C229, olt_db!$B$2:$E$75, 2, 0)</f>
        <v>OLT-SMGN-IBS-Pematang_Asilum-01</v>
      </c>
      <c r="C229" t="s">
        <v>210</v>
      </c>
      <c r="D229" s="99" t="s">
        <v>545</v>
      </c>
      <c r="E229" s="51" t="s">
        <v>414</v>
      </c>
      <c r="F229" s="52">
        <v>2.9806280871027999</v>
      </c>
      <c r="G229" s="53">
        <v>99.170198150737406</v>
      </c>
      <c r="H229" s="54">
        <f t="shared" si="7"/>
        <v>88.152961238998955</v>
      </c>
    </row>
    <row r="230" spans="1:8" x14ac:dyDescent="0.3">
      <c r="A230" t="s">
        <v>194</v>
      </c>
      <c r="B230" t="str">
        <f>VLOOKUP(C230, olt_db!$B$2:$E$75, 2, 0)</f>
        <v>OLT-SMGN-IBS-Pematang_Asilum-01</v>
      </c>
      <c r="C230" t="s">
        <v>210</v>
      </c>
      <c r="D230" s="99" t="s">
        <v>545</v>
      </c>
      <c r="E230" s="51" t="s">
        <v>413</v>
      </c>
      <c r="F230" s="52">
        <v>2.9799110910545199</v>
      </c>
      <c r="G230" s="53">
        <v>99.170222322441901</v>
      </c>
      <c r="H230" s="54">
        <f t="shared" si="7"/>
        <v>115.82130726128898</v>
      </c>
    </row>
    <row r="231" spans="1:8" x14ac:dyDescent="0.3">
      <c r="A231" t="s">
        <v>194</v>
      </c>
      <c r="B231" t="str">
        <f>VLOOKUP(C231, olt_db!$B$2:$E$75, 2, 0)</f>
        <v>OLT-SMGN-IBS-Pematang_Asilum-01</v>
      </c>
      <c r="C231" t="s">
        <v>210</v>
      </c>
      <c r="D231" s="99" t="s">
        <v>545</v>
      </c>
      <c r="E231" s="51" t="s">
        <v>412</v>
      </c>
      <c r="F231" s="52">
        <v>2.9789694328301</v>
      </c>
      <c r="G231" s="53">
        <v>99.170263874869605</v>
      </c>
      <c r="H231" s="54">
        <f t="shared" si="7"/>
        <v>138.53724523984326</v>
      </c>
    </row>
    <row r="232" spans="1:8" x14ac:dyDescent="0.3">
      <c r="A232" t="s">
        <v>194</v>
      </c>
      <c r="B232" t="str">
        <f>VLOOKUP(C232, olt_db!$B$2:$E$75, 2, 0)</f>
        <v>OLT-SMGN-IBS-Pematang_Asilum-01</v>
      </c>
      <c r="C232" t="s">
        <v>210</v>
      </c>
      <c r="D232" s="99" t="s">
        <v>545</v>
      </c>
      <c r="E232" s="51" t="s">
        <v>411</v>
      </c>
      <c r="F232" s="52">
        <v>2.9778428792030698</v>
      </c>
      <c r="G232" s="53">
        <v>99.170308582204299</v>
      </c>
      <c r="H232" s="54">
        <f t="shared" si="7"/>
        <v>120.36940032899044</v>
      </c>
    </row>
    <row r="233" spans="1:8" x14ac:dyDescent="0.3">
      <c r="A233" t="s">
        <v>194</v>
      </c>
      <c r="B233" t="str">
        <f>VLOOKUP(C233, olt_db!$B$2:$E$75, 2, 0)</f>
        <v>OLT-SMGN-IBS-Pematang_Asilum-01</v>
      </c>
      <c r="C233" t="s">
        <v>210</v>
      </c>
      <c r="D233" s="99" t="s">
        <v>545</v>
      </c>
      <c r="E233" s="51" t="s">
        <v>410</v>
      </c>
      <c r="F233" s="52">
        <v>2.9768682576765899</v>
      </c>
      <c r="G233" s="53">
        <v>99.170209962075702</v>
      </c>
      <c r="H233" s="54">
        <f t="shared" si="7"/>
        <v>146.98443095415783</v>
      </c>
    </row>
    <row r="234" spans="1:8" x14ac:dyDescent="0.3">
      <c r="A234" t="s">
        <v>194</v>
      </c>
      <c r="B234" t="str">
        <f>VLOOKUP(C234, olt_db!$B$2:$E$75, 2, 0)</f>
        <v>OLT-SMGN-IBS-Pematang_Asilum-01</v>
      </c>
      <c r="C234" t="s">
        <v>210</v>
      </c>
      <c r="D234" s="99" t="s">
        <v>545</v>
      </c>
      <c r="E234" s="51" t="s">
        <v>409</v>
      </c>
      <c r="F234" s="52">
        <v>2.97753630132723</v>
      </c>
      <c r="G234" s="53">
        <v>99.171203558265802</v>
      </c>
      <c r="H234" s="54">
        <f t="shared" si="7"/>
        <v>135.39954200269389</v>
      </c>
    </row>
    <row r="235" spans="1:8" x14ac:dyDescent="0.3">
      <c r="A235" t="s">
        <v>194</v>
      </c>
      <c r="B235" t="str">
        <f>VLOOKUP(C235, olt_db!$B$2:$E$75, 2, 0)</f>
        <v>OLT-SMGN-IBS-Pematang_Asilum-01</v>
      </c>
      <c r="C235" t="s">
        <v>210</v>
      </c>
      <c r="D235" s="99" t="s">
        <v>545</v>
      </c>
      <c r="E235" s="51" t="s">
        <v>408</v>
      </c>
      <c r="F235" s="52">
        <v>2.9780985376143301</v>
      </c>
      <c r="G235" s="53">
        <v>99.172152510318995</v>
      </c>
      <c r="H235" s="54">
        <f t="shared" si="7"/>
        <v>150.6010869725331</v>
      </c>
    </row>
    <row r="236" spans="1:8" x14ac:dyDescent="0.3">
      <c r="A236" t="s">
        <v>194</v>
      </c>
      <c r="B236" t="str">
        <f>VLOOKUP(C236, olt_db!$B$2:$E$75, 2, 0)</f>
        <v>OLT-SMGN-IBS-Pematang_Asilum-01</v>
      </c>
      <c r="C236" t="s">
        <v>210</v>
      </c>
      <c r="D236" s="99" t="s">
        <v>545</v>
      </c>
      <c r="E236" s="51" t="s">
        <v>407</v>
      </c>
      <c r="F236" s="52">
        <v>2.9787835881609102</v>
      </c>
      <c r="G236" s="53">
        <v>99.173170171645197</v>
      </c>
      <c r="H236" s="54">
        <f t="shared" si="7"/>
        <v>153.54625303316124</v>
      </c>
    </row>
    <row r="237" spans="1:8" x14ac:dyDescent="0.3">
      <c r="A237" t="s">
        <v>194</v>
      </c>
      <c r="B237" t="str">
        <f>VLOOKUP(C237, olt_db!$B$2:$E$75, 2, 0)</f>
        <v>OLT-SMGN-IBS-Pematang_Asilum-01</v>
      </c>
      <c r="C237" t="s">
        <v>210</v>
      </c>
      <c r="D237" s="99" t="s">
        <v>545</v>
      </c>
      <c r="E237" s="51" t="s">
        <v>406</v>
      </c>
      <c r="F237" s="52">
        <v>2.97951720504317</v>
      </c>
      <c r="G237" s="53">
        <v>99.174183105923603</v>
      </c>
      <c r="H237" s="54">
        <f t="shared" si="7"/>
        <v>87.216716191642362</v>
      </c>
    </row>
    <row r="238" spans="1:8" x14ac:dyDescent="0.3">
      <c r="A238" t="s">
        <v>194</v>
      </c>
      <c r="B238" t="str">
        <f>VLOOKUP(C238, olt_db!$B$2:$E$75, 2, 0)</f>
        <v>OLT-SMGN-IBS-Pematang_Asilum-01</v>
      </c>
      <c r="C238" t="s">
        <v>210</v>
      </c>
      <c r="D238" s="99" t="s">
        <v>545</v>
      </c>
      <c r="E238" s="51" t="s">
        <v>405</v>
      </c>
      <c r="F238" s="52">
        <v>2.9798535982990701</v>
      </c>
      <c r="G238" s="53">
        <v>99.174808957399094</v>
      </c>
      <c r="H238" s="54">
        <f t="shared" ref="H238:H279" si="8">(ACOS(COS(RADIANS(90-F239)) * COS(RADIANS(90-F238)) + SIN(RADIANS(90-F239)) * SIN(RADIANS(90-F238)) * COS(RADIANS(G239-G238))) * 6371392)*1.105</f>
        <v>88.876012015842591</v>
      </c>
    </row>
    <row r="239" spans="1:8" x14ac:dyDescent="0.3">
      <c r="A239" t="s">
        <v>194</v>
      </c>
      <c r="B239" t="str">
        <f>VLOOKUP(C239, olt_db!$B$2:$E$75, 2, 0)</f>
        <v>OLT-SMGN-IBS-Pematang_Asilum-01</v>
      </c>
      <c r="C239" t="s">
        <v>210</v>
      </c>
      <c r="D239" s="99" t="s">
        <v>545</v>
      </c>
      <c r="E239" s="51" t="s">
        <v>404</v>
      </c>
      <c r="F239" s="52">
        <v>2.9801033768790202</v>
      </c>
      <c r="G239" s="53">
        <v>99.175488665064293</v>
      </c>
      <c r="H239" s="54">
        <f t="shared" si="8"/>
        <v>126.58676647850271</v>
      </c>
    </row>
    <row r="240" spans="1:8" x14ac:dyDescent="0.3">
      <c r="A240" t="s">
        <v>194</v>
      </c>
      <c r="B240" t="str">
        <f>VLOOKUP(C240, olt_db!$B$2:$E$75, 2, 0)</f>
        <v>OLT-SMGN-IBS-Pematang_Asilum-01</v>
      </c>
      <c r="C240" t="s">
        <v>210</v>
      </c>
      <c r="D240" s="99" t="s">
        <v>545</v>
      </c>
      <c r="E240" s="51" t="s">
        <v>403</v>
      </c>
      <c r="F240" s="52">
        <v>2.9802065590057998</v>
      </c>
      <c r="G240" s="53">
        <v>99.176515055517896</v>
      </c>
      <c r="H240" s="54">
        <f t="shared" si="8"/>
        <v>174.63761861271968</v>
      </c>
    </row>
    <row r="241" spans="1:8" x14ac:dyDescent="0.3">
      <c r="A241" t="s">
        <v>194</v>
      </c>
      <c r="B241" t="str">
        <f>VLOOKUP(C241, olt_db!$B$2:$E$75, 2, 0)</f>
        <v>OLT-SMGN-IBS-Pematang_Asilum-01</v>
      </c>
      <c r="C241" t="s">
        <v>210</v>
      </c>
      <c r="D241" s="99" t="s">
        <v>545</v>
      </c>
      <c r="E241" s="51" t="s">
        <v>402</v>
      </c>
      <c r="F241" s="52">
        <v>2.9804228259699799</v>
      </c>
      <c r="G241" s="53">
        <v>99.177921635345598</v>
      </c>
      <c r="H241" s="54">
        <f t="shared" si="8"/>
        <v>195.12437301419521</v>
      </c>
    </row>
    <row r="242" spans="1:8" x14ac:dyDescent="0.3">
      <c r="A242" t="s">
        <v>194</v>
      </c>
      <c r="B242" t="str">
        <f>VLOOKUP(C242, olt_db!$B$2:$E$75, 2, 0)</f>
        <v>OLT-SMGN-IBS-Pematang_Asilum-01</v>
      </c>
      <c r="C242" t="s">
        <v>210</v>
      </c>
      <c r="D242" s="99" t="s">
        <v>545</v>
      </c>
      <c r="E242" s="51" t="s">
        <v>401</v>
      </c>
      <c r="F242" s="52">
        <v>2.98065052418989</v>
      </c>
      <c r="G242" s="53">
        <v>99.179495307105398</v>
      </c>
      <c r="H242" s="54">
        <f t="shared" si="8"/>
        <v>172.18607270356134</v>
      </c>
    </row>
    <row r="243" spans="1:8" x14ac:dyDescent="0.3">
      <c r="A243" t="s">
        <v>194</v>
      </c>
      <c r="B243" t="str">
        <f>VLOOKUP(C243, olt_db!$B$2:$E$75, 2, 0)</f>
        <v>OLT-SMGN-IBS-Pematang_Asilum-01</v>
      </c>
      <c r="C243" t="s">
        <v>210</v>
      </c>
      <c r="D243" s="99" t="s">
        <v>545</v>
      </c>
      <c r="E243" s="51" t="s">
        <v>400</v>
      </c>
      <c r="F243" s="52">
        <v>2.98088690404402</v>
      </c>
      <c r="G243" s="53">
        <v>99.180878374179898</v>
      </c>
      <c r="H243" s="54">
        <f t="shared" si="8"/>
        <v>127.55709353875784</v>
      </c>
    </row>
    <row r="244" spans="1:8" x14ac:dyDescent="0.3">
      <c r="A244" t="s">
        <v>194</v>
      </c>
      <c r="B244" t="str">
        <f>VLOOKUP(C244, olt_db!$B$2:$E$75, 2, 0)</f>
        <v>OLT-SMGN-IBS-Pematang_Asilum-01</v>
      </c>
      <c r="C244" t="s">
        <v>210</v>
      </c>
      <c r="D244" s="99" t="s">
        <v>545</v>
      </c>
      <c r="E244" s="51" t="s">
        <v>399</v>
      </c>
      <c r="F244" s="52">
        <v>2.9811046449277798</v>
      </c>
      <c r="G244" s="53">
        <v>99.181894736026607</v>
      </c>
      <c r="H244" s="54">
        <f t="shared" si="8"/>
        <v>214.12150870578478</v>
      </c>
    </row>
    <row r="245" spans="1:8" x14ac:dyDescent="0.3">
      <c r="A245" t="s">
        <v>194</v>
      </c>
      <c r="B245" t="str">
        <f>VLOOKUP(C245, olt_db!$B$2:$E$75, 2, 0)</f>
        <v>OLT-SMGN-IBS-Pematang_Asilum-01</v>
      </c>
      <c r="C245" t="s">
        <v>210</v>
      </c>
      <c r="D245" s="99" t="s">
        <v>545</v>
      </c>
      <c r="E245" s="51" t="s">
        <v>398</v>
      </c>
      <c r="F245" s="52">
        <v>2.9815366990188701</v>
      </c>
      <c r="G245" s="53">
        <v>99.183585166018304</v>
      </c>
      <c r="H245" s="54">
        <f t="shared" si="8"/>
        <v>123.19793154783241</v>
      </c>
    </row>
    <row r="246" spans="1:8" x14ac:dyDescent="0.3">
      <c r="A246" t="s">
        <v>194</v>
      </c>
      <c r="B246" t="str">
        <f>VLOOKUP(C246, olt_db!$B$2:$E$75, 2, 0)</f>
        <v>OLT-SMGN-IBS-Pematang_Asilum-01</v>
      </c>
      <c r="C246" t="s">
        <v>210</v>
      </c>
      <c r="D246" s="99" t="s">
        <v>545</v>
      </c>
      <c r="E246" s="51" t="s">
        <v>397</v>
      </c>
      <c r="F246" s="52">
        <v>2.98190836087036</v>
      </c>
      <c r="G246" s="53">
        <v>99.184517600439804</v>
      </c>
      <c r="H246" s="54">
        <f t="shared" si="8"/>
        <v>164.25318425251137</v>
      </c>
    </row>
    <row r="247" spans="1:8" x14ac:dyDescent="0.3">
      <c r="A247" t="s">
        <v>194</v>
      </c>
      <c r="B247" t="str">
        <f>VLOOKUP(C247, olt_db!$B$2:$E$75, 2, 0)</f>
        <v>OLT-SMGN-IBS-Pematang_Asilum-01</v>
      </c>
      <c r="C247" t="s">
        <v>210</v>
      </c>
      <c r="D247" s="99" t="s">
        <v>545</v>
      </c>
      <c r="E247" s="51" t="s">
        <v>396</v>
      </c>
      <c r="F247" s="52">
        <v>2.9823398303281299</v>
      </c>
      <c r="G247" s="53">
        <v>99.185784483796894</v>
      </c>
      <c r="H247" s="54">
        <f t="shared" si="8"/>
        <v>86.741759232790827</v>
      </c>
    </row>
    <row r="248" spans="1:8" x14ac:dyDescent="0.3">
      <c r="A248" t="s">
        <v>194</v>
      </c>
      <c r="B248" t="str">
        <f>VLOOKUP(C248, olt_db!$B$2:$E$75, 2, 0)</f>
        <v>OLT-SMGN-IBS-Pematang_Asilum-01</v>
      </c>
      <c r="C248" t="s">
        <v>210</v>
      </c>
      <c r="D248" s="99" t="s">
        <v>545</v>
      </c>
      <c r="E248" s="51" t="s">
        <v>395</v>
      </c>
      <c r="F248" s="52">
        <v>2.9825112661038702</v>
      </c>
      <c r="G248" s="53">
        <v>99.186470196713898</v>
      </c>
      <c r="H248" s="54">
        <f t="shared" si="8"/>
        <v>138.05014543632217</v>
      </c>
    </row>
    <row r="249" spans="1:8" x14ac:dyDescent="0.3">
      <c r="A249" t="s">
        <v>194</v>
      </c>
      <c r="B249" t="str">
        <f>VLOOKUP(C249, olt_db!$B$2:$E$75, 2, 0)</f>
        <v>OLT-SMGN-IBS-Pematang_Asilum-01</v>
      </c>
      <c r="C249" t="s">
        <v>210</v>
      </c>
      <c r="D249" s="99" t="s">
        <v>545</v>
      </c>
      <c r="E249" s="51" t="s">
        <v>394</v>
      </c>
      <c r="F249" s="52">
        <v>2.9827124393279298</v>
      </c>
      <c r="G249" s="53">
        <v>99.187577011581993</v>
      </c>
      <c r="H249" s="54">
        <f t="shared" si="8"/>
        <v>167.20662983281196</v>
      </c>
    </row>
    <row r="250" spans="1:8" x14ac:dyDescent="0.3">
      <c r="A250" t="s">
        <v>194</v>
      </c>
      <c r="B250" t="str">
        <f>VLOOKUP(C250, olt_db!$B$2:$E$75, 2, 0)</f>
        <v>OLT-SMGN-IBS-Pematang_Asilum-01</v>
      </c>
      <c r="C250" t="s">
        <v>210</v>
      </c>
      <c r="D250" s="99" t="s">
        <v>545</v>
      </c>
      <c r="E250" s="51" t="s">
        <v>393</v>
      </c>
      <c r="F250" s="52">
        <v>2.9829395151680198</v>
      </c>
      <c r="G250" s="53">
        <v>99.1889205049807</v>
      </c>
      <c r="H250" s="54">
        <f t="shared" si="8"/>
        <v>166.01854310946879</v>
      </c>
    </row>
    <row r="251" spans="1:8" x14ac:dyDescent="0.3">
      <c r="A251" t="s">
        <v>194</v>
      </c>
      <c r="B251" t="str">
        <f>VLOOKUP(C251, olt_db!$B$2:$E$75, 2, 0)</f>
        <v>OLT-SMGN-IBS-Pematang_Asilum-01</v>
      </c>
      <c r="C251" t="s">
        <v>210</v>
      </c>
      <c r="D251" s="99" t="s">
        <v>545</v>
      </c>
      <c r="E251" s="51" t="s">
        <v>392</v>
      </c>
      <c r="F251" s="52">
        <v>2.9830836239487599</v>
      </c>
      <c r="G251" s="53">
        <v>99.190265705182298</v>
      </c>
      <c r="H251" s="54">
        <f t="shared" si="8"/>
        <v>127.03911613410756</v>
      </c>
    </row>
    <row r="252" spans="1:8" x14ac:dyDescent="0.3">
      <c r="A252" t="s">
        <v>194</v>
      </c>
      <c r="B252" t="str">
        <f>VLOOKUP(C252, olt_db!$B$2:$E$75, 2, 0)</f>
        <v>OLT-SMGN-IBS-Pematang_Asilum-01</v>
      </c>
      <c r="C252" t="s">
        <v>210</v>
      </c>
      <c r="D252" s="99" t="s">
        <v>545</v>
      </c>
      <c r="E252" s="51" t="s">
        <v>391</v>
      </c>
      <c r="F252" s="52">
        <v>2.98326133440455</v>
      </c>
      <c r="G252" s="53">
        <v>99.191285563298393</v>
      </c>
      <c r="H252" s="54">
        <f t="shared" si="8"/>
        <v>148.72991291431964</v>
      </c>
    </row>
    <row r="253" spans="1:8" x14ac:dyDescent="0.3">
      <c r="A253" t="s">
        <v>194</v>
      </c>
      <c r="B253" t="str">
        <f>VLOOKUP(C253, olt_db!$B$2:$E$75, 2, 0)</f>
        <v>OLT-SMGN-IBS-Pematang_Asilum-01</v>
      </c>
      <c r="C253" t="s">
        <v>210</v>
      </c>
      <c r="D253" s="99" t="s">
        <v>545</v>
      </c>
      <c r="E253" s="51" t="s">
        <v>390</v>
      </c>
      <c r="F253" s="52">
        <v>2.98350899284919</v>
      </c>
      <c r="G253" s="53">
        <v>99.192471951135403</v>
      </c>
      <c r="H253" s="54">
        <f t="shared" si="8"/>
        <v>161.35011834713009</v>
      </c>
    </row>
    <row r="254" spans="1:8" x14ac:dyDescent="0.3">
      <c r="A254" t="s">
        <v>194</v>
      </c>
      <c r="B254" t="str">
        <f>VLOOKUP(C254, olt_db!$B$2:$E$75, 2, 0)</f>
        <v>OLT-SMGN-IBS-Pematang_Asilum-01</v>
      </c>
      <c r="C254" t="s">
        <v>210</v>
      </c>
      <c r="D254" s="99" t="s">
        <v>545</v>
      </c>
      <c r="E254" s="51" t="s">
        <v>389</v>
      </c>
      <c r="F254" s="52">
        <v>2.98364660877687</v>
      </c>
      <c r="G254" s="53">
        <v>99.193779584802499</v>
      </c>
      <c r="H254" s="54">
        <f t="shared" si="8"/>
        <v>99.807863511087632</v>
      </c>
    </row>
    <row r="255" spans="1:8" x14ac:dyDescent="0.3">
      <c r="A255" t="s">
        <v>194</v>
      </c>
      <c r="B255" t="str">
        <f>VLOOKUP(C255, olt_db!$B$2:$E$75, 2, 0)</f>
        <v>OLT-SMGN-IBS-Pematang_Asilum-01</v>
      </c>
      <c r="C255" t="s">
        <v>210</v>
      </c>
      <c r="D255" s="99" t="s">
        <v>545</v>
      </c>
      <c r="E255" s="51" t="s">
        <v>388</v>
      </c>
      <c r="F255" s="52">
        <v>2.9837615575126901</v>
      </c>
      <c r="G255" s="53">
        <v>99.194584752888801</v>
      </c>
      <c r="H255" s="54">
        <f t="shared" si="8"/>
        <v>77.858528554963286</v>
      </c>
    </row>
    <row r="256" spans="1:8" x14ac:dyDescent="0.3">
      <c r="A256" t="s">
        <v>194</v>
      </c>
      <c r="B256" t="str">
        <f>VLOOKUP(C256, olt_db!$B$2:$E$75, 2, 0)</f>
        <v>OLT-SMGN-IBS-Pematang_Asilum-01</v>
      </c>
      <c r="C256" t="s">
        <v>210</v>
      </c>
      <c r="D256" s="99" t="s">
        <v>545</v>
      </c>
      <c r="E256" s="51" t="s">
        <v>387</v>
      </c>
      <c r="F256" s="52">
        <v>2.9838110442228598</v>
      </c>
      <c r="G256" s="53">
        <v>99.195217299372302</v>
      </c>
      <c r="H256" s="54">
        <f t="shared" si="8"/>
        <v>122.43945069310564</v>
      </c>
    </row>
    <row r="257" spans="1:8" x14ac:dyDescent="0.3">
      <c r="A257" t="s">
        <v>194</v>
      </c>
      <c r="B257" t="str">
        <f>VLOOKUP(C257, olt_db!$B$2:$E$75, 2, 0)</f>
        <v>OLT-SMGN-IBS-Pematang_Asilum-01</v>
      </c>
      <c r="C257" t="s">
        <v>210</v>
      </c>
      <c r="D257" s="99" t="s">
        <v>545</v>
      </c>
      <c r="E257" s="51" t="s">
        <v>386</v>
      </c>
      <c r="F257" s="52">
        <v>2.98388861904342</v>
      </c>
      <c r="G257" s="53">
        <v>99.1962120546862</v>
      </c>
      <c r="H257" s="54">
        <f t="shared" si="8"/>
        <v>102.97627244638473</v>
      </c>
    </row>
    <row r="258" spans="1:8" x14ac:dyDescent="0.3">
      <c r="A258" t="s">
        <v>194</v>
      </c>
      <c r="B258" t="str">
        <f>VLOOKUP(C258, olt_db!$B$2:$E$75, 2, 0)</f>
        <v>OLT-SMGN-IBS-Pematang_Asilum-01</v>
      </c>
      <c r="C258" t="s">
        <v>210</v>
      </c>
      <c r="D258" s="99" t="s">
        <v>545</v>
      </c>
      <c r="E258" s="51" t="s">
        <v>385</v>
      </c>
      <c r="F258" s="52">
        <v>2.98398537989338</v>
      </c>
      <c r="G258" s="53">
        <v>99.197045616966307</v>
      </c>
      <c r="H258" s="54">
        <f t="shared" si="8"/>
        <v>62.260326301230819</v>
      </c>
    </row>
    <row r="259" spans="1:8" x14ac:dyDescent="0.3">
      <c r="A259" t="s">
        <v>194</v>
      </c>
      <c r="B259" t="str">
        <f>VLOOKUP(C259, olt_db!$B$2:$E$75, 2, 0)</f>
        <v>OLT-SMGN-IBS-Pematang_Asilum-01</v>
      </c>
      <c r="C259" t="s">
        <v>210</v>
      </c>
      <c r="D259" s="99" t="s">
        <v>545</v>
      </c>
      <c r="E259" s="51" t="s">
        <v>384</v>
      </c>
      <c r="F259" s="52">
        <v>2.9841504988741501</v>
      </c>
      <c r="G259" s="53">
        <v>99.197525291439405</v>
      </c>
      <c r="H259" s="54">
        <f t="shared" si="8"/>
        <v>70.741913994383637</v>
      </c>
    </row>
    <row r="260" spans="1:8" x14ac:dyDescent="0.3">
      <c r="A260" t="s">
        <v>194</v>
      </c>
      <c r="B260" t="str">
        <f>VLOOKUP(C260, olt_db!$B$2:$E$75, 2, 0)</f>
        <v>OLT-SMGN-IBS-Pematang_Asilum-01</v>
      </c>
      <c r="C260" t="s">
        <v>210</v>
      </c>
      <c r="D260" s="99" t="s">
        <v>545</v>
      </c>
      <c r="E260" s="51" t="s">
        <v>383</v>
      </c>
      <c r="F260" s="52">
        <v>2.9845028377564198</v>
      </c>
      <c r="G260" s="53">
        <v>99.197981210276495</v>
      </c>
      <c r="H260" s="54">
        <f t="shared" si="8"/>
        <v>184.81478613726298</v>
      </c>
    </row>
    <row r="261" spans="1:8" x14ac:dyDescent="0.3">
      <c r="A261" t="s">
        <v>194</v>
      </c>
      <c r="B261" t="str">
        <f>VLOOKUP(C261, olt_db!$B$2:$E$75, 2, 0)</f>
        <v>OLT-SMGN-IBS-Pematang_Asilum-01</v>
      </c>
      <c r="C261" t="s">
        <v>210</v>
      </c>
      <c r="D261" s="99" t="s">
        <v>545</v>
      </c>
      <c r="E261" s="51" t="s">
        <v>382</v>
      </c>
      <c r="F261" s="52">
        <v>2.9856716452323599</v>
      </c>
      <c r="G261" s="53">
        <v>99.198929101129906</v>
      </c>
      <c r="H261" s="54">
        <f t="shared" si="8"/>
        <v>264.55962034612094</v>
      </c>
    </row>
    <row r="262" spans="1:8" x14ac:dyDescent="0.3">
      <c r="A262" t="s">
        <v>194</v>
      </c>
      <c r="B262" t="str">
        <f>VLOOKUP(C262, olt_db!$B$2:$E$75, 2, 0)</f>
        <v>OLT-SMGN-IBS-Pematang_Asilum-01</v>
      </c>
      <c r="C262" t="s">
        <v>210</v>
      </c>
      <c r="D262" s="99" t="s">
        <v>545</v>
      </c>
      <c r="E262" s="51" t="s">
        <v>381</v>
      </c>
      <c r="F262" s="52">
        <v>2.98736354061894</v>
      </c>
      <c r="G262" s="53">
        <v>99.200262459283195</v>
      </c>
      <c r="H262" s="54">
        <f t="shared" si="8"/>
        <v>125.25941556787582</v>
      </c>
    </row>
    <row r="263" spans="1:8" x14ac:dyDescent="0.3">
      <c r="A263" t="s">
        <v>194</v>
      </c>
      <c r="B263" t="str">
        <f>VLOOKUP(C263, olt_db!$B$2:$E$75, 2, 0)</f>
        <v>OLT-SMGN-IBS-Pematang_Asilum-01</v>
      </c>
      <c r="C263" t="s">
        <v>210</v>
      </c>
      <c r="D263" s="99" t="s">
        <v>545</v>
      </c>
      <c r="E263" s="51" t="s">
        <v>380</v>
      </c>
      <c r="F263" s="52">
        <v>2.98814160997249</v>
      </c>
      <c r="G263" s="53">
        <v>99.200921949131398</v>
      </c>
      <c r="H263" s="54">
        <f t="shared" si="8"/>
        <v>304.51400020290873</v>
      </c>
    </row>
    <row r="264" spans="1:8" x14ac:dyDescent="0.3">
      <c r="A264" t="s">
        <v>194</v>
      </c>
      <c r="B264" t="str">
        <f>VLOOKUP(C264, olt_db!$B$2:$E$75, 2, 0)</f>
        <v>OLT-SMGN-IBS-Pematang_Asilum-01</v>
      </c>
      <c r="C264" t="s">
        <v>210</v>
      </c>
      <c r="D264" s="99" t="s">
        <v>545</v>
      </c>
      <c r="E264" s="51" t="s">
        <v>379</v>
      </c>
      <c r="F264" s="52">
        <v>2.9900998296602901</v>
      </c>
      <c r="G264" s="53">
        <v>99.202442822156996</v>
      </c>
      <c r="H264" s="54">
        <f t="shared" si="8"/>
        <v>230.9754225301873</v>
      </c>
    </row>
    <row r="265" spans="1:8" x14ac:dyDescent="0.3">
      <c r="A265" t="s">
        <v>194</v>
      </c>
      <c r="B265" t="str">
        <f>VLOOKUP(C265, olt_db!$B$2:$E$75, 2, 0)</f>
        <v>OLT-SMGN-IBS-Pematang_Asilum-01</v>
      </c>
      <c r="C265" t="s">
        <v>210</v>
      </c>
      <c r="D265" s="99" t="s">
        <v>545</v>
      </c>
      <c r="E265" s="51" t="s">
        <v>378</v>
      </c>
      <c r="F265" s="52">
        <v>2.9915374267083301</v>
      </c>
      <c r="G265" s="53">
        <v>99.203655523177403</v>
      </c>
      <c r="H265" s="54">
        <f t="shared" si="8"/>
        <v>316.5763133742812</v>
      </c>
    </row>
    <row r="266" spans="1:8" x14ac:dyDescent="0.3">
      <c r="A266" t="s">
        <v>194</v>
      </c>
      <c r="B266" t="str">
        <f>VLOOKUP(C266, olt_db!$B$2:$E$75, 2, 0)</f>
        <v>OLT-SMGN-IBS-Pematang_Asilum-01</v>
      </c>
      <c r="C266" t="s">
        <v>210</v>
      </c>
      <c r="D266" s="99" t="s">
        <v>545</v>
      </c>
      <c r="E266" s="51" t="s">
        <v>377</v>
      </c>
      <c r="F266" s="52">
        <v>2.9935615971846099</v>
      </c>
      <c r="G266" s="53">
        <v>99.205251531464697</v>
      </c>
      <c r="H266" s="54">
        <f t="shared" si="8"/>
        <v>239.46299636092317</v>
      </c>
    </row>
    <row r="267" spans="1:8" x14ac:dyDescent="0.3">
      <c r="A267" t="s">
        <v>194</v>
      </c>
      <c r="B267" t="str">
        <f>VLOOKUP(C267, olt_db!$B$2:$E$75, 2, 0)</f>
        <v>OLT-SMGN-IBS-Pematang_Asilum-01</v>
      </c>
      <c r="C267" t="s">
        <v>210</v>
      </c>
      <c r="D267" s="99" t="s">
        <v>545</v>
      </c>
      <c r="E267" s="51" t="s">
        <v>376</v>
      </c>
      <c r="F267" s="52">
        <v>2.9950598627602001</v>
      </c>
      <c r="G267" s="53">
        <v>99.206499417947001</v>
      </c>
      <c r="H267" s="54">
        <f t="shared" si="8"/>
        <v>145.87095059687806</v>
      </c>
    </row>
    <row r="268" spans="1:8" x14ac:dyDescent="0.3">
      <c r="A268" t="s">
        <v>194</v>
      </c>
      <c r="B268" t="str">
        <f>VLOOKUP(C268, olt_db!$B$2:$E$75, 2, 0)</f>
        <v>OLT-SMGN-IBS-Pematang_Asilum-01</v>
      </c>
      <c r="C268" t="s">
        <v>210</v>
      </c>
      <c r="D268" s="99" t="s">
        <v>545</v>
      </c>
      <c r="E268" s="51" t="s">
        <v>375</v>
      </c>
      <c r="F268" s="52">
        <v>2.9959498087903</v>
      </c>
      <c r="G268" s="53">
        <v>99.207286146548697</v>
      </c>
      <c r="H268" s="54">
        <f t="shared" si="8"/>
        <v>121.06981974839483</v>
      </c>
    </row>
    <row r="269" spans="1:8" x14ac:dyDescent="0.3">
      <c r="A269" t="s">
        <v>194</v>
      </c>
      <c r="B269" t="str">
        <f>VLOOKUP(C269, olt_db!$B$2:$E$75, 2, 0)</f>
        <v>OLT-SMGN-IBS-Pematang_Asilum-01</v>
      </c>
      <c r="C269" t="s">
        <v>210</v>
      </c>
      <c r="D269" s="99" t="s">
        <v>545</v>
      </c>
      <c r="E269" s="51" t="s">
        <v>374</v>
      </c>
      <c r="F269" s="52">
        <v>2.99659180418409</v>
      </c>
      <c r="G269" s="53">
        <v>99.208034584515303</v>
      </c>
      <c r="H269" s="54">
        <f t="shared" si="8"/>
        <v>202.67322499112854</v>
      </c>
    </row>
    <row r="270" spans="1:8" x14ac:dyDescent="0.3">
      <c r="A270" t="s">
        <v>194</v>
      </c>
      <c r="B270" t="str">
        <f>VLOOKUP(C270, olt_db!$B$2:$E$75, 2, 0)</f>
        <v>OLT-SMGN-IBS-Pematang_Asilum-01</v>
      </c>
      <c r="C270" t="s">
        <v>210</v>
      </c>
      <c r="D270" s="99" t="s">
        <v>545</v>
      </c>
      <c r="E270" s="51" t="s">
        <v>373</v>
      </c>
      <c r="F270" s="52">
        <v>2.9974516430167601</v>
      </c>
      <c r="G270" s="53">
        <v>99.209444046430605</v>
      </c>
      <c r="H270" s="54">
        <f t="shared" si="8"/>
        <v>156.15952212601997</v>
      </c>
    </row>
    <row r="271" spans="1:8" x14ac:dyDescent="0.3">
      <c r="A271" t="s">
        <v>194</v>
      </c>
      <c r="B271" t="str">
        <f>VLOOKUP(C271, olt_db!$B$2:$E$75, 2, 0)</f>
        <v>OLT-SMGN-IBS-Pematang_Asilum-01</v>
      </c>
      <c r="C271" t="s">
        <v>210</v>
      </c>
      <c r="D271" s="99" t="s">
        <v>545</v>
      </c>
      <c r="E271" s="51" t="s">
        <v>372</v>
      </c>
      <c r="F271" s="52">
        <v>2.9980191582140701</v>
      </c>
      <c r="G271" s="53">
        <v>99.210582701131202</v>
      </c>
      <c r="H271" s="54">
        <f t="shared" si="8"/>
        <v>149.16152402590737</v>
      </c>
    </row>
    <row r="272" spans="1:8" x14ac:dyDescent="0.3">
      <c r="A272" t="s">
        <v>194</v>
      </c>
      <c r="B272" t="str">
        <f>VLOOKUP(C272, olt_db!$B$2:$E$75, 2, 0)</f>
        <v>OLT-SMGN-IBS-Pematang_Asilum-01</v>
      </c>
      <c r="C272" t="s">
        <v>210</v>
      </c>
      <c r="D272" s="99" t="s">
        <v>545</v>
      </c>
      <c r="E272" s="51" t="s">
        <v>371</v>
      </c>
      <c r="F272" s="52">
        <v>2.99841891434472</v>
      </c>
      <c r="G272" s="53">
        <v>99.2117304607454</v>
      </c>
      <c r="H272" s="54">
        <f t="shared" si="8"/>
        <v>148.48091454019089</v>
      </c>
    </row>
    <row r="273" spans="1:8" x14ac:dyDescent="0.3">
      <c r="A273" t="s">
        <v>194</v>
      </c>
      <c r="B273" t="str">
        <f>VLOOKUP(C273, olt_db!$B$2:$E$75, 2, 0)</f>
        <v>OLT-SMGN-IBS-Pematang_Asilum-01</v>
      </c>
      <c r="C273" t="s">
        <v>210</v>
      </c>
      <c r="D273" s="99" t="s">
        <v>545</v>
      </c>
      <c r="E273" s="51" t="s">
        <v>370</v>
      </c>
      <c r="F273" s="52">
        <v>2.9987865811185901</v>
      </c>
      <c r="G273" s="53">
        <v>99.212883106625597</v>
      </c>
      <c r="H273" s="54">
        <f t="shared" si="8"/>
        <v>66.848474301879705</v>
      </c>
    </row>
    <row r="274" spans="1:8" x14ac:dyDescent="0.3">
      <c r="A274" t="s">
        <v>194</v>
      </c>
      <c r="B274" t="str">
        <f>VLOOKUP(C274, olt_db!$B$2:$E$75, 2, 0)</f>
        <v>OLT-SMGN-IBS-Pematang_Asilum-01</v>
      </c>
      <c r="C274" t="s">
        <v>210</v>
      </c>
      <c r="D274" s="99" t="s">
        <v>545</v>
      </c>
      <c r="E274" s="51" t="s">
        <v>369</v>
      </c>
      <c r="F274" s="52">
        <v>2.9989649178262101</v>
      </c>
      <c r="G274" s="53">
        <v>99.213397774076</v>
      </c>
      <c r="H274" s="54">
        <f t="shared" si="8"/>
        <v>309.61088482440931</v>
      </c>
    </row>
    <row r="275" spans="1:8" x14ac:dyDescent="0.3">
      <c r="A275" t="s">
        <v>194</v>
      </c>
      <c r="B275" t="str">
        <f>VLOOKUP(C275, olt_db!$B$2:$E$75, 2, 0)</f>
        <v>OLT-SMGN-IBS-Pematang_Asilum-01</v>
      </c>
      <c r="C275" t="s">
        <v>210</v>
      </c>
      <c r="D275" s="99" t="s">
        <v>545</v>
      </c>
      <c r="E275" s="51" t="s">
        <v>368</v>
      </c>
      <c r="F275" s="52">
        <v>2.9997553143389899</v>
      </c>
      <c r="G275" s="53">
        <v>99.2157935376582</v>
      </c>
      <c r="H275" s="54">
        <f t="shared" si="8"/>
        <v>228.03713814315208</v>
      </c>
    </row>
    <row r="276" spans="1:8" x14ac:dyDescent="0.3">
      <c r="A276" t="s">
        <v>194</v>
      </c>
      <c r="B276" t="str">
        <f>VLOOKUP(C276, olt_db!$B$2:$E$75, 2, 0)</f>
        <v>OLT-SMGN-IBS-Pematang_Asilum-01</v>
      </c>
      <c r="C276" t="s">
        <v>210</v>
      </c>
      <c r="D276" s="99" t="s">
        <v>545</v>
      </c>
      <c r="E276" s="51" t="s">
        <v>471</v>
      </c>
      <c r="F276" s="57">
        <v>3.0003764226745702</v>
      </c>
      <c r="G276" s="55">
        <v>99.217544715975606</v>
      </c>
      <c r="H276" s="54">
        <f t="shared" si="8"/>
        <v>67.980520031082023</v>
      </c>
    </row>
    <row r="277" spans="1:8" x14ac:dyDescent="0.3">
      <c r="A277" t="s">
        <v>194</v>
      </c>
      <c r="B277" t="str">
        <f>VLOOKUP(C277, olt_db!$B$2:$E$75, 2, 0)</f>
        <v>OLT-SMGN-IBS-Pematang_Asilum-01</v>
      </c>
      <c r="C277" t="s">
        <v>210</v>
      </c>
      <c r="D277" s="99" t="s">
        <v>545</v>
      </c>
      <c r="E277" s="51" t="s">
        <v>472</v>
      </c>
      <c r="F277" s="57">
        <v>3.00092054360413</v>
      </c>
      <c r="G277" s="55">
        <v>99.217444565407405</v>
      </c>
      <c r="H277" s="54">
        <f t="shared" si="8"/>
        <v>80.278331663998301</v>
      </c>
    </row>
    <row r="278" spans="1:8" x14ac:dyDescent="0.3">
      <c r="A278" t="s">
        <v>194</v>
      </c>
      <c r="B278" t="str">
        <f>VLOOKUP(C278, olt_db!$B$2:$E$75, 2, 0)</f>
        <v>OLT-SMGN-IBS-Pematang_Asilum-01</v>
      </c>
      <c r="C278" t="s">
        <v>210</v>
      </c>
      <c r="D278" s="99" t="s">
        <v>545</v>
      </c>
      <c r="E278" s="51" t="s">
        <v>473</v>
      </c>
      <c r="F278" s="57">
        <v>3.00154200279961</v>
      </c>
      <c r="G278" s="55">
        <v>99.217242763723902</v>
      </c>
      <c r="H278" s="54">
        <f t="shared" si="8"/>
        <v>91.01675083284249</v>
      </c>
    </row>
    <row r="279" spans="1:8" x14ac:dyDescent="0.3">
      <c r="A279" t="s">
        <v>194</v>
      </c>
      <c r="B279" t="str">
        <f>VLOOKUP(C279, olt_db!$B$2:$E$75, 2, 0)</f>
        <v>OLT-SMGN-IBS-Pematang_Asilum-01</v>
      </c>
      <c r="C279" t="s">
        <v>210</v>
      </c>
      <c r="D279" s="99" t="s">
        <v>545</v>
      </c>
      <c r="E279" s="51" t="s">
        <v>474</v>
      </c>
      <c r="F279" s="57">
        <v>3.0022696172432601</v>
      </c>
      <c r="G279" s="55">
        <v>99.217103910151593</v>
      </c>
      <c r="H279" s="54">
        <f t="shared" si="8"/>
        <v>29.382093796002472</v>
      </c>
    </row>
    <row r="280" spans="1:8" x14ac:dyDescent="0.3">
      <c r="A280" t="s">
        <v>194</v>
      </c>
      <c r="B280" t="str">
        <f>VLOOKUP(C280, olt_db!$B$2:$E$75, 2, 0)</f>
        <v>OLT-SMGN-IBS-Pematang_Asilum-01</v>
      </c>
      <c r="C280" t="s">
        <v>210</v>
      </c>
      <c r="D280" s="99" t="s">
        <v>545</v>
      </c>
      <c r="E280" s="51" t="s">
        <v>475</v>
      </c>
      <c r="F280" s="57">
        <v>3.0022221674476199</v>
      </c>
      <c r="G280" s="55">
        <v>99.216869226803595</v>
      </c>
      <c r="H280" s="54">
        <f>(ACOS(COS(RADIANS(90-olt_db!F51)) * COS(RADIANS(90-F280)) + SIN(RADIANS(90-olt_db!F51)) * SIN(RADIANS(90-F280)) * COS(RADIANS(olt_db!G51-G280))) * 6371392)*1.105</f>
        <v>0.33175441850036641</v>
      </c>
    </row>
    <row r="281" spans="1:8" x14ac:dyDescent="0.3">
      <c r="A281" t="s">
        <v>194</v>
      </c>
      <c r="B281" t="str">
        <f>VLOOKUP(C281, olt_db!$B$2:$E$75, 2, 0)</f>
        <v>OLT-SMGN-IBS-Pematang_Asilum-01</v>
      </c>
      <c r="C281" t="s">
        <v>210</v>
      </c>
      <c r="D281" s="100" t="s">
        <v>623</v>
      </c>
      <c r="E281" s="59" t="s">
        <v>435</v>
      </c>
      <c r="F281" s="60">
        <v>2.9946322583708498</v>
      </c>
      <c r="G281" s="61">
        <v>99.170294247204694</v>
      </c>
      <c r="H281" s="62">
        <f>(ACOS(COS(RADIANS(90-F282)) * COS(RADIANS(90-F281)) + SIN(RADIANS(90-F282)) * SIN(RADIANS(90-F281)) * COS(RADIANS(G282-G281))) * 6371392)*1.105</f>
        <v>39.558428101574854</v>
      </c>
    </row>
    <row r="282" spans="1:8" x14ac:dyDescent="0.3">
      <c r="A282" t="s">
        <v>194</v>
      </c>
      <c r="B282" t="str">
        <f>VLOOKUP(C282, olt_db!$B$2:$E$75, 2, 0)</f>
        <v>OLT-SMGN-IBS-Pematang_Asilum-01</v>
      </c>
      <c r="C282" t="s">
        <v>210</v>
      </c>
      <c r="D282" s="100" t="s">
        <v>623</v>
      </c>
      <c r="E282" s="59" t="s">
        <v>434</v>
      </c>
      <c r="F282" s="60">
        <v>2.9943112216471599</v>
      </c>
      <c r="G282" s="61">
        <v>99.170270221635903</v>
      </c>
      <c r="H282" s="62">
        <f t="shared" ref="H282:H344" si="9">(ACOS(COS(RADIANS(90-F283)) * COS(RADIANS(90-F282)) + SIN(RADIANS(90-F283)) * SIN(RADIANS(90-F282)) * COS(RADIANS(G283-G282))) * 6371392)*1.105</f>
        <v>61.706054420102738</v>
      </c>
    </row>
    <row r="283" spans="1:8" x14ac:dyDescent="0.3">
      <c r="A283" t="s">
        <v>194</v>
      </c>
      <c r="B283" t="str">
        <f>VLOOKUP(C283, olt_db!$B$2:$E$75, 2, 0)</f>
        <v>OLT-SMGN-IBS-Pematang_Asilum-01</v>
      </c>
      <c r="C283" t="s">
        <v>210</v>
      </c>
      <c r="D283" s="100" t="s">
        <v>623</v>
      </c>
      <c r="E283" s="59" t="s">
        <v>433</v>
      </c>
      <c r="F283" s="60">
        <v>2.99393382632105</v>
      </c>
      <c r="G283" s="61">
        <v>99.170601961313693</v>
      </c>
      <c r="H283" s="62">
        <f t="shared" si="9"/>
        <v>67.209875511919876</v>
      </c>
    </row>
    <row r="284" spans="1:8" x14ac:dyDescent="0.3">
      <c r="A284" t="s">
        <v>194</v>
      </c>
      <c r="B284" t="str">
        <f>VLOOKUP(C284, olt_db!$B$2:$E$75, 2, 0)</f>
        <v>OLT-SMGN-IBS-Pematang_Asilum-01</v>
      </c>
      <c r="C284" t="s">
        <v>210</v>
      </c>
      <c r="D284" s="100" t="s">
        <v>623</v>
      </c>
      <c r="E284" s="59" t="s">
        <v>432</v>
      </c>
      <c r="F284" s="60">
        <v>2.9933868964530101</v>
      </c>
      <c r="G284" s="61">
        <v>99.170595823318394</v>
      </c>
      <c r="H284" s="62">
        <f t="shared" si="9"/>
        <v>63.092939955984434</v>
      </c>
    </row>
    <row r="285" spans="1:8" x14ac:dyDescent="0.3">
      <c r="A285" t="s">
        <v>194</v>
      </c>
      <c r="B285" t="str">
        <f>VLOOKUP(C285, olt_db!$B$2:$E$75, 2, 0)</f>
        <v>OLT-SMGN-IBS-Pematang_Asilum-01</v>
      </c>
      <c r="C285" t="s">
        <v>210</v>
      </c>
      <c r="D285" s="100" t="s">
        <v>623</v>
      </c>
      <c r="E285" s="59" t="s">
        <v>431</v>
      </c>
      <c r="F285" s="60">
        <v>2.9929097675606</v>
      </c>
      <c r="G285" s="61">
        <v>99.170405855752605</v>
      </c>
      <c r="H285" s="62">
        <f t="shared" si="9"/>
        <v>44.076543045186369</v>
      </c>
    </row>
    <row r="286" spans="1:8" x14ac:dyDescent="0.3">
      <c r="A286" t="s">
        <v>194</v>
      </c>
      <c r="B286" t="str">
        <f>VLOOKUP(C286, olt_db!$B$2:$E$75, 2, 0)</f>
        <v>OLT-SMGN-IBS-Pematang_Asilum-01</v>
      </c>
      <c r="C286" t="s">
        <v>210</v>
      </c>
      <c r="D286" s="100" t="s">
        <v>623</v>
      </c>
      <c r="E286" s="59" t="s">
        <v>430</v>
      </c>
      <c r="F286" s="60">
        <v>2.9925550196701001</v>
      </c>
      <c r="G286" s="61">
        <v>99.170352661745994</v>
      </c>
      <c r="H286" s="62">
        <f t="shared" si="9"/>
        <v>97.567051363192476</v>
      </c>
    </row>
    <row r="287" spans="1:8" x14ac:dyDescent="0.3">
      <c r="A287" t="s">
        <v>194</v>
      </c>
      <c r="B287" t="str">
        <f>VLOOKUP(C287, olt_db!$B$2:$E$75, 2, 0)</f>
        <v>OLT-SMGN-IBS-Pematang_Asilum-01</v>
      </c>
      <c r="C287" t="s">
        <v>210</v>
      </c>
      <c r="D287" s="100" t="s">
        <v>623</v>
      </c>
      <c r="E287" s="59" t="s">
        <v>429</v>
      </c>
      <c r="F287" s="60">
        <v>2.9917610509757901</v>
      </c>
      <c r="G287" s="61">
        <v>99.170361318085696</v>
      </c>
      <c r="H287" s="62">
        <f t="shared" si="9"/>
        <v>105.43774461270016</v>
      </c>
    </row>
    <row r="288" spans="1:8" x14ac:dyDescent="0.3">
      <c r="A288" t="s">
        <v>194</v>
      </c>
      <c r="B288" t="str">
        <f>VLOOKUP(C288, olt_db!$B$2:$E$75, 2, 0)</f>
        <v>OLT-SMGN-IBS-Pematang_Asilum-01</v>
      </c>
      <c r="C288" t="s">
        <v>210</v>
      </c>
      <c r="D288" s="100" t="s">
        <v>623</v>
      </c>
      <c r="E288" s="59" t="s">
        <v>428</v>
      </c>
      <c r="F288" s="60">
        <v>2.9909034042910698</v>
      </c>
      <c r="G288" s="61">
        <v>99.170334367436098</v>
      </c>
      <c r="H288" s="62">
        <f t="shared" si="9"/>
        <v>54.213382231580184</v>
      </c>
    </row>
    <row r="289" spans="1:8" x14ac:dyDescent="0.3">
      <c r="A289" t="s">
        <v>194</v>
      </c>
      <c r="B289" t="str">
        <f>VLOOKUP(C289, olt_db!$B$2:$E$75, 2, 0)</f>
        <v>OLT-SMGN-IBS-Pematang_Asilum-01</v>
      </c>
      <c r="C289" t="s">
        <v>210</v>
      </c>
      <c r="D289" s="100" t="s">
        <v>623</v>
      </c>
      <c r="E289" s="59" t="s">
        <v>427</v>
      </c>
      <c r="F289" s="60">
        <v>2.9904622535013701</v>
      </c>
      <c r="G289" s="61">
        <v>99.170340781137</v>
      </c>
      <c r="H289" s="62">
        <f t="shared" si="9"/>
        <v>133.34971945269888</v>
      </c>
    </row>
    <row r="290" spans="1:8" x14ac:dyDescent="0.3">
      <c r="A290" t="s">
        <v>194</v>
      </c>
      <c r="B290" t="str">
        <f>VLOOKUP(C290, olt_db!$B$2:$E$75, 2, 0)</f>
        <v>OLT-SMGN-IBS-Pematang_Asilum-01</v>
      </c>
      <c r="C290" t="s">
        <v>210</v>
      </c>
      <c r="D290" s="100" t="s">
        <v>623</v>
      </c>
      <c r="E290" s="59" t="s">
        <v>426</v>
      </c>
      <c r="F290" s="60">
        <v>2.9893771719828699</v>
      </c>
      <c r="G290" s="61">
        <v>99.170323373538196</v>
      </c>
      <c r="H290" s="62">
        <f t="shared" si="9"/>
        <v>81.659043868871777</v>
      </c>
    </row>
    <row r="291" spans="1:8" x14ac:dyDescent="0.3">
      <c r="A291" t="s">
        <v>194</v>
      </c>
      <c r="B291" t="str">
        <f>VLOOKUP(C291, olt_db!$B$2:$E$75, 2, 0)</f>
        <v>OLT-SMGN-IBS-Pematang_Asilum-01</v>
      </c>
      <c r="C291" t="s">
        <v>210</v>
      </c>
      <c r="D291" s="100" t="s">
        <v>623</v>
      </c>
      <c r="E291" s="59" t="s">
        <v>425</v>
      </c>
      <c r="F291" s="60">
        <v>2.98871268817661</v>
      </c>
      <c r="G291" s="61">
        <v>99.170313727355094</v>
      </c>
      <c r="H291" s="62">
        <f t="shared" si="9"/>
        <v>79.112891415014005</v>
      </c>
    </row>
    <row r="292" spans="1:8" x14ac:dyDescent="0.3">
      <c r="A292" t="s">
        <v>194</v>
      </c>
      <c r="B292" t="str">
        <f>VLOOKUP(C292, olt_db!$B$2:$E$75, 2, 0)</f>
        <v>OLT-SMGN-IBS-Pematang_Asilum-01</v>
      </c>
      <c r="C292" t="s">
        <v>210</v>
      </c>
      <c r="D292" s="100" t="s">
        <v>623</v>
      </c>
      <c r="E292" s="59" t="s">
        <v>424</v>
      </c>
      <c r="F292" s="60">
        <v>2.9880694957806799</v>
      </c>
      <c r="G292" s="61">
        <v>99.170284970811807</v>
      </c>
      <c r="H292" s="62">
        <f t="shared" si="9"/>
        <v>98.359394796301615</v>
      </c>
    </row>
    <row r="293" spans="1:8" x14ac:dyDescent="0.3">
      <c r="A293" t="s">
        <v>194</v>
      </c>
      <c r="B293" t="str">
        <f>VLOOKUP(C293, olt_db!$B$2:$E$75, 2, 0)</f>
        <v>OLT-SMGN-IBS-Pematang_Asilum-01</v>
      </c>
      <c r="C293" t="s">
        <v>210</v>
      </c>
      <c r="D293" s="100" t="s">
        <v>623</v>
      </c>
      <c r="E293" s="59" t="s">
        <v>423</v>
      </c>
      <c r="F293" s="60">
        <v>2.9872690580182102</v>
      </c>
      <c r="G293" s="61">
        <v>99.170291536956398</v>
      </c>
      <c r="H293" s="62">
        <f t="shared" si="9"/>
        <v>93.789151154862182</v>
      </c>
    </row>
    <row r="294" spans="1:8" x14ac:dyDescent="0.3">
      <c r="A294" t="s">
        <v>194</v>
      </c>
      <c r="B294" t="str">
        <f>VLOOKUP(C294, olt_db!$B$2:$E$75, 2, 0)</f>
        <v>OLT-SMGN-IBS-Pematang_Asilum-01</v>
      </c>
      <c r="C294" t="s">
        <v>210</v>
      </c>
      <c r="D294" s="100" t="s">
        <v>623</v>
      </c>
      <c r="E294" s="59" t="s">
        <v>422</v>
      </c>
      <c r="F294" s="60">
        <v>2.9865129349792401</v>
      </c>
      <c r="G294" s="61">
        <v>99.170187180673395</v>
      </c>
      <c r="H294" s="62">
        <f t="shared" si="9"/>
        <v>98.43646148402118</v>
      </c>
    </row>
    <row r="295" spans="1:8" x14ac:dyDescent="0.3">
      <c r="A295" t="s">
        <v>194</v>
      </c>
      <c r="B295" t="str">
        <f>VLOOKUP(C295, olt_db!$B$2:$E$75, 2, 0)</f>
        <v>OLT-SMGN-IBS-Pematang_Asilum-01</v>
      </c>
      <c r="C295" t="s">
        <v>210</v>
      </c>
      <c r="D295" s="100" t="s">
        <v>623</v>
      </c>
      <c r="E295" s="59" t="s">
        <v>421</v>
      </c>
      <c r="F295" s="60">
        <v>2.98571189524375</v>
      </c>
      <c r="G295" s="61">
        <v>99.170196301431901</v>
      </c>
      <c r="H295" s="62">
        <f t="shared" si="9"/>
        <v>90.487865112155632</v>
      </c>
    </row>
    <row r="296" spans="1:8" x14ac:dyDescent="0.3">
      <c r="A296" t="s">
        <v>194</v>
      </c>
      <c r="B296" t="str">
        <f>VLOOKUP(C296, olt_db!$B$2:$E$75, 2, 0)</f>
        <v>OLT-SMGN-IBS-Pematang_Asilum-01</v>
      </c>
      <c r="C296" t="s">
        <v>210</v>
      </c>
      <c r="D296" s="100" t="s">
        <v>623</v>
      </c>
      <c r="E296" s="59" t="s">
        <v>420</v>
      </c>
      <c r="F296" s="60">
        <v>2.98497550581722</v>
      </c>
      <c r="G296" s="61">
        <v>99.170200990071393</v>
      </c>
      <c r="H296" s="62">
        <f t="shared" si="9"/>
        <v>81.22449888991396</v>
      </c>
    </row>
    <row r="297" spans="1:8" x14ac:dyDescent="0.3">
      <c r="A297" t="s">
        <v>194</v>
      </c>
      <c r="B297" t="str">
        <f>VLOOKUP(C297, olt_db!$B$2:$E$75, 2, 0)</f>
        <v>OLT-SMGN-IBS-Pematang_Asilum-01</v>
      </c>
      <c r="C297" t="s">
        <v>210</v>
      </c>
      <c r="D297" s="100" t="s">
        <v>623</v>
      </c>
      <c r="E297" s="59" t="s">
        <v>419</v>
      </c>
      <c r="F297" s="60">
        <v>2.9843146058084802</v>
      </c>
      <c r="G297" s="61">
        <v>99.170188475873601</v>
      </c>
      <c r="H297" s="62">
        <f t="shared" si="9"/>
        <v>60.117708851323549</v>
      </c>
    </row>
    <row r="298" spans="1:8" x14ac:dyDescent="0.3">
      <c r="A298" t="s">
        <v>194</v>
      </c>
      <c r="B298" t="str">
        <f>VLOOKUP(C298, olt_db!$B$2:$E$75, 2, 0)</f>
        <v>OLT-SMGN-IBS-Pematang_Asilum-01</v>
      </c>
      <c r="C298" t="s">
        <v>210</v>
      </c>
      <c r="D298" s="100" t="s">
        <v>623</v>
      </c>
      <c r="E298" s="59" t="s">
        <v>418</v>
      </c>
      <c r="F298" s="60">
        <v>2.9838255351201601</v>
      </c>
      <c r="G298" s="61">
        <v>99.170175271647594</v>
      </c>
      <c r="H298" s="62">
        <f t="shared" si="9"/>
        <v>94.002601500052833</v>
      </c>
    </row>
    <row r="299" spans="1:8" x14ac:dyDescent="0.3">
      <c r="A299" t="s">
        <v>194</v>
      </c>
      <c r="B299" t="str">
        <f>VLOOKUP(C299, olt_db!$B$2:$E$75, 2, 0)</f>
        <v>OLT-SMGN-IBS-Pematang_Asilum-01</v>
      </c>
      <c r="C299" t="s">
        <v>210</v>
      </c>
      <c r="D299" s="100" t="s">
        <v>623</v>
      </c>
      <c r="E299" s="59" t="s">
        <v>417</v>
      </c>
      <c r="F299" s="60">
        <v>2.9830605680038098</v>
      </c>
      <c r="G299" s="61">
        <v>99.170167341696299</v>
      </c>
      <c r="H299" s="62">
        <f t="shared" si="9"/>
        <v>92.112556926999957</v>
      </c>
    </row>
    <row r="300" spans="1:8" x14ac:dyDescent="0.3">
      <c r="A300" t="s">
        <v>194</v>
      </c>
      <c r="B300" t="str">
        <f>VLOOKUP(C300, olt_db!$B$2:$E$75, 2, 0)</f>
        <v>OLT-SMGN-IBS-Pematang_Asilum-01</v>
      </c>
      <c r="C300" t="s">
        <v>210</v>
      </c>
      <c r="D300" s="100" t="s">
        <v>623</v>
      </c>
      <c r="E300" s="59" t="s">
        <v>416</v>
      </c>
      <c r="F300" s="60">
        <v>2.98231198728817</v>
      </c>
      <c r="G300" s="61">
        <v>99.170206968538807</v>
      </c>
      <c r="H300" s="62">
        <f t="shared" si="9"/>
        <v>104.32196932568363</v>
      </c>
    </row>
    <row r="301" spans="1:8" x14ac:dyDescent="0.3">
      <c r="A301" t="s">
        <v>194</v>
      </c>
      <c r="B301" t="str">
        <f>VLOOKUP(C301, olt_db!$B$2:$E$75, 2, 0)</f>
        <v>OLT-SMGN-IBS-Pematang_Asilum-01</v>
      </c>
      <c r="C301" t="s">
        <v>210</v>
      </c>
      <c r="D301" s="100" t="s">
        <v>623</v>
      </c>
      <c r="E301" s="59" t="s">
        <v>415</v>
      </c>
      <c r="F301" s="60">
        <v>2.9814630671034701</v>
      </c>
      <c r="G301" s="61">
        <v>99.1701961914642</v>
      </c>
      <c r="H301" s="62">
        <f t="shared" si="9"/>
        <v>102.60092067697423</v>
      </c>
    </row>
    <row r="302" spans="1:8" x14ac:dyDescent="0.3">
      <c r="A302" t="s">
        <v>194</v>
      </c>
      <c r="B302" t="str">
        <f>VLOOKUP(C302, olt_db!$B$2:$E$75, 2, 0)</f>
        <v>OLT-SMGN-IBS-Pematang_Asilum-01</v>
      </c>
      <c r="C302" t="s">
        <v>210</v>
      </c>
      <c r="D302" s="100" t="s">
        <v>623</v>
      </c>
      <c r="E302" s="59" t="s">
        <v>414</v>
      </c>
      <c r="F302" s="60">
        <v>2.9806280871027999</v>
      </c>
      <c r="G302" s="61">
        <v>99.170198150737406</v>
      </c>
      <c r="H302" s="62">
        <f t="shared" si="9"/>
        <v>88.152961238998955</v>
      </c>
    </row>
    <row r="303" spans="1:8" x14ac:dyDescent="0.3">
      <c r="A303" t="s">
        <v>194</v>
      </c>
      <c r="B303" t="str">
        <f>VLOOKUP(C303, olt_db!$B$2:$E$75, 2, 0)</f>
        <v>OLT-SMGN-IBS-Pematang_Asilum-01</v>
      </c>
      <c r="C303" t="s">
        <v>210</v>
      </c>
      <c r="D303" s="100" t="s">
        <v>623</v>
      </c>
      <c r="E303" s="59" t="s">
        <v>413</v>
      </c>
      <c r="F303" s="60">
        <v>2.9799110910545199</v>
      </c>
      <c r="G303" s="61">
        <v>99.170222322441901</v>
      </c>
      <c r="H303" s="62">
        <f t="shared" si="9"/>
        <v>115.82130726128898</v>
      </c>
    </row>
    <row r="304" spans="1:8" x14ac:dyDescent="0.3">
      <c r="A304" t="s">
        <v>194</v>
      </c>
      <c r="B304" t="str">
        <f>VLOOKUP(C304, olt_db!$B$2:$E$75, 2, 0)</f>
        <v>OLT-SMGN-IBS-Pematang_Asilum-01</v>
      </c>
      <c r="C304" t="s">
        <v>210</v>
      </c>
      <c r="D304" s="100" t="s">
        <v>623</v>
      </c>
      <c r="E304" s="59" t="s">
        <v>412</v>
      </c>
      <c r="F304" s="60">
        <v>2.9789694328301</v>
      </c>
      <c r="G304" s="61">
        <v>99.170263874869605</v>
      </c>
      <c r="H304" s="62">
        <f t="shared" si="9"/>
        <v>138.53724523984326</v>
      </c>
    </row>
    <row r="305" spans="1:8" x14ac:dyDescent="0.3">
      <c r="A305" t="s">
        <v>194</v>
      </c>
      <c r="B305" t="str">
        <f>VLOOKUP(C305, olt_db!$B$2:$E$75, 2, 0)</f>
        <v>OLT-SMGN-IBS-Pematang_Asilum-01</v>
      </c>
      <c r="C305" t="s">
        <v>210</v>
      </c>
      <c r="D305" s="100" t="s">
        <v>623</v>
      </c>
      <c r="E305" s="59" t="s">
        <v>411</v>
      </c>
      <c r="F305" s="60">
        <v>2.9778428792030698</v>
      </c>
      <c r="G305" s="61">
        <v>99.170308582204299</v>
      </c>
      <c r="H305" s="62">
        <f t="shared" si="9"/>
        <v>120.36940032899044</v>
      </c>
    </row>
    <row r="306" spans="1:8" x14ac:dyDescent="0.3">
      <c r="A306" t="s">
        <v>194</v>
      </c>
      <c r="B306" t="str">
        <f>VLOOKUP(C306, olt_db!$B$2:$E$75, 2, 0)</f>
        <v>OLT-SMGN-IBS-Pematang_Asilum-01</v>
      </c>
      <c r="C306" t="s">
        <v>210</v>
      </c>
      <c r="D306" s="100" t="s">
        <v>623</v>
      </c>
      <c r="E306" s="59" t="s">
        <v>410</v>
      </c>
      <c r="F306" s="60">
        <v>2.9768682576765899</v>
      </c>
      <c r="G306" s="61">
        <v>99.170209962075702</v>
      </c>
      <c r="H306" s="62">
        <f t="shared" si="9"/>
        <v>146.98443095415783</v>
      </c>
    </row>
    <row r="307" spans="1:8" x14ac:dyDescent="0.3">
      <c r="A307" t="s">
        <v>194</v>
      </c>
      <c r="B307" t="str">
        <f>VLOOKUP(C307, olt_db!$B$2:$E$75, 2, 0)</f>
        <v>OLT-SMGN-IBS-Pematang_Asilum-01</v>
      </c>
      <c r="C307" t="s">
        <v>210</v>
      </c>
      <c r="D307" s="100" t="s">
        <v>623</v>
      </c>
      <c r="E307" s="59" t="s">
        <v>409</v>
      </c>
      <c r="F307" s="60">
        <v>2.97753630132723</v>
      </c>
      <c r="G307" s="61">
        <v>99.171203558265802</v>
      </c>
      <c r="H307" s="62">
        <f t="shared" si="9"/>
        <v>135.39954200269389</v>
      </c>
    </row>
    <row r="308" spans="1:8" x14ac:dyDescent="0.3">
      <c r="A308" t="s">
        <v>194</v>
      </c>
      <c r="B308" t="str">
        <f>VLOOKUP(C308, olt_db!$B$2:$E$75, 2, 0)</f>
        <v>OLT-SMGN-IBS-Pematang_Asilum-01</v>
      </c>
      <c r="C308" t="s">
        <v>210</v>
      </c>
      <c r="D308" s="100" t="s">
        <v>623</v>
      </c>
      <c r="E308" s="59" t="s">
        <v>408</v>
      </c>
      <c r="F308" s="60">
        <v>2.9780985376143301</v>
      </c>
      <c r="G308" s="61">
        <v>99.172152510318995</v>
      </c>
      <c r="H308" s="62">
        <f t="shared" si="9"/>
        <v>150.6010869725331</v>
      </c>
    </row>
    <row r="309" spans="1:8" x14ac:dyDescent="0.3">
      <c r="A309" t="s">
        <v>194</v>
      </c>
      <c r="B309" t="str">
        <f>VLOOKUP(C309, olt_db!$B$2:$E$75, 2, 0)</f>
        <v>OLT-SMGN-IBS-Pematang_Asilum-01</v>
      </c>
      <c r="C309" t="s">
        <v>210</v>
      </c>
      <c r="D309" s="100" t="s">
        <v>623</v>
      </c>
      <c r="E309" s="59" t="s">
        <v>407</v>
      </c>
      <c r="F309" s="60">
        <v>2.9787835881609102</v>
      </c>
      <c r="G309" s="61">
        <v>99.173170171645197</v>
      </c>
      <c r="H309" s="62">
        <f t="shared" si="9"/>
        <v>153.54625303316124</v>
      </c>
    </row>
    <row r="310" spans="1:8" x14ac:dyDescent="0.3">
      <c r="A310" t="s">
        <v>194</v>
      </c>
      <c r="B310" t="str">
        <f>VLOOKUP(C310, olt_db!$B$2:$E$75, 2, 0)</f>
        <v>OLT-SMGN-IBS-Pematang_Asilum-01</v>
      </c>
      <c r="C310" t="s">
        <v>210</v>
      </c>
      <c r="D310" s="100" t="s">
        <v>623</v>
      </c>
      <c r="E310" s="59" t="s">
        <v>406</v>
      </c>
      <c r="F310" s="60">
        <v>2.97951720504317</v>
      </c>
      <c r="G310" s="61">
        <v>99.174183105923603</v>
      </c>
      <c r="H310" s="62">
        <f t="shared" si="9"/>
        <v>87.216716191642362</v>
      </c>
    </row>
    <row r="311" spans="1:8" x14ac:dyDescent="0.3">
      <c r="A311" t="s">
        <v>194</v>
      </c>
      <c r="B311" t="str">
        <f>VLOOKUP(C311, olt_db!$B$2:$E$75, 2, 0)</f>
        <v>OLT-SMGN-IBS-Pematang_Asilum-01</v>
      </c>
      <c r="C311" t="s">
        <v>210</v>
      </c>
      <c r="D311" s="100" t="s">
        <v>623</v>
      </c>
      <c r="E311" s="59" t="s">
        <v>405</v>
      </c>
      <c r="F311" s="60">
        <v>2.9798535982990701</v>
      </c>
      <c r="G311" s="61">
        <v>99.174808957399094</v>
      </c>
      <c r="H311" s="62">
        <f t="shared" si="9"/>
        <v>88.876012015842591</v>
      </c>
    </row>
    <row r="312" spans="1:8" x14ac:dyDescent="0.3">
      <c r="A312" t="s">
        <v>194</v>
      </c>
      <c r="B312" t="str">
        <f>VLOOKUP(C312, olt_db!$B$2:$E$75, 2, 0)</f>
        <v>OLT-SMGN-IBS-Pematang_Asilum-01</v>
      </c>
      <c r="C312" t="s">
        <v>210</v>
      </c>
      <c r="D312" s="100" t="s">
        <v>623</v>
      </c>
      <c r="E312" s="59" t="s">
        <v>404</v>
      </c>
      <c r="F312" s="60">
        <v>2.9801033768790202</v>
      </c>
      <c r="G312" s="61">
        <v>99.175488665064293</v>
      </c>
      <c r="H312" s="62">
        <f t="shared" si="9"/>
        <v>126.58676647850271</v>
      </c>
    </row>
    <row r="313" spans="1:8" x14ac:dyDescent="0.3">
      <c r="A313" t="s">
        <v>194</v>
      </c>
      <c r="B313" t="str">
        <f>VLOOKUP(C313, olt_db!$B$2:$E$75, 2, 0)</f>
        <v>OLT-SMGN-IBS-Pematang_Asilum-01</v>
      </c>
      <c r="C313" t="s">
        <v>210</v>
      </c>
      <c r="D313" s="100" t="s">
        <v>623</v>
      </c>
      <c r="E313" s="59" t="s">
        <v>403</v>
      </c>
      <c r="F313" s="60">
        <v>2.9802065590057998</v>
      </c>
      <c r="G313" s="61">
        <v>99.176515055517896</v>
      </c>
      <c r="H313" s="62">
        <f t="shared" si="9"/>
        <v>174.63761861271968</v>
      </c>
    </row>
    <row r="314" spans="1:8" x14ac:dyDescent="0.3">
      <c r="A314" t="s">
        <v>194</v>
      </c>
      <c r="B314" t="str">
        <f>VLOOKUP(C314, olt_db!$B$2:$E$75, 2, 0)</f>
        <v>OLT-SMGN-IBS-Pematang_Asilum-01</v>
      </c>
      <c r="C314" t="s">
        <v>210</v>
      </c>
      <c r="D314" s="100" t="s">
        <v>623</v>
      </c>
      <c r="E314" s="59" t="s">
        <v>402</v>
      </c>
      <c r="F314" s="60">
        <v>2.9804228259699799</v>
      </c>
      <c r="G314" s="61">
        <v>99.177921635345598</v>
      </c>
      <c r="H314" s="62">
        <f t="shared" si="9"/>
        <v>195.12437301419521</v>
      </c>
    </row>
    <row r="315" spans="1:8" x14ac:dyDescent="0.3">
      <c r="A315" t="s">
        <v>194</v>
      </c>
      <c r="B315" t="str">
        <f>VLOOKUP(C315, olt_db!$B$2:$E$75, 2, 0)</f>
        <v>OLT-SMGN-IBS-Pematang_Asilum-01</v>
      </c>
      <c r="C315" t="s">
        <v>210</v>
      </c>
      <c r="D315" s="100" t="s">
        <v>623</v>
      </c>
      <c r="E315" s="59" t="s">
        <v>401</v>
      </c>
      <c r="F315" s="60">
        <v>2.98065052418989</v>
      </c>
      <c r="G315" s="61">
        <v>99.179495307105398</v>
      </c>
      <c r="H315" s="62">
        <f t="shared" si="9"/>
        <v>172.18607270356134</v>
      </c>
    </row>
    <row r="316" spans="1:8" x14ac:dyDescent="0.3">
      <c r="A316" t="s">
        <v>194</v>
      </c>
      <c r="B316" t="str">
        <f>VLOOKUP(C316, olt_db!$B$2:$E$75, 2, 0)</f>
        <v>OLT-SMGN-IBS-Pematang_Asilum-01</v>
      </c>
      <c r="C316" t="s">
        <v>210</v>
      </c>
      <c r="D316" s="100" t="s">
        <v>623</v>
      </c>
      <c r="E316" s="59" t="s">
        <v>400</v>
      </c>
      <c r="F316" s="60">
        <v>2.98088690404402</v>
      </c>
      <c r="G316" s="61">
        <v>99.180878374179898</v>
      </c>
      <c r="H316" s="62">
        <f t="shared" si="9"/>
        <v>127.55709353875784</v>
      </c>
    </row>
    <row r="317" spans="1:8" x14ac:dyDescent="0.3">
      <c r="A317" t="s">
        <v>194</v>
      </c>
      <c r="B317" t="str">
        <f>VLOOKUP(C317, olt_db!$B$2:$E$75, 2, 0)</f>
        <v>OLT-SMGN-IBS-Pematang_Asilum-01</v>
      </c>
      <c r="C317" t="s">
        <v>210</v>
      </c>
      <c r="D317" s="100" t="s">
        <v>623</v>
      </c>
      <c r="E317" s="59" t="s">
        <v>399</v>
      </c>
      <c r="F317" s="60">
        <v>2.9811046449277798</v>
      </c>
      <c r="G317" s="61">
        <v>99.181894736026607</v>
      </c>
      <c r="H317" s="62">
        <f t="shared" si="9"/>
        <v>214.12150870578478</v>
      </c>
    </row>
    <row r="318" spans="1:8" x14ac:dyDescent="0.3">
      <c r="A318" t="s">
        <v>194</v>
      </c>
      <c r="B318" t="str">
        <f>VLOOKUP(C318, olt_db!$B$2:$E$75, 2, 0)</f>
        <v>OLT-SMGN-IBS-Pematang_Asilum-01</v>
      </c>
      <c r="C318" t="s">
        <v>210</v>
      </c>
      <c r="D318" s="100" t="s">
        <v>623</v>
      </c>
      <c r="E318" s="59" t="s">
        <v>398</v>
      </c>
      <c r="F318" s="60">
        <v>2.9815366990188701</v>
      </c>
      <c r="G318" s="61">
        <v>99.183585166018304</v>
      </c>
      <c r="H318" s="62">
        <f t="shared" si="9"/>
        <v>123.19793154783241</v>
      </c>
    </row>
    <row r="319" spans="1:8" x14ac:dyDescent="0.3">
      <c r="A319" t="s">
        <v>194</v>
      </c>
      <c r="B319" t="str">
        <f>VLOOKUP(C319, olt_db!$B$2:$E$75, 2, 0)</f>
        <v>OLT-SMGN-IBS-Pematang_Asilum-01</v>
      </c>
      <c r="C319" t="s">
        <v>210</v>
      </c>
      <c r="D319" s="100" t="s">
        <v>623</v>
      </c>
      <c r="E319" s="59" t="s">
        <v>397</v>
      </c>
      <c r="F319" s="60">
        <v>2.98190836087036</v>
      </c>
      <c r="G319" s="61">
        <v>99.184517600439804</v>
      </c>
      <c r="H319" s="62">
        <f t="shared" si="9"/>
        <v>164.25318425251137</v>
      </c>
    </row>
    <row r="320" spans="1:8" x14ac:dyDescent="0.3">
      <c r="A320" t="s">
        <v>194</v>
      </c>
      <c r="B320" t="str">
        <f>VLOOKUP(C320, olt_db!$B$2:$E$75, 2, 0)</f>
        <v>OLT-SMGN-IBS-Pematang_Asilum-01</v>
      </c>
      <c r="C320" t="s">
        <v>210</v>
      </c>
      <c r="D320" s="100" t="s">
        <v>623</v>
      </c>
      <c r="E320" s="59" t="s">
        <v>396</v>
      </c>
      <c r="F320" s="60">
        <v>2.9823398303281299</v>
      </c>
      <c r="G320" s="61">
        <v>99.185784483796894</v>
      </c>
      <c r="H320" s="62">
        <f t="shared" si="9"/>
        <v>86.741759232790827</v>
      </c>
    </row>
    <row r="321" spans="1:8" x14ac:dyDescent="0.3">
      <c r="A321" t="s">
        <v>194</v>
      </c>
      <c r="B321" t="str">
        <f>VLOOKUP(C321, olt_db!$B$2:$E$75, 2, 0)</f>
        <v>OLT-SMGN-IBS-Pematang_Asilum-01</v>
      </c>
      <c r="C321" t="s">
        <v>210</v>
      </c>
      <c r="D321" s="100" t="s">
        <v>623</v>
      </c>
      <c r="E321" s="59" t="s">
        <v>395</v>
      </c>
      <c r="F321" s="60">
        <v>2.9825112661038702</v>
      </c>
      <c r="G321" s="61">
        <v>99.186470196713898</v>
      </c>
      <c r="H321" s="62">
        <f t="shared" si="9"/>
        <v>138.05014543632217</v>
      </c>
    </row>
    <row r="322" spans="1:8" x14ac:dyDescent="0.3">
      <c r="A322" t="s">
        <v>194</v>
      </c>
      <c r="B322" t="str">
        <f>VLOOKUP(C322, olt_db!$B$2:$E$75, 2, 0)</f>
        <v>OLT-SMGN-IBS-Pematang_Asilum-01</v>
      </c>
      <c r="C322" t="s">
        <v>210</v>
      </c>
      <c r="D322" s="100" t="s">
        <v>623</v>
      </c>
      <c r="E322" s="59" t="s">
        <v>394</v>
      </c>
      <c r="F322" s="60">
        <v>2.9827124393279298</v>
      </c>
      <c r="G322" s="61">
        <v>99.187577011581993</v>
      </c>
      <c r="H322" s="62">
        <f t="shared" si="9"/>
        <v>167.20662983281196</v>
      </c>
    </row>
    <row r="323" spans="1:8" x14ac:dyDescent="0.3">
      <c r="A323" t="s">
        <v>194</v>
      </c>
      <c r="B323" t="str">
        <f>VLOOKUP(C323, olt_db!$B$2:$E$75, 2, 0)</f>
        <v>OLT-SMGN-IBS-Pematang_Asilum-01</v>
      </c>
      <c r="C323" t="s">
        <v>210</v>
      </c>
      <c r="D323" s="100" t="s">
        <v>623</v>
      </c>
      <c r="E323" s="59" t="s">
        <v>393</v>
      </c>
      <c r="F323" s="60">
        <v>2.9829395151680198</v>
      </c>
      <c r="G323" s="61">
        <v>99.1889205049807</v>
      </c>
      <c r="H323" s="62">
        <f t="shared" si="9"/>
        <v>166.01854310946879</v>
      </c>
    </row>
    <row r="324" spans="1:8" x14ac:dyDescent="0.3">
      <c r="A324" t="s">
        <v>194</v>
      </c>
      <c r="B324" t="str">
        <f>VLOOKUP(C324, olt_db!$B$2:$E$75, 2, 0)</f>
        <v>OLT-SMGN-IBS-Pematang_Asilum-01</v>
      </c>
      <c r="C324" t="s">
        <v>210</v>
      </c>
      <c r="D324" s="100" t="s">
        <v>623</v>
      </c>
      <c r="E324" s="59" t="s">
        <v>392</v>
      </c>
      <c r="F324" s="60">
        <v>2.9830836239487599</v>
      </c>
      <c r="G324" s="61">
        <v>99.190265705182298</v>
      </c>
      <c r="H324" s="62">
        <f t="shared" si="9"/>
        <v>127.03911613410756</v>
      </c>
    </row>
    <row r="325" spans="1:8" x14ac:dyDescent="0.3">
      <c r="A325" t="s">
        <v>194</v>
      </c>
      <c r="B325" t="str">
        <f>VLOOKUP(C325, olt_db!$B$2:$E$75, 2, 0)</f>
        <v>OLT-SMGN-IBS-Pematang_Asilum-01</v>
      </c>
      <c r="C325" t="s">
        <v>210</v>
      </c>
      <c r="D325" s="100" t="s">
        <v>623</v>
      </c>
      <c r="E325" s="59" t="s">
        <v>391</v>
      </c>
      <c r="F325" s="60">
        <v>2.98326133440455</v>
      </c>
      <c r="G325" s="61">
        <v>99.191285563298393</v>
      </c>
      <c r="H325" s="62">
        <f t="shared" si="9"/>
        <v>148.72991291431964</v>
      </c>
    </row>
    <row r="326" spans="1:8" x14ac:dyDescent="0.3">
      <c r="A326" t="s">
        <v>194</v>
      </c>
      <c r="B326" t="str">
        <f>VLOOKUP(C326, olt_db!$B$2:$E$75, 2, 0)</f>
        <v>OLT-SMGN-IBS-Pematang_Asilum-01</v>
      </c>
      <c r="C326" t="s">
        <v>210</v>
      </c>
      <c r="D326" s="100" t="s">
        <v>623</v>
      </c>
      <c r="E326" s="59" t="s">
        <v>390</v>
      </c>
      <c r="F326" s="60">
        <v>2.98350899284919</v>
      </c>
      <c r="G326" s="61">
        <v>99.192471951135403</v>
      </c>
      <c r="H326" s="62">
        <f t="shared" si="9"/>
        <v>161.35011834713009</v>
      </c>
    </row>
    <row r="327" spans="1:8" x14ac:dyDescent="0.3">
      <c r="A327" t="s">
        <v>194</v>
      </c>
      <c r="B327" t="str">
        <f>VLOOKUP(C327, olt_db!$B$2:$E$75, 2, 0)</f>
        <v>OLT-SMGN-IBS-Pematang_Asilum-01</v>
      </c>
      <c r="C327" t="s">
        <v>210</v>
      </c>
      <c r="D327" s="100" t="s">
        <v>623</v>
      </c>
      <c r="E327" s="59" t="s">
        <v>389</v>
      </c>
      <c r="F327" s="60">
        <v>2.98364660877687</v>
      </c>
      <c r="G327" s="61">
        <v>99.193779584802499</v>
      </c>
      <c r="H327" s="62">
        <f t="shared" si="9"/>
        <v>99.807863511087632</v>
      </c>
    </row>
    <row r="328" spans="1:8" x14ac:dyDescent="0.3">
      <c r="A328" t="s">
        <v>194</v>
      </c>
      <c r="B328" t="str">
        <f>VLOOKUP(C328, olt_db!$B$2:$E$75, 2, 0)</f>
        <v>OLT-SMGN-IBS-Pematang_Asilum-01</v>
      </c>
      <c r="C328" t="s">
        <v>210</v>
      </c>
      <c r="D328" s="100" t="s">
        <v>623</v>
      </c>
      <c r="E328" s="59" t="s">
        <v>388</v>
      </c>
      <c r="F328" s="60">
        <v>2.9837615575126901</v>
      </c>
      <c r="G328" s="61">
        <v>99.194584752888801</v>
      </c>
      <c r="H328" s="62">
        <f t="shared" si="9"/>
        <v>77.858528554963286</v>
      </c>
    </row>
    <row r="329" spans="1:8" x14ac:dyDescent="0.3">
      <c r="A329" t="s">
        <v>194</v>
      </c>
      <c r="B329" t="str">
        <f>VLOOKUP(C329, olt_db!$B$2:$E$75, 2, 0)</f>
        <v>OLT-SMGN-IBS-Pematang_Asilum-01</v>
      </c>
      <c r="C329" t="s">
        <v>210</v>
      </c>
      <c r="D329" s="100" t="s">
        <v>623</v>
      </c>
      <c r="E329" s="59" t="s">
        <v>387</v>
      </c>
      <c r="F329" s="60">
        <v>2.9838110442228598</v>
      </c>
      <c r="G329" s="61">
        <v>99.195217299372302</v>
      </c>
      <c r="H329" s="62">
        <f t="shared" si="9"/>
        <v>122.43945069310564</v>
      </c>
    </row>
    <row r="330" spans="1:8" x14ac:dyDescent="0.3">
      <c r="A330" t="s">
        <v>194</v>
      </c>
      <c r="B330" t="str">
        <f>VLOOKUP(C330, olt_db!$B$2:$E$75, 2, 0)</f>
        <v>OLT-SMGN-IBS-Pematang_Asilum-01</v>
      </c>
      <c r="C330" t="s">
        <v>210</v>
      </c>
      <c r="D330" s="100" t="s">
        <v>623</v>
      </c>
      <c r="E330" s="59" t="s">
        <v>386</v>
      </c>
      <c r="F330" s="60">
        <v>2.98388861904342</v>
      </c>
      <c r="G330" s="61">
        <v>99.1962120546862</v>
      </c>
      <c r="H330" s="62">
        <f t="shared" si="9"/>
        <v>102.97627244638473</v>
      </c>
    </row>
    <row r="331" spans="1:8" x14ac:dyDescent="0.3">
      <c r="A331" t="s">
        <v>194</v>
      </c>
      <c r="B331" t="str">
        <f>VLOOKUP(C331, olt_db!$B$2:$E$75, 2, 0)</f>
        <v>OLT-SMGN-IBS-Pematang_Asilum-01</v>
      </c>
      <c r="C331" t="s">
        <v>210</v>
      </c>
      <c r="D331" s="100" t="s">
        <v>623</v>
      </c>
      <c r="E331" s="59" t="s">
        <v>385</v>
      </c>
      <c r="F331" s="60">
        <v>2.98398537989338</v>
      </c>
      <c r="G331" s="61">
        <v>99.197045616966307</v>
      </c>
      <c r="H331" s="62">
        <f t="shared" si="9"/>
        <v>62.260326301230819</v>
      </c>
    </row>
    <row r="332" spans="1:8" x14ac:dyDescent="0.3">
      <c r="A332" t="s">
        <v>194</v>
      </c>
      <c r="B332" t="str">
        <f>VLOOKUP(C332, olt_db!$B$2:$E$75, 2, 0)</f>
        <v>OLT-SMGN-IBS-Pematang_Asilum-01</v>
      </c>
      <c r="C332" t="s">
        <v>210</v>
      </c>
      <c r="D332" s="100" t="s">
        <v>623</v>
      </c>
      <c r="E332" s="59" t="s">
        <v>384</v>
      </c>
      <c r="F332" s="60">
        <v>2.9841504988741501</v>
      </c>
      <c r="G332" s="61">
        <v>99.197525291439405</v>
      </c>
      <c r="H332" s="62">
        <f t="shared" si="9"/>
        <v>70.741913994383637</v>
      </c>
    </row>
    <row r="333" spans="1:8" x14ac:dyDescent="0.3">
      <c r="A333" t="s">
        <v>194</v>
      </c>
      <c r="B333" t="str">
        <f>VLOOKUP(C333, olt_db!$B$2:$E$75, 2, 0)</f>
        <v>OLT-SMGN-IBS-Pematang_Asilum-01</v>
      </c>
      <c r="C333" t="s">
        <v>210</v>
      </c>
      <c r="D333" s="100" t="s">
        <v>623</v>
      </c>
      <c r="E333" s="59" t="s">
        <v>383</v>
      </c>
      <c r="F333" s="60">
        <v>2.9845028377564198</v>
      </c>
      <c r="G333" s="61">
        <v>99.197981210276495</v>
      </c>
      <c r="H333" s="62">
        <f t="shared" si="9"/>
        <v>184.81478613726298</v>
      </c>
    </row>
    <row r="334" spans="1:8" x14ac:dyDescent="0.3">
      <c r="A334" t="s">
        <v>194</v>
      </c>
      <c r="B334" t="str">
        <f>VLOOKUP(C334, olt_db!$B$2:$E$75, 2, 0)</f>
        <v>OLT-SMGN-IBS-Pematang_Asilum-01</v>
      </c>
      <c r="C334" t="s">
        <v>210</v>
      </c>
      <c r="D334" s="100" t="s">
        <v>623</v>
      </c>
      <c r="E334" s="59" t="s">
        <v>382</v>
      </c>
      <c r="F334" s="60">
        <v>2.9856716452323599</v>
      </c>
      <c r="G334" s="61">
        <v>99.198929101129906</v>
      </c>
      <c r="H334" s="62">
        <f t="shared" si="9"/>
        <v>264.55962034612094</v>
      </c>
    </row>
    <row r="335" spans="1:8" x14ac:dyDescent="0.3">
      <c r="A335" t="s">
        <v>194</v>
      </c>
      <c r="B335" t="str">
        <f>VLOOKUP(C335, olt_db!$B$2:$E$75, 2, 0)</f>
        <v>OLT-SMGN-IBS-Pematang_Asilum-01</v>
      </c>
      <c r="C335" t="s">
        <v>210</v>
      </c>
      <c r="D335" s="100" t="s">
        <v>623</v>
      </c>
      <c r="E335" s="59" t="s">
        <v>381</v>
      </c>
      <c r="F335" s="60">
        <v>2.98736354061894</v>
      </c>
      <c r="G335" s="61">
        <v>99.200262459283195</v>
      </c>
      <c r="H335" s="62">
        <f t="shared" si="9"/>
        <v>125.25941556787582</v>
      </c>
    </row>
    <row r="336" spans="1:8" x14ac:dyDescent="0.3">
      <c r="A336" t="s">
        <v>194</v>
      </c>
      <c r="B336" t="str">
        <f>VLOOKUP(C336, olt_db!$B$2:$E$75, 2, 0)</f>
        <v>OLT-SMGN-IBS-Pematang_Asilum-01</v>
      </c>
      <c r="C336" t="s">
        <v>210</v>
      </c>
      <c r="D336" s="100" t="s">
        <v>623</v>
      </c>
      <c r="E336" s="59" t="s">
        <v>380</v>
      </c>
      <c r="F336" s="60">
        <v>2.98814160997249</v>
      </c>
      <c r="G336" s="61">
        <v>99.200921949131398</v>
      </c>
      <c r="H336" s="62">
        <f t="shared" si="9"/>
        <v>304.51400020290873</v>
      </c>
    </row>
    <row r="337" spans="1:8" x14ac:dyDescent="0.3">
      <c r="A337" t="s">
        <v>194</v>
      </c>
      <c r="B337" t="str">
        <f>VLOOKUP(C337, olt_db!$B$2:$E$75, 2, 0)</f>
        <v>OLT-SMGN-IBS-Pematang_Asilum-01</v>
      </c>
      <c r="C337" t="s">
        <v>210</v>
      </c>
      <c r="D337" s="100" t="s">
        <v>623</v>
      </c>
      <c r="E337" s="59" t="s">
        <v>379</v>
      </c>
      <c r="F337" s="60">
        <v>2.9900998296602901</v>
      </c>
      <c r="G337" s="61">
        <v>99.202442822156996</v>
      </c>
      <c r="H337" s="62">
        <f t="shared" si="9"/>
        <v>230.9754225301873</v>
      </c>
    </row>
    <row r="338" spans="1:8" x14ac:dyDescent="0.3">
      <c r="A338" t="s">
        <v>194</v>
      </c>
      <c r="B338" t="str">
        <f>VLOOKUP(C338, olt_db!$B$2:$E$75, 2, 0)</f>
        <v>OLT-SMGN-IBS-Pematang_Asilum-01</v>
      </c>
      <c r="C338" t="s">
        <v>210</v>
      </c>
      <c r="D338" s="100" t="s">
        <v>623</v>
      </c>
      <c r="E338" s="59" t="s">
        <v>378</v>
      </c>
      <c r="F338" s="60">
        <v>2.9915374267083301</v>
      </c>
      <c r="G338" s="61">
        <v>99.203655523177403</v>
      </c>
      <c r="H338" s="62">
        <f t="shared" si="9"/>
        <v>316.5763133742812</v>
      </c>
    </row>
    <row r="339" spans="1:8" x14ac:dyDescent="0.3">
      <c r="A339" t="s">
        <v>194</v>
      </c>
      <c r="B339" t="str">
        <f>VLOOKUP(C339, olt_db!$B$2:$E$75, 2, 0)</f>
        <v>OLT-SMGN-IBS-Pematang_Asilum-01</v>
      </c>
      <c r="C339" t="s">
        <v>210</v>
      </c>
      <c r="D339" s="100" t="s">
        <v>623</v>
      </c>
      <c r="E339" s="59" t="s">
        <v>377</v>
      </c>
      <c r="F339" s="60">
        <v>2.9935615971846099</v>
      </c>
      <c r="G339" s="61">
        <v>99.205251531464697</v>
      </c>
      <c r="H339" s="62">
        <f t="shared" si="9"/>
        <v>239.46299636092317</v>
      </c>
    </row>
    <row r="340" spans="1:8" x14ac:dyDescent="0.3">
      <c r="A340" t="s">
        <v>194</v>
      </c>
      <c r="B340" t="str">
        <f>VLOOKUP(C340, olt_db!$B$2:$E$75, 2, 0)</f>
        <v>OLT-SMGN-IBS-Pematang_Asilum-01</v>
      </c>
      <c r="C340" t="s">
        <v>210</v>
      </c>
      <c r="D340" s="100" t="s">
        <v>623</v>
      </c>
      <c r="E340" s="59" t="s">
        <v>376</v>
      </c>
      <c r="F340" s="60">
        <v>2.9950598627602001</v>
      </c>
      <c r="G340" s="61">
        <v>99.206499417947001</v>
      </c>
      <c r="H340" s="62">
        <f t="shared" si="9"/>
        <v>145.87095059687806</v>
      </c>
    </row>
    <row r="341" spans="1:8" x14ac:dyDescent="0.3">
      <c r="A341" t="s">
        <v>194</v>
      </c>
      <c r="B341" t="str">
        <f>VLOOKUP(C341, olt_db!$B$2:$E$75, 2, 0)</f>
        <v>OLT-SMGN-IBS-Pematang_Asilum-01</v>
      </c>
      <c r="C341" t="s">
        <v>210</v>
      </c>
      <c r="D341" s="100" t="s">
        <v>623</v>
      </c>
      <c r="E341" s="59" t="s">
        <v>375</v>
      </c>
      <c r="F341" s="60">
        <v>2.9959498087903</v>
      </c>
      <c r="G341" s="61">
        <v>99.207286146548697</v>
      </c>
      <c r="H341" s="62">
        <f t="shared" si="9"/>
        <v>121.06981974839483</v>
      </c>
    </row>
    <row r="342" spans="1:8" x14ac:dyDescent="0.3">
      <c r="A342" t="s">
        <v>194</v>
      </c>
      <c r="B342" t="str">
        <f>VLOOKUP(C342, olt_db!$B$2:$E$75, 2, 0)</f>
        <v>OLT-SMGN-IBS-Pematang_Asilum-01</v>
      </c>
      <c r="C342" t="s">
        <v>210</v>
      </c>
      <c r="D342" s="100" t="s">
        <v>623</v>
      </c>
      <c r="E342" s="59" t="s">
        <v>374</v>
      </c>
      <c r="F342" s="60">
        <v>2.99659180418409</v>
      </c>
      <c r="G342" s="61">
        <v>99.208034584515303</v>
      </c>
      <c r="H342" s="62">
        <f t="shared" si="9"/>
        <v>202.67322499112854</v>
      </c>
    </row>
    <row r="343" spans="1:8" x14ac:dyDescent="0.3">
      <c r="A343" t="s">
        <v>194</v>
      </c>
      <c r="B343" t="str">
        <f>VLOOKUP(C343, olt_db!$B$2:$E$75, 2, 0)</f>
        <v>OLT-SMGN-IBS-Pematang_Asilum-01</v>
      </c>
      <c r="C343" t="s">
        <v>210</v>
      </c>
      <c r="D343" s="100" t="s">
        <v>623</v>
      </c>
      <c r="E343" s="59" t="s">
        <v>373</v>
      </c>
      <c r="F343" s="60">
        <v>2.9974516430167601</v>
      </c>
      <c r="G343" s="61">
        <v>99.209444046430605</v>
      </c>
      <c r="H343" s="62">
        <f t="shared" si="9"/>
        <v>156.15952212601997</v>
      </c>
    </row>
    <row r="344" spans="1:8" x14ac:dyDescent="0.3">
      <c r="A344" t="s">
        <v>194</v>
      </c>
      <c r="B344" t="str">
        <f>VLOOKUP(C344, olt_db!$B$2:$E$75, 2, 0)</f>
        <v>OLT-SMGN-IBS-Pematang_Asilum-01</v>
      </c>
      <c r="C344" t="s">
        <v>210</v>
      </c>
      <c r="D344" s="100" t="s">
        <v>623</v>
      </c>
      <c r="E344" s="59" t="s">
        <v>372</v>
      </c>
      <c r="F344" s="60">
        <v>2.9980191582140701</v>
      </c>
      <c r="G344" s="61">
        <v>99.210582701131202</v>
      </c>
      <c r="H344" s="62">
        <f t="shared" si="9"/>
        <v>149.16152402590737</v>
      </c>
    </row>
    <row r="345" spans="1:8" x14ac:dyDescent="0.3">
      <c r="A345" t="s">
        <v>194</v>
      </c>
      <c r="B345" t="str">
        <f>VLOOKUP(C345, olt_db!$B$2:$E$75, 2, 0)</f>
        <v>OLT-SMGN-IBS-Pematang_Asilum-01</v>
      </c>
      <c r="C345" t="s">
        <v>210</v>
      </c>
      <c r="D345" s="100" t="s">
        <v>623</v>
      </c>
      <c r="E345" s="59" t="s">
        <v>371</v>
      </c>
      <c r="F345" s="60">
        <v>2.99841891434472</v>
      </c>
      <c r="G345" s="61">
        <v>99.2117304607454</v>
      </c>
      <c r="H345" s="62">
        <f t="shared" ref="H345:H352" si="10">(ACOS(COS(RADIANS(90-F346)) * COS(RADIANS(90-F345)) + SIN(RADIANS(90-F346)) * SIN(RADIANS(90-F345)) * COS(RADIANS(G346-G345))) * 6371392)*1.105</f>
        <v>148.48091454019089</v>
      </c>
    </row>
    <row r="346" spans="1:8" x14ac:dyDescent="0.3">
      <c r="A346" t="s">
        <v>194</v>
      </c>
      <c r="B346" t="str">
        <f>VLOOKUP(C346, olt_db!$B$2:$E$75, 2, 0)</f>
        <v>OLT-SMGN-IBS-Pematang_Asilum-01</v>
      </c>
      <c r="C346" t="s">
        <v>210</v>
      </c>
      <c r="D346" s="100" t="s">
        <v>623</v>
      </c>
      <c r="E346" s="59" t="s">
        <v>370</v>
      </c>
      <c r="F346" s="60">
        <v>2.9987865811185901</v>
      </c>
      <c r="G346" s="61">
        <v>99.212883106625597</v>
      </c>
      <c r="H346" s="62">
        <f t="shared" si="10"/>
        <v>66.848474301879705</v>
      </c>
    </row>
    <row r="347" spans="1:8" x14ac:dyDescent="0.3">
      <c r="A347" t="s">
        <v>194</v>
      </c>
      <c r="B347" t="str">
        <f>VLOOKUP(C347, olt_db!$B$2:$E$75, 2, 0)</f>
        <v>OLT-SMGN-IBS-Pematang_Asilum-01</v>
      </c>
      <c r="C347" t="s">
        <v>210</v>
      </c>
      <c r="D347" s="100" t="s">
        <v>623</v>
      </c>
      <c r="E347" s="59" t="s">
        <v>369</v>
      </c>
      <c r="F347" s="60">
        <v>2.9989649178262101</v>
      </c>
      <c r="G347" s="61">
        <v>99.213397774076</v>
      </c>
      <c r="H347" s="62">
        <f t="shared" si="10"/>
        <v>309.61088482440931</v>
      </c>
    </row>
    <row r="348" spans="1:8" x14ac:dyDescent="0.3">
      <c r="A348" t="s">
        <v>194</v>
      </c>
      <c r="B348" t="str">
        <f>VLOOKUP(C348, olt_db!$B$2:$E$75, 2, 0)</f>
        <v>OLT-SMGN-IBS-Pematang_Asilum-01</v>
      </c>
      <c r="C348" t="s">
        <v>210</v>
      </c>
      <c r="D348" s="100" t="s">
        <v>623</v>
      </c>
      <c r="E348" s="59" t="s">
        <v>368</v>
      </c>
      <c r="F348" s="60">
        <v>2.9997553143389899</v>
      </c>
      <c r="G348" s="61">
        <v>99.2157935376582</v>
      </c>
      <c r="H348" s="62">
        <f t="shared" si="10"/>
        <v>228.03713814315208</v>
      </c>
    </row>
    <row r="349" spans="1:8" x14ac:dyDescent="0.3">
      <c r="A349" t="s">
        <v>194</v>
      </c>
      <c r="B349" t="str">
        <f>VLOOKUP(C349, olt_db!$B$2:$E$75, 2, 0)</f>
        <v>OLT-SMGN-IBS-Pematang_Asilum-01</v>
      </c>
      <c r="C349" t="s">
        <v>210</v>
      </c>
      <c r="D349" s="100" t="s">
        <v>623</v>
      </c>
      <c r="E349" s="59" t="s">
        <v>471</v>
      </c>
      <c r="F349" s="63">
        <v>3.0003764226745702</v>
      </c>
      <c r="G349" s="64">
        <v>99.217544715975606</v>
      </c>
      <c r="H349" s="62">
        <f t="shared" si="10"/>
        <v>67.980520031082023</v>
      </c>
    </row>
    <row r="350" spans="1:8" x14ac:dyDescent="0.3">
      <c r="A350" t="s">
        <v>194</v>
      </c>
      <c r="B350" t="str">
        <f>VLOOKUP(C350, olt_db!$B$2:$E$75, 2, 0)</f>
        <v>OLT-SMGN-IBS-Pematang_Asilum-01</v>
      </c>
      <c r="C350" t="s">
        <v>210</v>
      </c>
      <c r="D350" s="100" t="s">
        <v>623</v>
      </c>
      <c r="E350" s="59" t="s">
        <v>472</v>
      </c>
      <c r="F350" s="63">
        <v>3.00092054360413</v>
      </c>
      <c r="G350" s="64">
        <v>99.217444565407405</v>
      </c>
      <c r="H350" s="62">
        <f t="shared" si="10"/>
        <v>80.278331663998301</v>
      </c>
    </row>
    <row r="351" spans="1:8" x14ac:dyDescent="0.3">
      <c r="A351" t="s">
        <v>194</v>
      </c>
      <c r="B351" t="str">
        <f>VLOOKUP(C351, olt_db!$B$2:$E$75, 2, 0)</f>
        <v>OLT-SMGN-IBS-Pematang_Asilum-01</v>
      </c>
      <c r="C351" t="s">
        <v>210</v>
      </c>
      <c r="D351" s="100" t="s">
        <v>623</v>
      </c>
      <c r="E351" s="59" t="s">
        <v>473</v>
      </c>
      <c r="F351" s="63">
        <v>3.00154200279961</v>
      </c>
      <c r="G351" s="64">
        <v>99.217242763723902</v>
      </c>
      <c r="H351" s="62">
        <f t="shared" si="10"/>
        <v>91.01675083284249</v>
      </c>
    </row>
    <row r="352" spans="1:8" x14ac:dyDescent="0.3">
      <c r="A352" t="s">
        <v>194</v>
      </c>
      <c r="B352" t="str">
        <f>VLOOKUP(C352, olt_db!$B$2:$E$75, 2, 0)</f>
        <v>OLT-SMGN-IBS-Pematang_Asilum-01</v>
      </c>
      <c r="C352" t="s">
        <v>210</v>
      </c>
      <c r="D352" s="100" t="s">
        <v>623</v>
      </c>
      <c r="E352" s="59" t="s">
        <v>474</v>
      </c>
      <c r="F352" s="63">
        <v>3.0022696172432601</v>
      </c>
      <c r="G352" s="64">
        <v>99.217103910151593</v>
      </c>
      <c r="H352" s="62">
        <f t="shared" si="10"/>
        <v>29.382093796002472</v>
      </c>
    </row>
    <row r="353" spans="1:8" x14ac:dyDescent="0.3">
      <c r="A353" t="s">
        <v>194</v>
      </c>
      <c r="B353" t="str">
        <f>VLOOKUP(C353, olt_db!$B$2:$E$75, 2, 0)</f>
        <v>OLT-SMGN-IBS-Pematang_Asilum-01</v>
      </c>
      <c r="C353" t="s">
        <v>210</v>
      </c>
      <c r="D353" s="100" t="s">
        <v>623</v>
      </c>
      <c r="E353" s="59" t="s">
        <v>475</v>
      </c>
      <c r="F353" s="63">
        <v>3.0022221674476199</v>
      </c>
      <c r="G353" s="64">
        <v>99.216869226803595</v>
      </c>
      <c r="H353" s="62">
        <f>(ACOS(COS(RADIANS(90-olt_db!F51)) * COS(RADIANS(90-F353)) + SIN(RADIANS(90-olt_db!F51)) * SIN(RADIANS(90-F353)) * COS(RADIANS(olt_db!G51-G353))) * 6371392)*1.105</f>
        <v>0.33175441850036641</v>
      </c>
    </row>
    <row r="354" spans="1:8" x14ac:dyDescent="0.3">
      <c r="A354" t="s">
        <v>194</v>
      </c>
      <c r="B354" t="str">
        <f>VLOOKUP(C354, olt_db!$B$2:$E$75, 2, 0)</f>
        <v>OLT-SMGN-IBS-Pematang_Asilum-01</v>
      </c>
      <c r="C354" t="s">
        <v>210</v>
      </c>
      <c r="D354" s="65" t="s">
        <v>626</v>
      </c>
      <c r="E354" s="65" t="s">
        <v>476</v>
      </c>
      <c r="F354" s="66">
        <v>3.0643532248196901</v>
      </c>
      <c r="G354" s="67">
        <v>99.2739137065102</v>
      </c>
      <c r="H354" s="68">
        <f>(ACOS(COS(RADIANS(90-F355)) * COS(RADIANS(90-F354)) + SIN(RADIANS(90-F355)) * SIN(RADIANS(90-F354)) * COS(RADIANS(G355-G354))) * 6371392)*1.105</f>
        <v>153.14917345569569</v>
      </c>
    </row>
    <row r="355" spans="1:8" x14ac:dyDescent="0.3">
      <c r="A355" t="s">
        <v>194</v>
      </c>
      <c r="B355" t="str">
        <f>VLOOKUP(C355, olt_db!$B$2:$E$75, 2, 0)</f>
        <v>OLT-SMGN-IBS-Pematang_Asilum-01</v>
      </c>
      <c r="C355" t="s">
        <v>210</v>
      </c>
      <c r="D355" s="65" t="s">
        <v>626</v>
      </c>
      <c r="E355" s="65" t="s">
        <v>477</v>
      </c>
      <c r="F355" s="66">
        <v>3.0641524533418298</v>
      </c>
      <c r="G355" s="67">
        <v>99.2751455427872</v>
      </c>
      <c r="H355" s="68">
        <f t="shared" ref="H355:H394" si="11">(ACOS(COS(RADIANS(90-F356)) * COS(RADIANS(90-F355)) + SIN(RADIANS(90-F356)) * SIN(RADIANS(90-F355)) * COS(RADIANS(G356-G355))) * 6371392)*1.105</f>
        <v>43.78152901164691</v>
      </c>
    </row>
    <row r="356" spans="1:8" x14ac:dyDescent="0.3">
      <c r="A356" t="s">
        <v>194</v>
      </c>
      <c r="B356" t="str">
        <f>VLOOKUP(C356, olt_db!$B$2:$E$75, 2, 0)</f>
        <v>OLT-SMGN-IBS-Pematang_Asilum-01</v>
      </c>
      <c r="C356" t="s">
        <v>210</v>
      </c>
      <c r="D356" s="65" t="s">
        <v>626</v>
      </c>
      <c r="E356" s="65" t="s">
        <v>478</v>
      </c>
      <c r="F356" s="66">
        <v>3.0639394317959998</v>
      </c>
      <c r="G356" s="67">
        <v>99.275431560291395</v>
      </c>
      <c r="H356" s="68">
        <f t="shared" si="11"/>
        <v>159.41702560506727</v>
      </c>
    </row>
    <row r="357" spans="1:8" x14ac:dyDescent="0.3">
      <c r="A357" t="s">
        <v>194</v>
      </c>
      <c r="B357" t="str">
        <f>VLOOKUP(C357, olt_db!$B$2:$E$75, 2, 0)</f>
        <v>OLT-SMGN-IBS-Pematang_Asilum-01</v>
      </c>
      <c r="C357" t="s">
        <v>210</v>
      </c>
      <c r="D357" s="65" t="s">
        <v>626</v>
      </c>
      <c r="E357" s="65" t="s">
        <v>479</v>
      </c>
      <c r="F357" s="66">
        <v>3.0629182301605602</v>
      </c>
      <c r="G357" s="67">
        <v>99.274630232918298</v>
      </c>
      <c r="H357" s="68">
        <f t="shared" si="11"/>
        <v>205.59014348041973</v>
      </c>
    </row>
    <row r="358" spans="1:8" x14ac:dyDescent="0.3">
      <c r="A358" t="s">
        <v>194</v>
      </c>
      <c r="B358" t="str">
        <f>VLOOKUP(C358, olt_db!$B$2:$E$75, 2, 0)</f>
        <v>OLT-SMGN-IBS-Pematang_Asilum-01</v>
      </c>
      <c r="C358" t="s">
        <v>210</v>
      </c>
      <c r="D358" s="65" t="s">
        <v>626</v>
      </c>
      <c r="E358" s="65" t="s">
        <v>480</v>
      </c>
      <c r="F358" s="66">
        <v>3.0616904522285999</v>
      </c>
      <c r="G358" s="67">
        <v>99.273491986234703</v>
      </c>
      <c r="H358" s="68">
        <f t="shared" si="11"/>
        <v>144.18178353787206</v>
      </c>
    </row>
    <row r="359" spans="1:8" x14ac:dyDescent="0.3">
      <c r="A359" t="s">
        <v>194</v>
      </c>
      <c r="B359" t="str">
        <f>VLOOKUP(C359, olt_db!$B$2:$E$75, 2, 0)</f>
        <v>OLT-SMGN-IBS-Pematang_Asilum-01</v>
      </c>
      <c r="C359" t="s">
        <v>210</v>
      </c>
      <c r="D359" s="65" t="s">
        <v>626</v>
      </c>
      <c r="E359" s="65" t="s">
        <v>481</v>
      </c>
      <c r="F359" s="66">
        <v>3.0607630944338799</v>
      </c>
      <c r="G359" s="67">
        <v>99.272772061238697</v>
      </c>
      <c r="H359" s="68">
        <f t="shared" si="11"/>
        <v>262.47853221855149</v>
      </c>
    </row>
    <row r="360" spans="1:8" x14ac:dyDescent="0.3">
      <c r="A360" t="s">
        <v>194</v>
      </c>
      <c r="B360" t="str">
        <f>VLOOKUP(C360, olt_db!$B$2:$E$75, 2, 0)</f>
        <v>OLT-SMGN-IBS-Pematang_Asilum-01</v>
      </c>
      <c r="C360" t="s">
        <v>210</v>
      </c>
      <c r="D360" s="65" t="s">
        <v>626</v>
      </c>
      <c r="E360" s="65" t="s">
        <v>482</v>
      </c>
      <c r="F360" s="66">
        <v>3.05916016548561</v>
      </c>
      <c r="G360" s="67">
        <v>99.271358129854207</v>
      </c>
      <c r="H360" s="68">
        <f t="shared" si="11"/>
        <v>239.49921135241883</v>
      </c>
    </row>
    <row r="361" spans="1:8" x14ac:dyDescent="0.3">
      <c r="A361" t="s">
        <v>194</v>
      </c>
      <c r="B361" t="str">
        <f>VLOOKUP(C361, olt_db!$B$2:$E$75, 2, 0)</f>
        <v>OLT-SMGN-IBS-Pematang_Asilum-01</v>
      </c>
      <c r="C361" t="s">
        <v>210</v>
      </c>
      <c r="D361" s="65" t="s">
        <v>626</v>
      </c>
      <c r="E361" s="65" t="s">
        <v>483</v>
      </c>
      <c r="F361" s="66">
        <v>3.05765080624978</v>
      </c>
      <c r="G361" s="67">
        <v>99.270123181770103</v>
      </c>
      <c r="H361" s="68">
        <f t="shared" si="11"/>
        <v>187.11875660487689</v>
      </c>
    </row>
    <row r="362" spans="1:8" x14ac:dyDescent="0.3">
      <c r="A362" t="s">
        <v>194</v>
      </c>
      <c r="B362" t="str">
        <f>VLOOKUP(C362, olt_db!$B$2:$E$75, 2, 0)</f>
        <v>OLT-SMGN-IBS-Pematang_Asilum-01</v>
      </c>
      <c r="C362" t="s">
        <v>210</v>
      </c>
      <c r="D362" s="65" t="s">
        <v>626</v>
      </c>
      <c r="E362" s="65" t="s">
        <v>484</v>
      </c>
      <c r="F362" s="66">
        <v>3.0564894069020299</v>
      </c>
      <c r="G362" s="67">
        <v>99.269136853641996</v>
      </c>
      <c r="H362" s="68">
        <f t="shared" si="11"/>
        <v>348.73743033671883</v>
      </c>
    </row>
    <row r="363" spans="1:8" x14ac:dyDescent="0.3">
      <c r="A363" t="s">
        <v>194</v>
      </c>
      <c r="B363" t="str">
        <f>VLOOKUP(C363, olt_db!$B$2:$E$75, 2, 0)</f>
        <v>OLT-SMGN-IBS-Pematang_Asilum-01</v>
      </c>
      <c r="C363" t="s">
        <v>210</v>
      </c>
      <c r="D363" s="65" t="s">
        <v>626</v>
      </c>
      <c r="E363" s="65" t="s">
        <v>485</v>
      </c>
      <c r="F363" s="66">
        <v>3.05452789426622</v>
      </c>
      <c r="G363" s="67">
        <v>99.267082795901899</v>
      </c>
      <c r="H363" s="68">
        <f t="shared" si="11"/>
        <v>329.64880988815042</v>
      </c>
    </row>
    <row r="364" spans="1:8" x14ac:dyDescent="0.3">
      <c r="A364" t="s">
        <v>194</v>
      </c>
      <c r="B364" t="str">
        <f>VLOOKUP(C364, olt_db!$B$2:$E$75, 2, 0)</f>
        <v>OLT-SMGN-IBS-Pematang_Asilum-01</v>
      </c>
      <c r="C364" t="s">
        <v>210</v>
      </c>
      <c r="D364" s="65" t="s">
        <v>626</v>
      </c>
      <c r="E364" s="65" t="s">
        <v>486</v>
      </c>
      <c r="F364" s="66">
        <v>3.0526920373272901</v>
      </c>
      <c r="G364" s="67">
        <v>99.265123821802206</v>
      </c>
      <c r="H364" s="68">
        <f t="shared" si="11"/>
        <v>603.73586740936844</v>
      </c>
    </row>
    <row r="365" spans="1:8" x14ac:dyDescent="0.3">
      <c r="A365" t="s">
        <v>194</v>
      </c>
      <c r="B365" t="str">
        <f>VLOOKUP(C365, olt_db!$B$2:$E$75, 2, 0)</f>
        <v>OLT-SMGN-IBS-Pematang_Asilum-01</v>
      </c>
      <c r="C365" t="s">
        <v>210</v>
      </c>
      <c r="D365" s="65" t="s">
        <v>626</v>
      </c>
      <c r="E365" s="65" t="s">
        <v>487</v>
      </c>
      <c r="F365" s="66">
        <v>3.0491916691518002</v>
      </c>
      <c r="G365" s="67">
        <v>99.261671043129596</v>
      </c>
      <c r="H365" s="68">
        <f t="shared" si="11"/>
        <v>502.20297591042356</v>
      </c>
    </row>
    <row r="366" spans="1:8" x14ac:dyDescent="0.3">
      <c r="A366" t="s">
        <v>194</v>
      </c>
      <c r="B366" t="str">
        <f>VLOOKUP(C366, olt_db!$B$2:$E$75, 2, 0)</f>
        <v>OLT-SMGN-IBS-Pematang_Asilum-01</v>
      </c>
      <c r="C366" t="s">
        <v>210</v>
      </c>
      <c r="D366" s="65" t="s">
        <v>626</v>
      </c>
      <c r="E366" s="65" t="s">
        <v>488</v>
      </c>
      <c r="F366" s="66">
        <v>3.0458565947023502</v>
      </c>
      <c r="G366" s="67">
        <v>99.2593053049644</v>
      </c>
      <c r="H366" s="68">
        <f t="shared" si="11"/>
        <v>576.40644818363251</v>
      </c>
    </row>
    <row r="367" spans="1:8" x14ac:dyDescent="0.3">
      <c r="A367" t="s">
        <v>194</v>
      </c>
      <c r="B367" t="str">
        <f>VLOOKUP(C367, olt_db!$B$2:$E$75, 2, 0)</f>
        <v>OLT-SMGN-IBS-Pematang_Asilum-01</v>
      </c>
      <c r="C367" t="s">
        <v>210</v>
      </c>
      <c r="D367" s="65" t="s">
        <v>626</v>
      </c>
      <c r="E367" s="65" t="s">
        <v>489</v>
      </c>
      <c r="F367" s="66">
        <v>3.0419916677860801</v>
      </c>
      <c r="G367" s="67">
        <v>99.256643213287603</v>
      </c>
      <c r="H367" s="68">
        <f t="shared" si="11"/>
        <v>405.99209333570059</v>
      </c>
    </row>
    <row r="368" spans="1:8" x14ac:dyDescent="0.3">
      <c r="A368" t="s">
        <v>194</v>
      </c>
      <c r="B368" t="str">
        <f>VLOOKUP(C368, olt_db!$B$2:$E$75, 2, 0)</f>
        <v>OLT-SMGN-IBS-Pematang_Asilum-01</v>
      </c>
      <c r="C368" t="s">
        <v>210</v>
      </c>
      <c r="D368" s="65" t="s">
        <v>626</v>
      </c>
      <c r="E368" s="65" t="s">
        <v>490</v>
      </c>
      <c r="F368" s="66">
        <v>3.0392754875685002</v>
      </c>
      <c r="G368" s="67">
        <v>99.254759348585594</v>
      </c>
      <c r="H368" s="68">
        <f t="shared" si="11"/>
        <v>595.59603036273188</v>
      </c>
    </row>
    <row r="369" spans="1:8" x14ac:dyDescent="0.3">
      <c r="A369" t="s">
        <v>194</v>
      </c>
      <c r="B369" t="str">
        <f>VLOOKUP(C369, olt_db!$B$2:$E$75, 2, 0)</f>
        <v>OLT-SMGN-IBS-Pematang_Asilum-01</v>
      </c>
      <c r="C369" t="s">
        <v>210</v>
      </c>
      <c r="D369" s="65" t="s">
        <v>626</v>
      </c>
      <c r="E369" s="65" t="s">
        <v>491</v>
      </c>
      <c r="F369" s="66">
        <v>3.0352659803938602</v>
      </c>
      <c r="G369" s="67">
        <v>99.252031956952294</v>
      </c>
      <c r="H369" s="68">
        <f t="shared" si="11"/>
        <v>437.31997907579176</v>
      </c>
    </row>
    <row r="370" spans="1:8" x14ac:dyDescent="0.3">
      <c r="A370" t="s">
        <v>194</v>
      </c>
      <c r="B370" t="str">
        <f>VLOOKUP(C370, olt_db!$B$2:$E$75, 2, 0)</f>
        <v>OLT-SMGN-IBS-Pematang_Asilum-01</v>
      </c>
      <c r="C370" t="s">
        <v>210</v>
      </c>
      <c r="D370" s="65" t="s">
        <v>626</v>
      </c>
      <c r="E370" s="65" t="s">
        <v>492</v>
      </c>
      <c r="F370" s="66">
        <v>3.0322642749072801</v>
      </c>
      <c r="G370" s="67">
        <v>99.250117182619405</v>
      </c>
      <c r="H370" s="68">
        <f t="shared" si="11"/>
        <v>509.87758588548576</v>
      </c>
    </row>
    <row r="371" spans="1:8" x14ac:dyDescent="0.3">
      <c r="A371" t="s">
        <v>194</v>
      </c>
      <c r="B371" t="str">
        <f>VLOOKUP(C371, olt_db!$B$2:$E$75, 2, 0)</f>
        <v>OLT-SMGN-IBS-Pematang_Asilum-01</v>
      </c>
      <c r="C371" t="s">
        <v>210</v>
      </c>
      <c r="D371" s="65" t="s">
        <v>626</v>
      </c>
      <c r="E371" s="65" t="s">
        <v>493</v>
      </c>
      <c r="F371" s="66">
        <v>3.0288174542348201</v>
      </c>
      <c r="G371" s="67">
        <v>99.247803649532699</v>
      </c>
      <c r="H371" s="68">
        <f t="shared" si="11"/>
        <v>451.33803051154825</v>
      </c>
    </row>
    <row r="372" spans="1:8" x14ac:dyDescent="0.3">
      <c r="A372" t="s">
        <v>194</v>
      </c>
      <c r="B372" t="str">
        <f>VLOOKUP(C372, olt_db!$B$2:$E$75, 2, 0)</f>
        <v>OLT-SMGN-IBS-Pematang_Asilum-01</v>
      </c>
      <c r="C372" t="s">
        <v>210</v>
      </c>
      <c r="D372" s="65" t="s">
        <v>626</v>
      </c>
      <c r="E372" s="65" t="s">
        <v>494</v>
      </c>
      <c r="F372" s="66">
        <v>3.02535880391956</v>
      </c>
      <c r="G372" s="67">
        <v>99.2465653525759</v>
      </c>
      <c r="H372" s="68">
        <f t="shared" si="11"/>
        <v>206.25457994288311</v>
      </c>
    </row>
    <row r="373" spans="1:8" x14ac:dyDescent="0.3">
      <c r="A373" t="s">
        <v>194</v>
      </c>
      <c r="B373" t="str">
        <f>VLOOKUP(C373, olt_db!$B$2:$E$75, 2, 0)</f>
        <v>OLT-SMGN-IBS-Pematang_Asilum-01</v>
      </c>
      <c r="C373" t="s">
        <v>210</v>
      </c>
      <c r="D373" s="65" t="s">
        <v>626</v>
      </c>
      <c r="E373" s="65" t="s">
        <v>495</v>
      </c>
      <c r="F373" s="66">
        <v>3.0237658152040998</v>
      </c>
      <c r="G373" s="67">
        <v>99.246035599335599</v>
      </c>
      <c r="H373" s="68">
        <f t="shared" si="11"/>
        <v>153.09936275536728</v>
      </c>
    </row>
    <row r="374" spans="1:8" x14ac:dyDescent="0.3">
      <c r="A374" t="s">
        <v>194</v>
      </c>
      <c r="B374" t="str">
        <f>VLOOKUP(C374, olt_db!$B$2:$E$75, 2, 0)</f>
        <v>OLT-SMGN-IBS-Pematang_Asilum-01</v>
      </c>
      <c r="C374" t="s">
        <v>210</v>
      </c>
      <c r="D374" s="65" t="s">
        <v>626</v>
      </c>
      <c r="E374" s="65" t="s">
        <v>496</v>
      </c>
      <c r="F374" s="66">
        <v>3.0226435109515699</v>
      </c>
      <c r="G374" s="67">
        <v>99.245493721111202</v>
      </c>
      <c r="H374" s="68">
        <f t="shared" si="11"/>
        <v>203.24489840864044</v>
      </c>
    </row>
    <row r="375" spans="1:8" x14ac:dyDescent="0.3">
      <c r="A375" t="s">
        <v>194</v>
      </c>
      <c r="B375" t="str">
        <f>VLOOKUP(C375, olt_db!$B$2:$E$75, 2, 0)</f>
        <v>OLT-SMGN-IBS-Pematang_Asilum-01</v>
      </c>
      <c r="C375" t="s">
        <v>210</v>
      </c>
      <c r="D375" s="65" t="s">
        <v>626</v>
      </c>
      <c r="E375" s="65" t="s">
        <v>497</v>
      </c>
      <c r="F375" s="66">
        <v>3.0211980039802602</v>
      </c>
      <c r="G375" s="67">
        <v>99.244688640152404</v>
      </c>
      <c r="H375" s="68">
        <f t="shared" si="11"/>
        <v>303.34812108958192</v>
      </c>
    </row>
    <row r="376" spans="1:8" x14ac:dyDescent="0.3">
      <c r="A376" t="s">
        <v>194</v>
      </c>
      <c r="B376" t="str">
        <f>VLOOKUP(C376, olt_db!$B$2:$E$75, 2, 0)</f>
        <v>OLT-SMGN-IBS-Pematang_Asilum-01</v>
      </c>
      <c r="C376" t="s">
        <v>210</v>
      </c>
      <c r="D376" s="65" t="s">
        <v>626</v>
      </c>
      <c r="E376" s="65" t="s">
        <v>498</v>
      </c>
      <c r="F376" s="66">
        <v>3.0190679987061202</v>
      </c>
      <c r="G376" s="67">
        <v>99.243438893857302</v>
      </c>
      <c r="H376" s="68">
        <f t="shared" si="11"/>
        <v>382.56460474171956</v>
      </c>
    </row>
    <row r="377" spans="1:8" x14ac:dyDescent="0.3">
      <c r="A377" t="s">
        <v>194</v>
      </c>
      <c r="B377" t="str">
        <f>VLOOKUP(C377, olt_db!$B$2:$E$75, 2, 0)</f>
        <v>OLT-SMGN-IBS-Pematang_Asilum-01</v>
      </c>
      <c r="C377" t="s">
        <v>210</v>
      </c>
      <c r="D377" s="65" t="s">
        <v>626</v>
      </c>
      <c r="E377" s="65" t="s">
        <v>499</v>
      </c>
      <c r="F377" s="66">
        <v>3.0165290822764601</v>
      </c>
      <c r="G377" s="67">
        <v>99.241634453885695</v>
      </c>
      <c r="H377" s="68">
        <f t="shared" si="11"/>
        <v>350.67306794575802</v>
      </c>
    </row>
    <row r="378" spans="1:8" x14ac:dyDescent="0.3">
      <c r="A378" t="s">
        <v>194</v>
      </c>
      <c r="B378" t="str">
        <f>VLOOKUP(C378, olt_db!$B$2:$E$75, 2, 0)</f>
        <v>OLT-SMGN-IBS-Pematang_Asilum-01</v>
      </c>
      <c r="C378" t="s">
        <v>210</v>
      </c>
      <c r="D378" s="65" t="s">
        <v>626</v>
      </c>
      <c r="E378" s="65" t="s">
        <v>500</v>
      </c>
      <c r="F378" s="66">
        <v>3.0146146307219301</v>
      </c>
      <c r="G378" s="67">
        <v>99.239515099246503</v>
      </c>
      <c r="H378" s="68">
        <f t="shared" si="11"/>
        <v>247.75468001983791</v>
      </c>
    </row>
    <row r="379" spans="1:8" x14ac:dyDescent="0.3">
      <c r="A379" t="s">
        <v>194</v>
      </c>
      <c r="B379" t="str">
        <f>VLOOKUP(C379, olt_db!$B$2:$E$75, 2, 0)</f>
        <v>OLT-SMGN-IBS-Pematang_Asilum-01</v>
      </c>
      <c r="C379" t="s">
        <v>210</v>
      </c>
      <c r="D379" s="65" t="s">
        <v>626</v>
      </c>
      <c r="E379" s="65" t="s">
        <v>501</v>
      </c>
      <c r="F379" s="66">
        <v>3.0131754806603399</v>
      </c>
      <c r="G379" s="67">
        <v>99.238100990032905</v>
      </c>
      <c r="H379" s="68">
        <f t="shared" si="11"/>
        <v>481.52551149745983</v>
      </c>
    </row>
    <row r="380" spans="1:8" x14ac:dyDescent="0.3">
      <c r="A380" t="s">
        <v>194</v>
      </c>
      <c r="B380" t="str">
        <f>VLOOKUP(C380, olt_db!$B$2:$E$75, 2, 0)</f>
        <v>OLT-SMGN-IBS-Pematang_Asilum-01</v>
      </c>
      <c r="C380" t="s">
        <v>210</v>
      </c>
      <c r="D380" s="65" t="s">
        <v>626</v>
      </c>
      <c r="E380" s="65" t="s">
        <v>502</v>
      </c>
      <c r="F380" s="66">
        <v>3.0107247538378199</v>
      </c>
      <c r="G380" s="67">
        <v>99.235038920621705</v>
      </c>
      <c r="H380" s="68">
        <f t="shared" si="11"/>
        <v>253.37292825005014</v>
      </c>
    </row>
    <row r="381" spans="1:8" x14ac:dyDescent="0.3">
      <c r="A381" t="s">
        <v>194</v>
      </c>
      <c r="B381" t="str">
        <f>VLOOKUP(C381, olt_db!$B$2:$E$75, 2, 0)</f>
        <v>OLT-SMGN-IBS-Pematang_Asilum-01</v>
      </c>
      <c r="C381" t="s">
        <v>210</v>
      </c>
      <c r="D381" s="65" t="s">
        <v>626</v>
      </c>
      <c r="E381" s="65" t="s">
        <v>503</v>
      </c>
      <c r="F381" s="66">
        <v>3.0094751094664001</v>
      </c>
      <c r="G381" s="67">
        <v>99.233396476088501</v>
      </c>
      <c r="H381" s="68">
        <f t="shared" si="11"/>
        <v>305.28915191841367</v>
      </c>
    </row>
    <row r="382" spans="1:8" x14ac:dyDescent="0.3">
      <c r="A382" t="s">
        <v>194</v>
      </c>
      <c r="B382" t="str">
        <f>VLOOKUP(C382, olt_db!$B$2:$E$75, 2, 0)</f>
        <v>OLT-SMGN-IBS-Pematang_Asilum-01</v>
      </c>
      <c r="C382" t="s">
        <v>210</v>
      </c>
      <c r="D382" s="65" t="s">
        <v>626</v>
      </c>
      <c r="E382" s="65" t="s">
        <v>504</v>
      </c>
      <c r="F382" s="66">
        <v>3.00801918741278</v>
      </c>
      <c r="G382" s="67">
        <v>99.231380494352905</v>
      </c>
      <c r="H382" s="68">
        <f t="shared" si="11"/>
        <v>329.08792609462535</v>
      </c>
    </row>
    <row r="383" spans="1:8" x14ac:dyDescent="0.3">
      <c r="A383" t="s">
        <v>194</v>
      </c>
      <c r="B383" t="str">
        <f>VLOOKUP(C383, olt_db!$B$2:$E$75, 2, 0)</f>
        <v>OLT-SMGN-IBS-Pematang_Asilum-01</v>
      </c>
      <c r="C383" t="s">
        <v>210</v>
      </c>
      <c r="D383" s="65" t="s">
        <v>626</v>
      </c>
      <c r="E383" s="65" t="s">
        <v>505</v>
      </c>
      <c r="F383" s="66">
        <v>3.00647840100262</v>
      </c>
      <c r="G383" s="67">
        <v>99.229186910638703</v>
      </c>
      <c r="H383" s="68">
        <f t="shared" si="11"/>
        <v>448.60932431842645</v>
      </c>
    </row>
    <row r="384" spans="1:8" x14ac:dyDescent="0.3">
      <c r="A384" t="s">
        <v>194</v>
      </c>
      <c r="B384" t="str">
        <f>VLOOKUP(C384, olt_db!$B$2:$E$75, 2, 0)</f>
        <v>OLT-SMGN-IBS-Pematang_Asilum-01</v>
      </c>
      <c r="C384" t="s">
        <v>210</v>
      </c>
      <c r="D384" s="65" t="s">
        <v>626</v>
      </c>
      <c r="E384" s="65" t="s">
        <v>506</v>
      </c>
      <c r="F384" s="66">
        <v>3.00371491328931</v>
      </c>
      <c r="G384" s="67">
        <v>99.2267978630763</v>
      </c>
      <c r="H384" s="68">
        <f t="shared" si="11"/>
        <v>97.545728794885932</v>
      </c>
    </row>
    <row r="385" spans="1:8" x14ac:dyDescent="0.3">
      <c r="A385" t="s">
        <v>194</v>
      </c>
      <c r="B385" t="str">
        <f>VLOOKUP(C385, olt_db!$B$2:$E$75, 2, 0)</f>
        <v>OLT-SMGN-IBS-Pematang_Asilum-01</v>
      </c>
      <c r="C385" t="s">
        <v>210</v>
      </c>
      <c r="D385" s="65" t="s">
        <v>626</v>
      </c>
      <c r="E385" s="65" t="s">
        <v>507</v>
      </c>
      <c r="F385" s="66">
        <v>3.0042805124469401</v>
      </c>
      <c r="G385" s="67">
        <v>99.226240065663404</v>
      </c>
      <c r="H385" s="68">
        <f t="shared" si="11"/>
        <v>193.8162866994621</v>
      </c>
    </row>
    <row r="386" spans="1:8" x14ac:dyDescent="0.3">
      <c r="A386" t="s">
        <v>194</v>
      </c>
      <c r="B386" t="str">
        <f>VLOOKUP(C386, olt_db!$B$2:$E$75, 2, 0)</f>
        <v>OLT-SMGN-IBS-Pematang_Asilum-01</v>
      </c>
      <c r="C386" t="s">
        <v>210</v>
      </c>
      <c r="D386" s="65" t="s">
        <v>626</v>
      </c>
      <c r="E386" s="65" t="s">
        <v>508</v>
      </c>
      <c r="F386" s="66">
        <v>3.0033676498772701</v>
      </c>
      <c r="G386" s="67">
        <v>99.224951991270402</v>
      </c>
      <c r="H386" s="68">
        <f t="shared" si="11"/>
        <v>104.40064360166161</v>
      </c>
    </row>
    <row r="387" spans="1:8" x14ac:dyDescent="0.3">
      <c r="A387" t="s">
        <v>194</v>
      </c>
      <c r="B387" t="str">
        <f>VLOOKUP(C387, olt_db!$B$2:$E$75, 2, 0)</f>
        <v>OLT-SMGN-IBS-Pematang_Asilum-01</v>
      </c>
      <c r="C387" t="s">
        <v>210</v>
      </c>
      <c r="D387" s="65" t="s">
        <v>626</v>
      </c>
      <c r="E387" s="65" t="s">
        <v>509</v>
      </c>
      <c r="F387" s="66">
        <v>3.0028956052722902</v>
      </c>
      <c r="G387" s="67">
        <v>99.224244590317397</v>
      </c>
      <c r="H387" s="68">
        <f t="shared" si="11"/>
        <v>143.12325514684218</v>
      </c>
    </row>
    <row r="388" spans="1:8" x14ac:dyDescent="0.3">
      <c r="A388" t="s">
        <v>194</v>
      </c>
      <c r="B388" t="str">
        <f>VLOOKUP(C388, olt_db!$B$2:$E$75, 2, 0)</f>
        <v>OLT-SMGN-IBS-Pematang_Asilum-01</v>
      </c>
      <c r="C388" t="s">
        <v>210</v>
      </c>
      <c r="D388" s="65" t="s">
        <v>626</v>
      </c>
      <c r="E388" s="65" t="s">
        <v>510</v>
      </c>
      <c r="F388" s="66">
        <v>3.0023251987914801</v>
      </c>
      <c r="G388" s="67">
        <v>99.223227664175198</v>
      </c>
      <c r="H388" s="68">
        <f t="shared" si="11"/>
        <v>193.81466828548821</v>
      </c>
    </row>
    <row r="389" spans="1:8" x14ac:dyDescent="0.3">
      <c r="A389" t="s">
        <v>194</v>
      </c>
      <c r="B389" t="str">
        <f>VLOOKUP(C389, olt_db!$B$2:$E$75, 2, 0)</f>
        <v>OLT-SMGN-IBS-Pematang_Asilum-01</v>
      </c>
      <c r="C389" t="s">
        <v>210</v>
      </c>
      <c r="D389" s="65" t="s">
        <v>626</v>
      </c>
      <c r="E389" s="65" t="s">
        <v>511</v>
      </c>
      <c r="F389" s="66">
        <v>3.0017546823493002</v>
      </c>
      <c r="G389" s="67">
        <v>99.221755144272294</v>
      </c>
      <c r="H389" s="68">
        <f t="shared" si="11"/>
        <v>296.32879678340976</v>
      </c>
    </row>
    <row r="390" spans="1:8" x14ac:dyDescent="0.3">
      <c r="A390" t="s">
        <v>194</v>
      </c>
      <c r="B390" t="str">
        <f>VLOOKUP(C390, olt_db!$B$2:$E$75, 2, 0)</f>
        <v>OLT-SMGN-IBS-Pematang_Asilum-01</v>
      </c>
      <c r="C390" t="s">
        <v>210</v>
      </c>
      <c r="D390" s="65" t="s">
        <v>626</v>
      </c>
      <c r="E390" s="65" t="s">
        <v>512</v>
      </c>
      <c r="F390" s="66">
        <v>3.00099785891801</v>
      </c>
      <c r="G390" s="67">
        <v>99.219462263650499</v>
      </c>
      <c r="H390" s="68">
        <f t="shared" si="11"/>
        <v>247.38164263049651</v>
      </c>
    </row>
    <row r="391" spans="1:8" x14ac:dyDescent="0.3">
      <c r="A391" t="s">
        <v>194</v>
      </c>
      <c r="B391" t="str">
        <f>VLOOKUP(C391, olt_db!$B$2:$E$75, 2, 0)</f>
        <v>OLT-SMGN-IBS-Pematang_Asilum-01</v>
      </c>
      <c r="C391" t="s">
        <v>210</v>
      </c>
      <c r="D391" s="65" t="s">
        <v>626</v>
      </c>
      <c r="E391" s="65" t="s">
        <v>471</v>
      </c>
      <c r="F391" s="66">
        <v>3.0003764226745702</v>
      </c>
      <c r="G391" s="67">
        <v>99.217544715975606</v>
      </c>
      <c r="H391" s="68">
        <f t="shared" si="11"/>
        <v>67.980520031082023</v>
      </c>
    </row>
    <row r="392" spans="1:8" x14ac:dyDescent="0.3">
      <c r="A392" t="s">
        <v>194</v>
      </c>
      <c r="B392" t="str">
        <f>VLOOKUP(C392, olt_db!$B$2:$E$75, 2, 0)</f>
        <v>OLT-SMGN-IBS-Pematang_Asilum-01</v>
      </c>
      <c r="C392" t="s">
        <v>210</v>
      </c>
      <c r="D392" s="65" t="s">
        <v>626</v>
      </c>
      <c r="E392" s="65" t="s">
        <v>472</v>
      </c>
      <c r="F392" s="66">
        <v>3.00092054360413</v>
      </c>
      <c r="G392" s="67">
        <v>99.217444565407405</v>
      </c>
      <c r="H392" s="68">
        <f t="shared" si="11"/>
        <v>80.278331663998301</v>
      </c>
    </row>
    <row r="393" spans="1:8" x14ac:dyDescent="0.3">
      <c r="A393" t="s">
        <v>194</v>
      </c>
      <c r="B393" t="str">
        <f>VLOOKUP(C393, olt_db!$B$2:$E$75, 2, 0)</f>
        <v>OLT-SMGN-IBS-Pematang_Asilum-01</v>
      </c>
      <c r="C393" t="s">
        <v>210</v>
      </c>
      <c r="D393" s="65" t="s">
        <v>626</v>
      </c>
      <c r="E393" s="65" t="s">
        <v>473</v>
      </c>
      <c r="F393" s="66">
        <v>3.00154200279961</v>
      </c>
      <c r="G393" s="67">
        <v>99.217242763723902</v>
      </c>
      <c r="H393" s="68">
        <f t="shared" si="11"/>
        <v>91.01675083284249</v>
      </c>
    </row>
    <row r="394" spans="1:8" x14ac:dyDescent="0.3">
      <c r="A394" t="s">
        <v>194</v>
      </c>
      <c r="B394" t="str">
        <f>VLOOKUP(C394, olt_db!$B$2:$E$75, 2, 0)</f>
        <v>OLT-SMGN-IBS-Pematang_Asilum-01</v>
      </c>
      <c r="C394" t="s">
        <v>210</v>
      </c>
      <c r="D394" s="65" t="s">
        <v>626</v>
      </c>
      <c r="E394" s="65" t="s">
        <v>474</v>
      </c>
      <c r="F394" s="66">
        <v>3.0022696172432601</v>
      </c>
      <c r="G394" s="67">
        <v>99.217103910151593</v>
      </c>
      <c r="H394" s="68">
        <f t="shared" si="11"/>
        <v>29.382093796002472</v>
      </c>
    </row>
    <row r="395" spans="1:8" x14ac:dyDescent="0.3">
      <c r="A395" t="s">
        <v>194</v>
      </c>
      <c r="B395" t="str">
        <f>VLOOKUP(C395, olt_db!$B$2:$E$75, 2, 0)</f>
        <v>OLT-SMGN-IBS-Pematang_Asilum-01</v>
      </c>
      <c r="C395" t="s">
        <v>210</v>
      </c>
      <c r="D395" s="65" t="s">
        <v>626</v>
      </c>
      <c r="E395" s="65" t="s">
        <v>475</v>
      </c>
      <c r="F395" s="66">
        <v>3.0022221674476199</v>
      </c>
      <c r="G395" s="67">
        <v>99.216869226803595</v>
      </c>
      <c r="H395" s="68">
        <f>(ACOS(COS(RADIANS(90-olt_db!F51)) * COS(RADIANS(90-F395)) + SIN(RADIANS(90-olt_db!F51)) * SIN(RADIANS(90-F395)) * COS(RADIANS(olt_db!G51-G395))) * 6371392)*1.105</f>
        <v>0.33175441850036641</v>
      </c>
    </row>
    <row r="396" spans="1:8" x14ac:dyDescent="0.3">
      <c r="A396" t="s">
        <v>194</v>
      </c>
      <c r="B396" t="str">
        <f>VLOOKUP(C396, olt_db!$B$2:$E$75, 2, 0)</f>
        <v>OLT-SMGN-IBS-Pematang_Asilum-01</v>
      </c>
      <c r="C396" t="s">
        <v>210</v>
      </c>
      <c r="D396" s="69" t="s">
        <v>627</v>
      </c>
      <c r="E396" s="69" t="s">
        <v>513</v>
      </c>
      <c r="F396" s="70">
        <v>3.0838087138903498</v>
      </c>
      <c r="G396" s="71">
        <v>99.295813712396196</v>
      </c>
      <c r="H396" s="72">
        <f>(ACOS(COS(RADIANS(90-F397)) * COS(RADIANS(90-F396)) + SIN(RADIANS(90-F397)) * SIN(RADIANS(90-F396)) * COS(RADIANS(G397-G396))) * 6371392)*1.105</f>
        <v>93.527743145100388</v>
      </c>
    </row>
    <row r="397" spans="1:8" x14ac:dyDescent="0.3">
      <c r="A397" t="s">
        <v>194</v>
      </c>
      <c r="B397" t="str">
        <f>VLOOKUP(C397, olt_db!$B$2:$E$75, 2, 0)</f>
        <v>OLT-SMGN-IBS-Pematang_Asilum-01</v>
      </c>
      <c r="C397" t="s">
        <v>210</v>
      </c>
      <c r="D397" s="69" t="s">
        <v>627</v>
      </c>
      <c r="E397" s="69" t="s">
        <v>514</v>
      </c>
      <c r="F397" s="70">
        <v>3.0843582936975702</v>
      </c>
      <c r="G397" s="71">
        <v>99.295286355381904</v>
      </c>
      <c r="H397" s="72">
        <f t="shared" ref="H397:H460" si="12">(ACOS(COS(RADIANS(90-F398)) * COS(RADIANS(90-F397)) + SIN(RADIANS(90-F398)) * SIN(RADIANS(90-F397)) * COS(RADIANS(G398-G397))) * 6371392)*1.105</f>
        <v>99.793582152245719</v>
      </c>
    </row>
    <row r="398" spans="1:8" x14ac:dyDescent="0.3">
      <c r="A398" t="s">
        <v>194</v>
      </c>
      <c r="B398" t="str">
        <f>VLOOKUP(C398, olt_db!$B$2:$E$75, 2, 0)</f>
        <v>OLT-SMGN-IBS-Pematang_Asilum-01</v>
      </c>
      <c r="C398" t="s">
        <v>210</v>
      </c>
      <c r="D398" s="69" t="s">
        <v>627</v>
      </c>
      <c r="E398" s="69" t="s">
        <v>515</v>
      </c>
      <c r="F398" s="70">
        <v>3.0850286022111302</v>
      </c>
      <c r="G398" s="71">
        <v>99.294827158644097</v>
      </c>
      <c r="H398" s="72">
        <f t="shared" si="12"/>
        <v>88.79250694608217</v>
      </c>
    </row>
    <row r="399" spans="1:8" x14ac:dyDescent="0.3">
      <c r="A399" t="s">
        <v>194</v>
      </c>
      <c r="B399" t="str">
        <f>VLOOKUP(C399, olt_db!$B$2:$E$75, 2, 0)</f>
        <v>OLT-SMGN-IBS-Pematang_Asilum-01</v>
      </c>
      <c r="C399" t="s">
        <v>210</v>
      </c>
      <c r="D399" s="69" t="s">
        <v>627</v>
      </c>
      <c r="E399" s="69" t="s">
        <v>516</v>
      </c>
      <c r="F399" s="70">
        <v>3.0856124324243099</v>
      </c>
      <c r="G399" s="71">
        <v>99.294400742057903</v>
      </c>
      <c r="H399" s="72">
        <f t="shared" si="12"/>
        <v>89.909732144225558</v>
      </c>
    </row>
    <row r="400" spans="1:8" x14ac:dyDescent="0.3">
      <c r="A400" t="s">
        <v>194</v>
      </c>
      <c r="B400" t="str">
        <f>VLOOKUP(C400, olt_db!$B$2:$E$75, 2, 0)</f>
        <v>OLT-SMGN-IBS-Pematang_Asilum-01</v>
      </c>
      <c r="C400" t="s">
        <v>210</v>
      </c>
      <c r="D400" s="69" t="s">
        <v>627</v>
      </c>
      <c r="E400" s="69" t="s">
        <v>517</v>
      </c>
      <c r="F400" s="70">
        <v>3.08620740853722</v>
      </c>
      <c r="G400" s="71">
        <v>99.293974226986293</v>
      </c>
      <c r="H400" s="72">
        <f t="shared" si="12"/>
        <v>109.41726478061973</v>
      </c>
    </row>
    <row r="401" spans="1:8" x14ac:dyDescent="0.3">
      <c r="A401" t="s">
        <v>194</v>
      </c>
      <c r="B401" t="str">
        <f>VLOOKUP(C401, olt_db!$B$2:$E$75, 2, 0)</f>
        <v>OLT-SMGN-IBS-Pematang_Asilum-01</v>
      </c>
      <c r="C401" t="s">
        <v>210</v>
      </c>
      <c r="D401" s="69" t="s">
        <v>627</v>
      </c>
      <c r="E401" s="69" t="s">
        <v>518</v>
      </c>
      <c r="F401" s="70">
        <v>3.0855644549466201</v>
      </c>
      <c r="G401" s="71">
        <v>99.293357280256501</v>
      </c>
      <c r="H401" s="72">
        <f t="shared" si="12"/>
        <v>196.5060987108233</v>
      </c>
    </row>
    <row r="402" spans="1:8" x14ac:dyDescent="0.3">
      <c r="A402" t="s">
        <v>194</v>
      </c>
      <c r="B402" t="str">
        <f>VLOOKUP(C402, olt_db!$B$2:$E$75, 2, 0)</f>
        <v>OLT-SMGN-IBS-Pematang_Asilum-01</v>
      </c>
      <c r="C402" t="s">
        <v>210</v>
      </c>
      <c r="D402" s="69" t="s">
        <v>627</v>
      </c>
      <c r="E402" s="69" t="s">
        <v>519</v>
      </c>
      <c r="F402" s="70">
        <v>3.08441621991338</v>
      </c>
      <c r="G402" s="71">
        <v>99.292242566182097</v>
      </c>
      <c r="H402" s="72">
        <f t="shared" si="12"/>
        <v>174.73770117791108</v>
      </c>
    </row>
    <row r="403" spans="1:8" x14ac:dyDescent="0.3">
      <c r="A403" t="s">
        <v>194</v>
      </c>
      <c r="B403" t="str">
        <f>VLOOKUP(C403, olt_db!$B$2:$E$75, 2, 0)</f>
        <v>OLT-SMGN-IBS-Pematang_Asilum-01</v>
      </c>
      <c r="C403" t="s">
        <v>210</v>
      </c>
      <c r="D403" s="69" t="s">
        <v>627</v>
      </c>
      <c r="E403" s="69" t="s">
        <v>520</v>
      </c>
      <c r="F403" s="70">
        <v>3.08336798229164</v>
      </c>
      <c r="G403" s="71">
        <v>99.291280233826996</v>
      </c>
      <c r="H403" s="72">
        <f t="shared" si="12"/>
        <v>249.98993190519721</v>
      </c>
    </row>
    <row r="404" spans="1:8" x14ac:dyDescent="0.3">
      <c r="A404" t="s">
        <v>194</v>
      </c>
      <c r="B404" t="str">
        <f>VLOOKUP(C404, olt_db!$B$2:$E$75, 2, 0)</f>
        <v>OLT-SMGN-IBS-Pematang_Asilum-01</v>
      </c>
      <c r="C404" t="s">
        <v>210</v>
      </c>
      <c r="D404" s="69" t="s">
        <v>627</v>
      </c>
      <c r="E404" s="69" t="s">
        <v>521</v>
      </c>
      <c r="F404" s="70">
        <v>3.0819212071884401</v>
      </c>
      <c r="G404" s="71">
        <v>99.289847826371698</v>
      </c>
      <c r="H404" s="72">
        <f t="shared" si="12"/>
        <v>184.45244379970902</v>
      </c>
    </row>
    <row r="405" spans="1:8" x14ac:dyDescent="0.3">
      <c r="A405" t="s">
        <v>194</v>
      </c>
      <c r="B405" t="str">
        <f>VLOOKUP(C405, olt_db!$B$2:$E$75, 2, 0)</f>
        <v>OLT-SMGN-IBS-Pematang_Asilum-01</v>
      </c>
      <c r="C405" t="s">
        <v>210</v>
      </c>
      <c r="D405" s="69" t="s">
        <v>627</v>
      </c>
      <c r="E405" s="69" t="s">
        <v>522</v>
      </c>
      <c r="F405" s="70">
        <v>3.0808843954431699</v>
      </c>
      <c r="G405" s="71">
        <v>99.288760745040094</v>
      </c>
      <c r="H405" s="72">
        <f t="shared" si="12"/>
        <v>232.62254618570782</v>
      </c>
    </row>
    <row r="406" spans="1:8" x14ac:dyDescent="0.3">
      <c r="A406" t="s">
        <v>194</v>
      </c>
      <c r="B406" t="str">
        <f>VLOOKUP(C406, olt_db!$B$2:$E$75, 2, 0)</f>
        <v>OLT-SMGN-IBS-Pematang_Asilum-01</v>
      </c>
      <c r="C406" t="s">
        <v>210</v>
      </c>
      <c r="D406" s="69" t="s">
        <v>627</v>
      </c>
      <c r="E406" s="69" t="s">
        <v>523</v>
      </c>
      <c r="F406" s="70">
        <v>3.0796094445309699</v>
      </c>
      <c r="G406" s="71">
        <v>99.287359292306206</v>
      </c>
      <c r="H406" s="72">
        <f t="shared" si="12"/>
        <v>148.45878667622449</v>
      </c>
    </row>
    <row r="407" spans="1:8" x14ac:dyDescent="0.3">
      <c r="A407" t="s">
        <v>194</v>
      </c>
      <c r="B407" t="str">
        <f>VLOOKUP(C407, olt_db!$B$2:$E$75, 2, 0)</f>
        <v>OLT-SMGN-IBS-Pematang_Asilum-01</v>
      </c>
      <c r="C407" t="s">
        <v>210</v>
      </c>
      <c r="D407" s="69" t="s">
        <v>627</v>
      </c>
      <c r="E407" s="69" t="s">
        <v>524</v>
      </c>
      <c r="F407" s="70">
        <v>3.07877192967366</v>
      </c>
      <c r="G407" s="71">
        <v>99.286487246542507</v>
      </c>
      <c r="H407" s="72">
        <f t="shared" si="12"/>
        <v>123.32102072962377</v>
      </c>
    </row>
    <row r="408" spans="1:8" x14ac:dyDescent="0.3">
      <c r="A408" t="s">
        <v>194</v>
      </c>
      <c r="B408" t="str">
        <f>VLOOKUP(C408, olt_db!$B$2:$E$75, 2, 0)</f>
        <v>OLT-SMGN-IBS-Pematang_Asilum-01</v>
      </c>
      <c r="C408" t="s">
        <v>210</v>
      </c>
      <c r="D408" s="69" t="s">
        <v>627</v>
      </c>
      <c r="E408" s="69" t="s">
        <v>525</v>
      </c>
      <c r="F408" s="70">
        <v>3.0780799849060498</v>
      </c>
      <c r="G408" s="71">
        <v>99.285759259561104</v>
      </c>
      <c r="H408" s="72">
        <f t="shared" si="12"/>
        <v>130.92073532875744</v>
      </c>
    </row>
    <row r="409" spans="1:8" x14ac:dyDescent="0.3">
      <c r="A409" t="s">
        <v>194</v>
      </c>
      <c r="B409" t="str">
        <f>VLOOKUP(C409, olt_db!$B$2:$E$75, 2, 0)</f>
        <v>OLT-SMGN-IBS-Pematang_Asilum-01</v>
      </c>
      <c r="C409" t="s">
        <v>210</v>
      </c>
      <c r="D409" s="69" t="s">
        <v>627</v>
      </c>
      <c r="E409" s="69" t="s">
        <v>526</v>
      </c>
      <c r="F409" s="70">
        <v>3.0775516406271599</v>
      </c>
      <c r="G409" s="71">
        <v>99.284832697361296</v>
      </c>
      <c r="H409" s="72">
        <f t="shared" si="12"/>
        <v>133.12800958531622</v>
      </c>
    </row>
    <row r="410" spans="1:8" x14ac:dyDescent="0.3">
      <c r="A410" t="s">
        <v>194</v>
      </c>
      <c r="B410" t="str">
        <f>VLOOKUP(C410, olt_db!$B$2:$E$75, 2, 0)</f>
        <v>OLT-SMGN-IBS-Pematang_Asilum-01</v>
      </c>
      <c r="C410" t="s">
        <v>210</v>
      </c>
      <c r="D410" s="69" t="s">
        <v>627</v>
      </c>
      <c r="E410" s="69" t="s">
        <v>527</v>
      </c>
      <c r="F410" s="70">
        <v>3.0770096721909699</v>
      </c>
      <c r="G410" s="71">
        <v>99.283893226982798</v>
      </c>
      <c r="H410" s="72">
        <f t="shared" si="12"/>
        <v>127.35416539971517</v>
      </c>
    </row>
    <row r="411" spans="1:8" x14ac:dyDescent="0.3">
      <c r="A411" t="s">
        <v>194</v>
      </c>
      <c r="B411" t="str">
        <f>VLOOKUP(C411, olt_db!$B$2:$E$75, 2, 0)</f>
        <v>OLT-SMGN-IBS-Pematang_Asilum-01</v>
      </c>
      <c r="C411" t="s">
        <v>210</v>
      </c>
      <c r="D411" s="69" t="s">
        <v>627</v>
      </c>
      <c r="E411" s="69" t="s">
        <v>528</v>
      </c>
      <c r="F411" s="70">
        <v>3.07651779221688</v>
      </c>
      <c r="G411" s="71">
        <v>99.2829796400394</v>
      </c>
      <c r="H411" s="72">
        <f t="shared" si="12"/>
        <v>121.95411576415448</v>
      </c>
    </row>
    <row r="412" spans="1:8" x14ac:dyDescent="0.3">
      <c r="A412" t="s">
        <v>194</v>
      </c>
      <c r="B412" t="str">
        <f>VLOOKUP(C412, olt_db!$B$2:$E$75, 2, 0)</f>
        <v>OLT-SMGN-IBS-Pematang_Asilum-01</v>
      </c>
      <c r="C412" t="s">
        <v>210</v>
      </c>
      <c r="D412" s="69" t="s">
        <v>627</v>
      </c>
      <c r="E412" s="69" t="s">
        <v>529</v>
      </c>
      <c r="F412" s="70">
        <v>3.07609714177039</v>
      </c>
      <c r="G412" s="71">
        <v>99.282079413772294</v>
      </c>
      <c r="H412" s="72">
        <f t="shared" si="12"/>
        <v>83.872674422754272</v>
      </c>
    </row>
    <row r="413" spans="1:8" x14ac:dyDescent="0.3">
      <c r="A413" t="s">
        <v>194</v>
      </c>
      <c r="B413" t="str">
        <f>VLOOKUP(C413, olt_db!$B$2:$E$75, 2, 0)</f>
        <v>OLT-SMGN-IBS-Pematang_Asilum-01</v>
      </c>
      <c r="C413" t="s">
        <v>210</v>
      </c>
      <c r="D413" s="69" t="s">
        <v>627</v>
      </c>
      <c r="E413" s="69" t="s">
        <v>530</v>
      </c>
      <c r="F413" s="70">
        <v>3.07574403165584</v>
      </c>
      <c r="G413" s="71">
        <v>99.281494436339102</v>
      </c>
      <c r="H413" s="72">
        <f t="shared" si="12"/>
        <v>62.062908643629029</v>
      </c>
    </row>
    <row r="414" spans="1:8" x14ac:dyDescent="0.3">
      <c r="A414" t="s">
        <v>194</v>
      </c>
      <c r="B414" t="str">
        <f>VLOOKUP(C414, olt_db!$B$2:$E$75, 2, 0)</f>
        <v>OLT-SMGN-IBS-Pematang_Asilum-01</v>
      </c>
      <c r="C414" t="s">
        <v>210</v>
      </c>
      <c r="D414" s="69" t="s">
        <v>627</v>
      </c>
      <c r="E414" s="69" t="s">
        <v>531</v>
      </c>
      <c r="F414" s="70">
        <v>3.0754294435459801</v>
      </c>
      <c r="G414" s="71">
        <v>99.281098723271299</v>
      </c>
      <c r="H414" s="72">
        <f t="shared" si="12"/>
        <v>164.87069833584761</v>
      </c>
    </row>
    <row r="415" spans="1:8" x14ac:dyDescent="0.3">
      <c r="A415" t="s">
        <v>194</v>
      </c>
      <c r="B415" t="str">
        <f>VLOOKUP(C415, olt_db!$B$2:$E$75, 2, 0)</f>
        <v>OLT-SMGN-IBS-Pematang_Asilum-01</v>
      </c>
      <c r="C415" t="s">
        <v>210</v>
      </c>
      <c r="D415" s="69" t="s">
        <v>627</v>
      </c>
      <c r="E415" s="69" t="s">
        <v>532</v>
      </c>
      <c r="F415" s="70">
        <v>3.07438266822684</v>
      </c>
      <c r="G415" s="71">
        <v>99.280258145953297</v>
      </c>
      <c r="H415" s="72">
        <f t="shared" si="12"/>
        <v>191.56084487982531</v>
      </c>
    </row>
    <row r="416" spans="1:8" x14ac:dyDescent="0.3">
      <c r="A416" t="s">
        <v>194</v>
      </c>
      <c r="B416" t="str">
        <f>VLOOKUP(C416, olt_db!$B$2:$E$75, 2, 0)</f>
        <v>OLT-SMGN-IBS-Pematang_Asilum-01</v>
      </c>
      <c r="C416" t="s">
        <v>210</v>
      </c>
      <c r="D416" s="69" t="s">
        <v>627</v>
      </c>
      <c r="E416" s="69" t="s">
        <v>533</v>
      </c>
      <c r="F416" s="70">
        <v>3.0731150950886099</v>
      </c>
      <c r="G416" s="71">
        <v>99.279349320141904</v>
      </c>
      <c r="H416" s="72">
        <f t="shared" si="12"/>
        <v>313.35630052181557</v>
      </c>
    </row>
    <row r="417" spans="1:8" x14ac:dyDescent="0.3">
      <c r="A417" t="s">
        <v>194</v>
      </c>
      <c r="B417" t="str">
        <f>VLOOKUP(C417, olt_db!$B$2:$E$75, 2, 0)</f>
        <v>OLT-SMGN-IBS-Pematang_Asilum-01</v>
      </c>
      <c r="C417" t="s">
        <v>210</v>
      </c>
      <c r="D417" s="69" t="s">
        <v>627</v>
      </c>
      <c r="E417" s="69" t="s">
        <v>534</v>
      </c>
      <c r="F417" s="70">
        <v>3.0710736493461801</v>
      </c>
      <c r="G417" s="71">
        <v>99.277818812357594</v>
      </c>
      <c r="H417" s="72">
        <f t="shared" si="12"/>
        <v>94.005235828865622</v>
      </c>
    </row>
    <row r="418" spans="1:8" x14ac:dyDescent="0.3">
      <c r="A418" t="s">
        <v>194</v>
      </c>
      <c r="B418" t="str">
        <f>VLOOKUP(C418, olt_db!$B$2:$E$75, 2, 0)</f>
        <v>OLT-SMGN-IBS-Pematang_Asilum-01</v>
      </c>
      <c r="C418" t="s">
        <v>210</v>
      </c>
      <c r="D418" s="69" t="s">
        <v>627</v>
      </c>
      <c r="E418" s="69" t="s">
        <v>535</v>
      </c>
      <c r="F418" s="70">
        <v>3.0704304484474898</v>
      </c>
      <c r="G418" s="71">
        <v>99.277404016252703</v>
      </c>
      <c r="H418" s="72">
        <f t="shared" si="12"/>
        <v>159.16082061704827</v>
      </c>
    </row>
    <row r="419" spans="1:8" x14ac:dyDescent="0.3">
      <c r="A419" t="s">
        <v>194</v>
      </c>
      <c r="B419" t="str">
        <f>VLOOKUP(C419, olt_db!$B$2:$E$75, 2, 0)</f>
        <v>OLT-SMGN-IBS-Pematang_Asilum-01</v>
      </c>
      <c r="C419" t="s">
        <v>210</v>
      </c>
      <c r="D419" s="69" t="s">
        <v>627</v>
      </c>
      <c r="E419" s="69" t="s">
        <v>536</v>
      </c>
      <c r="F419" s="70">
        <v>3.0692534544401902</v>
      </c>
      <c r="G419" s="71">
        <v>99.276862476957902</v>
      </c>
      <c r="H419" s="72">
        <f t="shared" si="12"/>
        <v>107.77970459181856</v>
      </c>
    </row>
    <row r="420" spans="1:8" x14ac:dyDescent="0.3">
      <c r="A420" t="s">
        <v>194</v>
      </c>
      <c r="B420" t="str">
        <f>VLOOKUP(C420, olt_db!$B$2:$E$75, 2, 0)</f>
        <v>OLT-SMGN-IBS-Pematang_Asilum-01</v>
      </c>
      <c r="C420" t="s">
        <v>210</v>
      </c>
      <c r="D420" s="69" t="s">
        <v>627</v>
      </c>
      <c r="E420" s="69" t="s">
        <v>537</v>
      </c>
      <c r="F420" s="70">
        <v>3.06840208531028</v>
      </c>
      <c r="G420" s="71">
        <v>99.276651165211106</v>
      </c>
      <c r="H420" s="72">
        <f t="shared" si="12"/>
        <v>199.75387869328296</v>
      </c>
    </row>
    <row r="421" spans="1:8" x14ac:dyDescent="0.3">
      <c r="A421" t="s">
        <v>194</v>
      </c>
      <c r="B421" t="str">
        <f>VLOOKUP(C421, olt_db!$B$2:$E$75, 2, 0)</f>
        <v>OLT-SMGN-IBS-Pematang_Asilum-01</v>
      </c>
      <c r="C421" t="s">
        <v>210</v>
      </c>
      <c r="D421" s="69" t="s">
        <v>627</v>
      </c>
      <c r="E421" s="69" t="s">
        <v>538</v>
      </c>
      <c r="F421" s="70">
        <v>3.06678666286449</v>
      </c>
      <c r="G421" s="71">
        <v>99.276469031229993</v>
      </c>
      <c r="H421" s="72">
        <f t="shared" si="12"/>
        <v>140.92492721618541</v>
      </c>
    </row>
    <row r="422" spans="1:8" x14ac:dyDescent="0.3">
      <c r="A422" t="s">
        <v>194</v>
      </c>
      <c r="B422" t="str">
        <f>VLOOKUP(C422, olt_db!$B$2:$E$75, 2, 0)</f>
        <v>OLT-SMGN-IBS-Pematang_Asilum-01</v>
      </c>
      <c r="C422" t="s">
        <v>210</v>
      </c>
      <c r="D422" s="69" t="s">
        <v>627</v>
      </c>
      <c r="E422" s="69" t="s">
        <v>539</v>
      </c>
      <c r="F422" s="70">
        <v>3.0656490901367599</v>
      </c>
      <c r="G422" s="71">
        <v>99.276323093617407</v>
      </c>
      <c r="H422" s="72">
        <f t="shared" si="12"/>
        <v>96.576212936363291</v>
      </c>
    </row>
    <row r="423" spans="1:8" x14ac:dyDescent="0.3">
      <c r="A423" t="s">
        <v>194</v>
      </c>
      <c r="B423" t="str">
        <f>VLOOKUP(C423, olt_db!$B$2:$E$75, 2, 0)</f>
        <v>OLT-SMGN-IBS-Pematang_Asilum-01</v>
      </c>
      <c r="C423" t="s">
        <v>210</v>
      </c>
      <c r="D423" s="69" t="s">
        <v>627</v>
      </c>
      <c r="E423" s="69" t="s">
        <v>540</v>
      </c>
      <c r="F423" s="70">
        <v>3.0648980824077801</v>
      </c>
      <c r="G423" s="71">
        <v>99.276091010946004</v>
      </c>
      <c r="H423" s="72">
        <f t="shared" si="12"/>
        <v>275.42139191249811</v>
      </c>
    </row>
    <row r="424" spans="1:8" x14ac:dyDescent="0.3">
      <c r="A424" t="s">
        <v>194</v>
      </c>
      <c r="B424" t="str">
        <f>VLOOKUP(C424, olt_db!$B$2:$E$75, 2, 0)</f>
        <v>OLT-SMGN-IBS-Pematang_Asilum-01</v>
      </c>
      <c r="C424" t="s">
        <v>210</v>
      </c>
      <c r="D424" s="69" t="s">
        <v>627</v>
      </c>
      <c r="E424" s="69" t="s">
        <v>476</v>
      </c>
      <c r="F424" s="70">
        <v>3.0643532248196901</v>
      </c>
      <c r="G424" s="71">
        <v>99.2739137065102</v>
      </c>
      <c r="H424" s="72">
        <f t="shared" si="12"/>
        <v>153.14917345569569</v>
      </c>
    </row>
    <row r="425" spans="1:8" x14ac:dyDescent="0.3">
      <c r="A425" t="s">
        <v>194</v>
      </c>
      <c r="B425" t="str">
        <f>VLOOKUP(C425, olt_db!$B$2:$E$75, 2, 0)</f>
        <v>OLT-SMGN-IBS-Pematang_Asilum-01</v>
      </c>
      <c r="C425" t="s">
        <v>210</v>
      </c>
      <c r="D425" s="69" t="s">
        <v>627</v>
      </c>
      <c r="E425" s="69" t="s">
        <v>477</v>
      </c>
      <c r="F425" s="70">
        <v>3.0641524533418298</v>
      </c>
      <c r="G425" s="71">
        <v>99.2751455427872</v>
      </c>
      <c r="H425" s="72">
        <f t="shared" si="12"/>
        <v>43.78152901164691</v>
      </c>
    </row>
    <row r="426" spans="1:8" x14ac:dyDescent="0.3">
      <c r="A426" t="s">
        <v>194</v>
      </c>
      <c r="B426" t="str">
        <f>VLOOKUP(C426, olt_db!$B$2:$E$75, 2, 0)</f>
        <v>OLT-SMGN-IBS-Pematang_Asilum-01</v>
      </c>
      <c r="C426" t="s">
        <v>210</v>
      </c>
      <c r="D426" s="69" t="s">
        <v>627</v>
      </c>
      <c r="E426" s="69" t="s">
        <v>478</v>
      </c>
      <c r="F426" s="70">
        <v>3.0639394317959998</v>
      </c>
      <c r="G426" s="71">
        <v>99.275431560291395</v>
      </c>
      <c r="H426" s="72">
        <f t="shared" si="12"/>
        <v>159.41702560506727</v>
      </c>
    </row>
    <row r="427" spans="1:8" x14ac:dyDescent="0.3">
      <c r="A427" t="s">
        <v>194</v>
      </c>
      <c r="B427" t="str">
        <f>VLOOKUP(C427, olt_db!$B$2:$E$75, 2, 0)</f>
        <v>OLT-SMGN-IBS-Pematang_Asilum-01</v>
      </c>
      <c r="C427" t="s">
        <v>210</v>
      </c>
      <c r="D427" s="69" t="s">
        <v>627</v>
      </c>
      <c r="E427" s="69" t="s">
        <v>479</v>
      </c>
      <c r="F427" s="70">
        <v>3.0629182301605602</v>
      </c>
      <c r="G427" s="71">
        <v>99.274630232918298</v>
      </c>
      <c r="H427" s="72">
        <f t="shared" si="12"/>
        <v>205.59014348041973</v>
      </c>
    </row>
    <row r="428" spans="1:8" x14ac:dyDescent="0.3">
      <c r="A428" t="s">
        <v>194</v>
      </c>
      <c r="B428" t="str">
        <f>VLOOKUP(C428, olt_db!$B$2:$E$75, 2, 0)</f>
        <v>OLT-SMGN-IBS-Pematang_Asilum-01</v>
      </c>
      <c r="C428" t="s">
        <v>210</v>
      </c>
      <c r="D428" s="69" t="s">
        <v>627</v>
      </c>
      <c r="E428" s="69" t="s">
        <v>480</v>
      </c>
      <c r="F428" s="70">
        <v>3.0616904522285999</v>
      </c>
      <c r="G428" s="71">
        <v>99.273491986234703</v>
      </c>
      <c r="H428" s="72">
        <f t="shared" si="12"/>
        <v>144.18178353787206</v>
      </c>
    </row>
    <row r="429" spans="1:8" x14ac:dyDescent="0.3">
      <c r="A429" t="s">
        <v>194</v>
      </c>
      <c r="B429" t="str">
        <f>VLOOKUP(C429, olt_db!$B$2:$E$75, 2, 0)</f>
        <v>OLT-SMGN-IBS-Pematang_Asilum-01</v>
      </c>
      <c r="C429" t="s">
        <v>210</v>
      </c>
      <c r="D429" s="69" t="s">
        <v>627</v>
      </c>
      <c r="E429" s="69" t="s">
        <v>481</v>
      </c>
      <c r="F429" s="70">
        <v>3.0607630944338799</v>
      </c>
      <c r="G429" s="71">
        <v>99.272772061238697</v>
      </c>
      <c r="H429" s="72">
        <f t="shared" si="12"/>
        <v>262.47853221855149</v>
      </c>
    </row>
    <row r="430" spans="1:8" x14ac:dyDescent="0.3">
      <c r="A430" t="s">
        <v>194</v>
      </c>
      <c r="B430" t="str">
        <f>VLOOKUP(C430, olt_db!$B$2:$E$75, 2, 0)</f>
        <v>OLT-SMGN-IBS-Pematang_Asilum-01</v>
      </c>
      <c r="C430" t="s">
        <v>210</v>
      </c>
      <c r="D430" s="69" t="s">
        <v>627</v>
      </c>
      <c r="E430" s="69" t="s">
        <v>482</v>
      </c>
      <c r="F430" s="70">
        <v>3.05916016548561</v>
      </c>
      <c r="G430" s="71">
        <v>99.271358129854207</v>
      </c>
      <c r="H430" s="72">
        <f t="shared" si="12"/>
        <v>239.49921135241883</v>
      </c>
    </row>
    <row r="431" spans="1:8" x14ac:dyDescent="0.3">
      <c r="A431" t="s">
        <v>194</v>
      </c>
      <c r="B431" t="str">
        <f>VLOOKUP(C431, olt_db!$B$2:$E$75, 2, 0)</f>
        <v>OLT-SMGN-IBS-Pematang_Asilum-01</v>
      </c>
      <c r="C431" t="s">
        <v>210</v>
      </c>
      <c r="D431" s="69" t="s">
        <v>627</v>
      </c>
      <c r="E431" s="69" t="s">
        <v>483</v>
      </c>
      <c r="F431" s="70">
        <v>3.05765080624978</v>
      </c>
      <c r="G431" s="71">
        <v>99.270123181770103</v>
      </c>
      <c r="H431" s="72">
        <f t="shared" si="12"/>
        <v>187.11875660487689</v>
      </c>
    </row>
    <row r="432" spans="1:8" x14ac:dyDescent="0.3">
      <c r="A432" t="s">
        <v>194</v>
      </c>
      <c r="B432" t="str">
        <f>VLOOKUP(C432, olt_db!$B$2:$E$75, 2, 0)</f>
        <v>OLT-SMGN-IBS-Pematang_Asilum-01</v>
      </c>
      <c r="C432" t="s">
        <v>210</v>
      </c>
      <c r="D432" s="69" t="s">
        <v>627</v>
      </c>
      <c r="E432" s="69" t="s">
        <v>484</v>
      </c>
      <c r="F432" s="70">
        <v>3.0564894069020299</v>
      </c>
      <c r="G432" s="71">
        <v>99.269136853641996</v>
      </c>
      <c r="H432" s="72">
        <f t="shared" si="12"/>
        <v>348.73743033671883</v>
      </c>
    </row>
    <row r="433" spans="1:8" x14ac:dyDescent="0.3">
      <c r="A433" t="s">
        <v>194</v>
      </c>
      <c r="B433" t="str">
        <f>VLOOKUP(C433, olt_db!$B$2:$E$75, 2, 0)</f>
        <v>OLT-SMGN-IBS-Pematang_Asilum-01</v>
      </c>
      <c r="C433" t="s">
        <v>210</v>
      </c>
      <c r="D433" s="69" t="s">
        <v>627</v>
      </c>
      <c r="E433" s="69" t="s">
        <v>485</v>
      </c>
      <c r="F433" s="70">
        <v>3.05452789426622</v>
      </c>
      <c r="G433" s="71">
        <v>99.267082795901899</v>
      </c>
      <c r="H433" s="72">
        <f t="shared" si="12"/>
        <v>329.64880988815042</v>
      </c>
    </row>
    <row r="434" spans="1:8" x14ac:dyDescent="0.3">
      <c r="A434" t="s">
        <v>194</v>
      </c>
      <c r="B434" t="str">
        <f>VLOOKUP(C434, olt_db!$B$2:$E$75, 2, 0)</f>
        <v>OLT-SMGN-IBS-Pematang_Asilum-01</v>
      </c>
      <c r="C434" t="s">
        <v>210</v>
      </c>
      <c r="D434" s="69" t="s">
        <v>627</v>
      </c>
      <c r="E434" s="69" t="s">
        <v>486</v>
      </c>
      <c r="F434" s="70">
        <v>3.0526920373272901</v>
      </c>
      <c r="G434" s="71">
        <v>99.265123821802206</v>
      </c>
      <c r="H434" s="72">
        <f t="shared" si="12"/>
        <v>603.73586740936844</v>
      </c>
    </row>
    <row r="435" spans="1:8" x14ac:dyDescent="0.3">
      <c r="A435" t="s">
        <v>194</v>
      </c>
      <c r="B435" t="str">
        <f>VLOOKUP(C435, olt_db!$B$2:$E$75, 2, 0)</f>
        <v>OLT-SMGN-IBS-Pematang_Asilum-01</v>
      </c>
      <c r="C435" t="s">
        <v>210</v>
      </c>
      <c r="D435" s="69" t="s">
        <v>627</v>
      </c>
      <c r="E435" s="69" t="s">
        <v>487</v>
      </c>
      <c r="F435" s="70">
        <v>3.0491916691518002</v>
      </c>
      <c r="G435" s="71">
        <v>99.261671043129596</v>
      </c>
      <c r="H435" s="72">
        <f t="shared" si="12"/>
        <v>502.20297591042356</v>
      </c>
    </row>
    <row r="436" spans="1:8" x14ac:dyDescent="0.3">
      <c r="A436" t="s">
        <v>194</v>
      </c>
      <c r="B436" t="str">
        <f>VLOOKUP(C436, olt_db!$B$2:$E$75, 2, 0)</f>
        <v>OLT-SMGN-IBS-Pematang_Asilum-01</v>
      </c>
      <c r="C436" t="s">
        <v>210</v>
      </c>
      <c r="D436" s="69" t="s">
        <v>627</v>
      </c>
      <c r="E436" s="69" t="s">
        <v>488</v>
      </c>
      <c r="F436" s="70">
        <v>3.0458565947023502</v>
      </c>
      <c r="G436" s="71">
        <v>99.2593053049644</v>
      </c>
      <c r="H436" s="72">
        <f t="shared" si="12"/>
        <v>576.40644818363251</v>
      </c>
    </row>
    <row r="437" spans="1:8" x14ac:dyDescent="0.3">
      <c r="A437" t="s">
        <v>194</v>
      </c>
      <c r="B437" t="str">
        <f>VLOOKUP(C437, olt_db!$B$2:$E$75, 2, 0)</f>
        <v>OLT-SMGN-IBS-Pematang_Asilum-01</v>
      </c>
      <c r="C437" t="s">
        <v>210</v>
      </c>
      <c r="D437" s="69" t="s">
        <v>627</v>
      </c>
      <c r="E437" s="69" t="s">
        <v>489</v>
      </c>
      <c r="F437" s="70">
        <v>3.0419916677860801</v>
      </c>
      <c r="G437" s="71">
        <v>99.256643213287603</v>
      </c>
      <c r="H437" s="72">
        <f t="shared" si="12"/>
        <v>405.99209333570059</v>
      </c>
    </row>
    <row r="438" spans="1:8" x14ac:dyDescent="0.3">
      <c r="A438" t="s">
        <v>194</v>
      </c>
      <c r="B438" t="str">
        <f>VLOOKUP(C438, olt_db!$B$2:$E$75, 2, 0)</f>
        <v>OLT-SMGN-IBS-Pematang_Asilum-01</v>
      </c>
      <c r="C438" t="s">
        <v>210</v>
      </c>
      <c r="D438" s="69" t="s">
        <v>627</v>
      </c>
      <c r="E438" s="69" t="s">
        <v>490</v>
      </c>
      <c r="F438" s="70">
        <v>3.0392754875685002</v>
      </c>
      <c r="G438" s="71">
        <v>99.254759348585594</v>
      </c>
      <c r="H438" s="72">
        <f t="shared" si="12"/>
        <v>595.59603036273188</v>
      </c>
    </row>
    <row r="439" spans="1:8" x14ac:dyDescent="0.3">
      <c r="A439" t="s">
        <v>194</v>
      </c>
      <c r="B439" t="str">
        <f>VLOOKUP(C439, olt_db!$B$2:$E$75, 2, 0)</f>
        <v>OLT-SMGN-IBS-Pematang_Asilum-01</v>
      </c>
      <c r="C439" t="s">
        <v>210</v>
      </c>
      <c r="D439" s="69" t="s">
        <v>627</v>
      </c>
      <c r="E439" s="69" t="s">
        <v>491</v>
      </c>
      <c r="F439" s="70">
        <v>3.0352659803938602</v>
      </c>
      <c r="G439" s="71">
        <v>99.252031956952294</v>
      </c>
      <c r="H439" s="72">
        <f t="shared" si="12"/>
        <v>437.31997907579176</v>
      </c>
    </row>
    <row r="440" spans="1:8" x14ac:dyDescent="0.3">
      <c r="A440" t="s">
        <v>194</v>
      </c>
      <c r="B440" t="str">
        <f>VLOOKUP(C440, olt_db!$B$2:$E$75, 2, 0)</f>
        <v>OLT-SMGN-IBS-Pematang_Asilum-01</v>
      </c>
      <c r="C440" t="s">
        <v>210</v>
      </c>
      <c r="D440" s="69" t="s">
        <v>627</v>
      </c>
      <c r="E440" s="69" t="s">
        <v>492</v>
      </c>
      <c r="F440" s="70">
        <v>3.0322642749072801</v>
      </c>
      <c r="G440" s="71">
        <v>99.250117182619405</v>
      </c>
      <c r="H440" s="72">
        <f t="shared" si="12"/>
        <v>509.87758588548576</v>
      </c>
    </row>
    <row r="441" spans="1:8" x14ac:dyDescent="0.3">
      <c r="A441" t="s">
        <v>194</v>
      </c>
      <c r="B441" t="str">
        <f>VLOOKUP(C441, olt_db!$B$2:$E$75, 2, 0)</f>
        <v>OLT-SMGN-IBS-Pematang_Asilum-01</v>
      </c>
      <c r="C441" t="s">
        <v>210</v>
      </c>
      <c r="D441" s="69" t="s">
        <v>627</v>
      </c>
      <c r="E441" s="69" t="s">
        <v>493</v>
      </c>
      <c r="F441" s="70">
        <v>3.0288174542348201</v>
      </c>
      <c r="G441" s="71">
        <v>99.247803649532699</v>
      </c>
      <c r="H441" s="72">
        <f t="shared" si="12"/>
        <v>451.33803051154825</v>
      </c>
    </row>
    <row r="442" spans="1:8" x14ac:dyDescent="0.3">
      <c r="A442" t="s">
        <v>194</v>
      </c>
      <c r="B442" t="str">
        <f>VLOOKUP(C442, olt_db!$B$2:$E$75, 2, 0)</f>
        <v>OLT-SMGN-IBS-Pematang_Asilum-01</v>
      </c>
      <c r="C442" t="s">
        <v>210</v>
      </c>
      <c r="D442" s="69" t="s">
        <v>627</v>
      </c>
      <c r="E442" s="69" t="s">
        <v>494</v>
      </c>
      <c r="F442" s="70">
        <v>3.02535880391956</v>
      </c>
      <c r="G442" s="71">
        <v>99.2465653525759</v>
      </c>
      <c r="H442" s="72">
        <f t="shared" si="12"/>
        <v>206.25457994288311</v>
      </c>
    </row>
    <row r="443" spans="1:8" x14ac:dyDescent="0.3">
      <c r="A443" t="s">
        <v>194</v>
      </c>
      <c r="B443" t="str">
        <f>VLOOKUP(C443, olt_db!$B$2:$E$75, 2, 0)</f>
        <v>OLT-SMGN-IBS-Pematang_Asilum-01</v>
      </c>
      <c r="C443" t="s">
        <v>210</v>
      </c>
      <c r="D443" s="69" t="s">
        <v>627</v>
      </c>
      <c r="E443" s="69" t="s">
        <v>495</v>
      </c>
      <c r="F443" s="70">
        <v>3.0237658152040998</v>
      </c>
      <c r="G443" s="71">
        <v>99.246035599335599</v>
      </c>
      <c r="H443" s="72">
        <f t="shared" si="12"/>
        <v>153.09936275536728</v>
      </c>
    </row>
    <row r="444" spans="1:8" x14ac:dyDescent="0.3">
      <c r="A444" t="s">
        <v>194</v>
      </c>
      <c r="B444" t="str">
        <f>VLOOKUP(C444, olt_db!$B$2:$E$75, 2, 0)</f>
        <v>OLT-SMGN-IBS-Pematang_Asilum-01</v>
      </c>
      <c r="C444" t="s">
        <v>210</v>
      </c>
      <c r="D444" s="69" t="s">
        <v>627</v>
      </c>
      <c r="E444" s="69" t="s">
        <v>496</v>
      </c>
      <c r="F444" s="70">
        <v>3.0226435109515699</v>
      </c>
      <c r="G444" s="71">
        <v>99.245493721111202</v>
      </c>
      <c r="H444" s="72">
        <f t="shared" si="12"/>
        <v>203.24489840864044</v>
      </c>
    </row>
    <row r="445" spans="1:8" x14ac:dyDescent="0.3">
      <c r="A445" t="s">
        <v>194</v>
      </c>
      <c r="B445" t="str">
        <f>VLOOKUP(C445, olt_db!$B$2:$E$75, 2, 0)</f>
        <v>OLT-SMGN-IBS-Pematang_Asilum-01</v>
      </c>
      <c r="C445" t="s">
        <v>210</v>
      </c>
      <c r="D445" s="69" t="s">
        <v>627</v>
      </c>
      <c r="E445" s="69" t="s">
        <v>497</v>
      </c>
      <c r="F445" s="70">
        <v>3.0211980039802602</v>
      </c>
      <c r="G445" s="71">
        <v>99.244688640152404</v>
      </c>
      <c r="H445" s="72">
        <f t="shared" si="12"/>
        <v>303.34812108958192</v>
      </c>
    </row>
    <row r="446" spans="1:8" x14ac:dyDescent="0.3">
      <c r="A446" t="s">
        <v>194</v>
      </c>
      <c r="B446" t="str">
        <f>VLOOKUP(C446, olt_db!$B$2:$E$75, 2, 0)</f>
        <v>OLT-SMGN-IBS-Pematang_Asilum-01</v>
      </c>
      <c r="C446" t="s">
        <v>210</v>
      </c>
      <c r="D446" s="69" t="s">
        <v>627</v>
      </c>
      <c r="E446" s="69" t="s">
        <v>498</v>
      </c>
      <c r="F446" s="70">
        <v>3.0190679987061202</v>
      </c>
      <c r="G446" s="71">
        <v>99.243438893857302</v>
      </c>
      <c r="H446" s="72">
        <f t="shared" si="12"/>
        <v>382.56460474171956</v>
      </c>
    </row>
    <row r="447" spans="1:8" x14ac:dyDescent="0.3">
      <c r="A447" t="s">
        <v>194</v>
      </c>
      <c r="B447" t="str">
        <f>VLOOKUP(C447, olt_db!$B$2:$E$75, 2, 0)</f>
        <v>OLT-SMGN-IBS-Pematang_Asilum-01</v>
      </c>
      <c r="C447" t="s">
        <v>210</v>
      </c>
      <c r="D447" s="69" t="s">
        <v>627</v>
      </c>
      <c r="E447" s="69" t="s">
        <v>499</v>
      </c>
      <c r="F447" s="70">
        <v>3.0165290822764601</v>
      </c>
      <c r="G447" s="71">
        <v>99.241634453885695</v>
      </c>
      <c r="H447" s="72">
        <f t="shared" si="12"/>
        <v>350.67306794575802</v>
      </c>
    </row>
    <row r="448" spans="1:8" x14ac:dyDescent="0.3">
      <c r="A448" t="s">
        <v>194</v>
      </c>
      <c r="B448" t="str">
        <f>VLOOKUP(C448, olt_db!$B$2:$E$75, 2, 0)</f>
        <v>OLT-SMGN-IBS-Pematang_Asilum-01</v>
      </c>
      <c r="C448" t="s">
        <v>210</v>
      </c>
      <c r="D448" s="69" t="s">
        <v>627</v>
      </c>
      <c r="E448" s="69" t="s">
        <v>500</v>
      </c>
      <c r="F448" s="70">
        <v>3.0146146307219301</v>
      </c>
      <c r="G448" s="71">
        <v>99.239515099246503</v>
      </c>
      <c r="H448" s="72">
        <f t="shared" si="12"/>
        <v>247.75468001983791</v>
      </c>
    </row>
    <row r="449" spans="1:8" x14ac:dyDescent="0.3">
      <c r="A449" t="s">
        <v>194</v>
      </c>
      <c r="B449" t="str">
        <f>VLOOKUP(C449, olt_db!$B$2:$E$75, 2, 0)</f>
        <v>OLT-SMGN-IBS-Pematang_Asilum-01</v>
      </c>
      <c r="C449" t="s">
        <v>210</v>
      </c>
      <c r="D449" s="69" t="s">
        <v>627</v>
      </c>
      <c r="E449" s="69" t="s">
        <v>501</v>
      </c>
      <c r="F449" s="70">
        <v>3.0131754806603399</v>
      </c>
      <c r="G449" s="71">
        <v>99.238100990032905</v>
      </c>
      <c r="H449" s="72">
        <f t="shared" si="12"/>
        <v>481.52551149745983</v>
      </c>
    </row>
    <row r="450" spans="1:8" x14ac:dyDescent="0.3">
      <c r="A450" t="s">
        <v>194</v>
      </c>
      <c r="B450" t="str">
        <f>VLOOKUP(C450, olt_db!$B$2:$E$75, 2, 0)</f>
        <v>OLT-SMGN-IBS-Pematang_Asilum-01</v>
      </c>
      <c r="C450" t="s">
        <v>210</v>
      </c>
      <c r="D450" s="69" t="s">
        <v>627</v>
      </c>
      <c r="E450" s="69" t="s">
        <v>502</v>
      </c>
      <c r="F450" s="70">
        <v>3.0107247538378199</v>
      </c>
      <c r="G450" s="71">
        <v>99.235038920621705</v>
      </c>
      <c r="H450" s="72">
        <f t="shared" si="12"/>
        <v>253.37292825005014</v>
      </c>
    </row>
    <row r="451" spans="1:8" x14ac:dyDescent="0.3">
      <c r="A451" t="s">
        <v>194</v>
      </c>
      <c r="B451" t="str">
        <f>VLOOKUP(C451, olt_db!$B$2:$E$75, 2, 0)</f>
        <v>OLT-SMGN-IBS-Pematang_Asilum-01</v>
      </c>
      <c r="C451" t="s">
        <v>210</v>
      </c>
      <c r="D451" s="69" t="s">
        <v>627</v>
      </c>
      <c r="E451" s="69" t="s">
        <v>503</v>
      </c>
      <c r="F451" s="70">
        <v>3.0094751094664001</v>
      </c>
      <c r="G451" s="71">
        <v>99.233396476088501</v>
      </c>
      <c r="H451" s="72">
        <f t="shared" si="12"/>
        <v>305.28915191841367</v>
      </c>
    </row>
    <row r="452" spans="1:8" x14ac:dyDescent="0.3">
      <c r="A452" t="s">
        <v>194</v>
      </c>
      <c r="B452" t="str">
        <f>VLOOKUP(C452, olt_db!$B$2:$E$75, 2, 0)</f>
        <v>OLT-SMGN-IBS-Pematang_Asilum-01</v>
      </c>
      <c r="C452" t="s">
        <v>210</v>
      </c>
      <c r="D452" s="69" t="s">
        <v>627</v>
      </c>
      <c r="E452" s="69" t="s">
        <v>504</v>
      </c>
      <c r="F452" s="70">
        <v>3.00801918741278</v>
      </c>
      <c r="G452" s="71">
        <v>99.231380494352905</v>
      </c>
      <c r="H452" s="72">
        <f t="shared" si="12"/>
        <v>329.08792609462535</v>
      </c>
    </row>
    <row r="453" spans="1:8" x14ac:dyDescent="0.3">
      <c r="A453" t="s">
        <v>194</v>
      </c>
      <c r="B453" t="str">
        <f>VLOOKUP(C453, olt_db!$B$2:$E$75, 2, 0)</f>
        <v>OLT-SMGN-IBS-Pematang_Asilum-01</v>
      </c>
      <c r="C453" t="s">
        <v>210</v>
      </c>
      <c r="D453" s="69" t="s">
        <v>627</v>
      </c>
      <c r="E453" s="69" t="s">
        <v>505</v>
      </c>
      <c r="F453" s="70">
        <v>3.00647840100262</v>
      </c>
      <c r="G453" s="71">
        <v>99.229186910638703</v>
      </c>
      <c r="H453" s="72">
        <f t="shared" si="12"/>
        <v>448.60932431842645</v>
      </c>
    </row>
    <row r="454" spans="1:8" x14ac:dyDescent="0.3">
      <c r="A454" t="s">
        <v>194</v>
      </c>
      <c r="B454" t="str">
        <f>VLOOKUP(C454, olt_db!$B$2:$E$75, 2, 0)</f>
        <v>OLT-SMGN-IBS-Pematang_Asilum-01</v>
      </c>
      <c r="C454" t="s">
        <v>210</v>
      </c>
      <c r="D454" s="69" t="s">
        <v>627</v>
      </c>
      <c r="E454" s="69" t="s">
        <v>506</v>
      </c>
      <c r="F454" s="70">
        <v>3.00371491328931</v>
      </c>
      <c r="G454" s="71">
        <v>99.2267978630763</v>
      </c>
      <c r="H454" s="72">
        <f t="shared" si="12"/>
        <v>97.545728794885932</v>
      </c>
    </row>
    <row r="455" spans="1:8" x14ac:dyDescent="0.3">
      <c r="A455" t="s">
        <v>194</v>
      </c>
      <c r="B455" t="str">
        <f>VLOOKUP(C455, olt_db!$B$2:$E$75, 2, 0)</f>
        <v>OLT-SMGN-IBS-Pematang_Asilum-01</v>
      </c>
      <c r="C455" t="s">
        <v>210</v>
      </c>
      <c r="D455" s="69" t="s">
        <v>627</v>
      </c>
      <c r="E455" s="69" t="s">
        <v>507</v>
      </c>
      <c r="F455" s="70">
        <v>3.0042805124469401</v>
      </c>
      <c r="G455" s="71">
        <v>99.226240065663404</v>
      </c>
      <c r="H455" s="72">
        <f t="shared" si="12"/>
        <v>193.8162866994621</v>
      </c>
    </row>
    <row r="456" spans="1:8" x14ac:dyDescent="0.3">
      <c r="A456" t="s">
        <v>194</v>
      </c>
      <c r="B456" t="str">
        <f>VLOOKUP(C456, olt_db!$B$2:$E$75, 2, 0)</f>
        <v>OLT-SMGN-IBS-Pematang_Asilum-01</v>
      </c>
      <c r="C456" t="s">
        <v>210</v>
      </c>
      <c r="D456" s="69" t="s">
        <v>627</v>
      </c>
      <c r="E456" s="69" t="s">
        <v>508</v>
      </c>
      <c r="F456" s="70">
        <v>3.0033676498772701</v>
      </c>
      <c r="G456" s="71">
        <v>99.224951991270402</v>
      </c>
      <c r="H456" s="72">
        <f t="shared" si="12"/>
        <v>104.40064360166161</v>
      </c>
    </row>
    <row r="457" spans="1:8" x14ac:dyDescent="0.3">
      <c r="A457" t="s">
        <v>194</v>
      </c>
      <c r="B457" t="str">
        <f>VLOOKUP(C457, olt_db!$B$2:$E$75, 2, 0)</f>
        <v>OLT-SMGN-IBS-Pematang_Asilum-01</v>
      </c>
      <c r="C457" t="s">
        <v>210</v>
      </c>
      <c r="D457" s="69" t="s">
        <v>627</v>
      </c>
      <c r="E457" s="69" t="s">
        <v>509</v>
      </c>
      <c r="F457" s="70">
        <v>3.0028956052722902</v>
      </c>
      <c r="G457" s="71">
        <v>99.224244590317397</v>
      </c>
      <c r="H457" s="72">
        <f t="shared" si="12"/>
        <v>143.12325514684218</v>
      </c>
    </row>
    <row r="458" spans="1:8" x14ac:dyDescent="0.3">
      <c r="A458" t="s">
        <v>194</v>
      </c>
      <c r="B458" t="str">
        <f>VLOOKUP(C458, olt_db!$B$2:$E$75, 2, 0)</f>
        <v>OLT-SMGN-IBS-Pematang_Asilum-01</v>
      </c>
      <c r="C458" t="s">
        <v>210</v>
      </c>
      <c r="D458" s="69" t="s">
        <v>627</v>
      </c>
      <c r="E458" s="69" t="s">
        <v>510</v>
      </c>
      <c r="F458" s="70">
        <v>3.0023251987914801</v>
      </c>
      <c r="G458" s="71">
        <v>99.223227664175198</v>
      </c>
      <c r="H458" s="72">
        <f t="shared" si="12"/>
        <v>193.81466828548821</v>
      </c>
    </row>
    <row r="459" spans="1:8" x14ac:dyDescent="0.3">
      <c r="A459" t="s">
        <v>194</v>
      </c>
      <c r="B459" t="str">
        <f>VLOOKUP(C459, olt_db!$B$2:$E$75, 2, 0)</f>
        <v>OLT-SMGN-IBS-Pematang_Asilum-01</v>
      </c>
      <c r="C459" t="s">
        <v>210</v>
      </c>
      <c r="D459" s="69" t="s">
        <v>627</v>
      </c>
      <c r="E459" s="69" t="s">
        <v>511</v>
      </c>
      <c r="F459" s="70">
        <v>3.0017546823493002</v>
      </c>
      <c r="G459" s="71">
        <v>99.221755144272294</v>
      </c>
      <c r="H459" s="72">
        <f t="shared" si="12"/>
        <v>296.32879678340976</v>
      </c>
    </row>
    <row r="460" spans="1:8" x14ac:dyDescent="0.3">
      <c r="A460" t="s">
        <v>194</v>
      </c>
      <c r="B460" t="str">
        <f>VLOOKUP(C460, olt_db!$B$2:$E$75, 2, 0)</f>
        <v>OLT-SMGN-IBS-Pematang_Asilum-01</v>
      </c>
      <c r="C460" t="s">
        <v>210</v>
      </c>
      <c r="D460" s="69" t="s">
        <v>627</v>
      </c>
      <c r="E460" s="69" t="s">
        <v>512</v>
      </c>
      <c r="F460" s="70">
        <v>3.00099785891801</v>
      </c>
      <c r="G460" s="71">
        <v>99.219462263650499</v>
      </c>
      <c r="H460" s="72">
        <f t="shared" si="12"/>
        <v>247.38164263049651</v>
      </c>
    </row>
    <row r="461" spans="1:8" x14ac:dyDescent="0.3">
      <c r="A461" t="s">
        <v>194</v>
      </c>
      <c r="B461" t="str">
        <f>VLOOKUP(C461, olt_db!$B$2:$E$75, 2, 0)</f>
        <v>OLT-SMGN-IBS-Pematang_Asilum-01</v>
      </c>
      <c r="C461" t="s">
        <v>210</v>
      </c>
      <c r="D461" s="69" t="s">
        <v>627</v>
      </c>
      <c r="E461" s="69" t="s">
        <v>471</v>
      </c>
      <c r="F461" s="70">
        <v>3.0003764226745702</v>
      </c>
      <c r="G461" s="71">
        <v>99.217544715975606</v>
      </c>
      <c r="H461" s="72">
        <f t="shared" ref="H461:H476" si="13">(ACOS(COS(RADIANS(90-F462)) * COS(RADIANS(90-F461)) + SIN(RADIANS(90-F462)) * SIN(RADIANS(90-F461)) * COS(RADIANS(G462-G461))) * 6371392)*1.105</f>
        <v>67.980520031082023</v>
      </c>
    </row>
    <row r="462" spans="1:8" x14ac:dyDescent="0.3">
      <c r="A462" t="s">
        <v>194</v>
      </c>
      <c r="B462" t="str">
        <f>VLOOKUP(C462, olt_db!$B$2:$E$75, 2, 0)</f>
        <v>OLT-SMGN-IBS-Pematang_Asilum-01</v>
      </c>
      <c r="C462" t="s">
        <v>210</v>
      </c>
      <c r="D462" s="69" t="s">
        <v>627</v>
      </c>
      <c r="E462" s="69" t="s">
        <v>472</v>
      </c>
      <c r="F462" s="70">
        <v>3.00092054360413</v>
      </c>
      <c r="G462" s="71">
        <v>99.217444565407405</v>
      </c>
      <c r="H462" s="72">
        <f t="shared" si="13"/>
        <v>80.278331663998301</v>
      </c>
    </row>
    <row r="463" spans="1:8" x14ac:dyDescent="0.3">
      <c r="A463" t="s">
        <v>194</v>
      </c>
      <c r="B463" t="str">
        <f>VLOOKUP(C463, olt_db!$B$2:$E$75, 2, 0)</f>
        <v>OLT-SMGN-IBS-Pematang_Asilum-01</v>
      </c>
      <c r="C463" t="s">
        <v>210</v>
      </c>
      <c r="D463" s="69" t="s">
        <v>627</v>
      </c>
      <c r="E463" s="69" t="s">
        <v>473</v>
      </c>
      <c r="F463" s="70">
        <v>3.00154200279961</v>
      </c>
      <c r="G463" s="71">
        <v>99.217242763723902</v>
      </c>
      <c r="H463" s="72">
        <f t="shared" si="13"/>
        <v>91.01675083284249</v>
      </c>
    </row>
    <row r="464" spans="1:8" x14ac:dyDescent="0.3">
      <c r="A464" t="s">
        <v>194</v>
      </c>
      <c r="B464" t="str">
        <f>VLOOKUP(C464, olt_db!$B$2:$E$75, 2, 0)</f>
        <v>OLT-SMGN-IBS-Pematang_Asilum-01</v>
      </c>
      <c r="C464" t="s">
        <v>210</v>
      </c>
      <c r="D464" s="69" t="s">
        <v>627</v>
      </c>
      <c r="E464" s="69" t="s">
        <v>474</v>
      </c>
      <c r="F464" s="70">
        <v>3.0022696172432601</v>
      </c>
      <c r="G464" s="71">
        <v>99.217103910151593</v>
      </c>
      <c r="H464" s="72">
        <f t="shared" si="13"/>
        <v>29.382093796002472</v>
      </c>
    </row>
    <row r="465" spans="1:8" x14ac:dyDescent="0.3">
      <c r="A465" t="s">
        <v>194</v>
      </c>
      <c r="B465" t="str">
        <f>VLOOKUP(C465, olt_db!$B$2:$E$75, 2, 0)</f>
        <v>OLT-SMGN-IBS-Pematang_Asilum-01</v>
      </c>
      <c r="C465" t="s">
        <v>210</v>
      </c>
      <c r="D465" s="69" t="s">
        <v>627</v>
      </c>
      <c r="E465" s="69" t="s">
        <v>475</v>
      </c>
      <c r="F465" s="70">
        <v>3.0022221674476199</v>
      </c>
      <c r="G465" s="71">
        <v>99.216869226803595</v>
      </c>
      <c r="H465" s="72">
        <f>(ACOS(COS(RADIANS(90-olt_db!F51)) * COS(RADIANS(90-F465)) + SIN(RADIANS(90-olt_db!F51)) * SIN(RADIANS(90-F465)) * COS(RADIANS(olt_db!G51-G465))) * 6371392)*1.105</f>
        <v>0.33175441850036641</v>
      </c>
    </row>
    <row r="466" spans="1:8" x14ac:dyDescent="0.3">
      <c r="A466" t="s">
        <v>194</v>
      </c>
      <c r="B466" t="str">
        <f>VLOOKUP(C466, olt_db!$B$2:$E$75, 2, 0)</f>
        <v>OLT-SMGN-IBS-Pematang_Asilum-01</v>
      </c>
      <c r="C466" t="s">
        <v>210</v>
      </c>
      <c r="D466" s="73" t="s">
        <v>575</v>
      </c>
      <c r="E466" s="73" t="s">
        <v>506</v>
      </c>
      <c r="F466" s="74">
        <v>3.00371491328931</v>
      </c>
      <c r="G466" s="75">
        <v>99.2267978630763</v>
      </c>
      <c r="H466" s="76">
        <f t="shared" si="13"/>
        <v>97.545728794885932</v>
      </c>
    </row>
    <row r="467" spans="1:8" x14ac:dyDescent="0.3">
      <c r="A467" t="s">
        <v>194</v>
      </c>
      <c r="B467" t="str">
        <f>VLOOKUP(C467, olt_db!$B$2:$E$75, 2, 0)</f>
        <v>OLT-SMGN-IBS-Pematang_Asilum-01</v>
      </c>
      <c r="C467" t="s">
        <v>210</v>
      </c>
      <c r="D467" s="73" t="s">
        <v>575</v>
      </c>
      <c r="E467" s="73" t="s">
        <v>507</v>
      </c>
      <c r="F467" s="74">
        <v>3.0042805124469401</v>
      </c>
      <c r="G467" s="75">
        <v>99.226240065663404</v>
      </c>
      <c r="H467" s="76">
        <f t="shared" si="13"/>
        <v>193.8162866994621</v>
      </c>
    </row>
    <row r="468" spans="1:8" x14ac:dyDescent="0.3">
      <c r="A468" t="s">
        <v>194</v>
      </c>
      <c r="B468" t="str">
        <f>VLOOKUP(C468, olt_db!$B$2:$E$75, 2, 0)</f>
        <v>OLT-SMGN-IBS-Pematang_Asilum-01</v>
      </c>
      <c r="C468" t="s">
        <v>210</v>
      </c>
      <c r="D468" s="73" t="s">
        <v>575</v>
      </c>
      <c r="E468" s="73" t="s">
        <v>508</v>
      </c>
      <c r="F468" s="74">
        <v>3.0033676498772701</v>
      </c>
      <c r="G468" s="75">
        <v>99.224951991270402</v>
      </c>
      <c r="H468" s="76">
        <f t="shared" si="13"/>
        <v>104.40064360166161</v>
      </c>
    </row>
    <row r="469" spans="1:8" x14ac:dyDescent="0.3">
      <c r="A469" t="s">
        <v>194</v>
      </c>
      <c r="B469" t="str">
        <f>VLOOKUP(C469, olt_db!$B$2:$E$75, 2, 0)</f>
        <v>OLT-SMGN-IBS-Pematang_Asilum-01</v>
      </c>
      <c r="C469" t="s">
        <v>210</v>
      </c>
      <c r="D469" s="73" t="s">
        <v>575</v>
      </c>
      <c r="E469" s="73" t="s">
        <v>509</v>
      </c>
      <c r="F469" s="74">
        <v>3.0028956052722902</v>
      </c>
      <c r="G469" s="75">
        <v>99.224244590317397</v>
      </c>
      <c r="H469" s="76">
        <f t="shared" si="13"/>
        <v>143.12325514684218</v>
      </c>
    </row>
    <row r="470" spans="1:8" x14ac:dyDescent="0.3">
      <c r="A470" t="s">
        <v>194</v>
      </c>
      <c r="B470" t="str">
        <f>VLOOKUP(C470, olt_db!$B$2:$E$75, 2, 0)</f>
        <v>OLT-SMGN-IBS-Pematang_Asilum-01</v>
      </c>
      <c r="C470" t="s">
        <v>210</v>
      </c>
      <c r="D470" s="73" t="s">
        <v>575</v>
      </c>
      <c r="E470" s="73" t="s">
        <v>510</v>
      </c>
      <c r="F470" s="74">
        <v>3.0023251987914801</v>
      </c>
      <c r="G470" s="75">
        <v>99.223227664175198</v>
      </c>
      <c r="H470" s="76">
        <f t="shared" si="13"/>
        <v>193.81466828548821</v>
      </c>
    </row>
    <row r="471" spans="1:8" x14ac:dyDescent="0.3">
      <c r="A471" t="s">
        <v>194</v>
      </c>
      <c r="B471" t="str">
        <f>VLOOKUP(C471, olt_db!$B$2:$E$75, 2, 0)</f>
        <v>OLT-SMGN-IBS-Pematang_Asilum-01</v>
      </c>
      <c r="C471" t="s">
        <v>210</v>
      </c>
      <c r="D471" s="73" t="s">
        <v>575</v>
      </c>
      <c r="E471" s="73" t="s">
        <v>511</v>
      </c>
      <c r="F471" s="74">
        <v>3.0017546823493002</v>
      </c>
      <c r="G471" s="75">
        <v>99.221755144272294</v>
      </c>
      <c r="H471" s="76">
        <f t="shared" si="13"/>
        <v>296.32879678340976</v>
      </c>
    </row>
    <row r="472" spans="1:8" x14ac:dyDescent="0.3">
      <c r="A472" t="s">
        <v>194</v>
      </c>
      <c r="B472" t="str">
        <f>VLOOKUP(C472, olt_db!$B$2:$E$75, 2, 0)</f>
        <v>OLT-SMGN-IBS-Pematang_Asilum-01</v>
      </c>
      <c r="C472" t="s">
        <v>210</v>
      </c>
      <c r="D472" s="73" t="s">
        <v>575</v>
      </c>
      <c r="E472" s="73" t="s">
        <v>512</v>
      </c>
      <c r="F472" s="74">
        <v>3.00099785891801</v>
      </c>
      <c r="G472" s="75">
        <v>99.219462263650499</v>
      </c>
      <c r="H472" s="76">
        <f t="shared" si="13"/>
        <v>247.38164263049651</v>
      </c>
    </row>
    <row r="473" spans="1:8" x14ac:dyDescent="0.3">
      <c r="A473" t="s">
        <v>194</v>
      </c>
      <c r="B473" t="str">
        <f>VLOOKUP(C473, olt_db!$B$2:$E$75, 2, 0)</f>
        <v>OLT-SMGN-IBS-Pematang_Asilum-01</v>
      </c>
      <c r="C473" t="s">
        <v>210</v>
      </c>
      <c r="D473" s="73" t="s">
        <v>575</v>
      </c>
      <c r="E473" s="73" t="s">
        <v>471</v>
      </c>
      <c r="F473" s="74">
        <v>3.0003764226745702</v>
      </c>
      <c r="G473" s="75">
        <v>99.217544715975606</v>
      </c>
      <c r="H473" s="76">
        <f t="shared" si="13"/>
        <v>67.980520031082023</v>
      </c>
    </row>
    <row r="474" spans="1:8" x14ac:dyDescent="0.3">
      <c r="A474" t="s">
        <v>194</v>
      </c>
      <c r="B474" t="str">
        <f>VLOOKUP(C474, olt_db!$B$2:$E$75, 2, 0)</f>
        <v>OLT-SMGN-IBS-Pematang_Asilum-01</v>
      </c>
      <c r="C474" t="s">
        <v>210</v>
      </c>
      <c r="D474" s="73" t="s">
        <v>575</v>
      </c>
      <c r="E474" s="73" t="s">
        <v>472</v>
      </c>
      <c r="F474" s="74">
        <v>3.00092054360413</v>
      </c>
      <c r="G474" s="75">
        <v>99.217444565407405</v>
      </c>
      <c r="H474" s="76">
        <f t="shared" si="13"/>
        <v>80.278331663998301</v>
      </c>
    </row>
    <row r="475" spans="1:8" x14ac:dyDescent="0.3">
      <c r="A475" t="s">
        <v>194</v>
      </c>
      <c r="B475" t="str">
        <f>VLOOKUP(C475, olt_db!$B$2:$E$75, 2, 0)</f>
        <v>OLT-SMGN-IBS-Pematang_Asilum-01</v>
      </c>
      <c r="C475" t="s">
        <v>210</v>
      </c>
      <c r="D475" s="73" t="s">
        <v>575</v>
      </c>
      <c r="E475" s="73" t="s">
        <v>473</v>
      </c>
      <c r="F475" s="74">
        <v>3.00154200279961</v>
      </c>
      <c r="G475" s="75">
        <v>99.217242763723902</v>
      </c>
      <c r="H475" s="76">
        <f t="shared" si="13"/>
        <v>91.01675083284249</v>
      </c>
    </row>
    <row r="476" spans="1:8" x14ac:dyDescent="0.3">
      <c r="A476" t="s">
        <v>194</v>
      </c>
      <c r="B476" t="str">
        <f>VLOOKUP(C476, olt_db!$B$2:$E$75, 2, 0)</f>
        <v>OLT-SMGN-IBS-Pematang_Asilum-01</v>
      </c>
      <c r="C476" t="s">
        <v>210</v>
      </c>
      <c r="D476" s="73" t="s">
        <v>575</v>
      </c>
      <c r="E476" s="73" t="s">
        <v>474</v>
      </c>
      <c r="F476" s="74">
        <v>3.0022696172432601</v>
      </c>
      <c r="G476" s="75">
        <v>99.217103910151593</v>
      </c>
      <c r="H476" s="76">
        <f t="shared" si="13"/>
        <v>29.382093796002472</v>
      </c>
    </row>
    <row r="477" spans="1:8" x14ac:dyDescent="0.3">
      <c r="A477" t="s">
        <v>194</v>
      </c>
      <c r="B477" t="str">
        <f>VLOOKUP(C477, olt_db!$B$2:$E$75, 2, 0)</f>
        <v>OLT-SMGN-IBS-Pematang_Asilum-01</v>
      </c>
      <c r="C477" t="s">
        <v>210</v>
      </c>
      <c r="D477" s="73" t="s">
        <v>575</v>
      </c>
      <c r="E477" s="73" t="s">
        <v>475</v>
      </c>
      <c r="F477" s="74">
        <v>3.0022221674476199</v>
      </c>
      <c r="G477" s="75">
        <v>99.216869226803595</v>
      </c>
      <c r="H477" s="76">
        <f>(ACOS(COS(RADIANS(90-olt_db!F51)) * COS(RADIANS(90-F477)) + SIN(RADIANS(90-olt_db!F51)) * SIN(RADIANS(90-F477)) * COS(RADIANS(olt_db!G51-G477))) * 6371392)*1.105</f>
        <v>0.33175441850036641</v>
      </c>
    </row>
    <row r="478" spans="1:8" x14ac:dyDescent="0.3">
      <c r="A478" t="s">
        <v>194</v>
      </c>
      <c r="B478" t="str">
        <f>VLOOKUP(C478, olt_db!$B$2:$E$75, 2, 0)</f>
        <v>OLT-SMGN-IBS-Pematang_Asilum-01</v>
      </c>
      <c r="C478" t="s">
        <v>210</v>
      </c>
      <c r="D478" s="26" t="s">
        <v>628</v>
      </c>
      <c r="E478" s="26" t="s">
        <v>432</v>
      </c>
      <c r="F478" s="77">
        <v>2.9933868964530101</v>
      </c>
      <c r="G478" s="78">
        <v>99.170595823318394</v>
      </c>
      <c r="H478" s="27">
        <f t="shared" ref="H478:H541" si="14">(ACOS(COS(RADIANS(90-F479)) * COS(RADIANS(90-F478)) + SIN(RADIANS(90-F479)) * SIN(RADIANS(90-F478)) * COS(RADIANS(G479-G478))) * 6371392)*1.105</f>
        <v>63.092939955984434</v>
      </c>
    </row>
    <row r="479" spans="1:8" x14ac:dyDescent="0.3">
      <c r="A479" t="s">
        <v>194</v>
      </c>
      <c r="B479" t="str">
        <f>VLOOKUP(C479, olt_db!$B$2:$E$75, 2, 0)</f>
        <v>OLT-SMGN-IBS-Pematang_Asilum-01</v>
      </c>
      <c r="C479" t="s">
        <v>210</v>
      </c>
      <c r="D479" s="26" t="s">
        <v>628</v>
      </c>
      <c r="E479" s="26" t="s">
        <v>431</v>
      </c>
      <c r="F479" s="77">
        <v>2.9929097675606</v>
      </c>
      <c r="G479" s="78">
        <v>99.170405855752605</v>
      </c>
      <c r="H479" s="27">
        <f t="shared" si="14"/>
        <v>44.076543045186369</v>
      </c>
    </row>
    <row r="480" spans="1:8" x14ac:dyDescent="0.3">
      <c r="A480" t="s">
        <v>194</v>
      </c>
      <c r="B480" t="str">
        <f>VLOOKUP(C480, olt_db!$B$2:$E$75, 2, 0)</f>
        <v>OLT-SMGN-IBS-Pematang_Asilum-01</v>
      </c>
      <c r="C480" t="s">
        <v>210</v>
      </c>
      <c r="D480" s="26" t="s">
        <v>628</v>
      </c>
      <c r="E480" s="26" t="s">
        <v>430</v>
      </c>
      <c r="F480" s="77">
        <v>2.9925550196701001</v>
      </c>
      <c r="G480" s="78">
        <v>99.170352661745994</v>
      </c>
      <c r="H480" s="27">
        <f t="shared" si="14"/>
        <v>97.567051363192476</v>
      </c>
    </row>
    <row r="481" spans="1:8" x14ac:dyDescent="0.3">
      <c r="A481" t="s">
        <v>194</v>
      </c>
      <c r="B481" t="str">
        <f>VLOOKUP(C481, olt_db!$B$2:$E$75, 2, 0)</f>
        <v>OLT-SMGN-IBS-Pematang_Asilum-01</v>
      </c>
      <c r="C481" t="s">
        <v>210</v>
      </c>
      <c r="D481" s="26" t="s">
        <v>628</v>
      </c>
      <c r="E481" s="26" t="s">
        <v>429</v>
      </c>
      <c r="F481" s="77">
        <v>2.9917610509757901</v>
      </c>
      <c r="G481" s="78">
        <v>99.170361318085696</v>
      </c>
      <c r="H481" s="27">
        <f t="shared" si="14"/>
        <v>105.43774461270016</v>
      </c>
    </row>
    <row r="482" spans="1:8" x14ac:dyDescent="0.3">
      <c r="A482" t="s">
        <v>194</v>
      </c>
      <c r="B482" t="str">
        <f>VLOOKUP(C482, olt_db!$B$2:$E$75, 2, 0)</f>
        <v>OLT-SMGN-IBS-Pematang_Asilum-01</v>
      </c>
      <c r="C482" t="s">
        <v>210</v>
      </c>
      <c r="D482" s="26" t="s">
        <v>628</v>
      </c>
      <c r="E482" s="26" t="s">
        <v>428</v>
      </c>
      <c r="F482" s="77">
        <v>2.9909034042910698</v>
      </c>
      <c r="G482" s="78">
        <v>99.170334367436098</v>
      </c>
      <c r="H482" s="27">
        <f t="shared" si="14"/>
        <v>54.213382231580184</v>
      </c>
    </row>
    <row r="483" spans="1:8" x14ac:dyDescent="0.3">
      <c r="A483" t="s">
        <v>194</v>
      </c>
      <c r="B483" t="str">
        <f>VLOOKUP(C483, olt_db!$B$2:$E$75, 2, 0)</f>
        <v>OLT-SMGN-IBS-Pematang_Asilum-01</v>
      </c>
      <c r="C483" t="s">
        <v>210</v>
      </c>
      <c r="D483" s="26" t="s">
        <v>628</v>
      </c>
      <c r="E483" s="26" t="s">
        <v>427</v>
      </c>
      <c r="F483" s="77">
        <v>2.9904622535013701</v>
      </c>
      <c r="G483" s="78">
        <v>99.170340781137</v>
      </c>
      <c r="H483" s="27">
        <f t="shared" si="14"/>
        <v>133.34971945269888</v>
      </c>
    </row>
    <row r="484" spans="1:8" x14ac:dyDescent="0.3">
      <c r="A484" t="s">
        <v>194</v>
      </c>
      <c r="B484" t="str">
        <f>VLOOKUP(C484, olt_db!$B$2:$E$75, 2, 0)</f>
        <v>OLT-SMGN-IBS-Pematang_Asilum-01</v>
      </c>
      <c r="C484" t="s">
        <v>210</v>
      </c>
      <c r="D484" s="26" t="s">
        <v>628</v>
      </c>
      <c r="E484" s="26" t="s">
        <v>426</v>
      </c>
      <c r="F484" s="77">
        <v>2.9893771719828699</v>
      </c>
      <c r="G484" s="78">
        <v>99.170323373538196</v>
      </c>
      <c r="H484" s="27">
        <f t="shared" si="14"/>
        <v>81.659043868871777</v>
      </c>
    </row>
    <row r="485" spans="1:8" x14ac:dyDescent="0.3">
      <c r="A485" t="s">
        <v>194</v>
      </c>
      <c r="B485" t="str">
        <f>VLOOKUP(C485, olt_db!$B$2:$E$75, 2, 0)</f>
        <v>OLT-SMGN-IBS-Pematang_Asilum-01</v>
      </c>
      <c r="C485" t="s">
        <v>210</v>
      </c>
      <c r="D485" s="26" t="s">
        <v>628</v>
      </c>
      <c r="E485" s="26" t="s">
        <v>425</v>
      </c>
      <c r="F485" s="77">
        <v>2.98871268817661</v>
      </c>
      <c r="G485" s="78">
        <v>99.170313727355094</v>
      </c>
      <c r="H485" s="27">
        <f t="shared" si="14"/>
        <v>79.112891415014005</v>
      </c>
    </row>
    <row r="486" spans="1:8" x14ac:dyDescent="0.3">
      <c r="A486" t="s">
        <v>194</v>
      </c>
      <c r="B486" t="str">
        <f>VLOOKUP(C486, olt_db!$B$2:$E$75, 2, 0)</f>
        <v>OLT-SMGN-IBS-Pematang_Asilum-01</v>
      </c>
      <c r="C486" t="s">
        <v>210</v>
      </c>
      <c r="D486" s="26" t="s">
        <v>628</v>
      </c>
      <c r="E486" s="26" t="s">
        <v>424</v>
      </c>
      <c r="F486" s="77">
        <v>2.9880694957806799</v>
      </c>
      <c r="G486" s="78">
        <v>99.170284970811807</v>
      </c>
      <c r="H486" s="27">
        <f t="shared" si="14"/>
        <v>98.359394796301615</v>
      </c>
    </row>
    <row r="487" spans="1:8" x14ac:dyDescent="0.3">
      <c r="A487" t="s">
        <v>194</v>
      </c>
      <c r="B487" t="str">
        <f>VLOOKUP(C487, olt_db!$B$2:$E$75, 2, 0)</f>
        <v>OLT-SMGN-IBS-Pematang_Asilum-01</v>
      </c>
      <c r="C487" t="s">
        <v>210</v>
      </c>
      <c r="D487" s="26" t="s">
        <v>628</v>
      </c>
      <c r="E487" s="26" t="s">
        <v>423</v>
      </c>
      <c r="F487" s="77">
        <v>2.9872690580182102</v>
      </c>
      <c r="G487" s="78">
        <v>99.170291536956398</v>
      </c>
      <c r="H487" s="27">
        <f t="shared" si="14"/>
        <v>93.789151154862182</v>
      </c>
    </row>
    <row r="488" spans="1:8" x14ac:dyDescent="0.3">
      <c r="A488" t="s">
        <v>194</v>
      </c>
      <c r="B488" t="str">
        <f>VLOOKUP(C488, olt_db!$B$2:$E$75, 2, 0)</f>
        <v>OLT-SMGN-IBS-Pematang_Asilum-01</v>
      </c>
      <c r="C488" t="s">
        <v>210</v>
      </c>
      <c r="D488" s="26" t="s">
        <v>628</v>
      </c>
      <c r="E488" s="26" t="s">
        <v>422</v>
      </c>
      <c r="F488" s="77">
        <v>2.9865129349792401</v>
      </c>
      <c r="G488" s="78">
        <v>99.170187180673395</v>
      </c>
      <c r="H488" s="27">
        <f t="shared" si="14"/>
        <v>98.43646148402118</v>
      </c>
    </row>
    <row r="489" spans="1:8" x14ac:dyDescent="0.3">
      <c r="A489" t="s">
        <v>194</v>
      </c>
      <c r="B489" t="str">
        <f>VLOOKUP(C489, olt_db!$B$2:$E$75, 2, 0)</f>
        <v>OLT-SMGN-IBS-Pematang_Asilum-01</v>
      </c>
      <c r="C489" t="s">
        <v>210</v>
      </c>
      <c r="D489" s="26" t="s">
        <v>628</v>
      </c>
      <c r="E489" s="26" t="s">
        <v>421</v>
      </c>
      <c r="F489" s="77">
        <v>2.98571189524375</v>
      </c>
      <c r="G489" s="78">
        <v>99.170196301431901</v>
      </c>
      <c r="H489" s="27">
        <f t="shared" si="14"/>
        <v>90.487865112155632</v>
      </c>
    </row>
    <row r="490" spans="1:8" x14ac:dyDescent="0.3">
      <c r="A490" t="s">
        <v>194</v>
      </c>
      <c r="B490" t="str">
        <f>VLOOKUP(C490, olt_db!$B$2:$E$75, 2, 0)</f>
        <v>OLT-SMGN-IBS-Pematang_Asilum-01</v>
      </c>
      <c r="C490" t="s">
        <v>210</v>
      </c>
      <c r="D490" s="26" t="s">
        <v>628</v>
      </c>
      <c r="E490" s="26" t="s">
        <v>420</v>
      </c>
      <c r="F490" s="77">
        <v>2.98497550581722</v>
      </c>
      <c r="G490" s="78">
        <v>99.170200990071393</v>
      </c>
      <c r="H490" s="27">
        <f t="shared" si="14"/>
        <v>81.22449888991396</v>
      </c>
    </row>
    <row r="491" spans="1:8" x14ac:dyDescent="0.3">
      <c r="A491" t="s">
        <v>194</v>
      </c>
      <c r="B491" t="str">
        <f>VLOOKUP(C491, olt_db!$B$2:$E$75, 2, 0)</f>
        <v>OLT-SMGN-IBS-Pematang_Asilum-01</v>
      </c>
      <c r="C491" t="s">
        <v>210</v>
      </c>
      <c r="D491" s="26" t="s">
        <v>628</v>
      </c>
      <c r="E491" s="26" t="s">
        <v>419</v>
      </c>
      <c r="F491" s="77">
        <v>2.9843146058084802</v>
      </c>
      <c r="G491" s="78">
        <v>99.170188475873601</v>
      </c>
      <c r="H491" s="27">
        <f t="shared" si="14"/>
        <v>60.117708851323549</v>
      </c>
    </row>
    <row r="492" spans="1:8" x14ac:dyDescent="0.3">
      <c r="A492" t="s">
        <v>194</v>
      </c>
      <c r="B492" t="str">
        <f>VLOOKUP(C492, olt_db!$B$2:$E$75, 2, 0)</f>
        <v>OLT-SMGN-IBS-Pematang_Asilum-01</v>
      </c>
      <c r="C492" t="s">
        <v>210</v>
      </c>
      <c r="D492" s="26" t="s">
        <v>628</v>
      </c>
      <c r="E492" s="26" t="s">
        <v>418</v>
      </c>
      <c r="F492" s="77">
        <v>2.9838255351201601</v>
      </c>
      <c r="G492" s="78">
        <v>99.170175271647594</v>
      </c>
      <c r="H492" s="27">
        <f t="shared" si="14"/>
        <v>94.002601500052833</v>
      </c>
    </row>
    <row r="493" spans="1:8" x14ac:dyDescent="0.3">
      <c r="A493" t="s">
        <v>194</v>
      </c>
      <c r="B493" t="str">
        <f>VLOOKUP(C493, olt_db!$B$2:$E$75, 2, 0)</f>
        <v>OLT-SMGN-IBS-Pematang_Asilum-01</v>
      </c>
      <c r="C493" t="s">
        <v>210</v>
      </c>
      <c r="D493" s="26" t="s">
        <v>628</v>
      </c>
      <c r="E493" s="26" t="s">
        <v>417</v>
      </c>
      <c r="F493" s="77">
        <v>2.9830605680038098</v>
      </c>
      <c r="G493" s="78">
        <v>99.170167341696299</v>
      </c>
      <c r="H493" s="27">
        <f t="shared" si="14"/>
        <v>92.112556926999957</v>
      </c>
    </row>
    <row r="494" spans="1:8" x14ac:dyDescent="0.3">
      <c r="A494" t="s">
        <v>194</v>
      </c>
      <c r="B494" t="str">
        <f>VLOOKUP(C494, olt_db!$B$2:$E$75, 2, 0)</f>
        <v>OLT-SMGN-IBS-Pematang_Asilum-01</v>
      </c>
      <c r="C494" t="s">
        <v>210</v>
      </c>
      <c r="D494" s="26" t="s">
        <v>628</v>
      </c>
      <c r="E494" s="26" t="s">
        <v>416</v>
      </c>
      <c r="F494" s="77">
        <v>2.98231198728817</v>
      </c>
      <c r="G494" s="78">
        <v>99.170206968538807</v>
      </c>
      <c r="H494" s="27">
        <f t="shared" si="14"/>
        <v>104.32196932568363</v>
      </c>
    </row>
    <row r="495" spans="1:8" x14ac:dyDescent="0.3">
      <c r="A495" t="s">
        <v>194</v>
      </c>
      <c r="B495" t="str">
        <f>VLOOKUP(C495, olt_db!$B$2:$E$75, 2, 0)</f>
        <v>OLT-SMGN-IBS-Pematang_Asilum-01</v>
      </c>
      <c r="C495" t="s">
        <v>210</v>
      </c>
      <c r="D495" s="26" t="s">
        <v>628</v>
      </c>
      <c r="E495" s="26" t="s">
        <v>415</v>
      </c>
      <c r="F495" s="77">
        <v>2.9814630671034701</v>
      </c>
      <c r="G495" s="78">
        <v>99.1701961914642</v>
      </c>
      <c r="H495" s="27">
        <f t="shared" si="14"/>
        <v>102.60092067697423</v>
      </c>
    </row>
    <row r="496" spans="1:8" x14ac:dyDescent="0.3">
      <c r="A496" t="s">
        <v>194</v>
      </c>
      <c r="B496" t="str">
        <f>VLOOKUP(C496, olt_db!$B$2:$E$75, 2, 0)</f>
        <v>OLT-SMGN-IBS-Pematang_Asilum-01</v>
      </c>
      <c r="C496" t="s">
        <v>210</v>
      </c>
      <c r="D496" s="26" t="s">
        <v>628</v>
      </c>
      <c r="E496" s="26" t="s">
        <v>414</v>
      </c>
      <c r="F496" s="77">
        <v>2.9806280871027999</v>
      </c>
      <c r="G496" s="78">
        <v>99.170198150737406</v>
      </c>
      <c r="H496" s="27">
        <f t="shared" si="14"/>
        <v>88.152961238998955</v>
      </c>
    </row>
    <row r="497" spans="1:8" x14ac:dyDescent="0.3">
      <c r="A497" t="s">
        <v>194</v>
      </c>
      <c r="B497" t="str">
        <f>VLOOKUP(C497, olt_db!$B$2:$E$75, 2, 0)</f>
        <v>OLT-SMGN-IBS-Pematang_Asilum-01</v>
      </c>
      <c r="C497" t="s">
        <v>210</v>
      </c>
      <c r="D497" s="26" t="s">
        <v>628</v>
      </c>
      <c r="E497" s="26" t="s">
        <v>413</v>
      </c>
      <c r="F497" s="77">
        <v>2.9799110910545199</v>
      </c>
      <c r="G497" s="78">
        <v>99.170222322441901</v>
      </c>
      <c r="H497" s="27">
        <f t="shared" si="14"/>
        <v>115.82130726128898</v>
      </c>
    </row>
    <row r="498" spans="1:8" x14ac:dyDescent="0.3">
      <c r="A498" t="s">
        <v>194</v>
      </c>
      <c r="B498" t="str">
        <f>VLOOKUP(C498, olt_db!$B$2:$E$75, 2, 0)</f>
        <v>OLT-SMGN-IBS-Pematang_Asilum-01</v>
      </c>
      <c r="C498" t="s">
        <v>210</v>
      </c>
      <c r="D498" s="26" t="s">
        <v>628</v>
      </c>
      <c r="E498" s="26" t="s">
        <v>412</v>
      </c>
      <c r="F498" s="77">
        <v>2.9789694328301</v>
      </c>
      <c r="G498" s="78">
        <v>99.170263874869605</v>
      </c>
      <c r="H498" s="27">
        <f t="shared" si="14"/>
        <v>138.53724523984326</v>
      </c>
    </row>
    <row r="499" spans="1:8" x14ac:dyDescent="0.3">
      <c r="A499" t="s">
        <v>194</v>
      </c>
      <c r="B499" t="str">
        <f>VLOOKUP(C499, olt_db!$B$2:$E$75, 2, 0)</f>
        <v>OLT-SMGN-IBS-Pematang_Asilum-01</v>
      </c>
      <c r="C499" t="s">
        <v>210</v>
      </c>
      <c r="D499" s="26" t="s">
        <v>628</v>
      </c>
      <c r="E499" s="26" t="s">
        <v>411</v>
      </c>
      <c r="F499" s="77">
        <v>2.9778428792030698</v>
      </c>
      <c r="G499" s="78">
        <v>99.170308582204299</v>
      </c>
      <c r="H499" s="27">
        <f t="shared" si="14"/>
        <v>120.36940032899044</v>
      </c>
    </row>
    <row r="500" spans="1:8" x14ac:dyDescent="0.3">
      <c r="A500" t="s">
        <v>194</v>
      </c>
      <c r="B500" t="str">
        <f>VLOOKUP(C500, olt_db!$B$2:$E$75, 2, 0)</f>
        <v>OLT-SMGN-IBS-Pematang_Asilum-01</v>
      </c>
      <c r="C500" t="s">
        <v>210</v>
      </c>
      <c r="D500" s="26" t="s">
        <v>628</v>
      </c>
      <c r="E500" s="26" t="s">
        <v>410</v>
      </c>
      <c r="F500" s="77">
        <v>2.9768682576765899</v>
      </c>
      <c r="G500" s="78">
        <v>99.170209962075702</v>
      </c>
      <c r="H500" s="27">
        <f t="shared" si="14"/>
        <v>146.98443095415783</v>
      </c>
    </row>
    <row r="501" spans="1:8" x14ac:dyDescent="0.3">
      <c r="A501" t="s">
        <v>194</v>
      </c>
      <c r="B501" t="str">
        <f>VLOOKUP(C501, olt_db!$B$2:$E$75, 2, 0)</f>
        <v>OLT-SMGN-IBS-Pematang_Asilum-01</v>
      </c>
      <c r="C501" t="s">
        <v>210</v>
      </c>
      <c r="D501" s="26" t="s">
        <v>628</v>
      </c>
      <c r="E501" s="26" t="s">
        <v>409</v>
      </c>
      <c r="F501" s="77">
        <v>2.97753630132723</v>
      </c>
      <c r="G501" s="78">
        <v>99.171203558265802</v>
      </c>
      <c r="H501" s="27">
        <f t="shared" si="14"/>
        <v>135.39954200269389</v>
      </c>
    </row>
    <row r="502" spans="1:8" x14ac:dyDescent="0.3">
      <c r="A502" t="s">
        <v>194</v>
      </c>
      <c r="B502" t="str">
        <f>VLOOKUP(C502, olt_db!$B$2:$E$75, 2, 0)</f>
        <v>OLT-SMGN-IBS-Pematang_Asilum-01</v>
      </c>
      <c r="C502" t="s">
        <v>210</v>
      </c>
      <c r="D502" s="26" t="s">
        <v>628</v>
      </c>
      <c r="E502" s="26" t="s">
        <v>408</v>
      </c>
      <c r="F502" s="77">
        <v>2.9780985376143301</v>
      </c>
      <c r="G502" s="78">
        <v>99.172152510318995</v>
      </c>
      <c r="H502" s="27">
        <f t="shared" si="14"/>
        <v>150.6010869725331</v>
      </c>
    </row>
    <row r="503" spans="1:8" x14ac:dyDescent="0.3">
      <c r="A503" t="s">
        <v>194</v>
      </c>
      <c r="B503" t="str">
        <f>VLOOKUP(C503, olt_db!$B$2:$E$75, 2, 0)</f>
        <v>OLT-SMGN-IBS-Pematang_Asilum-01</v>
      </c>
      <c r="C503" t="s">
        <v>210</v>
      </c>
      <c r="D503" s="26" t="s">
        <v>628</v>
      </c>
      <c r="E503" s="26" t="s">
        <v>407</v>
      </c>
      <c r="F503" s="77">
        <v>2.9787835881609102</v>
      </c>
      <c r="G503" s="78">
        <v>99.173170171645197</v>
      </c>
      <c r="H503" s="27">
        <f t="shared" si="14"/>
        <v>153.54625303316124</v>
      </c>
    </row>
    <row r="504" spans="1:8" x14ac:dyDescent="0.3">
      <c r="A504" t="s">
        <v>194</v>
      </c>
      <c r="B504" t="str">
        <f>VLOOKUP(C504, olt_db!$B$2:$E$75, 2, 0)</f>
        <v>OLT-SMGN-IBS-Pematang_Asilum-01</v>
      </c>
      <c r="C504" t="s">
        <v>210</v>
      </c>
      <c r="D504" s="26" t="s">
        <v>628</v>
      </c>
      <c r="E504" s="26" t="s">
        <v>406</v>
      </c>
      <c r="F504" s="77">
        <v>2.97951720504317</v>
      </c>
      <c r="G504" s="78">
        <v>99.174183105923603</v>
      </c>
      <c r="H504" s="27">
        <f t="shared" si="14"/>
        <v>87.216716191642362</v>
      </c>
    </row>
    <row r="505" spans="1:8" x14ac:dyDescent="0.3">
      <c r="A505" t="s">
        <v>194</v>
      </c>
      <c r="B505" t="str">
        <f>VLOOKUP(C505, olt_db!$B$2:$E$75, 2, 0)</f>
        <v>OLT-SMGN-IBS-Pematang_Asilum-01</v>
      </c>
      <c r="C505" t="s">
        <v>210</v>
      </c>
      <c r="D505" s="26" t="s">
        <v>628</v>
      </c>
      <c r="E505" s="26" t="s">
        <v>405</v>
      </c>
      <c r="F505" s="77">
        <v>2.9798535982990701</v>
      </c>
      <c r="G505" s="78">
        <v>99.174808957399094</v>
      </c>
      <c r="H505" s="27">
        <f t="shared" si="14"/>
        <v>88.876012015842591</v>
      </c>
    </row>
    <row r="506" spans="1:8" x14ac:dyDescent="0.3">
      <c r="A506" t="s">
        <v>194</v>
      </c>
      <c r="B506" t="str">
        <f>VLOOKUP(C506, olt_db!$B$2:$E$75, 2, 0)</f>
        <v>OLT-SMGN-IBS-Pematang_Asilum-01</v>
      </c>
      <c r="C506" t="s">
        <v>210</v>
      </c>
      <c r="D506" s="26" t="s">
        <v>628</v>
      </c>
      <c r="E506" s="26" t="s">
        <v>404</v>
      </c>
      <c r="F506" s="77">
        <v>2.9801033768790202</v>
      </c>
      <c r="G506" s="78">
        <v>99.175488665064293</v>
      </c>
      <c r="H506" s="27">
        <f t="shared" si="14"/>
        <v>126.58676647850271</v>
      </c>
    </row>
    <row r="507" spans="1:8" x14ac:dyDescent="0.3">
      <c r="A507" t="s">
        <v>194</v>
      </c>
      <c r="B507" t="str">
        <f>VLOOKUP(C507, olt_db!$B$2:$E$75, 2, 0)</f>
        <v>OLT-SMGN-IBS-Pematang_Asilum-01</v>
      </c>
      <c r="C507" t="s">
        <v>210</v>
      </c>
      <c r="D507" s="26" t="s">
        <v>628</v>
      </c>
      <c r="E507" s="26" t="s">
        <v>403</v>
      </c>
      <c r="F507" s="77">
        <v>2.9802065590057998</v>
      </c>
      <c r="G507" s="78">
        <v>99.176515055517896</v>
      </c>
      <c r="H507" s="27">
        <f t="shared" si="14"/>
        <v>174.63761861271968</v>
      </c>
    </row>
    <row r="508" spans="1:8" x14ac:dyDescent="0.3">
      <c r="A508" t="s">
        <v>194</v>
      </c>
      <c r="B508" t="str">
        <f>VLOOKUP(C508, olt_db!$B$2:$E$75, 2, 0)</f>
        <v>OLT-SMGN-IBS-Pematang_Asilum-01</v>
      </c>
      <c r="C508" t="s">
        <v>210</v>
      </c>
      <c r="D508" s="26" t="s">
        <v>628</v>
      </c>
      <c r="E508" s="26" t="s">
        <v>402</v>
      </c>
      <c r="F508" s="77">
        <v>2.9804228259699799</v>
      </c>
      <c r="G508" s="78">
        <v>99.177921635345598</v>
      </c>
      <c r="H508" s="27">
        <f t="shared" si="14"/>
        <v>195.12437301419521</v>
      </c>
    </row>
    <row r="509" spans="1:8" x14ac:dyDescent="0.3">
      <c r="A509" t="s">
        <v>194</v>
      </c>
      <c r="B509" t="str">
        <f>VLOOKUP(C509, olt_db!$B$2:$E$75, 2, 0)</f>
        <v>OLT-SMGN-IBS-Pematang_Asilum-01</v>
      </c>
      <c r="C509" t="s">
        <v>210</v>
      </c>
      <c r="D509" s="26" t="s">
        <v>628</v>
      </c>
      <c r="E509" s="26" t="s">
        <v>401</v>
      </c>
      <c r="F509" s="77">
        <v>2.98065052418989</v>
      </c>
      <c r="G509" s="78">
        <v>99.179495307105398</v>
      </c>
      <c r="H509" s="27">
        <f t="shared" si="14"/>
        <v>172.18607270356134</v>
      </c>
    </row>
    <row r="510" spans="1:8" x14ac:dyDescent="0.3">
      <c r="A510" t="s">
        <v>194</v>
      </c>
      <c r="B510" t="str">
        <f>VLOOKUP(C510, olt_db!$B$2:$E$75, 2, 0)</f>
        <v>OLT-SMGN-IBS-Pematang_Asilum-01</v>
      </c>
      <c r="C510" t="s">
        <v>210</v>
      </c>
      <c r="D510" s="26" t="s">
        <v>628</v>
      </c>
      <c r="E510" s="26" t="s">
        <v>400</v>
      </c>
      <c r="F510" s="77">
        <v>2.98088690404402</v>
      </c>
      <c r="G510" s="78">
        <v>99.180878374179898</v>
      </c>
      <c r="H510" s="27">
        <f t="shared" si="14"/>
        <v>127.55709353875784</v>
      </c>
    </row>
    <row r="511" spans="1:8" x14ac:dyDescent="0.3">
      <c r="A511" t="s">
        <v>194</v>
      </c>
      <c r="B511" t="str">
        <f>VLOOKUP(C511, olt_db!$B$2:$E$75, 2, 0)</f>
        <v>OLT-SMGN-IBS-Pematang_Asilum-01</v>
      </c>
      <c r="C511" t="s">
        <v>210</v>
      </c>
      <c r="D511" s="26" t="s">
        <v>628</v>
      </c>
      <c r="E511" s="26" t="s">
        <v>399</v>
      </c>
      <c r="F511" s="77">
        <v>2.9811046449277798</v>
      </c>
      <c r="G511" s="78">
        <v>99.181894736026607</v>
      </c>
      <c r="H511" s="27">
        <f t="shared" si="14"/>
        <v>214.12150870578478</v>
      </c>
    </row>
    <row r="512" spans="1:8" x14ac:dyDescent="0.3">
      <c r="A512" t="s">
        <v>194</v>
      </c>
      <c r="B512" t="str">
        <f>VLOOKUP(C512, olt_db!$B$2:$E$75, 2, 0)</f>
        <v>OLT-SMGN-IBS-Pematang_Asilum-01</v>
      </c>
      <c r="C512" t="s">
        <v>210</v>
      </c>
      <c r="D512" s="26" t="s">
        <v>628</v>
      </c>
      <c r="E512" s="26" t="s">
        <v>398</v>
      </c>
      <c r="F512" s="77">
        <v>2.9815366990188701</v>
      </c>
      <c r="G512" s="78">
        <v>99.183585166018304</v>
      </c>
      <c r="H512" s="27">
        <f t="shared" si="14"/>
        <v>123.19793154783241</v>
      </c>
    </row>
    <row r="513" spans="1:8" x14ac:dyDescent="0.3">
      <c r="A513" t="s">
        <v>194</v>
      </c>
      <c r="B513" t="str">
        <f>VLOOKUP(C513, olt_db!$B$2:$E$75, 2, 0)</f>
        <v>OLT-SMGN-IBS-Pematang_Asilum-01</v>
      </c>
      <c r="C513" t="s">
        <v>210</v>
      </c>
      <c r="D513" s="26" t="s">
        <v>628</v>
      </c>
      <c r="E513" s="26" t="s">
        <v>397</v>
      </c>
      <c r="F513" s="77">
        <v>2.98190836087036</v>
      </c>
      <c r="G513" s="78">
        <v>99.184517600439804</v>
      </c>
      <c r="H513" s="27">
        <f t="shared" si="14"/>
        <v>164.25318425251137</v>
      </c>
    </row>
    <row r="514" spans="1:8" x14ac:dyDescent="0.3">
      <c r="A514" t="s">
        <v>194</v>
      </c>
      <c r="B514" t="str">
        <f>VLOOKUP(C514, olt_db!$B$2:$E$75, 2, 0)</f>
        <v>OLT-SMGN-IBS-Pematang_Asilum-01</v>
      </c>
      <c r="C514" t="s">
        <v>210</v>
      </c>
      <c r="D514" s="26" t="s">
        <v>628</v>
      </c>
      <c r="E514" s="26" t="s">
        <v>396</v>
      </c>
      <c r="F514" s="77">
        <v>2.9823398303281299</v>
      </c>
      <c r="G514" s="78">
        <v>99.185784483796894</v>
      </c>
      <c r="H514" s="27">
        <f t="shared" si="14"/>
        <v>86.741759232790827</v>
      </c>
    </row>
    <row r="515" spans="1:8" x14ac:dyDescent="0.3">
      <c r="A515" t="s">
        <v>194</v>
      </c>
      <c r="B515" t="str">
        <f>VLOOKUP(C515, olt_db!$B$2:$E$75, 2, 0)</f>
        <v>OLT-SMGN-IBS-Pematang_Asilum-01</v>
      </c>
      <c r="C515" t="s">
        <v>210</v>
      </c>
      <c r="D515" s="26" t="s">
        <v>628</v>
      </c>
      <c r="E515" s="26" t="s">
        <v>395</v>
      </c>
      <c r="F515" s="77">
        <v>2.9825112661038702</v>
      </c>
      <c r="G515" s="78">
        <v>99.186470196713898</v>
      </c>
      <c r="H515" s="27">
        <f t="shared" si="14"/>
        <v>138.05014543632217</v>
      </c>
    </row>
    <row r="516" spans="1:8" x14ac:dyDescent="0.3">
      <c r="A516" t="s">
        <v>194</v>
      </c>
      <c r="B516" t="str">
        <f>VLOOKUP(C516, olt_db!$B$2:$E$75, 2, 0)</f>
        <v>OLT-SMGN-IBS-Pematang_Asilum-01</v>
      </c>
      <c r="C516" t="s">
        <v>210</v>
      </c>
      <c r="D516" s="26" t="s">
        <v>628</v>
      </c>
      <c r="E516" s="26" t="s">
        <v>394</v>
      </c>
      <c r="F516" s="77">
        <v>2.9827124393279298</v>
      </c>
      <c r="G516" s="78">
        <v>99.187577011581993</v>
      </c>
      <c r="H516" s="27">
        <f t="shared" si="14"/>
        <v>167.20662983281196</v>
      </c>
    </row>
    <row r="517" spans="1:8" x14ac:dyDescent="0.3">
      <c r="A517" t="s">
        <v>194</v>
      </c>
      <c r="B517" t="str">
        <f>VLOOKUP(C517, olt_db!$B$2:$E$75, 2, 0)</f>
        <v>OLT-SMGN-IBS-Pematang_Asilum-01</v>
      </c>
      <c r="C517" t="s">
        <v>210</v>
      </c>
      <c r="D517" s="26" t="s">
        <v>628</v>
      </c>
      <c r="E517" s="26" t="s">
        <v>393</v>
      </c>
      <c r="F517" s="77">
        <v>2.9829395151680198</v>
      </c>
      <c r="G517" s="78">
        <v>99.1889205049807</v>
      </c>
      <c r="H517" s="27">
        <f t="shared" si="14"/>
        <v>166.01854310946879</v>
      </c>
    </row>
    <row r="518" spans="1:8" x14ac:dyDescent="0.3">
      <c r="A518" t="s">
        <v>194</v>
      </c>
      <c r="B518" t="str">
        <f>VLOOKUP(C518, olt_db!$B$2:$E$75, 2, 0)</f>
        <v>OLT-SMGN-IBS-Pematang_Asilum-01</v>
      </c>
      <c r="C518" t="s">
        <v>210</v>
      </c>
      <c r="D518" s="26" t="s">
        <v>628</v>
      </c>
      <c r="E518" s="26" t="s">
        <v>392</v>
      </c>
      <c r="F518" s="77">
        <v>2.9830836239487599</v>
      </c>
      <c r="G518" s="78">
        <v>99.190265705182298</v>
      </c>
      <c r="H518" s="27">
        <f t="shared" si="14"/>
        <v>127.03911613410756</v>
      </c>
    </row>
    <row r="519" spans="1:8" x14ac:dyDescent="0.3">
      <c r="A519" t="s">
        <v>194</v>
      </c>
      <c r="B519" t="str">
        <f>VLOOKUP(C519, olt_db!$B$2:$E$75, 2, 0)</f>
        <v>OLT-SMGN-IBS-Pematang_Asilum-01</v>
      </c>
      <c r="C519" t="s">
        <v>210</v>
      </c>
      <c r="D519" s="26" t="s">
        <v>628</v>
      </c>
      <c r="E519" s="26" t="s">
        <v>391</v>
      </c>
      <c r="F519" s="77">
        <v>2.98326133440455</v>
      </c>
      <c r="G519" s="78">
        <v>99.191285563298393</v>
      </c>
      <c r="H519" s="27">
        <f t="shared" si="14"/>
        <v>148.72991291431964</v>
      </c>
    </row>
    <row r="520" spans="1:8" x14ac:dyDescent="0.3">
      <c r="A520" t="s">
        <v>194</v>
      </c>
      <c r="B520" t="str">
        <f>VLOOKUP(C520, olt_db!$B$2:$E$75, 2, 0)</f>
        <v>OLT-SMGN-IBS-Pematang_Asilum-01</v>
      </c>
      <c r="C520" t="s">
        <v>210</v>
      </c>
      <c r="D520" s="26" t="s">
        <v>628</v>
      </c>
      <c r="E520" s="26" t="s">
        <v>390</v>
      </c>
      <c r="F520" s="77">
        <v>2.98350899284919</v>
      </c>
      <c r="G520" s="78">
        <v>99.192471951135403</v>
      </c>
      <c r="H520" s="27">
        <f t="shared" si="14"/>
        <v>161.35011834713009</v>
      </c>
    </row>
    <row r="521" spans="1:8" x14ac:dyDescent="0.3">
      <c r="A521" t="s">
        <v>194</v>
      </c>
      <c r="B521" t="str">
        <f>VLOOKUP(C521, olt_db!$B$2:$E$75, 2, 0)</f>
        <v>OLT-SMGN-IBS-Pematang_Asilum-01</v>
      </c>
      <c r="C521" t="s">
        <v>210</v>
      </c>
      <c r="D521" s="26" t="s">
        <v>628</v>
      </c>
      <c r="E521" s="26" t="s">
        <v>389</v>
      </c>
      <c r="F521" s="77">
        <v>2.98364660877687</v>
      </c>
      <c r="G521" s="78">
        <v>99.193779584802499</v>
      </c>
      <c r="H521" s="27">
        <f t="shared" si="14"/>
        <v>99.807863511087632</v>
      </c>
    </row>
    <row r="522" spans="1:8" x14ac:dyDescent="0.3">
      <c r="A522" t="s">
        <v>194</v>
      </c>
      <c r="B522" t="str">
        <f>VLOOKUP(C522, olt_db!$B$2:$E$75, 2, 0)</f>
        <v>OLT-SMGN-IBS-Pematang_Asilum-01</v>
      </c>
      <c r="C522" t="s">
        <v>210</v>
      </c>
      <c r="D522" s="26" t="s">
        <v>628</v>
      </c>
      <c r="E522" s="26" t="s">
        <v>388</v>
      </c>
      <c r="F522" s="77">
        <v>2.9837615575126901</v>
      </c>
      <c r="G522" s="78">
        <v>99.194584752888801</v>
      </c>
      <c r="H522" s="27">
        <f t="shared" si="14"/>
        <v>77.858528554963286</v>
      </c>
    </row>
    <row r="523" spans="1:8" x14ac:dyDescent="0.3">
      <c r="A523" t="s">
        <v>194</v>
      </c>
      <c r="B523" t="str">
        <f>VLOOKUP(C523, olt_db!$B$2:$E$75, 2, 0)</f>
        <v>OLT-SMGN-IBS-Pematang_Asilum-01</v>
      </c>
      <c r="C523" t="s">
        <v>210</v>
      </c>
      <c r="D523" s="26" t="s">
        <v>628</v>
      </c>
      <c r="E523" s="26" t="s">
        <v>387</v>
      </c>
      <c r="F523" s="77">
        <v>2.9838110442228598</v>
      </c>
      <c r="G523" s="78">
        <v>99.195217299372302</v>
      </c>
      <c r="H523" s="27">
        <f t="shared" si="14"/>
        <v>122.43945069310564</v>
      </c>
    </row>
    <row r="524" spans="1:8" x14ac:dyDescent="0.3">
      <c r="A524" t="s">
        <v>194</v>
      </c>
      <c r="B524" t="str">
        <f>VLOOKUP(C524, olt_db!$B$2:$E$75, 2, 0)</f>
        <v>OLT-SMGN-IBS-Pematang_Asilum-01</v>
      </c>
      <c r="C524" t="s">
        <v>210</v>
      </c>
      <c r="D524" s="26" t="s">
        <v>628</v>
      </c>
      <c r="E524" s="26" t="s">
        <v>386</v>
      </c>
      <c r="F524" s="77">
        <v>2.98388861904342</v>
      </c>
      <c r="G524" s="78">
        <v>99.1962120546862</v>
      </c>
      <c r="H524" s="27">
        <f t="shared" si="14"/>
        <v>102.97627244638473</v>
      </c>
    </row>
    <row r="525" spans="1:8" x14ac:dyDescent="0.3">
      <c r="A525" t="s">
        <v>194</v>
      </c>
      <c r="B525" t="str">
        <f>VLOOKUP(C525, olt_db!$B$2:$E$75, 2, 0)</f>
        <v>OLT-SMGN-IBS-Pematang_Asilum-01</v>
      </c>
      <c r="C525" t="s">
        <v>210</v>
      </c>
      <c r="D525" s="26" t="s">
        <v>628</v>
      </c>
      <c r="E525" s="26" t="s">
        <v>385</v>
      </c>
      <c r="F525" s="77">
        <v>2.98398537989338</v>
      </c>
      <c r="G525" s="78">
        <v>99.197045616966307</v>
      </c>
      <c r="H525" s="27">
        <f t="shared" si="14"/>
        <v>62.260326301230819</v>
      </c>
    </row>
    <row r="526" spans="1:8" x14ac:dyDescent="0.3">
      <c r="A526" t="s">
        <v>194</v>
      </c>
      <c r="B526" t="str">
        <f>VLOOKUP(C526, olt_db!$B$2:$E$75, 2, 0)</f>
        <v>OLT-SMGN-IBS-Pematang_Asilum-01</v>
      </c>
      <c r="C526" t="s">
        <v>210</v>
      </c>
      <c r="D526" s="26" t="s">
        <v>628</v>
      </c>
      <c r="E526" s="26" t="s">
        <v>384</v>
      </c>
      <c r="F526" s="77">
        <v>2.9841504988741501</v>
      </c>
      <c r="G526" s="78">
        <v>99.197525291439405</v>
      </c>
      <c r="H526" s="27">
        <f t="shared" si="14"/>
        <v>70.741913994383637</v>
      </c>
    </row>
    <row r="527" spans="1:8" x14ac:dyDescent="0.3">
      <c r="A527" t="s">
        <v>194</v>
      </c>
      <c r="B527" t="str">
        <f>VLOOKUP(C527, olt_db!$B$2:$E$75, 2, 0)</f>
        <v>OLT-SMGN-IBS-Pematang_Asilum-01</v>
      </c>
      <c r="C527" t="s">
        <v>210</v>
      </c>
      <c r="D527" s="26" t="s">
        <v>628</v>
      </c>
      <c r="E527" s="26" t="s">
        <v>383</v>
      </c>
      <c r="F527" s="77">
        <v>2.9845028377564198</v>
      </c>
      <c r="G527" s="78">
        <v>99.197981210276495</v>
      </c>
      <c r="H527" s="27">
        <f t="shared" si="14"/>
        <v>184.81478613726298</v>
      </c>
    </row>
    <row r="528" spans="1:8" x14ac:dyDescent="0.3">
      <c r="A528" t="s">
        <v>194</v>
      </c>
      <c r="B528" t="str">
        <f>VLOOKUP(C528, olt_db!$B$2:$E$75, 2, 0)</f>
        <v>OLT-SMGN-IBS-Pematang_Asilum-01</v>
      </c>
      <c r="C528" t="s">
        <v>210</v>
      </c>
      <c r="D528" s="26" t="s">
        <v>628</v>
      </c>
      <c r="E528" s="26" t="s">
        <v>382</v>
      </c>
      <c r="F528" s="77">
        <v>2.9856716452323599</v>
      </c>
      <c r="G528" s="78">
        <v>99.198929101129906</v>
      </c>
      <c r="H528" s="27">
        <f t="shared" si="14"/>
        <v>264.55962034612094</v>
      </c>
    </row>
    <row r="529" spans="1:8" x14ac:dyDescent="0.3">
      <c r="A529" t="s">
        <v>194</v>
      </c>
      <c r="B529" t="str">
        <f>VLOOKUP(C529, olt_db!$B$2:$E$75, 2, 0)</f>
        <v>OLT-SMGN-IBS-Pematang_Asilum-01</v>
      </c>
      <c r="C529" t="s">
        <v>210</v>
      </c>
      <c r="D529" s="26" t="s">
        <v>628</v>
      </c>
      <c r="E529" s="26" t="s">
        <v>381</v>
      </c>
      <c r="F529" s="77">
        <v>2.98736354061894</v>
      </c>
      <c r="G529" s="78">
        <v>99.200262459283195</v>
      </c>
      <c r="H529" s="27">
        <f t="shared" si="14"/>
        <v>125.25941556787582</v>
      </c>
    </row>
    <row r="530" spans="1:8" x14ac:dyDescent="0.3">
      <c r="A530" t="s">
        <v>194</v>
      </c>
      <c r="B530" t="str">
        <f>VLOOKUP(C530, olt_db!$B$2:$E$75, 2, 0)</f>
        <v>OLT-SMGN-IBS-Pematang_Asilum-01</v>
      </c>
      <c r="C530" t="s">
        <v>210</v>
      </c>
      <c r="D530" s="26" t="s">
        <v>628</v>
      </c>
      <c r="E530" s="26" t="s">
        <v>380</v>
      </c>
      <c r="F530" s="77">
        <v>2.98814160997249</v>
      </c>
      <c r="G530" s="78">
        <v>99.200921949131398</v>
      </c>
      <c r="H530" s="27">
        <f t="shared" si="14"/>
        <v>304.51400020290873</v>
      </c>
    </row>
    <row r="531" spans="1:8" x14ac:dyDescent="0.3">
      <c r="A531" t="s">
        <v>194</v>
      </c>
      <c r="B531" t="str">
        <f>VLOOKUP(C531, olt_db!$B$2:$E$75, 2, 0)</f>
        <v>OLT-SMGN-IBS-Pematang_Asilum-01</v>
      </c>
      <c r="C531" t="s">
        <v>210</v>
      </c>
      <c r="D531" s="26" t="s">
        <v>628</v>
      </c>
      <c r="E531" s="26" t="s">
        <v>379</v>
      </c>
      <c r="F531" s="77">
        <v>2.9900998296602901</v>
      </c>
      <c r="G531" s="78">
        <v>99.202442822156996</v>
      </c>
      <c r="H531" s="27">
        <f t="shared" si="14"/>
        <v>230.9754225301873</v>
      </c>
    </row>
    <row r="532" spans="1:8" x14ac:dyDescent="0.3">
      <c r="A532" t="s">
        <v>194</v>
      </c>
      <c r="B532" t="str">
        <f>VLOOKUP(C532, olt_db!$B$2:$E$75, 2, 0)</f>
        <v>OLT-SMGN-IBS-Pematang_Asilum-01</v>
      </c>
      <c r="C532" t="s">
        <v>210</v>
      </c>
      <c r="D532" s="26" t="s">
        <v>628</v>
      </c>
      <c r="E532" s="26" t="s">
        <v>378</v>
      </c>
      <c r="F532" s="77">
        <v>2.9915374267083301</v>
      </c>
      <c r="G532" s="78">
        <v>99.203655523177403</v>
      </c>
      <c r="H532" s="27">
        <f t="shared" si="14"/>
        <v>316.5763133742812</v>
      </c>
    </row>
    <row r="533" spans="1:8" x14ac:dyDescent="0.3">
      <c r="A533" t="s">
        <v>194</v>
      </c>
      <c r="B533" t="str">
        <f>VLOOKUP(C533, olt_db!$B$2:$E$75, 2, 0)</f>
        <v>OLT-SMGN-IBS-Pematang_Asilum-01</v>
      </c>
      <c r="C533" t="s">
        <v>210</v>
      </c>
      <c r="D533" s="26" t="s">
        <v>628</v>
      </c>
      <c r="E533" s="26" t="s">
        <v>377</v>
      </c>
      <c r="F533" s="77">
        <v>2.9935615971846099</v>
      </c>
      <c r="G533" s="78">
        <v>99.205251531464697</v>
      </c>
      <c r="H533" s="27">
        <f t="shared" si="14"/>
        <v>239.46299636092317</v>
      </c>
    </row>
    <row r="534" spans="1:8" x14ac:dyDescent="0.3">
      <c r="A534" t="s">
        <v>194</v>
      </c>
      <c r="B534" t="str">
        <f>VLOOKUP(C534, olt_db!$B$2:$E$75, 2, 0)</f>
        <v>OLT-SMGN-IBS-Pematang_Asilum-01</v>
      </c>
      <c r="C534" t="s">
        <v>210</v>
      </c>
      <c r="D534" s="26" t="s">
        <v>628</v>
      </c>
      <c r="E534" s="26" t="s">
        <v>376</v>
      </c>
      <c r="F534" s="77">
        <v>2.9950598627602001</v>
      </c>
      <c r="G534" s="78">
        <v>99.206499417947001</v>
      </c>
      <c r="H534" s="27">
        <f t="shared" si="14"/>
        <v>145.87095059687806</v>
      </c>
    </row>
    <row r="535" spans="1:8" x14ac:dyDescent="0.3">
      <c r="A535" t="s">
        <v>194</v>
      </c>
      <c r="B535" t="str">
        <f>VLOOKUP(C535, olt_db!$B$2:$E$75, 2, 0)</f>
        <v>OLT-SMGN-IBS-Pematang_Asilum-01</v>
      </c>
      <c r="C535" t="s">
        <v>210</v>
      </c>
      <c r="D535" s="26" t="s">
        <v>628</v>
      </c>
      <c r="E535" s="26" t="s">
        <v>375</v>
      </c>
      <c r="F535" s="77">
        <v>2.9959498087903</v>
      </c>
      <c r="G535" s="78">
        <v>99.207286146548697</v>
      </c>
      <c r="H535" s="27">
        <f t="shared" si="14"/>
        <v>121.06981974839483</v>
      </c>
    </row>
    <row r="536" spans="1:8" x14ac:dyDescent="0.3">
      <c r="A536" t="s">
        <v>194</v>
      </c>
      <c r="B536" t="str">
        <f>VLOOKUP(C536, olt_db!$B$2:$E$75, 2, 0)</f>
        <v>OLT-SMGN-IBS-Pematang_Asilum-01</v>
      </c>
      <c r="C536" t="s">
        <v>210</v>
      </c>
      <c r="D536" s="26" t="s">
        <v>628</v>
      </c>
      <c r="E536" s="26" t="s">
        <v>374</v>
      </c>
      <c r="F536" s="77">
        <v>2.99659180418409</v>
      </c>
      <c r="G536" s="78">
        <v>99.208034584515303</v>
      </c>
      <c r="H536" s="27">
        <f t="shared" si="14"/>
        <v>202.67322499112854</v>
      </c>
    </row>
    <row r="537" spans="1:8" x14ac:dyDescent="0.3">
      <c r="A537" t="s">
        <v>194</v>
      </c>
      <c r="B537" t="str">
        <f>VLOOKUP(C537, olt_db!$B$2:$E$75, 2, 0)</f>
        <v>OLT-SMGN-IBS-Pematang_Asilum-01</v>
      </c>
      <c r="C537" t="s">
        <v>210</v>
      </c>
      <c r="D537" s="26" t="s">
        <v>628</v>
      </c>
      <c r="E537" s="26" t="s">
        <v>373</v>
      </c>
      <c r="F537" s="77">
        <v>2.9974516430167601</v>
      </c>
      <c r="G537" s="78">
        <v>99.209444046430605</v>
      </c>
      <c r="H537" s="27">
        <f t="shared" si="14"/>
        <v>156.15952212601997</v>
      </c>
    </row>
    <row r="538" spans="1:8" x14ac:dyDescent="0.3">
      <c r="A538" t="s">
        <v>194</v>
      </c>
      <c r="B538" t="str">
        <f>VLOOKUP(C538, olt_db!$B$2:$E$75, 2, 0)</f>
        <v>OLT-SMGN-IBS-Pematang_Asilum-01</v>
      </c>
      <c r="C538" t="s">
        <v>210</v>
      </c>
      <c r="D538" s="26" t="s">
        <v>628</v>
      </c>
      <c r="E538" s="26" t="s">
        <v>372</v>
      </c>
      <c r="F538" s="77">
        <v>2.9980191582140701</v>
      </c>
      <c r="G538" s="78">
        <v>99.210582701131202</v>
      </c>
      <c r="H538" s="27">
        <f t="shared" si="14"/>
        <v>149.16152402590737</v>
      </c>
    </row>
    <row r="539" spans="1:8" x14ac:dyDescent="0.3">
      <c r="A539" t="s">
        <v>194</v>
      </c>
      <c r="B539" t="str">
        <f>VLOOKUP(C539, olt_db!$B$2:$E$75, 2, 0)</f>
        <v>OLT-SMGN-IBS-Pematang_Asilum-01</v>
      </c>
      <c r="C539" t="s">
        <v>210</v>
      </c>
      <c r="D539" s="26" t="s">
        <v>628</v>
      </c>
      <c r="E539" s="26" t="s">
        <v>371</v>
      </c>
      <c r="F539" s="77">
        <v>2.99841891434472</v>
      </c>
      <c r="G539" s="78">
        <v>99.2117304607454</v>
      </c>
      <c r="H539" s="27">
        <f t="shared" si="14"/>
        <v>148.48091454019089</v>
      </c>
    </row>
    <row r="540" spans="1:8" x14ac:dyDescent="0.3">
      <c r="A540" t="s">
        <v>194</v>
      </c>
      <c r="B540" t="str">
        <f>VLOOKUP(C540, olt_db!$B$2:$E$75, 2, 0)</f>
        <v>OLT-SMGN-IBS-Pematang_Asilum-01</v>
      </c>
      <c r="C540" t="s">
        <v>210</v>
      </c>
      <c r="D540" s="26" t="s">
        <v>628</v>
      </c>
      <c r="E540" s="26" t="s">
        <v>370</v>
      </c>
      <c r="F540" s="77">
        <v>2.9987865811185901</v>
      </c>
      <c r="G540" s="78">
        <v>99.212883106625597</v>
      </c>
      <c r="H540" s="27">
        <f t="shared" si="14"/>
        <v>66.848474301879705</v>
      </c>
    </row>
    <row r="541" spans="1:8" x14ac:dyDescent="0.3">
      <c r="A541" t="s">
        <v>194</v>
      </c>
      <c r="B541" t="str">
        <f>VLOOKUP(C541, olt_db!$B$2:$E$75, 2, 0)</f>
        <v>OLT-SMGN-IBS-Pematang_Asilum-01</v>
      </c>
      <c r="C541" t="s">
        <v>210</v>
      </c>
      <c r="D541" s="26" t="s">
        <v>628</v>
      </c>
      <c r="E541" s="26" t="s">
        <v>369</v>
      </c>
      <c r="F541" s="77">
        <v>2.9989649178262101</v>
      </c>
      <c r="G541" s="78">
        <v>99.213397774076</v>
      </c>
      <c r="H541" s="27">
        <f t="shared" si="14"/>
        <v>309.61088482440931</v>
      </c>
    </row>
    <row r="542" spans="1:8" x14ac:dyDescent="0.3">
      <c r="A542" t="s">
        <v>194</v>
      </c>
      <c r="B542" t="str">
        <f>VLOOKUP(C542, olt_db!$B$2:$E$75, 2, 0)</f>
        <v>OLT-SMGN-IBS-Pematang_Asilum-01</v>
      </c>
      <c r="C542" t="s">
        <v>210</v>
      </c>
      <c r="D542" s="26" t="s">
        <v>628</v>
      </c>
      <c r="E542" s="26" t="s">
        <v>368</v>
      </c>
      <c r="F542" s="77">
        <v>2.9997553143389899</v>
      </c>
      <c r="G542" s="78">
        <v>99.2157935376582</v>
      </c>
      <c r="H542" s="27">
        <f t="shared" ref="H542:H546" si="15">(ACOS(COS(RADIANS(90-F543)) * COS(RADIANS(90-F542)) + SIN(RADIANS(90-F543)) * SIN(RADIANS(90-F542)) * COS(RADIANS(G543-G542))) * 6371392)*1.105</f>
        <v>228.03713814315208</v>
      </c>
    </row>
    <row r="543" spans="1:8" x14ac:dyDescent="0.3">
      <c r="A543" t="s">
        <v>194</v>
      </c>
      <c r="B543" t="str">
        <f>VLOOKUP(C543, olt_db!$B$2:$E$75, 2, 0)</f>
        <v>OLT-SMGN-IBS-Pematang_Asilum-01</v>
      </c>
      <c r="C543" t="s">
        <v>210</v>
      </c>
      <c r="D543" s="26" t="s">
        <v>628</v>
      </c>
      <c r="E543" s="26" t="s">
        <v>471</v>
      </c>
      <c r="F543" s="43">
        <v>3.0003764226745702</v>
      </c>
      <c r="G543" s="41">
        <v>99.217544715975606</v>
      </c>
      <c r="H543" s="27">
        <f t="shared" si="15"/>
        <v>67.980520031082023</v>
      </c>
    </row>
    <row r="544" spans="1:8" x14ac:dyDescent="0.3">
      <c r="A544" t="s">
        <v>194</v>
      </c>
      <c r="B544" t="str">
        <f>VLOOKUP(C544, olt_db!$B$2:$E$75, 2, 0)</f>
        <v>OLT-SMGN-IBS-Pematang_Asilum-01</v>
      </c>
      <c r="C544" t="s">
        <v>210</v>
      </c>
      <c r="D544" s="26" t="s">
        <v>628</v>
      </c>
      <c r="E544" s="26" t="s">
        <v>472</v>
      </c>
      <c r="F544" s="43">
        <v>3.00092054360413</v>
      </c>
      <c r="G544" s="41">
        <v>99.217444565407405</v>
      </c>
      <c r="H544" s="27">
        <f t="shared" si="15"/>
        <v>80.278331663998301</v>
      </c>
    </row>
    <row r="545" spans="1:8" x14ac:dyDescent="0.3">
      <c r="A545" t="s">
        <v>194</v>
      </c>
      <c r="B545" t="str">
        <f>VLOOKUP(C545, olt_db!$B$2:$E$75, 2, 0)</f>
        <v>OLT-SMGN-IBS-Pematang_Asilum-01</v>
      </c>
      <c r="C545" t="s">
        <v>210</v>
      </c>
      <c r="D545" s="26" t="s">
        <v>628</v>
      </c>
      <c r="E545" s="26" t="s">
        <v>473</v>
      </c>
      <c r="F545" s="43">
        <v>3.00154200279961</v>
      </c>
      <c r="G545" s="41">
        <v>99.217242763723902</v>
      </c>
      <c r="H545" s="27">
        <f t="shared" si="15"/>
        <v>91.01675083284249</v>
      </c>
    </row>
    <row r="546" spans="1:8" x14ac:dyDescent="0.3">
      <c r="A546" t="s">
        <v>194</v>
      </c>
      <c r="B546" t="str">
        <f>VLOOKUP(C546, olt_db!$B$2:$E$75, 2, 0)</f>
        <v>OLT-SMGN-IBS-Pematang_Asilum-01</v>
      </c>
      <c r="C546" t="s">
        <v>210</v>
      </c>
      <c r="D546" s="26" t="s">
        <v>628</v>
      </c>
      <c r="E546" s="26" t="s">
        <v>474</v>
      </c>
      <c r="F546" s="43">
        <v>3.0022696172432601</v>
      </c>
      <c r="G546" s="41">
        <v>99.217103910151593</v>
      </c>
      <c r="H546" s="27">
        <f t="shared" si="15"/>
        <v>29.382093796002472</v>
      </c>
    </row>
    <row r="547" spans="1:8" x14ac:dyDescent="0.3">
      <c r="A547" t="s">
        <v>194</v>
      </c>
      <c r="B547" t="str">
        <f>VLOOKUP(C547, olt_db!$B$2:$E$75, 2, 0)</f>
        <v>OLT-SMGN-IBS-Pematang_Asilum-01</v>
      </c>
      <c r="C547" t="s">
        <v>210</v>
      </c>
      <c r="D547" s="26" t="s">
        <v>628</v>
      </c>
      <c r="E547" s="26" t="s">
        <v>475</v>
      </c>
      <c r="F547" s="43">
        <v>3.0022221674476199</v>
      </c>
      <c r="G547" s="41">
        <v>99.216869226803595</v>
      </c>
      <c r="H547" s="27">
        <f>(ACOS(COS(RADIANS(90-olt_db!F51)) * COS(RADIANS(90-F547)) + SIN(RADIANS(90-olt_db!F51)) * SIN(RADIANS(90-F547)) * COS(RADIANS(olt_db!G51-G547))) * 6371392)*1.105</f>
        <v>0.33175441850036641</v>
      </c>
    </row>
    <row r="548" spans="1:8" x14ac:dyDescent="0.3">
      <c r="A548" t="s">
        <v>194</v>
      </c>
      <c r="B548" t="str">
        <f>VLOOKUP(C548, olt_db!$B$2:$E$75, 2, 0)</f>
        <v>OLT-SMGN-IBS-Pematang_Asilum-01</v>
      </c>
      <c r="C548" t="s">
        <v>210</v>
      </c>
      <c r="D548" s="83" t="s">
        <v>546</v>
      </c>
      <c r="E548" s="83" t="s">
        <v>438</v>
      </c>
      <c r="F548" s="84">
        <v>2.9987580131598901</v>
      </c>
      <c r="G548" s="85">
        <v>99.170374828920998</v>
      </c>
      <c r="H548" s="86">
        <f t="shared" ref="H548:H611" si="16">(ACOS(COS(RADIANS(90-F549)) * COS(RADIANS(90-F548)) + SIN(RADIANS(90-F549)) * SIN(RADIANS(90-F548)) * COS(RADIANS(G549-G548))) * 6371392)*1.105</f>
        <v>242.13152591618467</v>
      </c>
    </row>
    <row r="549" spans="1:8" x14ac:dyDescent="0.3">
      <c r="A549" t="s">
        <v>194</v>
      </c>
      <c r="B549" t="str">
        <f>VLOOKUP(C549, olt_db!$B$2:$E$75, 2, 0)</f>
        <v>OLT-SMGN-IBS-Pematang_Asilum-01</v>
      </c>
      <c r="C549" t="s">
        <v>210</v>
      </c>
      <c r="D549" s="83" t="s">
        <v>547</v>
      </c>
      <c r="E549" s="83" t="s">
        <v>437</v>
      </c>
      <c r="F549" s="84">
        <v>2.9967876804415501</v>
      </c>
      <c r="G549" s="85">
        <v>99.170348792618398</v>
      </c>
      <c r="H549" s="86">
        <f t="shared" si="16"/>
        <v>116.26882546966027</v>
      </c>
    </row>
    <row r="550" spans="1:8" x14ac:dyDescent="0.3">
      <c r="A550" t="s">
        <v>194</v>
      </c>
      <c r="B550" t="str">
        <f>VLOOKUP(C550, olt_db!$B$2:$E$75, 2, 0)</f>
        <v>OLT-SMGN-IBS-Pematang_Asilum-01</v>
      </c>
      <c r="C550" t="s">
        <v>210</v>
      </c>
      <c r="D550" s="83" t="s">
        <v>548</v>
      </c>
      <c r="E550" s="83" t="s">
        <v>436</v>
      </c>
      <c r="F550" s="84">
        <v>2.9958417544348399</v>
      </c>
      <c r="G550" s="85">
        <v>99.170372162924807</v>
      </c>
      <c r="H550" s="86">
        <f t="shared" si="16"/>
        <v>148.92762205020597</v>
      </c>
    </row>
    <row r="551" spans="1:8" x14ac:dyDescent="0.3">
      <c r="A551" t="s">
        <v>194</v>
      </c>
      <c r="B551" t="str">
        <f>VLOOKUP(C551, olt_db!$B$2:$E$75, 2, 0)</f>
        <v>OLT-SMGN-IBS-Pematang_Asilum-01</v>
      </c>
      <c r="C551" t="s">
        <v>210</v>
      </c>
      <c r="D551" s="83" t="s">
        <v>549</v>
      </c>
      <c r="E551" s="83" t="s">
        <v>435</v>
      </c>
      <c r="F551" s="84">
        <v>2.9946322583708498</v>
      </c>
      <c r="G551" s="85">
        <v>99.170294247204694</v>
      </c>
      <c r="H551" s="86">
        <f t="shared" si="16"/>
        <v>39.558428101574854</v>
      </c>
    </row>
    <row r="552" spans="1:8" x14ac:dyDescent="0.3">
      <c r="A552" t="s">
        <v>194</v>
      </c>
      <c r="B552" t="str">
        <f>VLOOKUP(C552, olt_db!$B$2:$E$75, 2, 0)</f>
        <v>OLT-SMGN-IBS-Pematang_Asilum-01</v>
      </c>
      <c r="C552" t="s">
        <v>210</v>
      </c>
      <c r="D552" s="83" t="s">
        <v>550</v>
      </c>
      <c r="E552" s="83" t="s">
        <v>434</v>
      </c>
      <c r="F552" s="84">
        <v>2.9943112216471599</v>
      </c>
      <c r="G552" s="85">
        <v>99.170270221635903</v>
      </c>
      <c r="H552" s="86">
        <f t="shared" si="16"/>
        <v>61.706054420102738</v>
      </c>
    </row>
    <row r="553" spans="1:8" x14ac:dyDescent="0.3">
      <c r="A553" t="s">
        <v>194</v>
      </c>
      <c r="B553" t="str">
        <f>VLOOKUP(C553, olt_db!$B$2:$E$75, 2, 0)</f>
        <v>OLT-SMGN-IBS-Pematang_Asilum-01</v>
      </c>
      <c r="C553" t="s">
        <v>210</v>
      </c>
      <c r="D553" s="83" t="s">
        <v>551</v>
      </c>
      <c r="E553" s="83" t="s">
        <v>433</v>
      </c>
      <c r="F553" s="84">
        <v>2.99393382632105</v>
      </c>
      <c r="G553" s="85">
        <v>99.170601961313693</v>
      </c>
      <c r="H553" s="86">
        <f t="shared" si="16"/>
        <v>67.209875511919876</v>
      </c>
    </row>
    <row r="554" spans="1:8" x14ac:dyDescent="0.3">
      <c r="A554" t="s">
        <v>194</v>
      </c>
      <c r="B554" t="str">
        <f>VLOOKUP(C554, olt_db!$B$2:$E$75, 2, 0)</f>
        <v>OLT-SMGN-IBS-Pematang_Asilum-01</v>
      </c>
      <c r="C554" t="s">
        <v>210</v>
      </c>
      <c r="D554" s="83" t="s">
        <v>552</v>
      </c>
      <c r="E554" s="83" t="s">
        <v>432</v>
      </c>
      <c r="F554" s="84">
        <v>2.9933868964530101</v>
      </c>
      <c r="G554" s="85">
        <v>99.170595823318394</v>
      </c>
      <c r="H554" s="86">
        <f t="shared" si="16"/>
        <v>63.092939955984434</v>
      </c>
    </row>
    <row r="555" spans="1:8" x14ac:dyDescent="0.3">
      <c r="A555" t="s">
        <v>194</v>
      </c>
      <c r="B555" t="str">
        <f>VLOOKUP(C555, olt_db!$B$2:$E$75, 2, 0)</f>
        <v>OLT-SMGN-IBS-Pematang_Asilum-01</v>
      </c>
      <c r="C555" t="s">
        <v>210</v>
      </c>
      <c r="D555" s="83" t="s">
        <v>553</v>
      </c>
      <c r="E555" s="83" t="s">
        <v>431</v>
      </c>
      <c r="F555" s="84">
        <v>2.9929097675606</v>
      </c>
      <c r="G555" s="85">
        <v>99.170405855752605</v>
      </c>
      <c r="H555" s="86">
        <f t="shared" si="16"/>
        <v>44.076543045186369</v>
      </c>
    </row>
    <row r="556" spans="1:8" x14ac:dyDescent="0.3">
      <c r="A556" t="s">
        <v>194</v>
      </c>
      <c r="B556" t="str">
        <f>VLOOKUP(C556, olt_db!$B$2:$E$75, 2, 0)</f>
        <v>OLT-SMGN-IBS-Pematang_Asilum-01</v>
      </c>
      <c r="C556" t="s">
        <v>210</v>
      </c>
      <c r="D556" s="83" t="s">
        <v>554</v>
      </c>
      <c r="E556" s="83" t="s">
        <v>430</v>
      </c>
      <c r="F556" s="84">
        <v>2.9925550196701001</v>
      </c>
      <c r="G556" s="85">
        <v>99.170352661745994</v>
      </c>
      <c r="H556" s="86">
        <f t="shared" si="16"/>
        <v>97.567051363192476</v>
      </c>
    </row>
    <row r="557" spans="1:8" x14ac:dyDescent="0.3">
      <c r="A557" t="s">
        <v>194</v>
      </c>
      <c r="B557" t="str">
        <f>VLOOKUP(C557, olt_db!$B$2:$E$75, 2, 0)</f>
        <v>OLT-SMGN-IBS-Pematang_Asilum-01</v>
      </c>
      <c r="C557" t="s">
        <v>210</v>
      </c>
      <c r="D557" s="83" t="s">
        <v>555</v>
      </c>
      <c r="E557" s="83" t="s">
        <v>429</v>
      </c>
      <c r="F557" s="84">
        <v>2.9917610509757901</v>
      </c>
      <c r="G557" s="85">
        <v>99.170361318085696</v>
      </c>
      <c r="H557" s="86">
        <f t="shared" si="16"/>
        <v>105.43774461270016</v>
      </c>
    </row>
    <row r="558" spans="1:8" x14ac:dyDescent="0.3">
      <c r="A558" t="s">
        <v>194</v>
      </c>
      <c r="B558" t="str">
        <f>VLOOKUP(C558, olt_db!$B$2:$E$75, 2, 0)</f>
        <v>OLT-SMGN-IBS-Pematang_Asilum-01</v>
      </c>
      <c r="C558" t="s">
        <v>210</v>
      </c>
      <c r="D558" s="83" t="s">
        <v>556</v>
      </c>
      <c r="E558" s="83" t="s">
        <v>428</v>
      </c>
      <c r="F558" s="84">
        <v>2.9909034042910698</v>
      </c>
      <c r="G558" s="85">
        <v>99.170334367436098</v>
      </c>
      <c r="H558" s="86">
        <f t="shared" si="16"/>
        <v>54.213382231580184</v>
      </c>
    </row>
    <row r="559" spans="1:8" x14ac:dyDescent="0.3">
      <c r="A559" t="s">
        <v>194</v>
      </c>
      <c r="B559" t="str">
        <f>VLOOKUP(C559, olt_db!$B$2:$E$75, 2, 0)</f>
        <v>OLT-SMGN-IBS-Pematang_Asilum-01</v>
      </c>
      <c r="C559" t="s">
        <v>210</v>
      </c>
      <c r="D559" s="83" t="s">
        <v>557</v>
      </c>
      <c r="E559" s="83" t="s">
        <v>427</v>
      </c>
      <c r="F559" s="84">
        <v>2.9904622535013701</v>
      </c>
      <c r="G559" s="85">
        <v>99.170340781137</v>
      </c>
      <c r="H559" s="86">
        <f t="shared" si="16"/>
        <v>133.34971945269888</v>
      </c>
    </row>
    <row r="560" spans="1:8" x14ac:dyDescent="0.3">
      <c r="A560" t="s">
        <v>194</v>
      </c>
      <c r="B560" t="str">
        <f>VLOOKUP(C560, olt_db!$B$2:$E$75, 2, 0)</f>
        <v>OLT-SMGN-IBS-Pematang_Asilum-01</v>
      </c>
      <c r="C560" t="s">
        <v>210</v>
      </c>
      <c r="D560" s="83" t="s">
        <v>558</v>
      </c>
      <c r="E560" s="83" t="s">
        <v>426</v>
      </c>
      <c r="F560" s="84">
        <v>2.9893771719828699</v>
      </c>
      <c r="G560" s="85">
        <v>99.170323373538196</v>
      </c>
      <c r="H560" s="86">
        <f t="shared" si="16"/>
        <v>81.659043868871777</v>
      </c>
    </row>
    <row r="561" spans="1:8" x14ac:dyDescent="0.3">
      <c r="A561" t="s">
        <v>194</v>
      </c>
      <c r="B561" t="str">
        <f>VLOOKUP(C561, olt_db!$B$2:$E$75, 2, 0)</f>
        <v>OLT-SMGN-IBS-Pematang_Asilum-01</v>
      </c>
      <c r="C561" t="s">
        <v>210</v>
      </c>
      <c r="D561" s="83" t="s">
        <v>559</v>
      </c>
      <c r="E561" s="83" t="s">
        <v>425</v>
      </c>
      <c r="F561" s="84">
        <v>2.98871268817661</v>
      </c>
      <c r="G561" s="85">
        <v>99.170313727355094</v>
      </c>
      <c r="H561" s="86">
        <f t="shared" si="16"/>
        <v>79.112891415014005</v>
      </c>
    </row>
    <row r="562" spans="1:8" x14ac:dyDescent="0.3">
      <c r="A562" t="s">
        <v>194</v>
      </c>
      <c r="B562" t="str">
        <f>VLOOKUP(C562, olt_db!$B$2:$E$75, 2, 0)</f>
        <v>OLT-SMGN-IBS-Pematang_Asilum-01</v>
      </c>
      <c r="C562" t="s">
        <v>210</v>
      </c>
      <c r="D562" s="83" t="s">
        <v>560</v>
      </c>
      <c r="E562" s="83" t="s">
        <v>424</v>
      </c>
      <c r="F562" s="84">
        <v>2.9880694957806799</v>
      </c>
      <c r="G562" s="85">
        <v>99.170284970811807</v>
      </c>
      <c r="H562" s="86">
        <f t="shared" si="16"/>
        <v>98.359394796301615</v>
      </c>
    </row>
    <row r="563" spans="1:8" x14ac:dyDescent="0.3">
      <c r="A563" t="s">
        <v>194</v>
      </c>
      <c r="B563" t="str">
        <f>VLOOKUP(C563, olt_db!$B$2:$E$75, 2, 0)</f>
        <v>OLT-SMGN-IBS-Pematang_Asilum-01</v>
      </c>
      <c r="C563" t="s">
        <v>210</v>
      </c>
      <c r="D563" s="83" t="s">
        <v>561</v>
      </c>
      <c r="E563" s="83" t="s">
        <v>423</v>
      </c>
      <c r="F563" s="84">
        <v>2.9872690580182102</v>
      </c>
      <c r="G563" s="85">
        <v>99.170291536956398</v>
      </c>
      <c r="H563" s="86">
        <f t="shared" si="16"/>
        <v>93.789151154862182</v>
      </c>
    </row>
    <row r="564" spans="1:8" x14ac:dyDescent="0.3">
      <c r="A564" t="s">
        <v>194</v>
      </c>
      <c r="B564" t="str">
        <f>VLOOKUP(C564, olt_db!$B$2:$E$75, 2, 0)</f>
        <v>OLT-SMGN-IBS-Pematang_Asilum-01</v>
      </c>
      <c r="C564" t="s">
        <v>210</v>
      </c>
      <c r="D564" s="83" t="s">
        <v>562</v>
      </c>
      <c r="E564" s="83" t="s">
        <v>422</v>
      </c>
      <c r="F564" s="84">
        <v>2.9865129349792401</v>
      </c>
      <c r="G564" s="85">
        <v>99.170187180673395</v>
      </c>
      <c r="H564" s="86">
        <f t="shared" si="16"/>
        <v>98.43646148402118</v>
      </c>
    </row>
    <row r="565" spans="1:8" x14ac:dyDescent="0.3">
      <c r="A565" t="s">
        <v>194</v>
      </c>
      <c r="B565" t="str">
        <f>VLOOKUP(C565, olt_db!$B$2:$E$75, 2, 0)</f>
        <v>OLT-SMGN-IBS-Pematang_Asilum-01</v>
      </c>
      <c r="C565" t="s">
        <v>210</v>
      </c>
      <c r="D565" s="83" t="s">
        <v>563</v>
      </c>
      <c r="E565" s="83" t="s">
        <v>421</v>
      </c>
      <c r="F565" s="84">
        <v>2.98571189524375</v>
      </c>
      <c r="G565" s="85">
        <v>99.170196301431901</v>
      </c>
      <c r="H565" s="86">
        <f t="shared" si="16"/>
        <v>90.487865112155632</v>
      </c>
    </row>
    <row r="566" spans="1:8" x14ac:dyDescent="0.3">
      <c r="A566" t="s">
        <v>194</v>
      </c>
      <c r="B566" t="str">
        <f>VLOOKUP(C566, olt_db!$B$2:$E$75, 2, 0)</f>
        <v>OLT-SMGN-IBS-Pematang_Asilum-01</v>
      </c>
      <c r="C566" t="s">
        <v>210</v>
      </c>
      <c r="D566" s="83" t="s">
        <v>564</v>
      </c>
      <c r="E566" s="83" t="s">
        <v>420</v>
      </c>
      <c r="F566" s="84">
        <v>2.98497550581722</v>
      </c>
      <c r="G566" s="85">
        <v>99.170200990071393</v>
      </c>
      <c r="H566" s="86">
        <f t="shared" si="16"/>
        <v>81.22449888991396</v>
      </c>
    </row>
    <row r="567" spans="1:8" x14ac:dyDescent="0.3">
      <c r="A567" t="s">
        <v>194</v>
      </c>
      <c r="B567" t="str">
        <f>VLOOKUP(C567, olt_db!$B$2:$E$75, 2, 0)</f>
        <v>OLT-SMGN-IBS-Pematang_Asilum-01</v>
      </c>
      <c r="C567" t="s">
        <v>210</v>
      </c>
      <c r="D567" s="83" t="s">
        <v>565</v>
      </c>
      <c r="E567" s="83" t="s">
        <v>419</v>
      </c>
      <c r="F567" s="84">
        <v>2.9843146058084802</v>
      </c>
      <c r="G567" s="85">
        <v>99.170188475873601</v>
      </c>
      <c r="H567" s="86">
        <f t="shared" si="16"/>
        <v>60.117708851323549</v>
      </c>
    </row>
    <row r="568" spans="1:8" x14ac:dyDescent="0.3">
      <c r="A568" t="s">
        <v>194</v>
      </c>
      <c r="B568" t="str">
        <f>VLOOKUP(C568, olt_db!$B$2:$E$75, 2, 0)</f>
        <v>OLT-SMGN-IBS-Pematang_Asilum-01</v>
      </c>
      <c r="C568" t="s">
        <v>210</v>
      </c>
      <c r="D568" s="83" t="s">
        <v>566</v>
      </c>
      <c r="E568" s="83" t="s">
        <v>418</v>
      </c>
      <c r="F568" s="84">
        <v>2.9838255351201601</v>
      </c>
      <c r="G568" s="85">
        <v>99.170175271647594</v>
      </c>
      <c r="H568" s="86">
        <f t="shared" si="16"/>
        <v>94.002601500052833</v>
      </c>
    </row>
    <row r="569" spans="1:8" x14ac:dyDescent="0.3">
      <c r="A569" t="s">
        <v>194</v>
      </c>
      <c r="B569" t="str">
        <f>VLOOKUP(C569, olt_db!$B$2:$E$75, 2, 0)</f>
        <v>OLT-SMGN-IBS-Pematang_Asilum-01</v>
      </c>
      <c r="C569" t="s">
        <v>210</v>
      </c>
      <c r="D569" s="83" t="s">
        <v>567</v>
      </c>
      <c r="E569" s="83" t="s">
        <v>417</v>
      </c>
      <c r="F569" s="84">
        <v>2.9830605680038098</v>
      </c>
      <c r="G569" s="85">
        <v>99.170167341696299</v>
      </c>
      <c r="H569" s="86">
        <f t="shared" si="16"/>
        <v>92.112556926999957</v>
      </c>
    </row>
    <row r="570" spans="1:8" x14ac:dyDescent="0.3">
      <c r="A570" t="s">
        <v>194</v>
      </c>
      <c r="B570" t="str">
        <f>VLOOKUP(C570, olt_db!$B$2:$E$75, 2, 0)</f>
        <v>OLT-SMGN-IBS-Pematang_Asilum-01</v>
      </c>
      <c r="C570" t="s">
        <v>210</v>
      </c>
      <c r="D570" s="83" t="s">
        <v>568</v>
      </c>
      <c r="E570" s="83" t="s">
        <v>416</v>
      </c>
      <c r="F570" s="84">
        <v>2.98231198728817</v>
      </c>
      <c r="G570" s="85">
        <v>99.170206968538807</v>
      </c>
      <c r="H570" s="86">
        <f t="shared" si="16"/>
        <v>104.32196932568363</v>
      </c>
    </row>
    <row r="571" spans="1:8" x14ac:dyDescent="0.3">
      <c r="A571" t="s">
        <v>194</v>
      </c>
      <c r="B571" t="str">
        <f>VLOOKUP(C571, olt_db!$B$2:$E$75, 2, 0)</f>
        <v>OLT-SMGN-IBS-Pematang_Asilum-01</v>
      </c>
      <c r="C571" t="s">
        <v>210</v>
      </c>
      <c r="D571" s="83" t="s">
        <v>569</v>
      </c>
      <c r="E571" s="83" t="s">
        <v>415</v>
      </c>
      <c r="F571" s="84">
        <v>2.9814630671034701</v>
      </c>
      <c r="G571" s="85">
        <v>99.1701961914642</v>
      </c>
      <c r="H571" s="86">
        <f t="shared" si="16"/>
        <v>102.60092067697423</v>
      </c>
    </row>
    <row r="572" spans="1:8" x14ac:dyDescent="0.3">
      <c r="A572" t="s">
        <v>194</v>
      </c>
      <c r="B572" t="str">
        <f>VLOOKUP(C572, olt_db!$B$2:$E$75, 2, 0)</f>
        <v>OLT-SMGN-IBS-Pematang_Asilum-01</v>
      </c>
      <c r="C572" t="s">
        <v>210</v>
      </c>
      <c r="D572" s="83" t="s">
        <v>570</v>
      </c>
      <c r="E572" s="83" t="s">
        <v>414</v>
      </c>
      <c r="F572" s="84">
        <v>2.9806280871027999</v>
      </c>
      <c r="G572" s="85">
        <v>99.170198150737406</v>
      </c>
      <c r="H572" s="86">
        <f t="shared" si="16"/>
        <v>88.152961238998955</v>
      </c>
    </row>
    <row r="573" spans="1:8" x14ac:dyDescent="0.3">
      <c r="A573" t="s">
        <v>194</v>
      </c>
      <c r="B573" t="str">
        <f>VLOOKUP(C573, olt_db!$B$2:$E$75, 2, 0)</f>
        <v>OLT-SMGN-IBS-Pematang_Asilum-01</v>
      </c>
      <c r="C573" t="s">
        <v>210</v>
      </c>
      <c r="D573" s="83" t="s">
        <v>571</v>
      </c>
      <c r="E573" s="83" t="s">
        <v>413</v>
      </c>
      <c r="F573" s="84">
        <v>2.9799110910545199</v>
      </c>
      <c r="G573" s="85">
        <v>99.170222322441901</v>
      </c>
      <c r="H573" s="86">
        <f t="shared" si="16"/>
        <v>115.82130726128898</v>
      </c>
    </row>
    <row r="574" spans="1:8" x14ac:dyDescent="0.3">
      <c r="A574" t="s">
        <v>194</v>
      </c>
      <c r="B574" t="str">
        <f>VLOOKUP(C574, olt_db!$B$2:$E$75, 2, 0)</f>
        <v>OLT-SMGN-IBS-Pematang_Asilum-01</v>
      </c>
      <c r="C574" t="s">
        <v>210</v>
      </c>
      <c r="D574" s="83" t="s">
        <v>572</v>
      </c>
      <c r="E574" s="83" t="s">
        <v>412</v>
      </c>
      <c r="F574" s="84">
        <v>2.9789694328301</v>
      </c>
      <c r="G574" s="85">
        <v>99.170263874869605</v>
      </c>
      <c r="H574" s="86">
        <f t="shared" si="16"/>
        <v>138.53724523984326</v>
      </c>
    </row>
    <row r="575" spans="1:8" x14ac:dyDescent="0.3">
      <c r="A575" t="s">
        <v>194</v>
      </c>
      <c r="B575" t="str">
        <f>VLOOKUP(C575, olt_db!$B$2:$E$75, 2, 0)</f>
        <v>OLT-SMGN-IBS-Pematang_Asilum-01</v>
      </c>
      <c r="C575" t="s">
        <v>210</v>
      </c>
      <c r="D575" s="83" t="s">
        <v>573</v>
      </c>
      <c r="E575" s="83" t="s">
        <v>411</v>
      </c>
      <c r="F575" s="84">
        <v>2.9778428792030698</v>
      </c>
      <c r="G575" s="85">
        <v>99.170308582204299</v>
      </c>
      <c r="H575" s="86">
        <f t="shared" si="16"/>
        <v>120.36940032899044</v>
      </c>
    </row>
    <row r="576" spans="1:8" x14ac:dyDescent="0.3">
      <c r="A576" t="s">
        <v>194</v>
      </c>
      <c r="B576" t="str">
        <f>VLOOKUP(C576, olt_db!$B$2:$E$75, 2, 0)</f>
        <v>OLT-SMGN-IBS-Pematang_Asilum-01</v>
      </c>
      <c r="C576" t="s">
        <v>210</v>
      </c>
      <c r="D576" s="83" t="s">
        <v>574</v>
      </c>
      <c r="E576" s="83" t="s">
        <v>410</v>
      </c>
      <c r="F576" s="84">
        <v>2.9768682576765899</v>
      </c>
      <c r="G576" s="85">
        <v>99.170209962075702</v>
      </c>
      <c r="H576" s="86">
        <f t="shared" si="16"/>
        <v>146.98443095415783</v>
      </c>
    </row>
    <row r="577" spans="1:8" x14ac:dyDescent="0.3">
      <c r="A577" t="s">
        <v>194</v>
      </c>
      <c r="B577" t="str">
        <f>VLOOKUP(C577, olt_db!$B$2:$E$75, 2, 0)</f>
        <v>OLT-SMGN-IBS-Pematang_Asilum-01</v>
      </c>
      <c r="C577" t="s">
        <v>210</v>
      </c>
      <c r="D577" s="83" t="s">
        <v>575</v>
      </c>
      <c r="E577" s="83" t="s">
        <v>409</v>
      </c>
      <c r="F577" s="84">
        <v>2.97753630132723</v>
      </c>
      <c r="G577" s="85">
        <v>99.171203558265802</v>
      </c>
      <c r="H577" s="86">
        <f t="shared" si="16"/>
        <v>135.39954200269389</v>
      </c>
    </row>
    <row r="578" spans="1:8" x14ac:dyDescent="0.3">
      <c r="A578" t="s">
        <v>194</v>
      </c>
      <c r="B578" t="str">
        <f>VLOOKUP(C578, olt_db!$B$2:$E$75, 2, 0)</f>
        <v>OLT-SMGN-IBS-Pematang_Asilum-01</v>
      </c>
      <c r="C578" t="s">
        <v>210</v>
      </c>
      <c r="D578" s="83" t="s">
        <v>576</v>
      </c>
      <c r="E578" s="83" t="s">
        <v>408</v>
      </c>
      <c r="F578" s="84">
        <v>2.9780985376143301</v>
      </c>
      <c r="G578" s="85">
        <v>99.172152510318995</v>
      </c>
      <c r="H578" s="86">
        <f t="shared" si="16"/>
        <v>150.6010869725331</v>
      </c>
    </row>
    <row r="579" spans="1:8" x14ac:dyDescent="0.3">
      <c r="A579" t="s">
        <v>194</v>
      </c>
      <c r="B579" t="str">
        <f>VLOOKUP(C579, olt_db!$B$2:$E$75, 2, 0)</f>
        <v>OLT-SMGN-IBS-Pematang_Asilum-01</v>
      </c>
      <c r="C579" t="s">
        <v>210</v>
      </c>
      <c r="D579" s="83" t="s">
        <v>577</v>
      </c>
      <c r="E579" s="83" t="s">
        <v>407</v>
      </c>
      <c r="F579" s="84">
        <v>2.9787835881609102</v>
      </c>
      <c r="G579" s="85">
        <v>99.173170171645197</v>
      </c>
      <c r="H579" s="86">
        <f t="shared" si="16"/>
        <v>153.54625303316124</v>
      </c>
    </row>
    <row r="580" spans="1:8" x14ac:dyDescent="0.3">
      <c r="A580" t="s">
        <v>194</v>
      </c>
      <c r="B580" t="str">
        <f>VLOOKUP(C580, olt_db!$B$2:$E$75, 2, 0)</f>
        <v>OLT-SMGN-IBS-Pematang_Asilum-01</v>
      </c>
      <c r="C580" t="s">
        <v>210</v>
      </c>
      <c r="D580" s="83" t="s">
        <v>578</v>
      </c>
      <c r="E580" s="83" t="s">
        <v>406</v>
      </c>
      <c r="F580" s="84">
        <v>2.97951720504317</v>
      </c>
      <c r="G580" s="85">
        <v>99.174183105923603</v>
      </c>
      <c r="H580" s="86">
        <f t="shared" si="16"/>
        <v>87.216716191642362</v>
      </c>
    </row>
    <row r="581" spans="1:8" x14ac:dyDescent="0.3">
      <c r="A581" t="s">
        <v>194</v>
      </c>
      <c r="B581" t="str">
        <f>VLOOKUP(C581, olt_db!$B$2:$E$75, 2, 0)</f>
        <v>OLT-SMGN-IBS-Pematang_Asilum-01</v>
      </c>
      <c r="C581" t="s">
        <v>210</v>
      </c>
      <c r="D581" s="83" t="s">
        <v>579</v>
      </c>
      <c r="E581" s="83" t="s">
        <v>405</v>
      </c>
      <c r="F581" s="84">
        <v>2.9798535982990701</v>
      </c>
      <c r="G581" s="85">
        <v>99.174808957399094</v>
      </c>
      <c r="H581" s="86">
        <f t="shared" si="16"/>
        <v>88.876012015842591</v>
      </c>
    </row>
    <row r="582" spans="1:8" x14ac:dyDescent="0.3">
      <c r="A582" t="s">
        <v>194</v>
      </c>
      <c r="B582" t="str">
        <f>VLOOKUP(C582, olt_db!$B$2:$E$75, 2, 0)</f>
        <v>OLT-SMGN-IBS-Pematang_Asilum-01</v>
      </c>
      <c r="C582" t="s">
        <v>210</v>
      </c>
      <c r="D582" s="83" t="s">
        <v>580</v>
      </c>
      <c r="E582" s="83" t="s">
        <v>404</v>
      </c>
      <c r="F582" s="84">
        <v>2.9801033768790202</v>
      </c>
      <c r="G582" s="85">
        <v>99.175488665064293</v>
      </c>
      <c r="H582" s="86">
        <f t="shared" si="16"/>
        <v>126.58676647850271</v>
      </c>
    </row>
    <row r="583" spans="1:8" x14ac:dyDescent="0.3">
      <c r="A583" t="s">
        <v>194</v>
      </c>
      <c r="B583" t="str">
        <f>VLOOKUP(C583, olt_db!$B$2:$E$75, 2, 0)</f>
        <v>OLT-SMGN-IBS-Pematang_Asilum-01</v>
      </c>
      <c r="C583" t="s">
        <v>210</v>
      </c>
      <c r="D583" s="83" t="s">
        <v>581</v>
      </c>
      <c r="E583" s="83" t="s">
        <v>403</v>
      </c>
      <c r="F583" s="84">
        <v>2.9802065590057998</v>
      </c>
      <c r="G583" s="85">
        <v>99.176515055517896</v>
      </c>
      <c r="H583" s="86">
        <f t="shared" si="16"/>
        <v>174.63761861271968</v>
      </c>
    </row>
    <row r="584" spans="1:8" x14ac:dyDescent="0.3">
      <c r="A584" t="s">
        <v>194</v>
      </c>
      <c r="B584" t="str">
        <f>VLOOKUP(C584, olt_db!$B$2:$E$75, 2, 0)</f>
        <v>OLT-SMGN-IBS-Pematang_Asilum-01</v>
      </c>
      <c r="C584" t="s">
        <v>210</v>
      </c>
      <c r="D584" s="83" t="s">
        <v>582</v>
      </c>
      <c r="E584" s="83" t="s">
        <v>402</v>
      </c>
      <c r="F584" s="84">
        <v>2.9804228259699799</v>
      </c>
      <c r="G584" s="85">
        <v>99.177921635345598</v>
      </c>
      <c r="H584" s="86">
        <f t="shared" si="16"/>
        <v>195.12437301419521</v>
      </c>
    </row>
    <row r="585" spans="1:8" x14ac:dyDescent="0.3">
      <c r="A585" t="s">
        <v>194</v>
      </c>
      <c r="B585" t="str">
        <f>VLOOKUP(C585, olt_db!$B$2:$E$75, 2, 0)</f>
        <v>OLT-SMGN-IBS-Pematang_Asilum-01</v>
      </c>
      <c r="C585" t="s">
        <v>210</v>
      </c>
      <c r="D585" s="83" t="s">
        <v>583</v>
      </c>
      <c r="E585" s="83" t="s">
        <v>401</v>
      </c>
      <c r="F585" s="84">
        <v>2.98065052418989</v>
      </c>
      <c r="G585" s="85">
        <v>99.179495307105398</v>
      </c>
      <c r="H585" s="86">
        <f t="shared" si="16"/>
        <v>172.18607270356134</v>
      </c>
    </row>
    <row r="586" spans="1:8" x14ac:dyDescent="0.3">
      <c r="A586" t="s">
        <v>194</v>
      </c>
      <c r="B586" t="str">
        <f>VLOOKUP(C586, olt_db!$B$2:$E$75, 2, 0)</f>
        <v>OLT-SMGN-IBS-Pematang_Asilum-01</v>
      </c>
      <c r="C586" t="s">
        <v>210</v>
      </c>
      <c r="D586" s="83" t="s">
        <v>584</v>
      </c>
      <c r="E586" s="83" t="s">
        <v>400</v>
      </c>
      <c r="F586" s="84">
        <v>2.98088690404402</v>
      </c>
      <c r="G586" s="85">
        <v>99.180878374179898</v>
      </c>
      <c r="H586" s="86">
        <f t="shared" si="16"/>
        <v>127.55709353875784</v>
      </c>
    </row>
    <row r="587" spans="1:8" x14ac:dyDescent="0.3">
      <c r="A587" t="s">
        <v>194</v>
      </c>
      <c r="B587" t="str">
        <f>VLOOKUP(C587, olt_db!$B$2:$E$75, 2, 0)</f>
        <v>OLT-SMGN-IBS-Pematang_Asilum-01</v>
      </c>
      <c r="C587" t="s">
        <v>210</v>
      </c>
      <c r="D587" s="83" t="s">
        <v>585</v>
      </c>
      <c r="E587" s="83" t="s">
        <v>399</v>
      </c>
      <c r="F587" s="84">
        <v>2.9811046449277798</v>
      </c>
      <c r="G587" s="85">
        <v>99.181894736026607</v>
      </c>
      <c r="H587" s="86">
        <f t="shared" si="16"/>
        <v>214.12150870578478</v>
      </c>
    </row>
    <row r="588" spans="1:8" x14ac:dyDescent="0.3">
      <c r="A588" t="s">
        <v>194</v>
      </c>
      <c r="B588" t="str">
        <f>VLOOKUP(C588, olt_db!$B$2:$E$75, 2, 0)</f>
        <v>OLT-SMGN-IBS-Pematang_Asilum-01</v>
      </c>
      <c r="C588" t="s">
        <v>210</v>
      </c>
      <c r="D588" s="83" t="s">
        <v>586</v>
      </c>
      <c r="E588" s="83" t="s">
        <v>398</v>
      </c>
      <c r="F588" s="84">
        <v>2.9815366990188701</v>
      </c>
      <c r="G588" s="85">
        <v>99.183585166018304</v>
      </c>
      <c r="H588" s="86">
        <f t="shared" si="16"/>
        <v>123.19793154783241</v>
      </c>
    </row>
    <row r="589" spans="1:8" x14ac:dyDescent="0.3">
      <c r="A589" t="s">
        <v>194</v>
      </c>
      <c r="B589" t="str">
        <f>VLOOKUP(C589, olt_db!$B$2:$E$75, 2, 0)</f>
        <v>OLT-SMGN-IBS-Pematang_Asilum-01</v>
      </c>
      <c r="C589" t="s">
        <v>210</v>
      </c>
      <c r="D589" s="83" t="s">
        <v>587</v>
      </c>
      <c r="E589" s="83" t="s">
        <v>397</v>
      </c>
      <c r="F589" s="84">
        <v>2.98190836087036</v>
      </c>
      <c r="G589" s="85">
        <v>99.184517600439804</v>
      </c>
      <c r="H589" s="86">
        <f t="shared" si="16"/>
        <v>164.25318425251137</v>
      </c>
    </row>
    <row r="590" spans="1:8" x14ac:dyDescent="0.3">
      <c r="A590" t="s">
        <v>194</v>
      </c>
      <c r="B590" t="str">
        <f>VLOOKUP(C590, olt_db!$B$2:$E$75, 2, 0)</f>
        <v>OLT-SMGN-IBS-Pematang_Asilum-01</v>
      </c>
      <c r="C590" t="s">
        <v>210</v>
      </c>
      <c r="D590" s="83" t="s">
        <v>588</v>
      </c>
      <c r="E590" s="83" t="s">
        <v>396</v>
      </c>
      <c r="F590" s="84">
        <v>2.9823398303281299</v>
      </c>
      <c r="G590" s="85">
        <v>99.185784483796894</v>
      </c>
      <c r="H590" s="86">
        <f t="shared" si="16"/>
        <v>86.741759232790827</v>
      </c>
    </row>
    <row r="591" spans="1:8" x14ac:dyDescent="0.3">
      <c r="A591" t="s">
        <v>194</v>
      </c>
      <c r="B591" t="str">
        <f>VLOOKUP(C591, olt_db!$B$2:$E$75, 2, 0)</f>
        <v>OLT-SMGN-IBS-Pematang_Asilum-01</v>
      </c>
      <c r="C591" t="s">
        <v>210</v>
      </c>
      <c r="D591" s="83" t="s">
        <v>589</v>
      </c>
      <c r="E591" s="83" t="s">
        <v>395</v>
      </c>
      <c r="F591" s="84">
        <v>2.9825112661038702</v>
      </c>
      <c r="G591" s="85">
        <v>99.186470196713898</v>
      </c>
      <c r="H591" s="86">
        <f t="shared" si="16"/>
        <v>138.05014543632217</v>
      </c>
    </row>
    <row r="592" spans="1:8" x14ac:dyDescent="0.3">
      <c r="A592" t="s">
        <v>194</v>
      </c>
      <c r="B592" t="str">
        <f>VLOOKUP(C592, olt_db!$B$2:$E$75, 2, 0)</f>
        <v>OLT-SMGN-IBS-Pematang_Asilum-01</v>
      </c>
      <c r="C592" t="s">
        <v>210</v>
      </c>
      <c r="D592" s="83" t="s">
        <v>590</v>
      </c>
      <c r="E592" s="83" t="s">
        <v>394</v>
      </c>
      <c r="F592" s="84">
        <v>2.9827124393279298</v>
      </c>
      <c r="G592" s="85">
        <v>99.187577011581993</v>
      </c>
      <c r="H592" s="86">
        <f t="shared" si="16"/>
        <v>167.20662983281196</v>
      </c>
    </row>
    <row r="593" spans="1:8" x14ac:dyDescent="0.3">
      <c r="A593" t="s">
        <v>194</v>
      </c>
      <c r="B593" t="str">
        <f>VLOOKUP(C593, olt_db!$B$2:$E$75, 2, 0)</f>
        <v>OLT-SMGN-IBS-Pematang_Asilum-01</v>
      </c>
      <c r="C593" t="s">
        <v>210</v>
      </c>
      <c r="D593" s="83" t="s">
        <v>591</v>
      </c>
      <c r="E593" s="83" t="s">
        <v>393</v>
      </c>
      <c r="F593" s="84">
        <v>2.9829395151680198</v>
      </c>
      <c r="G593" s="85">
        <v>99.1889205049807</v>
      </c>
      <c r="H593" s="86">
        <f t="shared" si="16"/>
        <v>166.01854310946879</v>
      </c>
    </row>
    <row r="594" spans="1:8" x14ac:dyDescent="0.3">
      <c r="A594" t="s">
        <v>194</v>
      </c>
      <c r="B594" t="str">
        <f>VLOOKUP(C594, olt_db!$B$2:$E$75, 2, 0)</f>
        <v>OLT-SMGN-IBS-Pematang_Asilum-01</v>
      </c>
      <c r="C594" t="s">
        <v>210</v>
      </c>
      <c r="D594" s="83" t="s">
        <v>592</v>
      </c>
      <c r="E594" s="83" t="s">
        <v>392</v>
      </c>
      <c r="F594" s="84">
        <v>2.9830836239487599</v>
      </c>
      <c r="G594" s="85">
        <v>99.190265705182298</v>
      </c>
      <c r="H594" s="86">
        <f t="shared" si="16"/>
        <v>127.03911613410756</v>
      </c>
    </row>
    <row r="595" spans="1:8" x14ac:dyDescent="0.3">
      <c r="A595" t="s">
        <v>194</v>
      </c>
      <c r="B595" t="str">
        <f>VLOOKUP(C595, olt_db!$B$2:$E$75, 2, 0)</f>
        <v>OLT-SMGN-IBS-Pematang_Asilum-01</v>
      </c>
      <c r="C595" t="s">
        <v>210</v>
      </c>
      <c r="D595" s="83" t="s">
        <v>593</v>
      </c>
      <c r="E595" s="83" t="s">
        <v>391</v>
      </c>
      <c r="F595" s="84">
        <v>2.98326133440455</v>
      </c>
      <c r="G595" s="85">
        <v>99.191285563298393</v>
      </c>
      <c r="H595" s="86">
        <f t="shared" si="16"/>
        <v>148.72991291431964</v>
      </c>
    </row>
    <row r="596" spans="1:8" x14ac:dyDescent="0.3">
      <c r="A596" t="s">
        <v>194</v>
      </c>
      <c r="B596" t="str">
        <f>VLOOKUP(C596, olt_db!$B$2:$E$75, 2, 0)</f>
        <v>OLT-SMGN-IBS-Pematang_Asilum-01</v>
      </c>
      <c r="C596" t="s">
        <v>210</v>
      </c>
      <c r="D596" s="83" t="s">
        <v>594</v>
      </c>
      <c r="E596" s="83" t="s">
        <v>390</v>
      </c>
      <c r="F596" s="84">
        <v>2.98350899284919</v>
      </c>
      <c r="G596" s="85">
        <v>99.192471951135403</v>
      </c>
      <c r="H596" s="86">
        <f t="shared" si="16"/>
        <v>161.35011834713009</v>
      </c>
    </row>
    <row r="597" spans="1:8" x14ac:dyDescent="0.3">
      <c r="A597" t="s">
        <v>194</v>
      </c>
      <c r="B597" t="str">
        <f>VLOOKUP(C597, olt_db!$B$2:$E$75, 2, 0)</f>
        <v>OLT-SMGN-IBS-Pematang_Asilum-01</v>
      </c>
      <c r="C597" t="s">
        <v>210</v>
      </c>
      <c r="D597" s="83" t="s">
        <v>595</v>
      </c>
      <c r="E597" s="83" t="s">
        <v>389</v>
      </c>
      <c r="F597" s="84">
        <v>2.98364660877687</v>
      </c>
      <c r="G597" s="85">
        <v>99.193779584802499</v>
      </c>
      <c r="H597" s="86">
        <f t="shared" si="16"/>
        <v>99.807863511087632</v>
      </c>
    </row>
    <row r="598" spans="1:8" x14ac:dyDescent="0.3">
      <c r="A598" t="s">
        <v>194</v>
      </c>
      <c r="B598" t="str">
        <f>VLOOKUP(C598, olt_db!$B$2:$E$75, 2, 0)</f>
        <v>OLT-SMGN-IBS-Pematang_Asilum-01</v>
      </c>
      <c r="C598" t="s">
        <v>210</v>
      </c>
      <c r="D598" s="83" t="s">
        <v>596</v>
      </c>
      <c r="E598" s="83" t="s">
        <v>388</v>
      </c>
      <c r="F598" s="84">
        <v>2.9837615575126901</v>
      </c>
      <c r="G598" s="85">
        <v>99.194584752888801</v>
      </c>
      <c r="H598" s="86">
        <f t="shared" si="16"/>
        <v>77.858528554963286</v>
      </c>
    </row>
    <row r="599" spans="1:8" x14ac:dyDescent="0.3">
      <c r="A599" t="s">
        <v>194</v>
      </c>
      <c r="B599" t="str">
        <f>VLOOKUP(C599, olt_db!$B$2:$E$75, 2, 0)</f>
        <v>OLT-SMGN-IBS-Pematang_Asilum-01</v>
      </c>
      <c r="C599" t="s">
        <v>210</v>
      </c>
      <c r="D599" s="83" t="s">
        <v>597</v>
      </c>
      <c r="E599" s="83" t="s">
        <v>387</v>
      </c>
      <c r="F599" s="84">
        <v>2.9838110442228598</v>
      </c>
      <c r="G599" s="85">
        <v>99.195217299372302</v>
      </c>
      <c r="H599" s="86">
        <f t="shared" si="16"/>
        <v>122.43945069310564</v>
      </c>
    </row>
    <row r="600" spans="1:8" x14ac:dyDescent="0.3">
      <c r="A600" t="s">
        <v>194</v>
      </c>
      <c r="B600" t="str">
        <f>VLOOKUP(C600, olt_db!$B$2:$E$75, 2, 0)</f>
        <v>OLT-SMGN-IBS-Pematang_Asilum-01</v>
      </c>
      <c r="C600" t="s">
        <v>210</v>
      </c>
      <c r="D600" s="83" t="s">
        <v>598</v>
      </c>
      <c r="E600" s="83" t="s">
        <v>386</v>
      </c>
      <c r="F600" s="84">
        <v>2.98388861904342</v>
      </c>
      <c r="G600" s="85">
        <v>99.1962120546862</v>
      </c>
      <c r="H600" s="86">
        <f t="shared" si="16"/>
        <v>102.97627244638473</v>
      </c>
    </row>
    <row r="601" spans="1:8" x14ac:dyDescent="0.3">
      <c r="A601" t="s">
        <v>194</v>
      </c>
      <c r="B601" t="str">
        <f>VLOOKUP(C601, olt_db!$B$2:$E$75, 2, 0)</f>
        <v>OLT-SMGN-IBS-Pematang_Asilum-01</v>
      </c>
      <c r="C601" t="s">
        <v>210</v>
      </c>
      <c r="D601" s="83" t="s">
        <v>599</v>
      </c>
      <c r="E601" s="83" t="s">
        <v>385</v>
      </c>
      <c r="F601" s="84">
        <v>2.98398537989338</v>
      </c>
      <c r="G601" s="85">
        <v>99.197045616966307</v>
      </c>
      <c r="H601" s="86">
        <f t="shared" si="16"/>
        <v>62.260326301230819</v>
      </c>
    </row>
    <row r="602" spans="1:8" x14ac:dyDescent="0.3">
      <c r="A602" t="s">
        <v>194</v>
      </c>
      <c r="B602" t="str">
        <f>VLOOKUP(C602, olt_db!$B$2:$E$75, 2, 0)</f>
        <v>OLT-SMGN-IBS-Pematang_Asilum-01</v>
      </c>
      <c r="C602" t="s">
        <v>210</v>
      </c>
      <c r="D602" s="83" t="s">
        <v>600</v>
      </c>
      <c r="E602" s="83" t="s">
        <v>384</v>
      </c>
      <c r="F602" s="84">
        <v>2.9841504988741501</v>
      </c>
      <c r="G602" s="85">
        <v>99.197525291439405</v>
      </c>
      <c r="H602" s="86">
        <f t="shared" si="16"/>
        <v>70.741913994383637</v>
      </c>
    </row>
    <row r="603" spans="1:8" x14ac:dyDescent="0.3">
      <c r="A603" t="s">
        <v>194</v>
      </c>
      <c r="B603" t="str">
        <f>VLOOKUP(C603, olt_db!$B$2:$E$75, 2, 0)</f>
        <v>OLT-SMGN-IBS-Pematang_Asilum-01</v>
      </c>
      <c r="C603" t="s">
        <v>210</v>
      </c>
      <c r="D603" s="83" t="s">
        <v>601</v>
      </c>
      <c r="E603" s="83" t="s">
        <v>383</v>
      </c>
      <c r="F603" s="84">
        <v>2.9845028377564198</v>
      </c>
      <c r="G603" s="85">
        <v>99.197981210276495</v>
      </c>
      <c r="H603" s="86">
        <f t="shared" si="16"/>
        <v>184.81478613726298</v>
      </c>
    </row>
    <row r="604" spans="1:8" x14ac:dyDescent="0.3">
      <c r="A604" t="s">
        <v>194</v>
      </c>
      <c r="B604" t="str">
        <f>VLOOKUP(C604, olt_db!$B$2:$E$75, 2, 0)</f>
        <v>OLT-SMGN-IBS-Pematang_Asilum-01</v>
      </c>
      <c r="C604" t="s">
        <v>210</v>
      </c>
      <c r="D604" s="83" t="s">
        <v>602</v>
      </c>
      <c r="E604" s="83" t="s">
        <v>382</v>
      </c>
      <c r="F604" s="84">
        <v>2.9856716452323599</v>
      </c>
      <c r="G604" s="85">
        <v>99.198929101129906</v>
      </c>
      <c r="H604" s="86">
        <f t="shared" si="16"/>
        <v>264.55962034612094</v>
      </c>
    </row>
    <row r="605" spans="1:8" x14ac:dyDescent="0.3">
      <c r="A605" t="s">
        <v>194</v>
      </c>
      <c r="B605" t="str">
        <f>VLOOKUP(C605, olt_db!$B$2:$E$75, 2, 0)</f>
        <v>OLT-SMGN-IBS-Pematang_Asilum-01</v>
      </c>
      <c r="C605" t="s">
        <v>210</v>
      </c>
      <c r="D605" s="83" t="s">
        <v>603</v>
      </c>
      <c r="E605" s="83" t="s">
        <v>381</v>
      </c>
      <c r="F605" s="84">
        <v>2.98736354061894</v>
      </c>
      <c r="G605" s="85">
        <v>99.200262459283195</v>
      </c>
      <c r="H605" s="86">
        <f t="shared" si="16"/>
        <v>125.25941556787582</v>
      </c>
    </row>
    <row r="606" spans="1:8" x14ac:dyDescent="0.3">
      <c r="A606" t="s">
        <v>194</v>
      </c>
      <c r="B606" t="str">
        <f>VLOOKUP(C606, olt_db!$B$2:$E$75, 2, 0)</f>
        <v>OLT-SMGN-IBS-Pematang_Asilum-01</v>
      </c>
      <c r="C606" t="s">
        <v>210</v>
      </c>
      <c r="D606" s="83" t="s">
        <v>604</v>
      </c>
      <c r="E606" s="83" t="s">
        <v>380</v>
      </c>
      <c r="F606" s="84">
        <v>2.98814160997249</v>
      </c>
      <c r="G606" s="85">
        <v>99.200921949131398</v>
      </c>
      <c r="H606" s="86">
        <f t="shared" si="16"/>
        <v>304.51400020290873</v>
      </c>
    </row>
    <row r="607" spans="1:8" x14ac:dyDescent="0.3">
      <c r="A607" t="s">
        <v>194</v>
      </c>
      <c r="B607" t="str">
        <f>VLOOKUP(C607, olt_db!$B$2:$E$75, 2, 0)</f>
        <v>OLT-SMGN-IBS-Pematang_Asilum-01</v>
      </c>
      <c r="C607" t="s">
        <v>210</v>
      </c>
      <c r="D607" s="83" t="s">
        <v>605</v>
      </c>
      <c r="E607" s="83" t="s">
        <v>379</v>
      </c>
      <c r="F607" s="84">
        <v>2.9900998296602901</v>
      </c>
      <c r="G607" s="85">
        <v>99.202442822156996</v>
      </c>
      <c r="H607" s="86">
        <f t="shared" si="16"/>
        <v>230.9754225301873</v>
      </c>
    </row>
    <row r="608" spans="1:8" x14ac:dyDescent="0.3">
      <c r="A608" t="s">
        <v>194</v>
      </c>
      <c r="B608" t="str">
        <f>VLOOKUP(C608, olt_db!$B$2:$E$75, 2, 0)</f>
        <v>OLT-SMGN-IBS-Pematang_Asilum-01</v>
      </c>
      <c r="C608" t="s">
        <v>210</v>
      </c>
      <c r="D608" s="83" t="s">
        <v>606</v>
      </c>
      <c r="E608" s="83" t="s">
        <v>378</v>
      </c>
      <c r="F608" s="84">
        <v>2.9915374267083301</v>
      </c>
      <c r="G608" s="85">
        <v>99.203655523177403</v>
      </c>
      <c r="H608" s="86">
        <f t="shared" si="16"/>
        <v>316.5763133742812</v>
      </c>
    </row>
    <row r="609" spans="1:8" x14ac:dyDescent="0.3">
      <c r="A609" t="s">
        <v>194</v>
      </c>
      <c r="B609" t="str">
        <f>VLOOKUP(C609, olt_db!$B$2:$E$75, 2, 0)</f>
        <v>OLT-SMGN-IBS-Pematang_Asilum-01</v>
      </c>
      <c r="C609" t="s">
        <v>210</v>
      </c>
      <c r="D609" s="83" t="s">
        <v>607</v>
      </c>
      <c r="E609" s="83" t="s">
        <v>377</v>
      </c>
      <c r="F609" s="84">
        <v>2.9935615971846099</v>
      </c>
      <c r="G609" s="85">
        <v>99.205251531464697</v>
      </c>
      <c r="H609" s="86">
        <f t="shared" si="16"/>
        <v>239.46299636092317</v>
      </c>
    </row>
    <row r="610" spans="1:8" x14ac:dyDescent="0.3">
      <c r="A610" t="s">
        <v>194</v>
      </c>
      <c r="B610" t="str">
        <f>VLOOKUP(C610, olt_db!$B$2:$E$75, 2, 0)</f>
        <v>OLT-SMGN-IBS-Pematang_Asilum-01</v>
      </c>
      <c r="C610" t="s">
        <v>210</v>
      </c>
      <c r="D610" s="83" t="s">
        <v>608</v>
      </c>
      <c r="E610" s="83" t="s">
        <v>376</v>
      </c>
      <c r="F610" s="84">
        <v>2.9950598627602001</v>
      </c>
      <c r="G610" s="85">
        <v>99.206499417947001</v>
      </c>
      <c r="H610" s="86">
        <f t="shared" si="16"/>
        <v>145.87095059687806</v>
      </c>
    </row>
    <row r="611" spans="1:8" x14ac:dyDescent="0.3">
      <c r="A611" t="s">
        <v>194</v>
      </c>
      <c r="B611" t="str">
        <f>VLOOKUP(C611, olt_db!$B$2:$E$75, 2, 0)</f>
        <v>OLT-SMGN-IBS-Pematang_Asilum-01</v>
      </c>
      <c r="C611" t="s">
        <v>210</v>
      </c>
      <c r="D611" s="83" t="s">
        <v>609</v>
      </c>
      <c r="E611" s="83" t="s">
        <v>375</v>
      </c>
      <c r="F611" s="84">
        <v>2.9959498087903</v>
      </c>
      <c r="G611" s="85">
        <v>99.207286146548697</v>
      </c>
      <c r="H611" s="86">
        <f t="shared" si="16"/>
        <v>121.06981974839483</v>
      </c>
    </row>
    <row r="612" spans="1:8" x14ac:dyDescent="0.3">
      <c r="A612" t="s">
        <v>194</v>
      </c>
      <c r="B612" t="str">
        <f>VLOOKUP(C612, olt_db!$B$2:$E$75, 2, 0)</f>
        <v>OLT-SMGN-IBS-Pematang_Asilum-01</v>
      </c>
      <c r="C612" t="s">
        <v>210</v>
      </c>
      <c r="D612" s="83" t="s">
        <v>610</v>
      </c>
      <c r="E612" s="83" t="s">
        <v>374</v>
      </c>
      <c r="F612" s="84">
        <v>2.99659180418409</v>
      </c>
      <c r="G612" s="85">
        <v>99.208034584515303</v>
      </c>
      <c r="H612" s="86">
        <f t="shared" ref="H612:H622" si="17">(ACOS(COS(RADIANS(90-F613)) * COS(RADIANS(90-F612)) + SIN(RADIANS(90-F613)) * SIN(RADIANS(90-F612)) * COS(RADIANS(G613-G612))) * 6371392)*1.105</f>
        <v>202.67322499112854</v>
      </c>
    </row>
    <row r="613" spans="1:8" x14ac:dyDescent="0.3">
      <c r="A613" t="s">
        <v>194</v>
      </c>
      <c r="B613" t="str">
        <f>VLOOKUP(C613, olt_db!$B$2:$E$75, 2, 0)</f>
        <v>OLT-SMGN-IBS-Pematang_Asilum-01</v>
      </c>
      <c r="C613" t="s">
        <v>210</v>
      </c>
      <c r="D613" s="83" t="s">
        <v>611</v>
      </c>
      <c r="E613" s="83" t="s">
        <v>373</v>
      </c>
      <c r="F613" s="84">
        <v>2.9974516430167601</v>
      </c>
      <c r="G613" s="85">
        <v>99.209444046430605</v>
      </c>
      <c r="H613" s="86">
        <f t="shared" si="17"/>
        <v>156.15952212601997</v>
      </c>
    </row>
    <row r="614" spans="1:8" x14ac:dyDescent="0.3">
      <c r="A614" t="s">
        <v>194</v>
      </c>
      <c r="B614" t="str">
        <f>VLOOKUP(C614, olt_db!$B$2:$E$75, 2, 0)</f>
        <v>OLT-SMGN-IBS-Pematang_Asilum-01</v>
      </c>
      <c r="C614" t="s">
        <v>210</v>
      </c>
      <c r="D614" s="83" t="s">
        <v>612</v>
      </c>
      <c r="E614" s="83" t="s">
        <v>372</v>
      </c>
      <c r="F614" s="84">
        <v>2.9980191582140701</v>
      </c>
      <c r="G614" s="85">
        <v>99.210582701131202</v>
      </c>
      <c r="H614" s="86">
        <f t="shared" si="17"/>
        <v>149.16152402590737</v>
      </c>
    </row>
    <row r="615" spans="1:8" x14ac:dyDescent="0.3">
      <c r="A615" t="s">
        <v>194</v>
      </c>
      <c r="B615" t="str">
        <f>VLOOKUP(C615, olt_db!$B$2:$E$75, 2, 0)</f>
        <v>OLT-SMGN-IBS-Pematang_Asilum-01</v>
      </c>
      <c r="C615" t="s">
        <v>210</v>
      </c>
      <c r="D615" s="83" t="s">
        <v>613</v>
      </c>
      <c r="E615" s="83" t="s">
        <v>371</v>
      </c>
      <c r="F615" s="84">
        <v>2.99841891434472</v>
      </c>
      <c r="G615" s="85">
        <v>99.2117304607454</v>
      </c>
      <c r="H615" s="86">
        <f t="shared" si="17"/>
        <v>148.48091454019089</v>
      </c>
    </row>
    <row r="616" spans="1:8" x14ac:dyDescent="0.3">
      <c r="A616" t="s">
        <v>194</v>
      </c>
      <c r="B616" t="str">
        <f>VLOOKUP(C616, olt_db!$B$2:$E$75, 2, 0)</f>
        <v>OLT-SMGN-IBS-Pematang_Asilum-01</v>
      </c>
      <c r="C616" t="s">
        <v>210</v>
      </c>
      <c r="D616" s="83" t="s">
        <v>614</v>
      </c>
      <c r="E616" s="83" t="s">
        <v>370</v>
      </c>
      <c r="F616" s="84">
        <v>2.9987865811185901</v>
      </c>
      <c r="G616" s="85">
        <v>99.212883106625597</v>
      </c>
      <c r="H616" s="86">
        <f t="shared" si="17"/>
        <v>66.848474301879705</v>
      </c>
    </row>
    <row r="617" spans="1:8" x14ac:dyDescent="0.3">
      <c r="A617" t="s">
        <v>194</v>
      </c>
      <c r="B617" t="str">
        <f>VLOOKUP(C617, olt_db!$B$2:$E$75, 2, 0)</f>
        <v>OLT-SMGN-IBS-Pematang_Asilum-01</v>
      </c>
      <c r="C617" t="s">
        <v>210</v>
      </c>
      <c r="D617" s="83" t="s">
        <v>615</v>
      </c>
      <c r="E617" s="83" t="s">
        <v>369</v>
      </c>
      <c r="F617" s="84">
        <v>2.9989649178262101</v>
      </c>
      <c r="G617" s="85">
        <v>99.213397774076</v>
      </c>
      <c r="H617" s="86">
        <f t="shared" si="17"/>
        <v>309.61088482440931</v>
      </c>
    </row>
    <row r="618" spans="1:8" x14ac:dyDescent="0.3">
      <c r="A618" t="s">
        <v>194</v>
      </c>
      <c r="B618" t="str">
        <f>VLOOKUP(C618, olt_db!$B$2:$E$75, 2, 0)</f>
        <v>OLT-SMGN-IBS-Pematang_Asilum-01</v>
      </c>
      <c r="C618" t="s">
        <v>210</v>
      </c>
      <c r="D618" s="83" t="s">
        <v>616</v>
      </c>
      <c r="E618" s="83" t="s">
        <v>368</v>
      </c>
      <c r="F618" s="84">
        <v>2.9997553143389899</v>
      </c>
      <c r="G618" s="85">
        <v>99.2157935376582</v>
      </c>
      <c r="H618" s="86">
        <f t="shared" si="17"/>
        <v>228.03713814315208</v>
      </c>
    </row>
    <row r="619" spans="1:8" x14ac:dyDescent="0.3">
      <c r="A619" t="s">
        <v>194</v>
      </c>
      <c r="B619" t="str">
        <f>VLOOKUP(C619, olt_db!$B$2:$E$75, 2, 0)</f>
        <v>OLT-SMGN-IBS-Pematang_Asilum-01</v>
      </c>
      <c r="C619" t="s">
        <v>210</v>
      </c>
      <c r="D619" s="83" t="s">
        <v>617</v>
      </c>
      <c r="E619" s="83" t="s">
        <v>471</v>
      </c>
      <c r="F619" s="87">
        <v>3.0003764226745702</v>
      </c>
      <c r="G619" s="88">
        <v>99.217544715975606</v>
      </c>
      <c r="H619" s="86">
        <f t="shared" si="17"/>
        <v>67.980520031082023</v>
      </c>
    </row>
    <row r="620" spans="1:8" x14ac:dyDescent="0.3">
      <c r="A620" t="s">
        <v>194</v>
      </c>
      <c r="B620" t="str">
        <f>VLOOKUP(C620, olt_db!$B$2:$E$75, 2, 0)</f>
        <v>OLT-SMGN-IBS-Pematang_Asilum-01</v>
      </c>
      <c r="C620" t="s">
        <v>210</v>
      </c>
      <c r="D620" s="83" t="s">
        <v>618</v>
      </c>
      <c r="E620" s="83" t="s">
        <v>472</v>
      </c>
      <c r="F620" s="87">
        <v>3.00092054360413</v>
      </c>
      <c r="G620" s="88">
        <v>99.217444565407405</v>
      </c>
      <c r="H620" s="86">
        <f t="shared" si="17"/>
        <v>80.278331663998301</v>
      </c>
    </row>
    <row r="621" spans="1:8" x14ac:dyDescent="0.3">
      <c r="A621" t="s">
        <v>194</v>
      </c>
      <c r="B621" t="str">
        <f>VLOOKUP(C621, olt_db!$B$2:$E$75, 2, 0)</f>
        <v>OLT-SMGN-IBS-Pematang_Asilum-01</v>
      </c>
      <c r="C621" t="s">
        <v>210</v>
      </c>
      <c r="D621" s="83" t="s">
        <v>619</v>
      </c>
      <c r="E621" s="83" t="s">
        <v>473</v>
      </c>
      <c r="F621" s="87">
        <v>3.00154200279961</v>
      </c>
      <c r="G621" s="88">
        <v>99.217242763723902</v>
      </c>
      <c r="H621" s="86">
        <f t="shared" si="17"/>
        <v>91.01675083284249</v>
      </c>
    </row>
    <row r="622" spans="1:8" x14ac:dyDescent="0.3">
      <c r="A622" t="s">
        <v>194</v>
      </c>
      <c r="B622" t="str">
        <f>VLOOKUP(C622, olt_db!$B$2:$E$75, 2, 0)</f>
        <v>OLT-SMGN-IBS-Pematang_Asilum-01</v>
      </c>
      <c r="C622" t="s">
        <v>210</v>
      </c>
      <c r="D622" s="83" t="s">
        <v>620</v>
      </c>
      <c r="E622" s="83" t="s">
        <v>474</v>
      </c>
      <c r="F622" s="87">
        <v>3.0022696172432601</v>
      </c>
      <c r="G622" s="88">
        <v>99.217103910151593</v>
      </c>
      <c r="H622" s="86">
        <f t="shared" si="17"/>
        <v>29.382093796002472</v>
      </c>
    </row>
    <row r="623" spans="1:8" x14ac:dyDescent="0.3">
      <c r="A623" t="s">
        <v>194</v>
      </c>
      <c r="B623" t="str">
        <f>VLOOKUP(C623, olt_db!$B$2:$E$75, 2, 0)</f>
        <v>OLT-SMGN-IBS-Pematang_Asilum-01</v>
      </c>
      <c r="C623" t="s">
        <v>210</v>
      </c>
      <c r="D623" s="83" t="s">
        <v>621</v>
      </c>
      <c r="E623" s="83" t="s">
        <v>475</v>
      </c>
      <c r="F623" s="87">
        <v>3.0022221674476199</v>
      </c>
      <c r="G623" s="88">
        <v>99.216869226803595</v>
      </c>
      <c r="H623" s="86">
        <f>(ACOS(COS(RADIANS(90-olt_db!F51)) * COS(RADIANS(90-F623)) + SIN(RADIANS(90-olt_db!F51)) * SIN(RADIANS(90-F623)) * COS(RADIANS(olt_db!G51-G623))) * 6371392)*1.105</f>
        <v>0.33175441850036641</v>
      </c>
    </row>
    <row r="624" spans="1:8" x14ac:dyDescent="0.3">
      <c r="A624" t="s">
        <v>194</v>
      </c>
      <c r="B624" t="str">
        <f>VLOOKUP(C624, olt_db!$B$2:$E$75, 2, 0)</f>
        <v>OLT-SMGN-IBS-Pematang_Asilum-01</v>
      </c>
      <c r="C624" t="s">
        <v>210</v>
      </c>
      <c r="D624" s="89" t="s">
        <v>585</v>
      </c>
      <c r="E624" s="89" t="s">
        <v>468</v>
      </c>
      <c r="F624" s="90">
        <v>3.01349892753211</v>
      </c>
      <c r="G624" s="91">
        <v>99.181838156135896</v>
      </c>
      <c r="H624" s="92">
        <f t="shared" ref="H624:H687" si="18">(ACOS(COS(RADIANS(90-F625)) * COS(RADIANS(90-F624)) + SIN(RADIANS(90-F625)) * SIN(RADIANS(90-F624)) * COS(RADIANS(G625-G624))) * 6371392)*1.105</f>
        <v>91.439426239453965</v>
      </c>
    </row>
    <row r="625" spans="1:8" x14ac:dyDescent="0.3">
      <c r="A625" t="s">
        <v>194</v>
      </c>
      <c r="B625" t="str">
        <f>VLOOKUP(C625, olt_db!$B$2:$E$75, 2, 0)</f>
        <v>OLT-SMGN-IBS-Pematang_Asilum-01</v>
      </c>
      <c r="C625" t="s">
        <v>210</v>
      </c>
      <c r="D625" s="89" t="s">
        <v>585</v>
      </c>
      <c r="E625" s="89" t="s">
        <v>467</v>
      </c>
      <c r="F625" s="90">
        <v>3.0128782567069101</v>
      </c>
      <c r="G625" s="91">
        <v>99.181427070075301</v>
      </c>
      <c r="H625" s="92">
        <f t="shared" si="18"/>
        <v>87.589135522520891</v>
      </c>
    </row>
    <row r="626" spans="1:8" x14ac:dyDescent="0.3">
      <c r="A626" t="s">
        <v>194</v>
      </c>
      <c r="B626" t="str">
        <f>VLOOKUP(C626, olt_db!$B$2:$E$75, 2, 0)</f>
        <v>OLT-SMGN-IBS-Pematang_Asilum-01</v>
      </c>
      <c r="C626" t="s">
        <v>210</v>
      </c>
      <c r="D626" s="89" t="s">
        <v>585</v>
      </c>
      <c r="E626" s="89" t="s">
        <v>466</v>
      </c>
      <c r="F626" s="90">
        <v>3.0122670000611</v>
      </c>
      <c r="G626" s="91">
        <v>99.181059862446205</v>
      </c>
      <c r="H626" s="92">
        <f t="shared" si="18"/>
        <v>102.05388223875134</v>
      </c>
    </row>
    <row r="627" spans="1:8" x14ac:dyDescent="0.3">
      <c r="A627" t="s">
        <v>194</v>
      </c>
      <c r="B627" t="str">
        <f>VLOOKUP(C627, olt_db!$B$2:$E$75, 2, 0)</f>
        <v>OLT-SMGN-IBS-Pematang_Asilum-01</v>
      </c>
      <c r="C627" t="s">
        <v>210</v>
      </c>
      <c r="D627" s="89" t="s">
        <v>585</v>
      </c>
      <c r="E627" s="89" t="s">
        <v>465</v>
      </c>
      <c r="F627" s="90">
        <v>3.0114532137346099</v>
      </c>
      <c r="G627" s="91">
        <v>99.180893705246007</v>
      </c>
      <c r="H627" s="92">
        <f t="shared" si="18"/>
        <v>95.884545846040254</v>
      </c>
    </row>
    <row r="628" spans="1:8" x14ac:dyDescent="0.3">
      <c r="A628" t="s">
        <v>194</v>
      </c>
      <c r="B628" t="str">
        <f>VLOOKUP(C628, olt_db!$B$2:$E$75, 2, 0)</f>
        <v>OLT-SMGN-IBS-Pematang_Asilum-01</v>
      </c>
      <c r="C628" t="s">
        <v>210</v>
      </c>
      <c r="D628" s="89" t="s">
        <v>585</v>
      </c>
      <c r="E628" s="89" t="s">
        <v>464</v>
      </c>
      <c r="F628" s="90">
        <v>3.0108253521994999</v>
      </c>
      <c r="G628" s="91">
        <v>99.180429713160393</v>
      </c>
      <c r="H628" s="92">
        <f t="shared" si="18"/>
        <v>84.795936318557921</v>
      </c>
    </row>
    <row r="629" spans="1:8" x14ac:dyDescent="0.3">
      <c r="A629" t="s">
        <v>194</v>
      </c>
      <c r="B629" t="str">
        <f>VLOOKUP(C629, olt_db!$B$2:$E$75, 2, 0)</f>
        <v>OLT-SMGN-IBS-Pematang_Asilum-01</v>
      </c>
      <c r="C629" t="s">
        <v>210</v>
      </c>
      <c r="D629" s="89" t="s">
        <v>585</v>
      </c>
      <c r="E629" s="89" t="s">
        <v>463</v>
      </c>
      <c r="F629" s="90">
        <v>3.0103607866440201</v>
      </c>
      <c r="G629" s="91">
        <v>99.179918720639193</v>
      </c>
      <c r="H629" s="92">
        <f t="shared" si="18"/>
        <v>96.050553303889131</v>
      </c>
    </row>
    <row r="630" spans="1:8" x14ac:dyDescent="0.3">
      <c r="A630" t="s">
        <v>194</v>
      </c>
      <c r="B630" t="str">
        <f>VLOOKUP(C630, olt_db!$B$2:$E$75, 2, 0)</f>
        <v>OLT-SMGN-IBS-Pematang_Asilum-01</v>
      </c>
      <c r="C630" t="s">
        <v>210</v>
      </c>
      <c r="D630" s="89" t="s">
        <v>585</v>
      </c>
      <c r="E630" s="89" t="s">
        <v>462</v>
      </c>
      <c r="F630" s="90">
        <v>3.0097599017332199</v>
      </c>
      <c r="G630" s="91">
        <v>99.179418077038406</v>
      </c>
      <c r="H630" s="92">
        <f t="shared" si="18"/>
        <v>185.40587760538043</v>
      </c>
    </row>
    <row r="631" spans="1:8" x14ac:dyDescent="0.3">
      <c r="A631" t="s">
        <v>194</v>
      </c>
      <c r="B631" t="str">
        <f>VLOOKUP(C631, olt_db!$B$2:$E$75, 2, 0)</f>
        <v>OLT-SMGN-IBS-Pematang_Asilum-01</v>
      </c>
      <c r="C631" t="s">
        <v>210</v>
      </c>
      <c r="D631" s="89" t="s">
        <v>585</v>
      </c>
      <c r="E631" s="89" t="s">
        <v>461</v>
      </c>
      <c r="F631" s="90">
        <v>3.0082790984534098</v>
      </c>
      <c r="G631" s="91">
        <v>99.179128046915295</v>
      </c>
      <c r="H631" s="92">
        <f t="shared" si="18"/>
        <v>122.44825960980396</v>
      </c>
    </row>
    <row r="632" spans="1:8" x14ac:dyDescent="0.3">
      <c r="A632" t="s">
        <v>194</v>
      </c>
      <c r="B632" t="str">
        <f>VLOOKUP(C632, olt_db!$B$2:$E$75, 2, 0)</f>
        <v>OLT-SMGN-IBS-Pematang_Asilum-01</v>
      </c>
      <c r="C632" t="s">
        <v>210</v>
      </c>
      <c r="D632" s="89" t="s">
        <v>585</v>
      </c>
      <c r="E632" s="89" t="s">
        <v>460</v>
      </c>
      <c r="F632" s="90">
        <v>3.0074395710934501</v>
      </c>
      <c r="G632" s="91">
        <v>99.178590452280801</v>
      </c>
      <c r="H632" s="92">
        <f t="shared" si="18"/>
        <v>73.082569467757111</v>
      </c>
    </row>
    <row r="633" spans="1:8" x14ac:dyDescent="0.3">
      <c r="A633" t="s">
        <v>194</v>
      </c>
      <c r="B633" t="str">
        <f>VLOOKUP(C633, olt_db!$B$2:$E$75, 2, 0)</f>
        <v>OLT-SMGN-IBS-Pematang_Asilum-01</v>
      </c>
      <c r="C633" t="s">
        <v>210</v>
      </c>
      <c r="D633" s="89" t="s">
        <v>585</v>
      </c>
      <c r="E633" s="89" t="s">
        <v>459</v>
      </c>
      <c r="F633" s="90">
        <v>3.0069260458217499</v>
      </c>
      <c r="G633" s="91">
        <v>99.178289992081304</v>
      </c>
      <c r="H633" s="92">
        <f t="shared" si="18"/>
        <v>70.112197513218348</v>
      </c>
    </row>
    <row r="634" spans="1:8" x14ac:dyDescent="0.3">
      <c r="A634" t="s">
        <v>194</v>
      </c>
      <c r="B634" t="str">
        <f>VLOOKUP(C634, olt_db!$B$2:$E$75, 2, 0)</f>
        <v>OLT-SMGN-IBS-Pematang_Asilum-01</v>
      </c>
      <c r="C634" t="s">
        <v>210</v>
      </c>
      <c r="D634" s="89" t="s">
        <v>585</v>
      </c>
      <c r="E634" s="89" t="s">
        <v>458</v>
      </c>
      <c r="F634" s="90">
        <v>3.0063571563434901</v>
      </c>
      <c r="G634" s="91">
        <v>99.178245989358203</v>
      </c>
      <c r="H634" s="92">
        <f t="shared" si="18"/>
        <v>108.11820023569142</v>
      </c>
    </row>
    <row r="635" spans="1:8" x14ac:dyDescent="0.3">
      <c r="A635" t="s">
        <v>194</v>
      </c>
      <c r="B635" t="str">
        <f>VLOOKUP(C635, olt_db!$B$2:$E$75, 2, 0)</f>
        <v>OLT-SMGN-IBS-Pematang_Asilum-01</v>
      </c>
      <c r="C635" t="s">
        <v>210</v>
      </c>
      <c r="D635" s="89" t="s">
        <v>585</v>
      </c>
      <c r="E635" s="89" t="s">
        <v>457</v>
      </c>
      <c r="F635" s="90">
        <v>3.0065541593790202</v>
      </c>
      <c r="G635" s="91">
        <v>99.177387262954298</v>
      </c>
      <c r="H635" s="92">
        <f t="shared" si="18"/>
        <v>63.214235444135227</v>
      </c>
    </row>
    <row r="636" spans="1:8" x14ac:dyDescent="0.3">
      <c r="A636" t="s">
        <v>194</v>
      </c>
      <c r="B636" t="str">
        <f>VLOOKUP(C636, olt_db!$B$2:$E$75, 2, 0)</f>
        <v>OLT-SMGN-IBS-Pematang_Asilum-01</v>
      </c>
      <c r="C636" t="s">
        <v>210</v>
      </c>
      <c r="D636" s="89" t="s">
        <v>585</v>
      </c>
      <c r="E636" s="89" t="s">
        <v>456</v>
      </c>
      <c r="F636" s="90">
        <v>3.0066637061563601</v>
      </c>
      <c r="G636" s="91">
        <v>99.176883921216699</v>
      </c>
      <c r="H636" s="92">
        <f t="shared" si="18"/>
        <v>48.313969106268786</v>
      </c>
    </row>
    <row r="637" spans="1:8" x14ac:dyDescent="0.3">
      <c r="A637" t="s">
        <v>194</v>
      </c>
      <c r="B637" t="str">
        <f>VLOOKUP(C637, olt_db!$B$2:$E$75, 2, 0)</f>
        <v>OLT-SMGN-IBS-Pematang_Asilum-01</v>
      </c>
      <c r="C637" t="s">
        <v>210</v>
      </c>
      <c r="D637" s="89" t="s">
        <v>585</v>
      </c>
      <c r="E637" s="89" t="s">
        <v>455</v>
      </c>
      <c r="F637" s="90">
        <v>3.0064120453719401</v>
      </c>
      <c r="G637" s="91">
        <v>99.176581407763507</v>
      </c>
      <c r="H637" s="92">
        <f t="shared" si="18"/>
        <v>142.02464418094425</v>
      </c>
    </row>
    <row r="638" spans="1:8" x14ac:dyDescent="0.3">
      <c r="A638" t="s">
        <v>194</v>
      </c>
      <c r="B638" t="str">
        <f>VLOOKUP(C638, olt_db!$B$2:$E$75, 2, 0)</f>
        <v>OLT-SMGN-IBS-Pematang_Asilum-01</v>
      </c>
      <c r="C638" t="s">
        <v>210</v>
      </c>
      <c r="D638" s="89" t="s">
        <v>585</v>
      </c>
      <c r="E638" s="89" t="s">
        <v>454</v>
      </c>
      <c r="F638" s="90">
        <v>3.0061997876294999</v>
      </c>
      <c r="G638" s="91">
        <v>99.175443680302706</v>
      </c>
      <c r="H638" s="92">
        <f t="shared" si="18"/>
        <v>70.986531180370733</v>
      </c>
    </row>
    <row r="639" spans="1:8" x14ac:dyDescent="0.3">
      <c r="A639" t="s">
        <v>194</v>
      </c>
      <c r="B639" t="str">
        <f>VLOOKUP(C639, olt_db!$B$2:$E$75, 2, 0)</f>
        <v>OLT-SMGN-IBS-Pematang_Asilum-01</v>
      </c>
      <c r="C639" t="s">
        <v>210</v>
      </c>
      <c r="D639" s="89" t="s">
        <v>585</v>
      </c>
      <c r="E639" s="89" t="s">
        <v>453</v>
      </c>
      <c r="F639" s="90">
        <v>3.0058053550392101</v>
      </c>
      <c r="G639" s="91">
        <v>99.175021008770003</v>
      </c>
      <c r="H639" s="92">
        <f t="shared" si="18"/>
        <v>122.88154129108312</v>
      </c>
    </row>
    <row r="640" spans="1:8" x14ac:dyDescent="0.3">
      <c r="A640" t="s">
        <v>194</v>
      </c>
      <c r="B640" t="str">
        <f>VLOOKUP(C640, olt_db!$B$2:$E$75, 2, 0)</f>
        <v>OLT-SMGN-IBS-Pematang_Asilum-01</v>
      </c>
      <c r="C640" t="s">
        <v>210</v>
      </c>
      <c r="D640" s="89" t="s">
        <v>585</v>
      </c>
      <c r="E640" s="89" t="s">
        <v>452</v>
      </c>
      <c r="F640" s="90">
        <v>3.0048811780351099</v>
      </c>
      <c r="G640" s="91">
        <v>99.174638441831206</v>
      </c>
      <c r="H640" s="92">
        <f t="shared" si="18"/>
        <v>64.942060929740236</v>
      </c>
    </row>
    <row r="641" spans="1:8" x14ac:dyDescent="0.3">
      <c r="A641" t="s">
        <v>194</v>
      </c>
      <c r="B641" t="str">
        <f>VLOOKUP(C641, olt_db!$B$2:$E$75, 2, 0)</f>
        <v>OLT-SMGN-IBS-Pematang_Asilum-01</v>
      </c>
      <c r="C641" t="s">
        <v>210</v>
      </c>
      <c r="D641" s="89" t="s">
        <v>585</v>
      </c>
      <c r="E641" s="89" t="s">
        <v>451</v>
      </c>
      <c r="F641" s="90">
        <v>3.00448129292087</v>
      </c>
      <c r="G641" s="91">
        <v>99.174984479315</v>
      </c>
      <c r="H641" s="92">
        <f t="shared" si="18"/>
        <v>48.921798463929797</v>
      </c>
    </row>
    <row r="642" spans="1:8" x14ac:dyDescent="0.3">
      <c r="A642" t="s">
        <v>194</v>
      </c>
      <c r="B642" t="str">
        <f>VLOOKUP(C642, olt_db!$B$2:$E$75, 2, 0)</f>
        <v>OLT-SMGN-IBS-Pematang_Asilum-01</v>
      </c>
      <c r="C642" t="s">
        <v>210</v>
      </c>
      <c r="D642" s="89" t="s">
        <v>585</v>
      </c>
      <c r="E642" s="89" t="s">
        <v>450</v>
      </c>
      <c r="F642" s="90">
        <v>3.00408571027448</v>
      </c>
      <c r="G642" s="91">
        <v>99.174939418289597</v>
      </c>
      <c r="H642" s="92">
        <f t="shared" si="18"/>
        <v>100.16462027659924</v>
      </c>
    </row>
    <row r="643" spans="1:8" x14ac:dyDescent="0.3">
      <c r="A643" t="s">
        <v>194</v>
      </c>
      <c r="B643" t="str">
        <f>VLOOKUP(C643, olt_db!$B$2:$E$75, 2, 0)</f>
        <v>OLT-SMGN-IBS-Pematang_Asilum-01</v>
      </c>
      <c r="C643" t="s">
        <v>210</v>
      </c>
      <c r="D643" s="89" t="s">
        <v>585</v>
      </c>
      <c r="E643" s="89" t="s">
        <v>449</v>
      </c>
      <c r="F643" s="90">
        <v>3.0033217037109501</v>
      </c>
      <c r="G643" s="91">
        <v>99.175224015767697</v>
      </c>
      <c r="H643" s="92">
        <f t="shared" si="18"/>
        <v>144.50054913949202</v>
      </c>
    </row>
    <row r="644" spans="1:8" x14ac:dyDescent="0.3">
      <c r="A644" t="s">
        <v>194</v>
      </c>
      <c r="B644" t="str">
        <f>VLOOKUP(C644, olt_db!$B$2:$E$75, 2, 0)</f>
        <v>OLT-SMGN-IBS-Pematang_Asilum-01</v>
      </c>
      <c r="C644" t="s">
        <v>210</v>
      </c>
      <c r="D644" s="89" t="s">
        <v>585</v>
      </c>
      <c r="E644" s="89" t="s">
        <v>448</v>
      </c>
      <c r="F644" s="90">
        <v>3.0021457587001299</v>
      </c>
      <c r="G644" s="91">
        <v>99.175216612186702</v>
      </c>
      <c r="H644" s="92">
        <f t="shared" si="18"/>
        <v>90.789432361610139</v>
      </c>
    </row>
    <row r="645" spans="1:8" x14ac:dyDescent="0.3">
      <c r="A645" t="s">
        <v>194</v>
      </c>
      <c r="B645" t="str">
        <f>VLOOKUP(C645, olt_db!$B$2:$E$75, 2, 0)</f>
        <v>OLT-SMGN-IBS-Pematang_Asilum-01</v>
      </c>
      <c r="C645" t="s">
        <v>210</v>
      </c>
      <c r="D645" s="89" t="s">
        <v>585</v>
      </c>
      <c r="E645" s="89" t="s">
        <v>447</v>
      </c>
      <c r="F645" s="90">
        <v>3.00140830995299</v>
      </c>
      <c r="G645" s="91">
        <v>99.175170927474298</v>
      </c>
      <c r="H645" s="92">
        <f t="shared" si="18"/>
        <v>104.26176348262253</v>
      </c>
    </row>
    <row r="646" spans="1:8" x14ac:dyDescent="0.3">
      <c r="A646" t="s">
        <v>194</v>
      </c>
      <c r="B646" t="str">
        <f>VLOOKUP(C646, olt_db!$B$2:$E$75, 2, 0)</f>
        <v>OLT-SMGN-IBS-Pematang_Asilum-01</v>
      </c>
      <c r="C646" t="s">
        <v>210</v>
      </c>
      <c r="D646" s="89" t="s">
        <v>585</v>
      </c>
      <c r="E646" s="89" t="s">
        <v>446</v>
      </c>
      <c r="F646" s="90">
        <v>3.0007506776059198</v>
      </c>
      <c r="G646" s="91">
        <v>99.174634029542503</v>
      </c>
      <c r="H646" s="92">
        <f t="shared" si="18"/>
        <v>76.033017695878385</v>
      </c>
    </row>
    <row r="647" spans="1:8" x14ac:dyDescent="0.3">
      <c r="A647" t="s">
        <v>194</v>
      </c>
      <c r="B647" t="str">
        <f>VLOOKUP(C647, olt_db!$B$2:$E$75, 2, 0)</f>
        <v>OLT-SMGN-IBS-Pematang_Asilum-01</v>
      </c>
      <c r="C647" t="s">
        <v>210</v>
      </c>
      <c r="D647" s="89" t="s">
        <v>585</v>
      </c>
      <c r="E647" s="89" t="s">
        <v>445</v>
      </c>
      <c r="F647" s="90">
        <v>3.0003310004501298</v>
      </c>
      <c r="G647" s="91">
        <v>99.174178712618897</v>
      </c>
      <c r="H647" s="92">
        <f t="shared" si="18"/>
        <v>49.232176960933415</v>
      </c>
    </row>
    <row r="648" spans="1:8" x14ac:dyDescent="0.3">
      <c r="A648" t="s">
        <v>194</v>
      </c>
      <c r="B648" t="str">
        <f>VLOOKUP(C648, olt_db!$B$2:$E$75, 2, 0)</f>
        <v>OLT-SMGN-IBS-Pematang_Asilum-01</v>
      </c>
      <c r="C648" t="s">
        <v>210</v>
      </c>
      <c r="D648" s="89" t="s">
        <v>585</v>
      </c>
      <c r="E648" s="89" t="s">
        <v>444</v>
      </c>
      <c r="F648" s="90">
        <v>3.0000363859414998</v>
      </c>
      <c r="G648" s="91">
        <v>99.173906807705706</v>
      </c>
      <c r="H648" s="92">
        <f t="shared" si="18"/>
        <v>53.098639509900067</v>
      </c>
    </row>
    <row r="649" spans="1:8" x14ac:dyDescent="0.3">
      <c r="A649" t="s">
        <v>194</v>
      </c>
      <c r="B649" t="str">
        <f>VLOOKUP(C649, olt_db!$B$2:$E$75, 2, 0)</f>
        <v>OLT-SMGN-IBS-Pematang_Asilum-01</v>
      </c>
      <c r="C649" t="s">
        <v>210</v>
      </c>
      <c r="D649" s="89" t="s">
        <v>585</v>
      </c>
      <c r="E649" s="89" t="s">
        <v>443</v>
      </c>
      <c r="F649" s="90">
        <v>2.9996536417828201</v>
      </c>
      <c r="G649" s="91">
        <v>99.173705934366396</v>
      </c>
      <c r="H649" s="92">
        <f t="shared" si="18"/>
        <v>48.143384718836941</v>
      </c>
    </row>
    <row r="650" spans="1:8" x14ac:dyDescent="0.3">
      <c r="A650" t="s">
        <v>194</v>
      </c>
      <c r="B650" t="str">
        <f>VLOOKUP(C650, olt_db!$B$2:$E$75, 2, 0)</f>
        <v>OLT-SMGN-IBS-Pematang_Asilum-01</v>
      </c>
      <c r="C650" t="s">
        <v>210</v>
      </c>
      <c r="D650" s="89" t="s">
        <v>585</v>
      </c>
      <c r="E650" s="89" t="s">
        <v>442</v>
      </c>
      <c r="F650" s="90">
        <v>2.99927059369127</v>
      </c>
      <c r="G650" s="91">
        <v>99.173623481523705</v>
      </c>
      <c r="H650" s="92">
        <f t="shared" si="18"/>
        <v>123.58286281696407</v>
      </c>
    </row>
    <row r="651" spans="1:8" x14ac:dyDescent="0.3">
      <c r="A651" t="s">
        <v>194</v>
      </c>
      <c r="B651" t="str">
        <f>VLOOKUP(C651, olt_db!$B$2:$E$75, 2, 0)</f>
        <v>OLT-SMGN-IBS-Pematang_Asilum-01</v>
      </c>
      <c r="C651" t="s">
        <v>210</v>
      </c>
      <c r="D651" s="89" t="s">
        <v>585</v>
      </c>
      <c r="E651" s="89" t="s">
        <v>441</v>
      </c>
      <c r="F651" s="90">
        <v>2.99925843922022</v>
      </c>
      <c r="G651" s="91">
        <v>99.172616438779897</v>
      </c>
      <c r="H651" s="92">
        <f t="shared" si="18"/>
        <v>113.56603592830174</v>
      </c>
    </row>
    <row r="652" spans="1:8" x14ac:dyDescent="0.3">
      <c r="A652" t="s">
        <v>194</v>
      </c>
      <c r="B652" t="str">
        <f>VLOOKUP(C652, olt_db!$B$2:$E$75, 2, 0)</f>
        <v>OLT-SMGN-IBS-Pematang_Asilum-01</v>
      </c>
      <c r="C652" t="s">
        <v>210</v>
      </c>
      <c r="D652" s="89" t="s">
        <v>585</v>
      </c>
      <c r="E652" s="89" t="s">
        <v>440</v>
      </c>
      <c r="F652" s="90">
        <v>2.99926625077627</v>
      </c>
      <c r="G652" s="91">
        <v>99.171690986152498</v>
      </c>
      <c r="H652" s="92">
        <f t="shared" si="18"/>
        <v>157.96715808747419</v>
      </c>
    </row>
    <row r="653" spans="1:8" x14ac:dyDescent="0.3">
      <c r="A653" t="s">
        <v>194</v>
      </c>
      <c r="B653" t="str">
        <f>VLOOKUP(C653, olt_db!$B$2:$E$75, 2, 0)</f>
        <v>OLT-SMGN-IBS-Pematang_Asilum-01</v>
      </c>
      <c r="C653" t="s">
        <v>210</v>
      </c>
      <c r="D653" s="89" t="s">
        <v>585</v>
      </c>
      <c r="E653" s="89" t="s">
        <v>439</v>
      </c>
      <c r="F653" s="90">
        <v>2.9992683728043801</v>
      </c>
      <c r="G653" s="91">
        <v>99.170403663459396</v>
      </c>
      <c r="H653" s="92">
        <f t="shared" si="18"/>
        <v>62.811722236083789</v>
      </c>
    </row>
    <row r="654" spans="1:8" x14ac:dyDescent="0.3">
      <c r="A654" t="s">
        <v>194</v>
      </c>
      <c r="B654" t="str">
        <f>VLOOKUP(C654, olt_db!$B$2:$E$75, 2, 0)</f>
        <v>OLT-SMGN-IBS-Pematang_Asilum-01</v>
      </c>
      <c r="C654" t="s">
        <v>210</v>
      </c>
      <c r="D654" s="89" t="s">
        <v>585</v>
      </c>
      <c r="E654" s="89" t="s">
        <v>438</v>
      </c>
      <c r="F654" s="90">
        <v>2.9987580131598901</v>
      </c>
      <c r="G654" s="91">
        <v>99.170374828920998</v>
      </c>
      <c r="H654" s="92">
        <f t="shared" si="18"/>
        <v>242.13152591618467</v>
      </c>
    </row>
    <row r="655" spans="1:8" x14ac:dyDescent="0.3">
      <c r="A655" t="s">
        <v>194</v>
      </c>
      <c r="B655" t="str">
        <f>VLOOKUP(C655, olt_db!$B$2:$E$75, 2, 0)</f>
        <v>OLT-SMGN-IBS-Pematang_Asilum-01</v>
      </c>
      <c r="C655" t="s">
        <v>210</v>
      </c>
      <c r="D655" s="89" t="s">
        <v>585</v>
      </c>
      <c r="E655" s="89" t="s">
        <v>437</v>
      </c>
      <c r="F655" s="90">
        <v>2.9967876804415501</v>
      </c>
      <c r="G655" s="91">
        <v>99.170348792618398</v>
      </c>
      <c r="H655" s="92">
        <f t="shared" si="18"/>
        <v>116.26882546966027</v>
      </c>
    </row>
    <row r="656" spans="1:8" x14ac:dyDescent="0.3">
      <c r="A656" t="s">
        <v>194</v>
      </c>
      <c r="B656" t="str">
        <f>VLOOKUP(C656, olt_db!$B$2:$E$75, 2, 0)</f>
        <v>OLT-SMGN-IBS-Pematang_Asilum-01</v>
      </c>
      <c r="C656" t="s">
        <v>210</v>
      </c>
      <c r="D656" s="89" t="s">
        <v>585</v>
      </c>
      <c r="E656" s="89" t="s">
        <v>436</v>
      </c>
      <c r="F656" s="90">
        <v>2.9958417544348399</v>
      </c>
      <c r="G656" s="91">
        <v>99.170372162924807</v>
      </c>
      <c r="H656" s="92">
        <f t="shared" si="18"/>
        <v>148.92762205020597</v>
      </c>
    </row>
    <row r="657" spans="1:8" x14ac:dyDescent="0.3">
      <c r="A657" t="s">
        <v>194</v>
      </c>
      <c r="B657" t="str">
        <f>VLOOKUP(C657, olt_db!$B$2:$E$75, 2, 0)</f>
        <v>OLT-SMGN-IBS-Pematang_Asilum-01</v>
      </c>
      <c r="C657" t="s">
        <v>210</v>
      </c>
      <c r="D657" s="89" t="s">
        <v>585</v>
      </c>
      <c r="E657" s="89" t="s">
        <v>435</v>
      </c>
      <c r="F657" s="90">
        <v>2.9946322583708498</v>
      </c>
      <c r="G657" s="91">
        <v>99.170294247204694</v>
      </c>
      <c r="H657" s="92">
        <f t="shared" si="18"/>
        <v>39.558428101574854</v>
      </c>
    </row>
    <row r="658" spans="1:8" x14ac:dyDescent="0.3">
      <c r="A658" t="s">
        <v>194</v>
      </c>
      <c r="B658" t="str">
        <f>VLOOKUP(C658, olt_db!$B$2:$E$75, 2, 0)</f>
        <v>OLT-SMGN-IBS-Pematang_Asilum-01</v>
      </c>
      <c r="C658" t="s">
        <v>210</v>
      </c>
      <c r="D658" s="89" t="s">
        <v>585</v>
      </c>
      <c r="E658" s="89" t="s">
        <v>434</v>
      </c>
      <c r="F658" s="90">
        <v>2.9943112216471599</v>
      </c>
      <c r="G658" s="91">
        <v>99.170270221635903</v>
      </c>
      <c r="H658" s="92">
        <f t="shared" si="18"/>
        <v>61.706054420102738</v>
      </c>
    </row>
    <row r="659" spans="1:8" x14ac:dyDescent="0.3">
      <c r="A659" t="s">
        <v>194</v>
      </c>
      <c r="B659" t="str">
        <f>VLOOKUP(C659, olt_db!$B$2:$E$75, 2, 0)</f>
        <v>OLT-SMGN-IBS-Pematang_Asilum-01</v>
      </c>
      <c r="C659" t="s">
        <v>210</v>
      </c>
      <c r="D659" s="89" t="s">
        <v>585</v>
      </c>
      <c r="E659" s="89" t="s">
        <v>433</v>
      </c>
      <c r="F659" s="90">
        <v>2.99393382632105</v>
      </c>
      <c r="G659" s="91">
        <v>99.170601961313693</v>
      </c>
      <c r="H659" s="92">
        <f t="shared" si="18"/>
        <v>67.209875511919876</v>
      </c>
    </row>
    <row r="660" spans="1:8" x14ac:dyDescent="0.3">
      <c r="A660" t="s">
        <v>194</v>
      </c>
      <c r="B660" t="str">
        <f>VLOOKUP(C660, olt_db!$B$2:$E$75, 2, 0)</f>
        <v>OLT-SMGN-IBS-Pematang_Asilum-01</v>
      </c>
      <c r="C660" t="s">
        <v>210</v>
      </c>
      <c r="D660" s="89" t="s">
        <v>585</v>
      </c>
      <c r="E660" s="89" t="s">
        <v>432</v>
      </c>
      <c r="F660" s="90">
        <v>2.9933868964530101</v>
      </c>
      <c r="G660" s="91">
        <v>99.170595823318394</v>
      </c>
      <c r="H660" s="92">
        <f t="shared" si="18"/>
        <v>63.092939955984434</v>
      </c>
    </row>
    <row r="661" spans="1:8" x14ac:dyDescent="0.3">
      <c r="A661" t="s">
        <v>194</v>
      </c>
      <c r="B661" t="str">
        <f>VLOOKUP(C661, olt_db!$B$2:$E$75, 2, 0)</f>
        <v>OLT-SMGN-IBS-Pematang_Asilum-01</v>
      </c>
      <c r="C661" t="s">
        <v>210</v>
      </c>
      <c r="D661" s="89" t="s">
        <v>585</v>
      </c>
      <c r="E661" s="89" t="s">
        <v>431</v>
      </c>
      <c r="F661" s="90">
        <v>2.9929097675606</v>
      </c>
      <c r="G661" s="91">
        <v>99.170405855752605</v>
      </c>
      <c r="H661" s="92">
        <f t="shared" si="18"/>
        <v>44.076543045186369</v>
      </c>
    </row>
    <row r="662" spans="1:8" x14ac:dyDescent="0.3">
      <c r="A662" t="s">
        <v>194</v>
      </c>
      <c r="B662" t="str">
        <f>VLOOKUP(C662, olt_db!$B$2:$E$75, 2, 0)</f>
        <v>OLT-SMGN-IBS-Pematang_Asilum-01</v>
      </c>
      <c r="C662" t="s">
        <v>210</v>
      </c>
      <c r="D662" s="89" t="s">
        <v>585</v>
      </c>
      <c r="E662" s="89" t="s">
        <v>430</v>
      </c>
      <c r="F662" s="90">
        <v>2.9925550196701001</v>
      </c>
      <c r="G662" s="91">
        <v>99.170352661745994</v>
      </c>
      <c r="H662" s="92">
        <f t="shared" si="18"/>
        <v>97.567051363192476</v>
      </c>
    </row>
    <row r="663" spans="1:8" x14ac:dyDescent="0.3">
      <c r="A663" t="s">
        <v>194</v>
      </c>
      <c r="B663" t="str">
        <f>VLOOKUP(C663, olt_db!$B$2:$E$75, 2, 0)</f>
        <v>OLT-SMGN-IBS-Pematang_Asilum-01</v>
      </c>
      <c r="C663" t="s">
        <v>210</v>
      </c>
      <c r="D663" s="89" t="s">
        <v>585</v>
      </c>
      <c r="E663" s="89" t="s">
        <v>429</v>
      </c>
      <c r="F663" s="90">
        <v>2.9917610509757901</v>
      </c>
      <c r="G663" s="91">
        <v>99.170361318085696</v>
      </c>
      <c r="H663" s="92">
        <f t="shared" si="18"/>
        <v>105.43774461270016</v>
      </c>
    </row>
    <row r="664" spans="1:8" x14ac:dyDescent="0.3">
      <c r="A664" t="s">
        <v>194</v>
      </c>
      <c r="B664" t="str">
        <f>VLOOKUP(C664, olt_db!$B$2:$E$75, 2, 0)</f>
        <v>OLT-SMGN-IBS-Pematang_Asilum-01</v>
      </c>
      <c r="C664" t="s">
        <v>210</v>
      </c>
      <c r="D664" s="89" t="s">
        <v>585</v>
      </c>
      <c r="E664" s="89" t="s">
        <v>428</v>
      </c>
      <c r="F664" s="90">
        <v>2.9909034042910698</v>
      </c>
      <c r="G664" s="91">
        <v>99.170334367436098</v>
      </c>
      <c r="H664" s="92">
        <f t="shared" si="18"/>
        <v>54.213382231580184</v>
      </c>
    </row>
    <row r="665" spans="1:8" x14ac:dyDescent="0.3">
      <c r="A665" t="s">
        <v>194</v>
      </c>
      <c r="B665" t="str">
        <f>VLOOKUP(C665, olt_db!$B$2:$E$75, 2, 0)</f>
        <v>OLT-SMGN-IBS-Pematang_Asilum-01</v>
      </c>
      <c r="C665" t="s">
        <v>210</v>
      </c>
      <c r="D665" s="89" t="s">
        <v>585</v>
      </c>
      <c r="E665" s="89" t="s">
        <v>427</v>
      </c>
      <c r="F665" s="90">
        <v>2.9904622535013701</v>
      </c>
      <c r="G665" s="91">
        <v>99.170340781137</v>
      </c>
      <c r="H665" s="92">
        <f t="shared" si="18"/>
        <v>133.34971945269888</v>
      </c>
    </row>
    <row r="666" spans="1:8" x14ac:dyDescent="0.3">
      <c r="A666" t="s">
        <v>194</v>
      </c>
      <c r="B666" t="str">
        <f>VLOOKUP(C666, olt_db!$B$2:$E$75, 2, 0)</f>
        <v>OLT-SMGN-IBS-Pematang_Asilum-01</v>
      </c>
      <c r="C666" t="s">
        <v>210</v>
      </c>
      <c r="D666" s="89" t="s">
        <v>585</v>
      </c>
      <c r="E666" s="89" t="s">
        <v>426</v>
      </c>
      <c r="F666" s="90">
        <v>2.9893771719828699</v>
      </c>
      <c r="G666" s="91">
        <v>99.170323373538196</v>
      </c>
      <c r="H666" s="92">
        <f t="shared" si="18"/>
        <v>81.659043868871777</v>
      </c>
    </row>
    <row r="667" spans="1:8" x14ac:dyDescent="0.3">
      <c r="A667" t="s">
        <v>194</v>
      </c>
      <c r="B667" t="str">
        <f>VLOOKUP(C667, olt_db!$B$2:$E$75, 2, 0)</f>
        <v>OLT-SMGN-IBS-Pematang_Asilum-01</v>
      </c>
      <c r="C667" t="s">
        <v>210</v>
      </c>
      <c r="D667" s="89" t="s">
        <v>585</v>
      </c>
      <c r="E667" s="89" t="s">
        <v>425</v>
      </c>
      <c r="F667" s="90">
        <v>2.98871268817661</v>
      </c>
      <c r="G667" s="91">
        <v>99.170313727355094</v>
      </c>
      <c r="H667" s="92">
        <f t="shared" si="18"/>
        <v>79.112891415014005</v>
      </c>
    </row>
    <row r="668" spans="1:8" x14ac:dyDescent="0.3">
      <c r="A668" t="s">
        <v>194</v>
      </c>
      <c r="B668" t="str">
        <f>VLOOKUP(C668, olt_db!$B$2:$E$75, 2, 0)</f>
        <v>OLT-SMGN-IBS-Pematang_Asilum-01</v>
      </c>
      <c r="C668" t="s">
        <v>210</v>
      </c>
      <c r="D668" s="89" t="s">
        <v>585</v>
      </c>
      <c r="E668" s="89" t="s">
        <v>424</v>
      </c>
      <c r="F668" s="90">
        <v>2.9880694957806799</v>
      </c>
      <c r="G668" s="91">
        <v>99.170284970811807</v>
      </c>
      <c r="H668" s="92">
        <f t="shared" si="18"/>
        <v>98.359394796301615</v>
      </c>
    </row>
    <row r="669" spans="1:8" x14ac:dyDescent="0.3">
      <c r="A669" t="s">
        <v>194</v>
      </c>
      <c r="B669" t="str">
        <f>VLOOKUP(C669, olt_db!$B$2:$E$75, 2, 0)</f>
        <v>OLT-SMGN-IBS-Pematang_Asilum-01</v>
      </c>
      <c r="C669" t="s">
        <v>210</v>
      </c>
      <c r="D669" s="89" t="s">
        <v>585</v>
      </c>
      <c r="E669" s="89" t="s">
        <v>423</v>
      </c>
      <c r="F669" s="90">
        <v>2.9872690580182102</v>
      </c>
      <c r="G669" s="91">
        <v>99.170291536956398</v>
      </c>
      <c r="H669" s="92">
        <f t="shared" si="18"/>
        <v>93.789151154862182</v>
      </c>
    </row>
    <row r="670" spans="1:8" x14ac:dyDescent="0.3">
      <c r="A670" t="s">
        <v>194</v>
      </c>
      <c r="B670" t="str">
        <f>VLOOKUP(C670, olt_db!$B$2:$E$75, 2, 0)</f>
        <v>OLT-SMGN-IBS-Pematang_Asilum-01</v>
      </c>
      <c r="C670" t="s">
        <v>210</v>
      </c>
      <c r="D670" s="89" t="s">
        <v>585</v>
      </c>
      <c r="E670" s="89" t="s">
        <v>422</v>
      </c>
      <c r="F670" s="90">
        <v>2.9865129349792401</v>
      </c>
      <c r="G670" s="91">
        <v>99.170187180673395</v>
      </c>
      <c r="H670" s="92">
        <f t="shared" si="18"/>
        <v>98.43646148402118</v>
      </c>
    </row>
    <row r="671" spans="1:8" x14ac:dyDescent="0.3">
      <c r="A671" t="s">
        <v>194</v>
      </c>
      <c r="B671" t="str">
        <f>VLOOKUP(C671, olt_db!$B$2:$E$75, 2, 0)</f>
        <v>OLT-SMGN-IBS-Pematang_Asilum-01</v>
      </c>
      <c r="C671" t="s">
        <v>210</v>
      </c>
      <c r="D671" s="89" t="s">
        <v>585</v>
      </c>
      <c r="E671" s="89" t="s">
        <v>421</v>
      </c>
      <c r="F671" s="90">
        <v>2.98571189524375</v>
      </c>
      <c r="G671" s="91">
        <v>99.170196301431901</v>
      </c>
      <c r="H671" s="92">
        <f t="shared" si="18"/>
        <v>90.487865112155632</v>
      </c>
    </row>
    <row r="672" spans="1:8" x14ac:dyDescent="0.3">
      <c r="A672" t="s">
        <v>194</v>
      </c>
      <c r="B672" t="str">
        <f>VLOOKUP(C672, olt_db!$B$2:$E$75, 2, 0)</f>
        <v>OLT-SMGN-IBS-Pematang_Asilum-01</v>
      </c>
      <c r="C672" t="s">
        <v>210</v>
      </c>
      <c r="D672" s="89" t="s">
        <v>585</v>
      </c>
      <c r="E672" s="89" t="s">
        <v>420</v>
      </c>
      <c r="F672" s="90">
        <v>2.98497550581722</v>
      </c>
      <c r="G672" s="91">
        <v>99.170200990071393</v>
      </c>
      <c r="H672" s="92">
        <f t="shared" si="18"/>
        <v>81.22449888991396</v>
      </c>
    </row>
    <row r="673" spans="1:8" x14ac:dyDescent="0.3">
      <c r="A673" t="s">
        <v>194</v>
      </c>
      <c r="B673" t="str">
        <f>VLOOKUP(C673, olt_db!$B$2:$E$75, 2, 0)</f>
        <v>OLT-SMGN-IBS-Pematang_Asilum-01</v>
      </c>
      <c r="C673" t="s">
        <v>210</v>
      </c>
      <c r="D673" s="89" t="s">
        <v>585</v>
      </c>
      <c r="E673" s="89" t="s">
        <v>419</v>
      </c>
      <c r="F673" s="90">
        <v>2.9843146058084802</v>
      </c>
      <c r="G673" s="91">
        <v>99.170188475873601</v>
      </c>
      <c r="H673" s="92">
        <f t="shared" si="18"/>
        <v>60.117708851323549</v>
      </c>
    </row>
    <row r="674" spans="1:8" x14ac:dyDescent="0.3">
      <c r="A674" t="s">
        <v>194</v>
      </c>
      <c r="B674" t="str">
        <f>VLOOKUP(C674, olt_db!$B$2:$E$75, 2, 0)</f>
        <v>OLT-SMGN-IBS-Pematang_Asilum-01</v>
      </c>
      <c r="C674" t="s">
        <v>210</v>
      </c>
      <c r="D674" s="89" t="s">
        <v>585</v>
      </c>
      <c r="E674" s="89" t="s">
        <v>418</v>
      </c>
      <c r="F674" s="90">
        <v>2.9838255351201601</v>
      </c>
      <c r="G674" s="91">
        <v>99.170175271647594</v>
      </c>
      <c r="H674" s="92">
        <f t="shared" si="18"/>
        <v>94.002601500052833</v>
      </c>
    </row>
    <row r="675" spans="1:8" x14ac:dyDescent="0.3">
      <c r="A675" t="s">
        <v>194</v>
      </c>
      <c r="B675" t="str">
        <f>VLOOKUP(C675, olt_db!$B$2:$E$75, 2, 0)</f>
        <v>OLT-SMGN-IBS-Pematang_Asilum-01</v>
      </c>
      <c r="C675" t="s">
        <v>210</v>
      </c>
      <c r="D675" s="89" t="s">
        <v>585</v>
      </c>
      <c r="E675" s="89" t="s">
        <v>417</v>
      </c>
      <c r="F675" s="90">
        <v>2.9830605680038098</v>
      </c>
      <c r="G675" s="91">
        <v>99.170167341696299</v>
      </c>
      <c r="H675" s="92">
        <f t="shared" si="18"/>
        <v>92.112556926999957</v>
      </c>
    </row>
    <row r="676" spans="1:8" x14ac:dyDescent="0.3">
      <c r="A676" t="s">
        <v>194</v>
      </c>
      <c r="B676" t="str">
        <f>VLOOKUP(C676, olt_db!$B$2:$E$75, 2, 0)</f>
        <v>OLT-SMGN-IBS-Pematang_Asilum-01</v>
      </c>
      <c r="C676" t="s">
        <v>210</v>
      </c>
      <c r="D676" s="89" t="s">
        <v>585</v>
      </c>
      <c r="E676" s="89" t="s">
        <v>416</v>
      </c>
      <c r="F676" s="90">
        <v>2.98231198728817</v>
      </c>
      <c r="G676" s="91">
        <v>99.170206968538807</v>
      </c>
      <c r="H676" s="92">
        <f t="shared" si="18"/>
        <v>104.32196932568363</v>
      </c>
    </row>
    <row r="677" spans="1:8" x14ac:dyDescent="0.3">
      <c r="A677" t="s">
        <v>194</v>
      </c>
      <c r="B677" t="str">
        <f>VLOOKUP(C677, olt_db!$B$2:$E$75, 2, 0)</f>
        <v>OLT-SMGN-IBS-Pematang_Asilum-01</v>
      </c>
      <c r="C677" t="s">
        <v>210</v>
      </c>
      <c r="D677" s="89" t="s">
        <v>585</v>
      </c>
      <c r="E677" s="89" t="s">
        <v>415</v>
      </c>
      <c r="F677" s="90">
        <v>2.9814630671034701</v>
      </c>
      <c r="G677" s="91">
        <v>99.1701961914642</v>
      </c>
      <c r="H677" s="92">
        <f t="shared" si="18"/>
        <v>102.60092067697423</v>
      </c>
    </row>
    <row r="678" spans="1:8" x14ac:dyDescent="0.3">
      <c r="A678" t="s">
        <v>194</v>
      </c>
      <c r="B678" t="str">
        <f>VLOOKUP(C678, olt_db!$B$2:$E$75, 2, 0)</f>
        <v>OLT-SMGN-IBS-Pematang_Asilum-01</v>
      </c>
      <c r="C678" t="s">
        <v>210</v>
      </c>
      <c r="D678" s="89" t="s">
        <v>585</v>
      </c>
      <c r="E678" s="89" t="s">
        <v>414</v>
      </c>
      <c r="F678" s="90">
        <v>2.9806280871027999</v>
      </c>
      <c r="G678" s="91">
        <v>99.170198150737406</v>
      </c>
      <c r="H678" s="92">
        <f t="shared" si="18"/>
        <v>88.152961238998955</v>
      </c>
    </row>
    <row r="679" spans="1:8" x14ac:dyDescent="0.3">
      <c r="A679" t="s">
        <v>194</v>
      </c>
      <c r="B679" t="str">
        <f>VLOOKUP(C679, olt_db!$B$2:$E$75, 2, 0)</f>
        <v>OLT-SMGN-IBS-Pematang_Asilum-01</v>
      </c>
      <c r="C679" t="s">
        <v>210</v>
      </c>
      <c r="D679" s="89" t="s">
        <v>585</v>
      </c>
      <c r="E679" s="89" t="s">
        <v>413</v>
      </c>
      <c r="F679" s="90">
        <v>2.9799110910545199</v>
      </c>
      <c r="G679" s="91">
        <v>99.170222322441901</v>
      </c>
      <c r="H679" s="92">
        <f t="shared" si="18"/>
        <v>115.82130726128898</v>
      </c>
    </row>
    <row r="680" spans="1:8" x14ac:dyDescent="0.3">
      <c r="A680" t="s">
        <v>194</v>
      </c>
      <c r="B680" t="str">
        <f>VLOOKUP(C680, olt_db!$B$2:$E$75, 2, 0)</f>
        <v>OLT-SMGN-IBS-Pematang_Asilum-01</v>
      </c>
      <c r="C680" t="s">
        <v>210</v>
      </c>
      <c r="D680" s="89" t="s">
        <v>585</v>
      </c>
      <c r="E680" s="89" t="s">
        <v>412</v>
      </c>
      <c r="F680" s="90">
        <v>2.9789694328301</v>
      </c>
      <c r="G680" s="91">
        <v>99.170263874869605</v>
      </c>
      <c r="H680" s="92">
        <f t="shared" si="18"/>
        <v>138.53724523984326</v>
      </c>
    </row>
    <row r="681" spans="1:8" x14ac:dyDescent="0.3">
      <c r="A681" t="s">
        <v>194</v>
      </c>
      <c r="B681" t="str">
        <f>VLOOKUP(C681, olt_db!$B$2:$E$75, 2, 0)</f>
        <v>OLT-SMGN-IBS-Pematang_Asilum-01</v>
      </c>
      <c r="C681" t="s">
        <v>210</v>
      </c>
      <c r="D681" s="89" t="s">
        <v>585</v>
      </c>
      <c r="E681" s="89" t="s">
        <v>411</v>
      </c>
      <c r="F681" s="90">
        <v>2.9778428792030698</v>
      </c>
      <c r="G681" s="91">
        <v>99.170308582204299</v>
      </c>
      <c r="H681" s="92">
        <f t="shared" si="18"/>
        <v>120.36940032899044</v>
      </c>
    </row>
    <row r="682" spans="1:8" x14ac:dyDescent="0.3">
      <c r="A682" t="s">
        <v>194</v>
      </c>
      <c r="B682" t="str">
        <f>VLOOKUP(C682, olt_db!$B$2:$E$75, 2, 0)</f>
        <v>OLT-SMGN-IBS-Pematang_Asilum-01</v>
      </c>
      <c r="C682" t="s">
        <v>210</v>
      </c>
      <c r="D682" s="89" t="s">
        <v>585</v>
      </c>
      <c r="E682" s="89" t="s">
        <v>410</v>
      </c>
      <c r="F682" s="90">
        <v>2.9768682576765899</v>
      </c>
      <c r="G682" s="91">
        <v>99.170209962075702</v>
      </c>
      <c r="H682" s="92">
        <f t="shared" si="18"/>
        <v>146.98443095415783</v>
      </c>
    </row>
    <row r="683" spans="1:8" x14ac:dyDescent="0.3">
      <c r="A683" t="s">
        <v>194</v>
      </c>
      <c r="B683" t="str">
        <f>VLOOKUP(C683, olt_db!$B$2:$E$75, 2, 0)</f>
        <v>OLT-SMGN-IBS-Pematang_Asilum-01</v>
      </c>
      <c r="C683" t="s">
        <v>210</v>
      </c>
      <c r="D683" s="89" t="s">
        <v>585</v>
      </c>
      <c r="E683" s="89" t="s">
        <v>409</v>
      </c>
      <c r="F683" s="90">
        <v>2.97753630132723</v>
      </c>
      <c r="G683" s="91">
        <v>99.171203558265802</v>
      </c>
      <c r="H683" s="92">
        <f t="shared" si="18"/>
        <v>135.39954200269389</v>
      </c>
    </row>
    <row r="684" spans="1:8" x14ac:dyDescent="0.3">
      <c r="A684" t="s">
        <v>194</v>
      </c>
      <c r="B684" t="str">
        <f>VLOOKUP(C684, olt_db!$B$2:$E$75, 2, 0)</f>
        <v>OLT-SMGN-IBS-Pematang_Asilum-01</v>
      </c>
      <c r="C684" t="s">
        <v>210</v>
      </c>
      <c r="D684" s="89" t="s">
        <v>585</v>
      </c>
      <c r="E684" s="89" t="s">
        <v>408</v>
      </c>
      <c r="F684" s="90">
        <v>2.9780985376143301</v>
      </c>
      <c r="G684" s="91">
        <v>99.172152510318995</v>
      </c>
      <c r="H684" s="92">
        <f t="shared" si="18"/>
        <v>150.6010869725331</v>
      </c>
    </row>
    <row r="685" spans="1:8" x14ac:dyDescent="0.3">
      <c r="A685" t="s">
        <v>194</v>
      </c>
      <c r="B685" t="str">
        <f>VLOOKUP(C685, olt_db!$B$2:$E$75, 2, 0)</f>
        <v>OLT-SMGN-IBS-Pematang_Asilum-01</v>
      </c>
      <c r="C685" t="s">
        <v>210</v>
      </c>
      <c r="D685" s="89" t="s">
        <v>585</v>
      </c>
      <c r="E685" s="89" t="s">
        <v>407</v>
      </c>
      <c r="F685" s="90">
        <v>2.9787835881609102</v>
      </c>
      <c r="G685" s="91">
        <v>99.173170171645197</v>
      </c>
      <c r="H685" s="92">
        <f t="shared" si="18"/>
        <v>153.54625303316124</v>
      </c>
    </row>
    <row r="686" spans="1:8" x14ac:dyDescent="0.3">
      <c r="A686" t="s">
        <v>194</v>
      </c>
      <c r="B686" t="str">
        <f>VLOOKUP(C686, olt_db!$B$2:$E$75, 2, 0)</f>
        <v>OLT-SMGN-IBS-Pematang_Asilum-01</v>
      </c>
      <c r="C686" t="s">
        <v>210</v>
      </c>
      <c r="D686" s="89" t="s">
        <v>585</v>
      </c>
      <c r="E686" s="89" t="s">
        <v>406</v>
      </c>
      <c r="F686" s="90">
        <v>2.97951720504317</v>
      </c>
      <c r="G686" s="91">
        <v>99.174183105923603</v>
      </c>
      <c r="H686" s="92">
        <f t="shared" si="18"/>
        <v>87.216716191642362</v>
      </c>
    </row>
    <row r="687" spans="1:8" x14ac:dyDescent="0.3">
      <c r="A687" t="s">
        <v>194</v>
      </c>
      <c r="B687" t="str">
        <f>VLOOKUP(C687, olt_db!$B$2:$E$75, 2, 0)</f>
        <v>OLT-SMGN-IBS-Pematang_Asilum-01</v>
      </c>
      <c r="C687" t="s">
        <v>210</v>
      </c>
      <c r="D687" s="89" t="s">
        <v>585</v>
      </c>
      <c r="E687" s="89" t="s">
        <v>405</v>
      </c>
      <c r="F687" s="90">
        <v>2.9798535982990701</v>
      </c>
      <c r="G687" s="91">
        <v>99.174808957399094</v>
      </c>
      <c r="H687" s="92">
        <f t="shared" si="18"/>
        <v>88.876012015842591</v>
      </c>
    </row>
    <row r="688" spans="1:8" x14ac:dyDescent="0.3">
      <c r="A688" t="s">
        <v>194</v>
      </c>
      <c r="B688" t="str">
        <f>VLOOKUP(C688, olt_db!$B$2:$E$75, 2, 0)</f>
        <v>OLT-SMGN-IBS-Pematang_Asilum-01</v>
      </c>
      <c r="C688" t="s">
        <v>210</v>
      </c>
      <c r="D688" s="89" t="s">
        <v>585</v>
      </c>
      <c r="E688" s="89" t="s">
        <v>404</v>
      </c>
      <c r="F688" s="90">
        <v>2.9801033768790202</v>
      </c>
      <c r="G688" s="91">
        <v>99.175488665064293</v>
      </c>
      <c r="H688" s="92">
        <f t="shared" ref="H688:H728" si="19">(ACOS(COS(RADIANS(90-F689)) * COS(RADIANS(90-F688)) + SIN(RADIANS(90-F689)) * SIN(RADIANS(90-F688)) * COS(RADIANS(G689-G688))) * 6371392)*1.105</f>
        <v>126.58676647850271</v>
      </c>
    </row>
    <row r="689" spans="1:8" x14ac:dyDescent="0.3">
      <c r="A689" t="s">
        <v>194</v>
      </c>
      <c r="B689" t="str">
        <f>VLOOKUP(C689, olt_db!$B$2:$E$75, 2, 0)</f>
        <v>OLT-SMGN-IBS-Pematang_Asilum-01</v>
      </c>
      <c r="C689" t="s">
        <v>210</v>
      </c>
      <c r="D689" s="89" t="s">
        <v>585</v>
      </c>
      <c r="E689" s="89" t="s">
        <v>403</v>
      </c>
      <c r="F689" s="90">
        <v>2.9802065590057998</v>
      </c>
      <c r="G689" s="91">
        <v>99.176515055517896</v>
      </c>
      <c r="H689" s="92">
        <f t="shared" si="19"/>
        <v>174.63761861271968</v>
      </c>
    </row>
    <row r="690" spans="1:8" x14ac:dyDescent="0.3">
      <c r="A690" t="s">
        <v>194</v>
      </c>
      <c r="B690" t="str">
        <f>VLOOKUP(C690, olt_db!$B$2:$E$75, 2, 0)</f>
        <v>OLT-SMGN-IBS-Pematang_Asilum-01</v>
      </c>
      <c r="C690" t="s">
        <v>210</v>
      </c>
      <c r="D690" s="89" t="s">
        <v>585</v>
      </c>
      <c r="E690" s="89" t="s">
        <v>402</v>
      </c>
      <c r="F690" s="90">
        <v>2.9804228259699799</v>
      </c>
      <c r="G690" s="91">
        <v>99.177921635345598</v>
      </c>
      <c r="H690" s="92">
        <f t="shared" si="19"/>
        <v>195.12437301419521</v>
      </c>
    </row>
    <row r="691" spans="1:8" x14ac:dyDescent="0.3">
      <c r="A691" t="s">
        <v>194</v>
      </c>
      <c r="B691" t="str">
        <f>VLOOKUP(C691, olt_db!$B$2:$E$75, 2, 0)</f>
        <v>OLT-SMGN-IBS-Pematang_Asilum-01</v>
      </c>
      <c r="C691" t="s">
        <v>210</v>
      </c>
      <c r="D691" s="89" t="s">
        <v>585</v>
      </c>
      <c r="E691" s="89" t="s">
        <v>401</v>
      </c>
      <c r="F691" s="90">
        <v>2.98065052418989</v>
      </c>
      <c r="G691" s="91">
        <v>99.179495307105398</v>
      </c>
      <c r="H691" s="92">
        <f t="shared" si="19"/>
        <v>172.18607270356134</v>
      </c>
    </row>
    <row r="692" spans="1:8" x14ac:dyDescent="0.3">
      <c r="A692" t="s">
        <v>194</v>
      </c>
      <c r="B692" t="str">
        <f>VLOOKUP(C692, olt_db!$B$2:$E$75, 2, 0)</f>
        <v>OLT-SMGN-IBS-Pematang_Asilum-01</v>
      </c>
      <c r="C692" t="s">
        <v>210</v>
      </c>
      <c r="D692" s="89" t="s">
        <v>585</v>
      </c>
      <c r="E692" s="89" t="s">
        <v>400</v>
      </c>
      <c r="F692" s="90">
        <v>2.98088690404402</v>
      </c>
      <c r="G692" s="91">
        <v>99.180878374179898</v>
      </c>
      <c r="H692" s="92">
        <f t="shared" si="19"/>
        <v>127.55709353875784</v>
      </c>
    </row>
    <row r="693" spans="1:8" x14ac:dyDescent="0.3">
      <c r="A693" t="s">
        <v>194</v>
      </c>
      <c r="B693" t="str">
        <f>VLOOKUP(C693, olt_db!$B$2:$E$75, 2, 0)</f>
        <v>OLT-SMGN-IBS-Pematang_Asilum-01</v>
      </c>
      <c r="C693" t="s">
        <v>210</v>
      </c>
      <c r="D693" s="89" t="s">
        <v>585</v>
      </c>
      <c r="E693" s="89" t="s">
        <v>399</v>
      </c>
      <c r="F693" s="90">
        <v>2.9811046449277798</v>
      </c>
      <c r="G693" s="91">
        <v>99.181894736026607</v>
      </c>
      <c r="H693" s="92">
        <f t="shared" si="19"/>
        <v>214.12150870578478</v>
      </c>
    </row>
    <row r="694" spans="1:8" x14ac:dyDescent="0.3">
      <c r="A694" t="s">
        <v>194</v>
      </c>
      <c r="B694" t="str">
        <f>VLOOKUP(C694, olt_db!$B$2:$E$75, 2, 0)</f>
        <v>OLT-SMGN-IBS-Pematang_Asilum-01</v>
      </c>
      <c r="C694" t="s">
        <v>210</v>
      </c>
      <c r="D694" s="89" t="s">
        <v>585</v>
      </c>
      <c r="E694" s="89" t="s">
        <v>398</v>
      </c>
      <c r="F694" s="90">
        <v>2.9815366990188701</v>
      </c>
      <c r="G694" s="91">
        <v>99.183585166018304</v>
      </c>
      <c r="H694" s="92">
        <f t="shared" si="19"/>
        <v>123.19793154783241</v>
      </c>
    </row>
    <row r="695" spans="1:8" x14ac:dyDescent="0.3">
      <c r="A695" t="s">
        <v>194</v>
      </c>
      <c r="B695" t="str">
        <f>VLOOKUP(C695, olt_db!$B$2:$E$75, 2, 0)</f>
        <v>OLT-SMGN-IBS-Pematang_Asilum-01</v>
      </c>
      <c r="C695" t="s">
        <v>210</v>
      </c>
      <c r="D695" s="89" t="s">
        <v>585</v>
      </c>
      <c r="E695" s="89" t="s">
        <v>397</v>
      </c>
      <c r="F695" s="90">
        <v>2.98190836087036</v>
      </c>
      <c r="G695" s="91">
        <v>99.184517600439804</v>
      </c>
      <c r="H695" s="92">
        <f t="shared" si="19"/>
        <v>164.25318425251137</v>
      </c>
    </row>
    <row r="696" spans="1:8" x14ac:dyDescent="0.3">
      <c r="A696" t="s">
        <v>194</v>
      </c>
      <c r="B696" t="str">
        <f>VLOOKUP(C696, olt_db!$B$2:$E$75, 2, 0)</f>
        <v>OLT-SMGN-IBS-Pematang_Asilum-01</v>
      </c>
      <c r="C696" t="s">
        <v>210</v>
      </c>
      <c r="D696" s="89" t="s">
        <v>585</v>
      </c>
      <c r="E696" s="89" t="s">
        <v>396</v>
      </c>
      <c r="F696" s="90">
        <v>2.9823398303281299</v>
      </c>
      <c r="G696" s="91">
        <v>99.185784483796894</v>
      </c>
      <c r="H696" s="92">
        <f t="shared" si="19"/>
        <v>86.741759232790827</v>
      </c>
    </row>
    <row r="697" spans="1:8" x14ac:dyDescent="0.3">
      <c r="A697" t="s">
        <v>194</v>
      </c>
      <c r="B697" t="str">
        <f>VLOOKUP(C697, olt_db!$B$2:$E$75, 2, 0)</f>
        <v>OLT-SMGN-IBS-Pematang_Asilum-01</v>
      </c>
      <c r="C697" t="s">
        <v>210</v>
      </c>
      <c r="D697" s="89" t="s">
        <v>585</v>
      </c>
      <c r="E697" s="89" t="s">
        <v>395</v>
      </c>
      <c r="F697" s="90">
        <v>2.9825112661038702</v>
      </c>
      <c r="G697" s="91">
        <v>99.186470196713898</v>
      </c>
      <c r="H697" s="92">
        <f t="shared" si="19"/>
        <v>138.05014543632217</v>
      </c>
    </row>
    <row r="698" spans="1:8" x14ac:dyDescent="0.3">
      <c r="A698" t="s">
        <v>194</v>
      </c>
      <c r="B698" t="str">
        <f>VLOOKUP(C698, olt_db!$B$2:$E$75, 2, 0)</f>
        <v>OLT-SMGN-IBS-Pematang_Asilum-01</v>
      </c>
      <c r="C698" t="s">
        <v>210</v>
      </c>
      <c r="D698" s="89" t="s">
        <v>585</v>
      </c>
      <c r="E698" s="89" t="s">
        <v>394</v>
      </c>
      <c r="F698" s="90">
        <v>2.9827124393279298</v>
      </c>
      <c r="G698" s="91">
        <v>99.187577011581993</v>
      </c>
      <c r="H698" s="92">
        <f t="shared" si="19"/>
        <v>167.20662983281196</v>
      </c>
    </row>
    <row r="699" spans="1:8" x14ac:dyDescent="0.3">
      <c r="A699" t="s">
        <v>194</v>
      </c>
      <c r="B699" t="str">
        <f>VLOOKUP(C699, olt_db!$B$2:$E$75, 2, 0)</f>
        <v>OLT-SMGN-IBS-Pematang_Asilum-01</v>
      </c>
      <c r="C699" t="s">
        <v>210</v>
      </c>
      <c r="D699" s="89" t="s">
        <v>585</v>
      </c>
      <c r="E699" s="89" t="s">
        <v>393</v>
      </c>
      <c r="F699" s="90">
        <v>2.9829395151680198</v>
      </c>
      <c r="G699" s="91">
        <v>99.1889205049807</v>
      </c>
      <c r="H699" s="92">
        <f t="shared" si="19"/>
        <v>166.01854310946879</v>
      </c>
    </row>
    <row r="700" spans="1:8" x14ac:dyDescent="0.3">
      <c r="A700" t="s">
        <v>194</v>
      </c>
      <c r="B700" t="str">
        <f>VLOOKUP(C700, olt_db!$B$2:$E$75, 2, 0)</f>
        <v>OLT-SMGN-IBS-Pematang_Asilum-01</v>
      </c>
      <c r="C700" t="s">
        <v>210</v>
      </c>
      <c r="D700" s="89" t="s">
        <v>585</v>
      </c>
      <c r="E700" s="89" t="s">
        <v>392</v>
      </c>
      <c r="F700" s="90">
        <v>2.9830836239487599</v>
      </c>
      <c r="G700" s="91">
        <v>99.190265705182298</v>
      </c>
      <c r="H700" s="92">
        <f t="shared" si="19"/>
        <v>127.03911613410756</v>
      </c>
    </row>
    <row r="701" spans="1:8" x14ac:dyDescent="0.3">
      <c r="A701" t="s">
        <v>194</v>
      </c>
      <c r="B701" t="str">
        <f>VLOOKUP(C701, olt_db!$B$2:$E$75, 2, 0)</f>
        <v>OLT-SMGN-IBS-Pematang_Asilum-01</v>
      </c>
      <c r="C701" t="s">
        <v>210</v>
      </c>
      <c r="D701" s="89" t="s">
        <v>585</v>
      </c>
      <c r="E701" s="89" t="s">
        <v>391</v>
      </c>
      <c r="F701" s="90">
        <v>2.98326133440455</v>
      </c>
      <c r="G701" s="91">
        <v>99.191285563298393</v>
      </c>
      <c r="H701" s="92">
        <f t="shared" si="19"/>
        <v>148.72991291431964</v>
      </c>
    </row>
    <row r="702" spans="1:8" x14ac:dyDescent="0.3">
      <c r="A702" t="s">
        <v>194</v>
      </c>
      <c r="B702" t="str">
        <f>VLOOKUP(C702, olt_db!$B$2:$E$75, 2, 0)</f>
        <v>OLT-SMGN-IBS-Pematang_Asilum-01</v>
      </c>
      <c r="C702" t="s">
        <v>210</v>
      </c>
      <c r="D702" s="89" t="s">
        <v>585</v>
      </c>
      <c r="E702" s="89" t="s">
        <v>390</v>
      </c>
      <c r="F702" s="90">
        <v>2.98350899284919</v>
      </c>
      <c r="G702" s="91">
        <v>99.192471951135403</v>
      </c>
      <c r="H702" s="92">
        <f t="shared" si="19"/>
        <v>161.35011834713009</v>
      </c>
    </row>
    <row r="703" spans="1:8" x14ac:dyDescent="0.3">
      <c r="A703" t="s">
        <v>194</v>
      </c>
      <c r="B703" t="str">
        <f>VLOOKUP(C703, olt_db!$B$2:$E$75, 2, 0)</f>
        <v>OLT-SMGN-IBS-Pematang_Asilum-01</v>
      </c>
      <c r="C703" t="s">
        <v>210</v>
      </c>
      <c r="D703" s="89" t="s">
        <v>585</v>
      </c>
      <c r="E703" s="89" t="s">
        <v>389</v>
      </c>
      <c r="F703" s="90">
        <v>2.98364660877687</v>
      </c>
      <c r="G703" s="91">
        <v>99.193779584802499</v>
      </c>
      <c r="H703" s="92">
        <f t="shared" si="19"/>
        <v>99.807863511087632</v>
      </c>
    </row>
    <row r="704" spans="1:8" x14ac:dyDescent="0.3">
      <c r="A704" t="s">
        <v>194</v>
      </c>
      <c r="B704" t="str">
        <f>VLOOKUP(C704, olt_db!$B$2:$E$75, 2, 0)</f>
        <v>OLT-SMGN-IBS-Pematang_Asilum-01</v>
      </c>
      <c r="C704" t="s">
        <v>210</v>
      </c>
      <c r="D704" s="89" t="s">
        <v>585</v>
      </c>
      <c r="E704" s="89" t="s">
        <v>388</v>
      </c>
      <c r="F704" s="90">
        <v>2.9837615575126901</v>
      </c>
      <c r="G704" s="91">
        <v>99.194584752888801</v>
      </c>
      <c r="H704" s="92">
        <f t="shared" si="19"/>
        <v>77.858528554963286</v>
      </c>
    </row>
    <row r="705" spans="1:8" x14ac:dyDescent="0.3">
      <c r="A705" t="s">
        <v>194</v>
      </c>
      <c r="B705" t="str">
        <f>VLOOKUP(C705, olt_db!$B$2:$E$75, 2, 0)</f>
        <v>OLT-SMGN-IBS-Pematang_Asilum-01</v>
      </c>
      <c r="C705" t="s">
        <v>210</v>
      </c>
      <c r="D705" s="89" t="s">
        <v>585</v>
      </c>
      <c r="E705" s="89" t="s">
        <v>387</v>
      </c>
      <c r="F705" s="90">
        <v>2.9838110442228598</v>
      </c>
      <c r="G705" s="91">
        <v>99.195217299372302</v>
      </c>
      <c r="H705" s="92">
        <f t="shared" si="19"/>
        <v>122.43945069310564</v>
      </c>
    </row>
    <row r="706" spans="1:8" x14ac:dyDescent="0.3">
      <c r="A706" t="s">
        <v>194</v>
      </c>
      <c r="B706" t="str">
        <f>VLOOKUP(C706, olt_db!$B$2:$E$75, 2, 0)</f>
        <v>OLT-SMGN-IBS-Pematang_Asilum-01</v>
      </c>
      <c r="C706" t="s">
        <v>210</v>
      </c>
      <c r="D706" s="89" t="s">
        <v>585</v>
      </c>
      <c r="E706" s="89" t="s">
        <v>386</v>
      </c>
      <c r="F706" s="90">
        <v>2.98388861904342</v>
      </c>
      <c r="G706" s="91">
        <v>99.1962120546862</v>
      </c>
      <c r="H706" s="92">
        <f t="shared" si="19"/>
        <v>102.97627244638473</v>
      </c>
    </row>
    <row r="707" spans="1:8" x14ac:dyDescent="0.3">
      <c r="A707" t="s">
        <v>194</v>
      </c>
      <c r="B707" t="str">
        <f>VLOOKUP(C707, olt_db!$B$2:$E$75, 2, 0)</f>
        <v>OLT-SMGN-IBS-Pematang_Asilum-01</v>
      </c>
      <c r="C707" t="s">
        <v>210</v>
      </c>
      <c r="D707" s="89" t="s">
        <v>585</v>
      </c>
      <c r="E707" s="89" t="s">
        <v>385</v>
      </c>
      <c r="F707" s="90">
        <v>2.98398537989338</v>
      </c>
      <c r="G707" s="91">
        <v>99.197045616966307</v>
      </c>
      <c r="H707" s="92">
        <f t="shared" si="19"/>
        <v>62.260326301230819</v>
      </c>
    </row>
    <row r="708" spans="1:8" x14ac:dyDescent="0.3">
      <c r="A708" t="s">
        <v>194</v>
      </c>
      <c r="B708" t="str">
        <f>VLOOKUP(C708, olt_db!$B$2:$E$75, 2, 0)</f>
        <v>OLT-SMGN-IBS-Pematang_Asilum-01</v>
      </c>
      <c r="C708" t="s">
        <v>210</v>
      </c>
      <c r="D708" s="89" t="s">
        <v>585</v>
      </c>
      <c r="E708" s="89" t="s">
        <v>384</v>
      </c>
      <c r="F708" s="90">
        <v>2.9841504988741501</v>
      </c>
      <c r="G708" s="91">
        <v>99.197525291439405</v>
      </c>
      <c r="H708" s="92">
        <f t="shared" si="19"/>
        <v>70.741913994383637</v>
      </c>
    </row>
    <row r="709" spans="1:8" x14ac:dyDescent="0.3">
      <c r="A709" t="s">
        <v>194</v>
      </c>
      <c r="B709" t="str">
        <f>VLOOKUP(C709, olt_db!$B$2:$E$75, 2, 0)</f>
        <v>OLT-SMGN-IBS-Pematang_Asilum-01</v>
      </c>
      <c r="C709" t="s">
        <v>210</v>
      </c>
      <c r="D709" s="89" t="s">
        <v>585</v>
      </c>
      <c r="E709" s="89" t="s">
        <v>383</v>
      </c>
      <c r="F709" s="90">
        <v>2.9845028377564198</v>
      </c>
      <c r="G709" s="91">
        <v>99.197981210276495</v>
      </c>
      <c r="H709" s="92">
        <f t="shared" si="19"/>
        <v>184.81478613726298</v>
      </c>
    </row>
    <row r="710" spans="1:8" x14ac:dyDescent="0.3">
      <c r="A710" t="s">
        <v>194</v>
      </c>
      <c r="B710" t="str">
        <f>VLOOKUP(C710, olt_db!$B$2:$E$75, 2, 0)</f>
        <v>OLT-SMGN-IBS-Pematang_Asilum-01</v>
      </c>
      <c r="C710" t="s">
        <v>210</v>
      </c>
      <c r="D710" s="89" t="s">
        <v>585</v>
      </c>
      <c r="E710" s="89" t="s">
        <v>382</v>
      </c>
      <c r="F710" s="90">
        <v>2.9856716452323599</v>
      </c>
      <c r="G710" s="91">
        <v>99.198929101129906</v>
      </c>
      <c r="H710" s="92">
        <f t="shared" si="19"/>
        <v>264.55962034612094</v>
      </c>
    </row>
    <row r="711" spans="1:8" x14ac:dyDescent="0.3">
      <c r="A711" t="s">
        <v>194</v>
      </c>
      <c r="B711" t="str">
        <f>VLOOKUP(C711, olt_db!$B$2:$E$75, 2, 0)</f>
        <v>OLT-SMGN-IBS-Pematang_Asilum-01</v>
      </c>
      <c r="C711" t="s">
        <v>210</v>
      </c>
      <c r="D711" s="89" t="s">
        <v>585</v>
      </c>
      <c r="E711" s="89" t="s">
        <v>381</v>
      </c>
      <c r="F711" s="90">
        <v>2.98736354061894</v>
      </c>
      <c r="G711" s="91">
        <v>99.200262459283195</v>
      </c>
      <c r="H711" s="92">
        <f t="shared" si="19"/>
        <v>125.25941556787582</v>
      </c>
    </row>
    <row r="712" spans="1:8" x14ac:dyDescent="0.3">
      <c r="A712" t="s">
        <v>194</v>
      </c>
      <c r="B712" t="str">
        <f>VLOOKUP(C712, olt_db!$B$2:$E$75, 2, 0)</f>
        <v>OLT-SMGN-IBS-Pematang_Asilum-01</v>
      </c>
      <c r="C712" t="s">
        <v>210</v>
      </c>
      <c r="D712" s="89" t="s">
        <v>585</v>
      </c>
      <c r="E712" s="89" t="s">
        <v>380</v>
      </c>
      <c r="F712" s="90">
        <v>2.98814160997249</v>
      </c>
      <c r="G712" s="91">
        <v>99.200921949131398</v>
      </c>
      <c r="H712" s="92">
        <f t="shared" si="19"/>
        <v>304.51400020290873</v>
      </c>
    </row>
    <row r="713" spans="1:8" x14ac:dyDescent="0.3">
      <c r="A713" t="s">
        <v>194</v>
      </c>
      <c r="B713" t="str">
        <f>VLOOKUP(C713, olt_db!$B$2:$E$75, 2, 0)</f>
        <v>OLT-SMGN-IBS-Pematang_Asilum-01</v>
      </c>
      <c r="C713" t="s">
        <v>210</v>
      </c>
      <c r="D713" s="89" t="s">
        <v>585</v>
      </c>
      <c r="E713" s="89" t="s">
        <v>379</v>
      </c>
      <c r="F713" s="90">
        <v>2.9900998296602901</v>
      </c>
      <c r="G713" s="91">
        <v>99.202442822156996</v>
      </c>
      <c r="H713" s="92">
        <f t="shared" si="19"/>
        <v>230.9754225301873</v>
      </c>
    </row>
    <row r="714" spans="1:8" x14ac:dyDescent="0.3">
      <c r="A714" t="s">
        <v>194</v>
      </c>
      <c r="B714" t="str">
        <f>VLOOKUP(C714, olt_db!$B$2:$E$75, 2, 0)</f>
        <v>OLT-SMGN-IBS-Pematang_Asilum-01</v>
      </c>
      <c r="C714" t="s">
        <v>210</v>
      </c>
      <c r="D714" s="89" t="s">
        <v>585</v>
      </c>
      <c r="E714" s="89" t="s">
        <v>378</v>
      </c>
      <c r="F714" s="90">
        <v>2.9915374267083301</v>
      </c>
      <c r="G714" s="91">
        <v>99.203655523177403</v>
      </c>
      <c r="H714" s="92">
        <f t="shared" si="19"/>
        <v>316.5763133742812</v>
      </c>
    </row>
    <row r="715" spans="1:8" x14ac:dyDescent="0.3">
      <c r="A715" t="s">
        <v>194</v>
      </c>
      <c r="B715" t="str">
        <f>VLOOKUP(C715, olt_db!$B$2:$E$75, 2, 0)</f>
        <v>OLT-SMGN-IBS-Pematang_Asilum-01</v>
      </c>
      <c r="C715" t="s">
        <v>210</v>
      </c>
      <c r="D715" s="89" t="s">
        <v>585</v>
      </c>
      <c r="E715" s="89" t="s">
        <v>377</v>
      </c>
      <c r="F715" s="90">
        <v>2.9935615971846099</v>
      </c>
      <c r="G715" s="91">
        <v>99.205251531464697</v>
      </c>
      <c r="H715" s="92">
        <f t="shared" si="19"/>
        <v>239.46299636092317</v>
      </c>
    </row>
    <row r="716" spans="1:8" x14ac:dyDescent="0.3">
      <c r="A716" t="s">
        <v>194</v>
      </c>
      <c r="B716" t="str">
        <f>VLOOKUP(C716, olt_db!$B$2:$E$75, 2, 0)</f>
        <v>OLT-SMGN-IBS-Pematang_Asilum-01</v>
      </c>
      <c r="C716" t="s">
        <v>210</v>
      </c>
      <c r="D716" s="89" t="s">
        <v>585</v>
      </c>
      <c r="E716" s="89" t="s">
        <v>376</v>
      </c>
      <c r="F716" s="90">
        <v>2.9950598627602001</v>
      </c>
      <c r="G716" s="91">
        <v>99.206499417947001</v>
      </c>
      <c r="H716" s="92">
        <f t="shared" si="19"/>
        <v>145.87095059687806</v>
      </c>
    </row>
    <row r="717" spans="1:8" x14ac:dyDescent="0.3">
      <c r="A717" t="s">
        <v>194</v>
      </c>
      <c r="B717" t="str">
        <f>VLOOKUP(C717, olt_db!$B$2:$E$75, 2, 0)</f>
        <v>OLT-SMGN-IBS-Pematang_Asilum-01</v>
      </c>
      <c r="C717" t="s">
        <v>210</v>
      </c>
      <c r="D717" s="89" t="s">
        <v>585</v>
      </c>
      <c r="E717" s="89" t="s">
        <v>375</v>
      </c>
      <c r="F717" s="90">
        <v>2.9959498087903</v>
      </c>
      <c r="G717" s="91">
        <v>99.207286146548697</v>
      </c>
      <c r="H717" s="92">
        <f t="shared" si="19"/>
        <v>121.06981974839483</v>
      </c>
    </row>
    <row r="718" spans="1:8" x14ac:dyDescent="0.3">
      <c r="A718" t="s">
        <v>194</v>
      </c>
      <c r="B718" t="str">
        <f>VLOOKUP(C718, olt_db!$B$2:$E$75, 2, 0)</f>
        <v>OLT-SMGN-IBS-Pematang_Asilum-01</v>
      </c>
      <c r="C718" t="s">
        <v>210</v>
      </c>
      <c r="D718" s="89" t="s">
        <v>585</v>
      </c>
      <c r="E718" s="89" t="s">
        <v>374</v>
      </c>
      <c r="F718" s="90">
        <v>2.99659180418409</v>
      </c>
      <c r="G718" s="91">
        <v>99.208034584515303</v>
      </c>
      <c r="H718" s="92">
        <f t="shared" si="19"/>
        <v>202.67322499112854</v>
      </c>
    </row>
    <row r="719" spans="1:8" x14ac:dyDescent="0.3">
      <c r="A719" t="s">
        <v>194</v>
      </c>
      <c r="B719" t="str">
        <f>VLOOKUP(C719, olt_db!$B$2:$E$75, 2, 0)</f>
        <v>OLT-SMGN-IBS-Pematang_Asilum-01</v>
      </c>
      <c r="C719" t="s">
        <v>210</v>
      </c>
      <c r="D719" s="89" t="s">
        <v>585</v>
      </c>
      <c r="E719" s="89" t="s">
        <v>373</v>
      </c>
      <c r="F719" s="90">
        <v>2.9974516430167601</v>
      </c>
      <c r="G719" s="91">
        <v>99.209444046430605</v>
      </c>
      <c r="H719" s="92">
        <f t="shared" si="19"/>
        <v>156.15952212601997</v>
      </c>
    </row>
    <row r="720" spans="1:8" x14ac:dyDescent="0.3">
      <c r="A720" t="s">
        <v>194</v>
      </c>
      <c r="B720" t="str">
        <f>VLOOKUP(C720, olt_db!$B$2:$E$75, 2, 0)</f>
        <v>OLT-SMGN-IBS-Pematang_Asilum-01</v>
      </c>
      <c r="C720" t="s">
        <v>210</v>
      </c>
      <c r="D720" s="89" t="s">
        <v>585</v>
      </c>
      <c r="E720" s="89" t="s">
        <v>372</v>
      </c>
      <c r="F720" s="90">
        <v>2.9980191582140701</v>
      </c>
      <c r="G720" s="91">
        <v>99.210582701131202</v>
      </c>
      <c r="H720" s="92">
        <f t="shared" si="19"/>
        <v>149.16152402590737</v>
      </c>
    </row>
    <row r="721" spans="1:8" x14ac:dyDescent="0.3">
      <c r="A721" t="s">
        <v>194</v>
      </c>
      <c r="B721" t="str">
        <f>VLOOKUP(C721, olt_db!$B$2:$E$75, 2, 0)</f>
        <v>OLT-SMGN-IBS-Pematang_Asilum-01</v>
      </c>
      <c r="C721" t="s">
        <v>210</v>
      </c>
      <c r="D721" s="89" t="s">
        <v>585</v>
      </c>
      <c r="E721" s="89" t="s">
        <v>371</v>
      </c>
      <c r="F721" s="90">
        <v>2.99841891434472</v>
      </c>
      <c r="G721" s="91">
        <v>99.2117304607454</v>
      </c>
      <c r="H721" s="92">
        <f t="shared" si="19"/>
        <v>148.48091454019089</v>
      </c>
    </row>
    <row r="722" spans="1:8" x14ac:dyDescent="0.3">
      <c r="A722" t="s">
        <v>194</v>
      </c>
      <c r="B722" t="str">
        <f>VLOOKUP(C722, olt_db!$B$2:$E$75, 2, 0)</f>
        <v>OLT-SMGN-IBS-Pematang_Asilum-01</v>
      </c>
      <c r="C722" t="s">
        <v>210</v>
      </c>
      <c r="D722" s="89" t="s">
        <v>585</v>
      </c>
      <c r="E722" s="89" t="s">
        <v>370</v>
      </c>
      <c r="F722" s="90">
        <v>2.9987865811185901</v>
      </c>
      <c r="G722" s="91">
        <v>99.212883106625597</v>
      </c>
      <c r="H722" s="92">
        <f t="shared" si="19"/>
        <v>66.848474301879705</v>
      </c>
    </row>
    <row r="723" spans="1:8" x14ac:dyDescent="0.3">
      <c r="A723" t="s">
        <v>194</v>
      </c>
      <c r="B723" t="str">
        <f>VLOOKUP(C723, olt_db!$B$2:$E$75, 2, 0)</f>
        <v>OLT-SMGN-IBS-Pematang_Asilum-01</v>
      </c>
      <c r="C723" t="s">
        <v>210</v>
      </c>
      <c r="D723" s="89" t="s">
        <v>585</v>
      </c>
      <c r="E723" s="89" t="s">
        <v>369</v>
      </c>
      <c r="F723" s="90">
        <v>2.9989649178262101</v>
      </c>
      <c r="G723" s="91">
        <v>99.213397774076</v>
      </c>
      <c r="H723" s="92">
        <f t="shared" si="19"/>
        <v>309.61088482440931</v>
      </c>
    </row>
    <row r="724" spans="1:8" x14ac:dyDescent="0.3">
      <c r="A724" t="s">
        <v>194</v>
      </c>
      <c r="B724" t="str">
        <f>VLOOKUP(C724, olt_db!$B$2:$E$75, 2, 0)</f>
        <v>OLT-SMGN-IBS-Pematang_Asilum-01</v>
      </c>
      <c r="C724" t="s">
        <v>210</v>
      </c>
      <c r="D724" s="89" t="s">
        <v>585</v>
      </c>
      <c r="E724" s="89" t="s">
        <v>368</v>
      </c>
      <c r="F724" s="90">
        <v>2.9997553143389899</v>
      </c>
      <c r="G724" s="91">
        <v>99.2157935376582</v>
      </c>
      <c r="H724" s="92">
        <f t="shared" si="19"/>
        <v>228.03713814315208</v>
      </c>
    </row>
    <row r="725" spans="1:8" x14ac:dyDescent="0.3">
      <c r="A725" t="s">
        <v>194</v>
      </c>
      <c r="B725" t="str">
        <f>VLOOKUP(C725, olt_db!$B$2:$E$75, 2, 0)</f>
        <v>OLT-SMGN-IBS-Pematang_Asilum-01</v>
      </c>
      <c r="C725" t="s">
        <v>210</v>
      </c>
      <c r="D725" s="89" t="s">
        <v>585</v>
      </c>
      <c r="E725" s="89" t="s">
        <v>471</v>
      </c>
      <c r="F725" s="93">
        <v>3.0003764226745702</v>
      </c>
      <c r="G725" s="94">
        <v>99.217544715975606</v>
      </c>
      <c r="H725" s="92">
        <f t="shared" si="19"/>
        <v>67.980520031082023</v>
      </c>
    </row>
    <row r="726" spans="1:8" x14ac:dyDescent="0.3">
      <c r="A726" t="s">
        <v>194</v>
      </c>
      <c r="B726" t="str">
        <f>VLOOKUP(C726, olt_db!$B$2:$E$75, 2, 0)</f>
        <v>OLT-SMGN-IBS-Pematang_Asilum-01</v>
      </c>
      <c r="C726" t="s">
        <v>210</v>
      </c>
      <c r="D726" s="89" t="s">
        <v>585</v>
      </c>
      <c r="E726" s="89" t="s">
        <v>472</v>
      </c>
      <c r="F726" s="93">
        <v>3.00092054360413</v>
      </c>
      <c r="G726" s="94">
        <v>99.217444565407405</v>
      </c>
      <c r="H726" s="92">
        <f t="shared" si="19"/>
        <v>80.278331663998301</v>
      </c>
    </row>
    <row r="727" spans="1:8" x14ac:dyDescent="0.3">
      <c r="A727" t="s">
        <v>194</v>
      </c>
      <c r="B727" t="str">
        <f>VLOOKUP(C727, olt_db!$B$2:$E$75, 2, 0)</f>
        <v>OLT-SMGN-IBS-Pematang_Asilum-01</v>
      </c>
      <c r="C727" t="s">
        <v>210</v>
      </c>
      <c r="D727" s="89" t="s">
        <v>585</v>
      </c>
      <c r="E727" s="89" t="s">
        <v>473</v>
      </c>
      <c r="F727" s="93">
        <v>3.00154200279961</v>
      </c>
      <c r="G727" s="94">
        <v>99.217242763723902</v>
      </c>
      <c r="H727" s="92">
        <f t="shared" si="19"/>
        <v>91.01675083284249</v>
      </c>
    </row>
    <row r="728" spans="1:8" x14ac:dyDescent="0.3">
      <c r="A728" t="s">
        <v>194</v>
      </c>
      <c r="B728" t="str">
        <f>VLOOKUP(C728, olt_db!$B$2:$E$75, 2, 0)</f>
        <v>OLT-SMGN-IBS-Pematang_Asilum-01</v>
      </c>
      <c r="C728" t="s">
        <v>210</v>
      </c>
      <c r="D728" s="89" t="s">
        <v>585</v>
      </c>
      <c r="E728" s="89" t="s">
        <v>474</v>
      </c>
      <c r="F728" s="93">
        <v>3.0022696172432601</v>
      </c>
      <c r="G728" s="94">
        <v>99.217103910151593</v>
      </c>
      <c r="H728" s="92">
        <f t="shared" si="19"/>
        <v>29.382093796002472</v>
      </c>
    </row>
    <row r="729" spans="1:8" x14ac:dyDescent="0.3">
      <c r="A729" t="s">
        <v>194</v>
      </c>
      <c r="B729" t="str">
        <f>VLOOKUP(C729, olt_db!$B$2:$E$75, 2, 0)</f>
        <v>OLT-SMGN-IBS-Pematang_Asilum-01</v>
      </c>
      <c r="C729" t="s">
        <v>210</v>
      </c>
      <c r="D729" s="89" t="s">
        <v>585</v>
      </c>
      <c r="E729" s="89" t="s">
        <v>475</v>
      </c>
      <c r="F729" s="93">
        <v>3.0022221674476199</v>
      </c>
      <c r="G729" s="94">
        <v>99.216869226803595</v>
      </c>
      <c r="H729" s="92">
        <f>(ACOS(COS(RADIANS(90-olt_db!F51)) * COS(RADIANS(90-F729)) + SIN(RADIANS(90-olt_db!F51)) * SIN(RADIANS(90-F729)) * COS(RADIANS(olt_db!G51-G729))) * 6371392)*1.105</f>
        <v>0.33175441850036641</v>
      </c>
    </row>
    <row r="730" spans="1:8" x14ac:dyDescent="0.3">
      <c r="A730" t="s">
        <v>194</v>
      </c>
      <c r="B730" t="str">
        <f>VLOOKUP(C730, olt_db!$B$2:$E$75, 2, 0)</f>
        <v>OLT-SMGN-IBS-Pematang_Asilum-01</v>
      </c>
      <c r="C730" t="s">
        <v>210</v>
      </c>
      <c r="D730" s="69" t="s">
        <v>590</v>
      </c>
      <c r="E730" s="69" t="s">
        <v>541</v>
      </c>
      <c r="F730" s="70">
        <v>3.0021463692177801</v>
      </c>
      <c r="G730" s="71">
        <v>99.216528821701004</v>
      </c>
      <c r="H730" s="72">
        <f>(ACOS(COS(RADIANS(90-F731)) * COS(RADIANS(90-F730)) + SIN(RADIANS(90-F731)) * SIN(RADIANS(90-F730)) * COS(RADIANS(G731-G730))) * 6371392)*1.105</f>
        <v>42.796577244628054</v>
      </c>
    </row>
    <row r="731" spans="1:8" x14ac:dyDescent="0.3">
      <c r="A731" t="s">
        <v>194</v>
      </c>
      <c r="B731" t="str">
        <f>VLOOKUP(C731, olt_db!$B$2:$E$75, 2, 0)</f>
        <v>OLT-SMGN-IBS-Pematang_Asilum-01</v>
      </c>
      <c r="C731" t="s">
        <v>210</v>
      </c>
      <c r="D731" s="69" t="s">
        <v>590</v>
      </c>
      <c r="E731" s="69" t="s">
        <v>475</v>
      </c>
      <c r="F731" s="70">
        <v>3.0022221674476199</v>
      </c>
      <c r="G731" s="71">
        <v>99.216869226803595</v>
      </c>
      <c r="H731" s="72">
        <f>(ACOS(COS(RADIANS(90-olt_db!F51)) * COS(RADIANS(90-F731)) + SIN(RADIANS(90-olt_db!F51)) * SIN(RADIANS(90-F731)) * COS(RADIANS(olt_db!G51-G731))) * 6371392)*1.105</f>
        <v>0.33175441850036641</v>
      </c>
    </row>
    <row r="732" spans="1:8" x14ac:dyDescent="0.3">
      <c r="A732" t="s">
        <v>194</v>
      </c>
      <c r="B732" t="str">
        <f>VLOOKUP(C732, olt_db!$B$2:$E$75, 2, 0)</f>
        <v>OLT-SMGN-IBS-Pematang_Asilum-01</v>
      </c>
      <c r="C732" t="s">
        <v>210</v>
      </c>
      <c r="D732" s="79" t="s">
        <v>591</v>
      </c>
      <c r="E732" s="79" t="s">
        <v>542</v>
      </c>
      <c r="F732" s="81">
        <v>3.0016456814713499</v>
      </c>
      <c r="G732" s="82">
        <v>99.215146233039206</v>
      </c>
      <c r="H732" s="80">
        <f>(ACOS(COS(RADIANS(90-F733)) * COS(RADIANS(90-F732)) + SIN(RADIANS(90-F733)) * SIN(RADIANS(90-F732)) * COS(RADIANS(G733-G732))) * 6371392)*1.105</f>
        <v>123.7423526626046</v>
      </c>
    </row>
    <row r="733" spans="1:8" x14ac:dyDescent="0.3">
      <c r="A733" t="s">
        <v>194</v>
      </c>
      <c r="B733" t="str">
        <f>VLOOKUP(C733, olt_db!$B$2:$E$75, 2, 0)</f>
        <v>OLT-SMGN-IBS-Pematang_Asilum-01</v>
      </c>
      <c r="C733" t="s">
        <v>210</v>
      </c>
      <c r="D733" s="79" t="s">
        <v>591</v>
      </c>
      <c r="E733" s="79" t="s">
        <v>543</v>
      </c>
      <c r="F733" s="81">
        <v>3.0019775434515101</v>
      </c>
      <c r="G733" s="82">
        <v>99.216098321440896</v>
      </c>
      <c r="H733" s="80">
        <f>(ACOS(COS(RADIANS(90-F734)) * COS(RADIANS(90-F733)) + SIN(RADIANS(90-F734)) * SIN(RADIANS(90-F733)) * COS(RADIANS(G734-G733))) * 6371392)*1.105</f>
        <v>56.753669770855304</v>
      </c>
    </row>
    <row r="734" spans="1:8" x14ac:dyDescent="0.3">
      <c r="A734" t="s">
        <v>194</v>
      </c>
      <c r="B734" t="str">
        <f>VLOOKUP(C734, olt_db!$B$2:$E$75, 2, 0)</f>
        <v>OLT-SMGN-IBS-Pematang_Asilum-01</v>
      </c>
      <c r="C734" t="s">
        <v>210</v>
      </c>
      <c r="D734" s="79" t="s">
        <v>591</v>
      </c>
      <c r="E734" s="79" t="s">
        <v>541</v>
      </c>
      <c r="F734" s="81">
        <v>3.0021463692177801</v>
      </c>
      <c r="G734" s="82">
        <v>99.216528821701004</v>
      </c>
      <c r="H734" s="80">
        <f>(ACOS(COS(RADIANS(90-F735)) * COS(RADIANS(90-F734)) + SIN(RADIANS(90-F735)) * SIN(RADIANS(90-F734)) * COS(RADIANS(G735-G734))) * 6371392)*1.105</f>
        <v>42.796577244628054</v>
      </c>
    </row>
    <row r="735" spans="1:8" x14ac:dyDescent="0.3">
      <c r="A735" t="s">
        <v>194</v>
      </c>
      <c r="B735" t="str">
        <f>VLOOKUP(C735, olt_db!$B$2:$E$75, 2, 0)</f>
        <v>OLT-SMGN-IBS-Pematang_Asilum-01</v>
      </c>
      <c r="C735" t="s">
        <v>210</v>
      </c>
      <c r="D735" s="79" t="s">
        <v>591</v>
      </c>
      <c r="E735" s="79" t="s">
        <v>475</v>
      </c>
      <c r="F735" s="81">
        <v>3.0022221674476199</v>
      </c>
      <c r="G735" s="82">
        <v>99.216869226803595</v>
      </c>
      <c r="H735" s="80">
        <f>(ACOS(COS(RADIANS(90-olt_db!F51)) * COS(RADIANS(90-F735)) + SIN(RADIANS(90-olt_db!F51)) * SIN(RADIANS(90-F735)) * COS(RADIANS(olt_db!G51-G735))) * 6371392)*1.105</f>
        <v>0.33175441850036641</v>
      </c>
    </row>
    <row r="736" spans="1:8" x14ac:dyDescent="0.3">
      <c r="A736" t="s">
        <v>194</v>
      </c>
      <c r="B736" t="str">
        <f>VLOOKUP(C736, olt_db!$B$2:$E$75, 2, 0)</f>
        <v>OLT-SMGN-IBS-Pematang_Asilum-01</v>
      </c>
      <c r="C736" t="s">
        <v>210</v>
      </c>
      <c r="D736" s="95" t="s">
        <v>625</v>
      </c>
      <c r="E736" s="95" t="s">
        <v>369</v>
      </c>
      <c r="F736" s="96">
        <v>2.9989649178262101</v>
      </c>
      <c r="G736" s="97">
        <v>99.213397774076</v>
      </c>
      <c r="H736" s="98">
        <f>(ACOS(COS(RADIANS(90-F737)) * COS(RADIANS(90-F736)) + SIN(RADIANS(90-F737)) * SIN(RADIANS(90-F736)) * COS(RADIANS(G737-G736))) * 6371392)*1.105</f>
        <v>309.61088482440931</v>
      </c>
    </row>
    <row r="737" spans="1:8" x14ac:dyDescent="0.3">
      <c r="A737" t="s">
        <v>194</v>
      </c>
      <c r="B737" t="str">
        <f>VLOOKUP(C737, olt_db!$B$2:$E$75, 2, 0)</f>
        <v>OLT-SMGN-IBS-Pematang_Asilum-01</v>
      </c>
      <c r="C737" t="s">
        <v>210</v>
      </c>
      <c r="D737" s="95" t="s">
        <v>625</v>
      </c>
      <c r="E737" s="95" t="s">
        <v>368</v>
      </c>
      <c r="F737" s="96">
        <v>2.9997553143389899</v>
      </c>
      <c r="G737" s="97">
        <v>99.2157935376582</v>
      </c>
      <c r="H737" s="98">
        <f t="shared" ref="H737:H738" si="20">(ACOS(COS(RADIANS(90-F738)) * COS(RADIANS(90-F737)) + SIN(RADIANS(90-F738)) * SIN(RADIANS(90-F737)) * COS(RADIANS(G738-G737))) * 6371392)*1.105</f>
        <v>129.71992325283708</v>
      </c>
    </row>
    <row r="738" spans="1:8" x14ac:dyDescent="0.3">
      <c r="A738" t="s">
        <v>194</v>
      </c>
      <c r="B738" t="str">
        <f>VLOOKUP(C738, olt_db!$B$2:$E$75, 2, 0)</f>
        <v>OLT-SMGN-IBS-Pematang_Asilum-01</v>
      </c>
      <c r="C738" t="s">
        <v>210</v>
      </c>
      <c r="D738" s="95" t="s">
        <v>625</v>
      </c>
      <c r="E738" s="95" t="s">
        <v>544</v>
      </c>
      <c r="F738" s="96">
        <v>3.00074383010478</v>
      </c>
      <c r="G738" s="97">
        <v>99.215422490405601</v>
      </c>
      <c r="H738" s="98">
        <f t="shared" si="20"/>
        <v>115.88671457375563</v>
      </c>
    </row>
    <row r="739" spans="1:8" x14ac:dyDescent="0.3">
      <c r="A739" t="s">
        <v>194</v>
      </c>
      <c r="B739" t="str">
        <f>VLOOKUP(C739, olt_db!$B$2:$E$75, 2, 0)</f>
        <v>OLT-SMGN-IBS-Pematang_Asilum-01</v>
      </c>
      <c r="C739" t="s">
        <v>210</v>
      </c>
      <c r="D739" s="95" t="s">
        <v>625</v>
      </c>
      <c r="E739" s="95" t="s">
        <v>542</v>
      </c>
      <c r="F739" s="96">
        <v>3.0016456814713499</v>
      </c>
      <c r="G739" s="97">
        <v>99.215146233039206</v>
      </c>
      <c r="H739" s="98">
        <f>(ACOS(COS(RADIANS(90-F740)) * COS(RADIANS(90-F739)) + SIN(RADIANS(90-F740)) * SIN(RADIANS(90-F739)) * COS(RADIANS(G740-G739))) * 6371392)*1.105</f>
        <v>123.7423526626046</v>
      </c>
    </row>
    <row r="740" spans="1:8" x14ac:dyDescent="0.3">
      <c r="A740" t="s">
        <v>194</v>
      </c>
      <c r="B740" t="str">
        <f>VLOOKUP(C740, olt_db!$B$2:$E$75, 2, 0)</f>
        <v>OLT-SMGN-IBS-Pematang_Asilum-01</v>
      </c>
      <c r="C740" t="s">
        <v>210</v>
      </c>
      <c r="D740" s="95" t="s">
        <v>625</v>
      </c>
      <c r="E740" s="95" t="s">
        <v>543</v>
      </c>
      <c r="F740" s="96">
        <v>3.0019775434515101</v>
      </c>
      <c r="G740" s="97">
        <v>99.216098321440896</v>
      </c>
      <c r="H740" s="98">
        <f>(ACOS(COS(RADIANS(90-F741)) * COS(RADIANS(90-F740)) + SIN(RADIANS(90-F741)) * SIN(RADIANS(90-F740)) * COS(RADIANS(G741-G740))) * 6371392)*1.105</f>
        <v>56.753669770855304</v>
      </c>
    </row>
    <row r="741" spans="1:8" x14ac:dyDescent="0.3">
      <c r="A741" t="s">
        <v>194</v>
      </c>
      <c r="B741" t="str">
        <f>VLOOKUP(C741, olt_db!$B$2:$E$75, 2, 0)</f>
        <v>OLT-SMGN-IBS-Pematang_Asilum-01</v>
      </c>
      <c r="C741" t="s">
        <v>210</v>
      </c>
      <c r="D741" s="95" t="s">
        <v>625</v>
      </c>
      <c r="E741" s="95" t="s">
        <v>541</v>
      </c>
      <c r="F741" s="96">
        <v>3.0021463692177801</v>
      </c>
      <c r="G741" s="97">
        <v>99.216528821701004</v>
      </c>
      <c r="H741" s="98">
        <f>(ACOS(COS(RADIANS(90-F742)) * COS(RADIANS(90-F741)) + SIN(RADIANS(90-F742)) * SIN(RADIANS(90-F741)) * COS(RADIANS(G742-G741))) * 6371392)*1.105</f>
        <v>42.796577244628054</v>
      </c>
    </row>
    <row r="742" spans="1:8" ht="15" thickBot="1" x14ac:dyDescent="0.35">
      <c r="A742" s="105" t="s">
        <v>194</v>
      </c>
      <c r="B742" s="105" t="str">
        <f>VLOOKUP(C742, olt_db!$B$2:$E$75, 2, 0)</f>
        <v>OLT-SMGN-IBS-Pematang_Asilum-01</v>
      </c>
      <c r="C742" s="105" t="s">
        <v>210</v>
      </c>
      <c r="D742" s="109" t="s">
        <v>625</v>
      </c>
      <c r="E742" s="109" t="s">
        <v>475</v>
      </c>
      <c r="F742" s="110">
        <v>3.0022221674476199</v>
      </c>
      <c r="G742" s="111">
        <v>99.216869226803595</v>
      </c>
      <c r="H742" s="112">
        <f>(ACOS(COS(RADIANS(90-olt_db!F51)) * COS(RADIANS(90-F742)) + SIN(RADIANS(90-olt_db!F51)) * SIN(RADIANS(90-F742)) * COS(RADIANS(olt_db!G51-G742))) * 6371392)*1.105</f>
        <v>0.33175441850036641</v>
      </c>
    </row>
    <row r="743" spans="1:8" x14ac:dyDescent="0.3">
      <c r="A743" t="s">
        <v>194</v>
      </c>
      <c r="B743" t="str">
        <f>VLOOKUP(C743, olt_db!$B$2:$E$75, 2, 0)</f>
        <v>OLT-SMGN-IBS-Pematang_Asilum-02</v>
      </c>
      <c r="C743" t="s">
        <v>211</v>
      </c>
      <c r="D743" s="16" t="s">
        <v>554</v>
      </c>
      <c r="E743" s="16" t="s">
        <v>629</v>
      </c>
      <c r="F743" s="44">
        <v>2.9610343870630298</v>
      </c>
      <c r="G743" s="42">
        <v>99.163770541172696</v>
      </c>
      <c r="H743" s="17">
        <f t="shared" ref="H743:H806" si="21">(ACOS(COS(RADIANS(90-F744)) * COS(RADIANS(90-F743)) + SIN(RADIANS(90-F744)) * SIN(RADIANS(90-F743)) * COS(RADIANS(G744-G743))) * 6371392)*1.105</f>
        <v>186.09767026774938</v>
      </c>
    </row>
    <row r="744" spans="1:8" x14ac:dyDescent="0.3">
      <c r="A744" t="s">
        <v>194</v>
      </c>
      <c r="B744" t="str">
        <f>VLOOKUP(C744, olt_db!$B$2:$E$75, 2, 0)</f>
        <v>OLT-SMGN-IBS-Pematang_Asilum-02</v>
      </c>
      <c r="C744" t="s">
        <v>211</v>
      </c>
      <c r="D744" s="16" t="s">
        <v>554</v>
      </c>
      <c r="E744" s="16" t="s">
        <v>630</v>
      </c>
      <c r="F744" s="44">
        <v>2.95999306019915</v>
      </c>
      <c r="G744" s="42">
        <v>99.162669378548401</v>
      </c>
      <c r="H744" s="17">
        <f t="shared" si="21"/>
        <v>172.87630151512553</v>
      </c>
    </row>
    <row r="745" spans="1:8" x14ac:dyDescent="0.3">
      <c r="A745" t="s">
        <v>194</v>
      </c>
      <c r="B745" t="str">
        <f>VLOOKUP(C745, olt_db!$B$2:$E$75, 2, 0)</f>
        <v>OLT-SMGN-IBS-Pematang_Asilum-02</v>
      </c>
      <c r="C745" t="s">
        <v>211</v>
      </c>
      <c r="D745" s="16" t="s">
        <v>554</v>
      </c>
      <c r="E745" s="16" t="s">
        <v>631</v>
      </c>
      <c r="F745" s="44">
        <v>2.9590123926401999</v>
      </c>
      <c r="G745" s="42">
        <v>99.161659248377703</v>
      </c>
      <c r="H745" s="17">
        <f t="shared" si="21"/>
        <v>113.80109900849138</v>
      </c>
    </row>
    <row r="746" spans="1:8" x14ac:dyDescent="0.3">
      <c r="A746" t="s">
        <v>194</v>
      </c>
      <c r="B746" t="str">
        <f>VLOOKUP(C746, olt_db!$B$2:$E$75, 2, 0)</f>
        <v>OLT-SMGN-IBS-Pematang_Asilum-02</v>
      </c>
      <c r="C746" t="s">
        <v>211</v>
      </c>
      <c r="D746" s="16" t="s">
        <v>554</v>
      </c>
      <c r="E746" s="16" t="s">
        <v>632</v>
      </c>
      <c r="F746" s="44">
        <v>2.9583584247692101</v>
      </c>
      <c r="G746" s="42">
        <v>99.161002595024399</v>
      </c>
      <c r="H746" s="17">
        <f t="shared" si="21"/>
        <v>161.93225122072246</v>
      </c>
    </row>
    <row r="747" spans="1:8" x14ac:dyDescent="0.3">
      <c r="A747" t="s">
        <v>194</v>
      </c>
      <c r="B747" t="str">
        <f>VLOOKUP(C747, olt_db!$B$2:$E$75, 2, 0)</f>
        <v>OLT-SMGN-IBS-Pematang_Asilum-02</v>
      </c>
      <c r="C747" t="s">
        <v>211</v>
      </c>
      <c r="D747" s="16" t="s">
        <v>554</v>
      </c>
      <c r="E747" s="16" t="s">
        <v>633</v>
      </c>
      <c r="F747" s="44">
        <v>2.9574306565446502</v>
      </c>
      <c r="G747" s="42">
        <v>99.160065439220702</v>
      </c>
      <c r="H747" s="17">
        <f t="shared" si="21"/>
        <v>163.62247686117408</v>
      </c>
    </row>
    <row r="748" spans="1:8" x14ac:dyDescent="0.3">
      <c r="A748" t="s">
        <v>194</v>
      </c>
      <c r="B748" t="str">
        <f>VLOOKUP(C748, olt_db!$B$2:$E$75, 2, 0)</f>
        <v>OLT-SMGN-IBS-Pematang_Asilum-02</v>
      </c>
      <c r="C748" t="s">
        <v>211</v>
      </c>
      <c r="D748" s="16" t="s">
        <v>554</v>
      </c>
      <c r="E748" s="16" t="s">
        <v>634</v>
      </c>
      <c r="F748" s="44">
        <v>2.9564953402602501</v>
      </c>
      <c r="G748" s="42">
        <v>99.159116387800694</v>
      </c>
      <c r="H748" s="17">
        <f t="shared" si="21"/>
        <v>142.07496780914153</v>
      </c>
    </row>
    <row r="749" spans="1:8" x14ac:dyDescent="0.3">
      <c r="A749" t="s">
        <v>194</v>
      </c>
      <c r="B749" t="str">
        <f>VLOOKUP(C749, olt_db!$B$2:$E$75, 2, 0)</f>
        <v>OLT-SMGN-IBS-Pematang_Asilum-02</v>
      </c>
      <c r="C749" t="s">
        <v>211</v>
      </c>
      <c r="D749" s="16" t="s">
        <v>554</v>
      </c>
      <c r="E749" s="16" t="s">
        <v>635</v>
      </c>
      <c r="F749" s="44">
        <v>2.9556827100061001</v>
      </c>
      <c r="G749" s="42">
        <v>99.158292797841298</v>
      </c>
      <c r="H749" s="17">
        <f t="shared" si="21"/>
        <v>148.27466764012155</v>
      </c>
    </row>
    <row r="750" spans="1:8" x14ac:dyDescent="0.3">
      <c r="A750" t="s">
        <v>194</v>
      </c>
      <c r="B750" t="str">
        <f>VLOOKUP(C750, olt_db!$B$2:$E$75, 2, 0)</f>
        <v>OLT-SMGN-IBS-Pematang_Asilum-02</v>
      </c>
      <c r="C750" t="s">
        <v>211</v>
      </c>
      <c r="D750" s="16" t="s">
        <v>554</v>
      </c>
      <c r="E750" s="16" t="s">
        <v>636</v>
      </c>
      <c r="F750" s="44">
        <v>2.9548240794596698</v>
      </c>
      <c r="G750" s="42">
        <v>99.157443826779797</v>
      </c>
      <c r="H750" s="17">
        <f t="shared" si="21"/>
        <v>131.64674163065513</v>
      </c>
    </row>
    <row r="751" spans="1:8" x14ac:dyDescent="0.3">
      <c r="A751" t="s">
        <v>194</v>
      </c>
      <c r="B751" t="str">
        <f>VLOOKUP(C751, olt_db!$B$2:$E$75, 2, 0)</f>
        <v>OLT-SMGN-IBS-Pematang_Asilum-02</v>
      </c>
      <c r="C751" t="s">
        <v>211</v>
      </c>
      <c r="D751" s="16" t="s">
        <v>554</v>
      </c>
      <c r="E751" s="16" t="s">
        <v>637</v>
      </c>
      <c r="F751" s="44">
        <v>2.9540880464586201</v>
      </c>
      <c r="G751" s="42">
        <v>99.156664285074697</v>
      </c>
      <c r="H751" s="17">
        <f t="shared" si="21"/>
        <v>107.37066615525761</v>
      </c>
    </row>
    <row r="752" spans="1:8" x14ac:dyDescent="0.3">
      <c r="A752" t="s">
        <v>194</v>
      </c>
      <c r="B752" t="str">
        <f>VLOOKUP(C752, olt_db!$B$2:$E$75, 2, 0)</f>
        <v>OLT-SMGN-IBS-Pematang_Asilum-02</v>
      </c>
      <c r="C752" t="s">
        <v>211</v>
      </c>
      <c r="D752" s="16" t="s">
        <v>554</v>
      </c>
      <c r="E752" s="16" t="s">
        <v>638</v>
      </c>
      <c r="F752" s="44">
        <v>2.9534746439278701</v>
      </c>
      <c r="G752" s="42">
        <v>99.156041153356597</v>
      </c>
      <c r="H752" s="17">
        <f t="shared" si="21"/>
        <v>97.962086123248213</v>
      </c>
    </row>
    <row r="753" spans="1:8" x14ac:dyDescent="0.3">
      <c r="A753" t="s">
        <v>194</v>
      </c>
      <c r="B753" t="str">
        <f>VLOOKUP(C753, olt_db!$B$2:$E$75, 2, 0)</f>
        <v>OLT-SMGN-IBS-Pematang_Asilum-02</v>
      </c>
      <c r="C753" t="s">
        <v>211</v>
      </c>
      <c r="D753" s="16" t="s">
        <v>554</v>
      </c>
      <c r="E753" s="16" t="s">
        <v>639</v>
      </c>
      <c r="F753" s="44">
        <v>2.9529034391415498</v>
      </c>
      <c r="G753" s="42">
        <v>99.155484264542906</v>
      </c>
      <c r="H753" s="17">
        <f t="shared" si="21"/>
        <v>114.68961873692425</v>
      </c>
    </row>
    <row r="754" spans="1:8" x14ac:dyDescent="0.3">
      <c r="A754" t="s">
        <v>194</v>
      </c>
      <c r="B754" t="str">
        <f>VLOOKUP(C754, olt_db!$B$2:$E$75, 2, 0)</f>
        <v>OLT-SMGN-IBS-Pematang_Asilum-02</v>
      </c>
      <c r="C754" t="s">
        <v>211</v>
      </c>
      <c r="D754" s="16" t="s">
        <v>554</v>
      </c>
      <c r="E754" s="16" t="s">
        <v>640</v>
      </c>
      <c r="F754" s="44">
        <v>2.9535659390837501</v>
      </c>
      <c r="G754" s="42">
        <v>99.154825926887099</v>
      </c>
      <c r="H754" s="17">
        <f t="shared" si="21"/>
        <v>123.30026892742723</v>
      </c>
    </row>
    <row r="755" spans="1:8" x14ac:dyDescent="0.3">
      <c r="A755" t="s">
        <v>194</v>
      </c>
      <c r="B755" t="str">
        <f>VLOOKUP(C755, olt_db!$B$2:$E$75, 2, 0)</f>
        <v>OLT-SMGN-IBS-Pematang_Asilum-02</v>
      </c>
      <c r="C755" t="s">
        <v>211</v>
      </c>
      <c r="D755" s="16" t="s">
        <v>554</v>
      </c>
      <c r="E755" s="16" t="s">
        <v>641</v>
      </c>
      <c r="F755" s="44">
        <v>2.9542659843969501</v>
      </c>
      <c r="G755" s="42">
        <v>99.154106067003795</v>
      </c>
      <c r="H755" s="17">
        <f t="shared" si="21"/>
        <v>109.07634276484696</v>
      </c>
    </row>
    <row r="756" spans="1:8" x14ac:dyDescent="0.3">
      <c r="A756" t="s">
        <v>194</v>
      </c>
      <c r="B756" t="str">
        <f>VLOOKUP(C756, olt_db!$B$2:$E$75, 2, 0)</f>
        <v>OLT-SMGN-IBS-Pematang_Asilum-02</v>
      </c>
      <c r="C756" t="s">
        <v>211</v>
      </c>
      <c r="D756" s="16" t="s">
        <v>554</v>
      </c>
      <c r="E756" s="16" t="s">
        <v>642</v>
      </c>
      <c r="F756" s="44">
        <v>2.9549051726291302</v>
      </c>
      <c r="G756" s="42">
        <v>99.153489280160102</v>
      </c>
      <c r="H756" s="17">
        <f t="shared" si="21"/>
        <v>125.10929365386627</v>
      </c>
    </row>
    <row r="757" spans="1:8" x14ac:dyDescent="0.3">
      <c r="A757" t="s">
        <v>194</v>
      </c>
      <c r="B757" t="str">
        <f>VLOOKUP(C757, olt_db!$B$2:$E$75, 2, 0)</f>
        <v>OLT-SMGN-IBS-Pematang_Asilum-02</v>
      </c>
      <c r="C757" t="s">
        <v>211</v>
      </c>
      <c r="D757" s="16" t="s">
        <v>554</v>
      </c>
      <c r="E757" s="16" t="s">
        <v>643</v>
      </c>
      <c r="F757" s="44">
        <v>2.95564877789896</v>
      </c>
      <c r="G757" s="42">
        <v>99.152792868753295</v>
      </c>
      <c r="H757" s="17">
        <f t="shared" si="21"/>
        <v>80.631203650055213</v>
      </c>
    </row>
    <row r="758" spans="1:8" x14ac:dyDescent="0.3">
      <c r="A758" t="s">
        <v>194</v>
      </c>
      <c r="B758" t="str">
        <f>VLOOKUP(C758, olt_db!$B$2:$E$75, 2, 0)</f>
        <v>OLT-SMGN-IBS-Pematang_Asilum-02</v>
      </c>
      <c r="C758" t="s">
        <v>211</v>
      </c>
      <c r="D758" s="16" t="s">
        <v>554</v>
      </c>
      <c r="E758" s="16" t="s">
        <v>644</v>
      </c>
      <c r="F758" s="44">
        <v>2.9561303648230401</v>
      </c>
      <c r="G758" s="42">
        <v>99.152346564056003</v>
      </c>
      <c r="H758" s="17">
        <f t="shared" si="21"/>
        <v>67.402995283892452</v>
      </c>
    </row>
    <row r="759" spans="1:8" x14ac:dyDescent="0.3">
      <c r="A759" t="s">
        <v>194</v>
      </c>
      <c r="B759" t="str">
        <f>VLOOKUP(C759, olt_db!$B$2:$E$75, 2, 0)</f>
        <v>OLT-SMGN-IBS-Pematang_Asilum-02</v>
      </c>
      <c r="C759" t="s">
        <v>211</v>
      </c>
      <c r="D759" s="16" t="s">
        <v>554</v>
      </c>
      <c r="E759" s="16" t="s">
        <v>645</v>
      </c>
      <c r="F759" s="44">
        <v>2.9565250413153898</v>
      </c>
      <c r="G759" s="42">
        <v>99.151965107211296</v>
      </c>
      <c r="H759" s="17">
        <f t="shared" si="21"/>
        <v>100.27037899028828</v>
      </c>
    </row>
    <row r="760" spans="1:8" x14ac:dyDescent="0.3">
      <c r="A760" t="s">
        <v>194</v>
      </c>
      <c r="B760" t="str">
        <f>VLOOKUP(C760, olt_db!$B$2:$E$75, 2, 0)</f>
        <v>OLT-SMGN-IBS-Pematang_Asilum-02</v>
      </c>
      <c r="C760" t="s">
        <v>211</v>
      </c>
      <c r="D760" s="16" t="s">
        <v>554</v>
      </c>
      <c r="E760" s="16" t="s">
        <v>646</v>
      </c>
      <c r="F760" s="44">
        <v>2.9571014925901702</v>
      </c>
      <c r="G760" s="42">
        <v>99.151386768089594</v>
      </c>
      <c r="H760" s="17">
        <f t="shared" si="21"/>
        <v>85.607940628150459</v>
      </c>
    </row>
    <row r="761" spans="1:8" x14ac:dyDescent="0.3">
      <c r="A761" t="s">
        <v>194</v>
      </c>
      <c r="B761" t="str">
        <f>VLOOKUP(C761, olt_db!$B$2:$E$75, 2, 0)</f>
        <v>OLT-SMGN-IBS-Pematang_Asilum-02</v>
      </c>
      <c r="C761" t="s">
        <v>211</v>
      </c>
      <c r="D761" s="16" t="s">
        <v>554</v>
      </c>
      <c r="E761" s="16" t="s">
        <v>647</v>
      </c>
      <c r="F761" s="44">
        <v>2.9575858057625002</v>
      </c>
      <c r="G761" s="42">
        <v>99.150885282504902</v>
      </c>
      <c r="H761" s="17">
        <f t="shared" si="21"/>
        <v>50.900037342376166</v>
      </c>
    </row>
    <row r="762" spans="1:8" x14ac:dyDescent="0.3">
      <c r="A762" t="s">
        <v>194</v>
      </c>
      <c r="B762" t="str">
        <f>VLOOKUP(C762, olt_db!$B$2:$E$75, 2, 0)</f>
        <v>OLT-SMGN-IBS-Pematang_Asilum-02</v>
      </c>
      <c r="C762" t="s">
        <v>211</v>
      </c>
      <c r="D762" s="16" t="s">
        <v>554</v>
      </c>
      <c r="E762" s="16" t="s">
        <v>648</v>
      </c>
      <c r="F762" s="44">
        <v>2.9578652648833299</v>
      </c>
      <c r="G762" s="42">
        <v>99.150579112503607</v>
      </c>
      <c r="H762" s="17">
        <f t="shared" si="21"/>
        <v>41.607215608434323</v>
      </c>
    </row>
    <row r="763" spans="1:8" x14ac:dyDescent="0.3">
      <c r="A763" t="s">
        <v>194</v>
      </c>
      <c r="B763" t="str">
        <f>VLOOKUP(C763, olt_db!$B$2:$E$75, 2, 0)</f>
        <v>OLT-SMGN-IBS-Pematang_Asilum-02</v>
      </c>
      <c r="C763" t="s">
        <v>211</v>
      </c>
      <c r="D763" s="16" t="s">
        <v>554</v>
      </c>
      <c r="E763" s="16" t="s">
        <v>649</v>
      </c>
      <c r="F763" s="44">
        <v>2.9581819680026502</v>
      </c>
      <c r="G763" s="42">
        <v>99.150699079010906</v>
      </c>
      <c r="H763" s="17">
        <f t="shared" si="21"/>
        <v>123.62141911603041</v>
      </c>
    </row>
    <row r="764" spans="1:8" x14ac:dyDescent="0.3">
      <c r="A764" t="s">
        <v>194</v>
      </c>
      <c r="B764" t="str">
        <f>VLOOKUP(C764, olt_db!$B$2:$E$75, 2, 0)</f>
        <v>OLT-SMGN-IBS-Pematang_Asilum-02</v>
      </c>
      <c r="C764" t="s">
        <v>211</v>
      </c>
      <c r="D764" s="16" t="s">
        <v>554</v>
      </c>
      <c r="E764" s="16" t="s">
        <v>650</v>
      </c>
      <c r="F764" s="44">
        <v>2.9589492825145101</v>
      </c>
      <c r="G764" s="42">
        <v>99.151350613174699</v>
      </c>
      <c r="H764" s="17">
        <f t="shared" si="21"/>
        <v>80.25707846625096</v>
      </c>
    </row>
    <row r="765" spans="1:8" x14ac:dyDescent="0.3">
      <c r="A765" t="s">
        <v>194</v>
      </c>
      <c r="B765" t="str">
        <f>VLOOKUP(C765, olt_db!$B$2:$E$75, 2, 0)</f>
        <v>OLT-SMGN-IBS-Pematang_Asilum-02</v>
      </c>
      <c r="C765" t="s">
        <v>211</v>
      </c>
      <c r="D765" s="16" t="s">
        <v>554</v>
      </c>
      <c r="E765" s="16" t="s">
        <v>651</v>
      </c>
      <c r="F765" s="44">
        <v>2.9594304769953799</v>
      </c>
      <c r="G765" s="42">
        <v>99.151792847514002</v>
      </c>
      <c r="H765" s="17">
        <f t="shared" si="21"/>
        <v>123.49956508505757</v>
      </c>
    </row>
    <row r="766" spans="1:8" x14ac:dyDescent="0.3">
      <c r="A766" t="s">
        <v>194</v>
      </c>
      <c r="B766" t="str">
        <f>VLOOKUP(C766, olt_db!$B$2:$E$75, 2, 0)</f>
        <v>OLT-SMGN-IBS-Pematang_Asilum-02</v>
      </c>
      <c r="C766" t="s">
        <v>211</v>
      </c>
      <c r="D766" s="16" t="s">
        <v>554</v>
      </c>
      <c r="E766" s="16" t="s">
        <v>652</v>
      </c>
      <c r="F766" s="44">
        <v>2.9603770923280099</v>
      </c>
      <c r="G766" s="42">
        <v>99.151454664826801</v>
      </c>
      <c r="H766" s="17">
        <f t="shared" si="21"/>
        <v>66.143295524345248</v>
      </c>
    </row>
    <row r="767" spans="1:8" x14ac:dyDescent="0.3">
      <c r="A767" t="s">
        <v>194</v>
      </c>
      <c r="B767" t="str">
        <f>VLOOKUP(C767, olt_db!$B$2:$E$75, 2, 0)</f>
        <v>OLT-SMGN-IBS-Pematang_Asilum-02</v>
      </c>
      <c r="C767" t="s">
        <v>211</v>
      </c>
      <c r="D767" s="16" t="s">
        <v>554</v>
      </c>
      <c r="E767" s="16" t="s">
        <v>653</v>
      </c>
      <c r="F767" s="44">
        <v>2.9607595615971798</v>
      </c>
      <c r="G767" s="42">
        <v>99.151833941556006</v>
      </c>
      <c r="H767" s="17">
        <f t="shared" si="21"/>
        <v>89.320834300597639</v>
      </c>
    </row>
    <row r="768" spans="1:8" x14ac:dyDescent="0.3">
      <c r="A768" t="s">
        <v>194</v>
      </c>
      <c r="B768" t="str">
        <f>VLOOKUP(C768, olt_db!$B$2:$E$75, 2, 0)</f>
        <v>OLT-SMGN-IBS-Pematang_Asilum-02</v>
      </c>
      <c r="C768" t="s">
        <v>211</v>
      </c>
      <c r="D768" s="16" t="s">
        <v>554</v>
      </c>
      <c r="E768" s="16" t="s">
        <v>654</v>
      </c>
      <c r="F768" s="44">
        <v>2.9614363039230298</v>
      </c>
      <c r="G768" s="42">
        <v>99.151568231849197</v>
      </c>
      <c r="H768" s="17">
        <f t="shared" si="21"/>
        <v>56.762686685111788</v>
      </c>
    </row>
    <row r="769" spans="1:8" x14ac:dyDescent="0.3">
      <c r="A769" t="s">
        <v>194</v>
      </c>
      <c r="B769" t="str">
        <f>VLOOKUP(C769, olt_db!$B$2:$E$75, 2, 0)</f>
        <v>OLT-SMGN-IBS-Pematang_Asilum-02</v>
      </c>
      <c r="C769" t="s">
        <v>211</v>
      </c>
      <c r="D769" s="16" t="s">
        <v>554</v>
      </c>
      <c r="E769" s="16" t="s">
        <v>655</v>
      </c>
      <c r="F769" s="44">
        <v>2.96188720403849</v>
      </c>
      <c r="G769" s="42">
        <v>99.1514676912726</v>
      </c>
      <c r="H769" s="17">
        <f t="shared" si="21"/>
        <v>126.04245015352939</v>
      </c>
    </row>
    <row r="770" spans="1:8" x14ac:dyDescent="0.3">
      <c r="A770" t="s">
        <v>194</v>
      </c>
      <c r="B770" t="str">
        <f>VLOOKUP(C770, olt_db!$B$2:$E$75, 2, 0)</f>
        <v>OLT-SMGN-IBS-Pematang_Asilum-02</v>
      </c>
      <c r="C770" t="s">
        <v>211</v>
      </c>
      <c r="D770" s="16" t="s">
        <v>554</v>
      </c>
      <c r="E770" s="16" t="s">
        <v>656</v>
      </c>
      <c r="F770" s="44">
        <v>2.9623427346887099</v>
      </c>
      <c r="G770" s="42">
        <v>99.150547407293701</v>
      </c>
      <c r="H770" s="17">
        <f t="shared" si="21"/>
        <v>95.576887833348223</v>
      </c>
    </row>
    <row r="771" spans="1:8" x14ac:dyDescent="0.3">
      <c r="A771" t="s">
        <v>194</v>
      </c>
      <c r="B771" t="str">
        <f>VLOOKUP(C771, olt_db!$B$2:$E$75, 2, 0)</f>
        <v>OLT-SMGN-IBS-Pematang_Asilum-02</v>
      </c>
      <c r="C771" t="s">
        <v>211</v>
      </c>
      <c r="D771" s="16" t="s">
        <v>554</v>
      </c>
      <c r="E771" s="16" t="s">
        <v>657</v>
      </c>
      <c r="F771" s="44">
        <v>2.9623870610939802</v>
      </c>
      <c r="G771" s="42">
        <v>99.149769812871696</v>
      </c>
      <c r="H771" s="17">
        <f t="shared" si="21"/>
        <v>38.84162831324705</v>
      </c>
    </row>
    <row r="772" spans="1:8" x14ac:dyDescent="0.3">
      <c r="A772" t="s">
        <v>194</v>
      </c>
      <c r="B772" t="str">
        <f>VLOOKUP(C772, olt_db!$B$2:$E$75, 2, 0)</f>
        <v>OLT-SMGN-IBS-Pematang_Asilum-02</v>
      </c>
      <c r="C772" t="s">
        <v>211</v>
      </c>
      <c r="D772" s="16" t="s">
        <v>554</v>
      </c>
      <c r="E772" s="16" t="s">
        <v>658</v>
      </c>
      <c r="F772" s="44">
        <v>2.9622590034736098</v>
      </c>
      <c r="G772" s="42">
        <v>99.1494804278271</v>
      </c>
      <c r="H772" s="17">
        <f t="shared" si="21"/>
        <v>120.02144049919764</v>
      </c>
    </row>
    <row r="773" spans="1:8" x14ac:dyDescent="0.3">
      <c r="A773" t="s">
        <v>194</v>
      </c>
      <c r="B773" t="str">
        <f>VLOOKUP(C773, olt_db!$B$2:$E$75, 2, 0)</f>
        <v>OLT-SMGN-IBS-Pematang_Asilum-02</v>
      </c>
      <c r="C773" t="s">
        <v>211</v>
      </c>
      <c r="D773" s="16" t="s">
        <v>554</v>
      </c>
      <c r="E773" s="16" t="s">
        <v>659</v>
      </c>
      <c r="F773" s="44">
        <v>2.9615069612825402</v>
      </c>
      <c r="G773" s="42">
        <v>99.148856312581103</v>
      </c>
      <c r="H773" s="17">
        <f t="shared" si="21"/>
        <v>50.914198417749077</v>
      </c>
    </row>
    <row r="774" spans="1:8" x14ac:dyDescent="0.3">
      <c r="A774" t="s">
        <v>194</v>
      </c>
      <c r="B774" t="str">
        <f>VLOOKUP(C774, olt_db!$B$2:$E$75, 2, 0)</f>
        <v>OLT-SMGN-IBS-Pematang_Asilum-02</v>
      </c>
      <c r="C774" t="s">
        <v>211</v>
      </c>
      <c r="D774" s="16" t="s">
        <v>554</v>
      </c>
      <c r="E774" s="16" t="s">
        <v>660</v>
      </c>
      <c r="F774" s="44">
        <v>2.96152238990092</v>
      </c>
      <c r="G774" s="42">
        <v>99.148441698195995</v>
      </c>
      <c r="H774" s="17">
        <f t="shared" si="21"/>
        <v>170.7018822387609</v>
      </c>
    </row>
    <row r="775" spans="1:8" x14ac:dyDescent="0.3">
      <c r="A775" t="s">
        <v>194</v>
      </c>
      <c r="B775" t="str">
        <f>VLOOKUP(C775, olt_db!$B$2:$E$75, 2, 0)</f>
        <v>OLT-SMGN-IBS-Pematang_Asilum-02</v>
      </c>
      <c r="C775" t="s">
        <v>211</v>
      </c>
      <c r="D775" s="16" t="s">
        <v>554</v>
      </c>
      <c r="E775" s="16" t="s">
        <v>661</v>
      </c>
      <c r="F775" s="44">
        <v>2.9620638174943998</v>
      </c>
      <c r="G775" s="42">
        <v>99.1471606397117</v>
      </c>
      <c r="H775" s="17">
        <f t="shared" si="21"/>
        <v>156.11031944007911</v>
      </c>
    </row>
    <row r="776" spans="1:8" x14ac:dyDescent="0.3">
      <c r="A776" t="s">
        <v>194</v>
      </c>
      <c r="B776" t="str">
        <f>VLOOKUP(C776, olt_db!$B$2:$E$75, 2, 0)</f>
        <v>OLT-SMGN-IBS-Pematang_Asilum-02</v>
      </c>
      <c r="C776" t="s">
        <v>211</v>
      </c>
      <c r="D776" s="16" t="s">
        <v>554</v>
      </c>
      <c r="E776" s="16" t="s">
        <v>662</v>
      </c>
      <c r="F776" s="44">
        <v>2.9627342713895399</v>
      </c>
      <c r="G776" s="42">
        <v>99.146080059441005</v>
      </c>
      <c r="H776" s="17">
        <f t="shared" si="21"/>
        <v>63.333387079511773</v>
      </c>
    </row>
    <row r="777" spans="1:8" x14ac:dyDescent="0.3">
      <c r="A777" t="s">
        <v>194</v>
      </c>
      <c r="B777" t="str">
        <f>VLOOKUP(C777, olt_db!$B$2:$E$75, 2, 0)</f>
        <v>OLT-SMGN-IBS-Pematang_Asilum-02</v>
      </c>
      <c r="C777" t="s">
        <v>211</v>
      </c>
      <c r="D777" s="16" t="s">
        <v>554</v>
      </c>
      <c r="E777" s="16" t="s">
        <v>663</v>
      </c>
      <c r="F777" s="44">
        <v>2.9630267425195802</v>
      </c>
      <c r="G777" s="42">
        <v>99.145655091328706</v>
      </c>
      <c r="H777" s="17">
        <f t="shared" si="21"/>
        <v>190.35070045096816</v>
      </c>
    </row>
    <row r="778" spans="1:8" x14ac:dyDescent="0.3">
      <c r="A778" t="s">
        <v>194</v>
      </c>
      <c r="B778" t="str">
        <f>VLOOKUP(C778, olt_db!$B$2:$E$75, 2, 0)</f>
        <v>OLT-SMGN-IBS-Pematang_Asilum-02</v>
      </c>
      <c r="C778" t="s">
        <v>211</v>
      </c>
      <c r="D778" s="16" t="s">
        <v>554</v>
      </c>
      <c r="E778" s="16" t="s">
        <v>664</v>
      </c>
      <c r="F778" s="44">
        <v>2.9641406880928298</v>
      </c>
      <c r="G778" s="42">
        <v>99.144577151908905</v>
      </c>
      <c r="H778" s="17">
        <f t="shared" si="21"/>
        <v>188.10899763511773</v>
      </c>
    </row>
    <row r="779" spans="1:8" x14ac:dyDescent="0.3">
      <c r="A779" t="s">
        <v>194</v>
      </c>
      <c r="B779" t="str">
        <f>VLOOKUP(C779, olt_db!$B$2:$E$75, 2, 0)</f>
        <v>OLT-SMGN-IBS-Pematang_Asilum-02</v>
      </c>
      <c r="C779" t="s">
        <v>211</v>
      </c>
      <c r="D779" s="16" t="s">
        <v>554</v>
      </c>
      <c r="E779" s="16" t="s">
        <v>665</v>
      </c>
      <c r="F779" s="44">
        <v>2.9652165923253002</v>
      </c>
      <c r="G779" s="42">
        <v>99.143486672829098</v>
      </c>
      <c r="H779" s="17">
        <f t="shared" si="21"/>
        <v>273.65251482464936</v>
      </c>
    </row>
    <row r="780" spans="1:8" x14ac:dyDescent="0.3">
      <c r="A780" t="s">
        <v>194</v>
      </c>
      <c r="B780" t="str">
        <f>VLOOKUP(C780, olt_db!$B$2:$E$75, 2, 0)</f>
        <v>OLT-SMGN-IBS-Pematang_Asilum-02</v>
      </c>
      <c r="C780" t="s">
        <v>211</v>
      </c>
      <c r="D780" s="16" t="s">
        <v>554</v>
      </c>
      <c r="E780" s="16" t="s">
        <v>666</v>
      </c>
      <c r="F780" s="44">
        <v>2.96652921340127</v>
      </c>
      <c r="G780" s="42">
        <v>99.145288161900694</v>
      </c>
      <c r="H780" s="17">
        <f t="shared" si="21"/>
        <v>303.24689535072628</v>
      </c>
    </row>
    <row r="781" spans="1:8" x14ac:dyDescent="0.3">
      <c r="A781" t="s">
        <v>194</v>
      </c>
      <c r="B781" t="str">
        <f>VLOOKUP(C781, olt_db!$B$2:$E$75, 2, 0)</f>
        <v>OLT-SMGN-IBS-Pematang_Asilum-02</v>
      </c>
      <c r="C781" t="s">
        <v>211</v>
      </c>
      <c r="D781" s="16" t="s">
        <v>554</v>
      </c>
      <c r="E781" s="16" t="s">
        <v>667</v>
      </c>
      <c r="F781" s="44">
        <v>2.96822786081548</v>
      </c>
      <c r="G781" s="42">
        <v>99.1470808118207</v>
      </c>
      <c r="H781" s="17">
        <f t="shared" si="21"/>
        <v>212.82962626407632</v>
      </c>
    </row>
    <row r="782" spans="1:8" x14ac:dyDescent="0.3">
      <c r="A782" t="s">
        <v>194</v>
      </c>
      <c r="B782" t="str">
        <f>VLOOKUP(C782, olt_db!$B$2:$E$75, 2, 0)</f>
        <v>OLT-SMGN-IBS-Pematang_Asilum-02</v>
      </c>
      <c r="C782" t="s">
        <v>211</v>
      </c>
      <c r="D782" s="16" t="s">
        <v>554</v>
      </c>
      <c r="E782" s="16" t="s">
        <v>668</v>
      </c>
      <c r="F782" s="44">
        <v>2.9693058668735302</v>
      </c>
      <c r="G782" s="42">
        <v>99.148438313618001</v>
      </c>
      <c r="H782" s="17">
        <f t="shared" si="21"/>
        <v>322.5130584141512</v>
      </c>
    </row>
    <row r="783" spans="1:8" x14ac:dyDescent="0.3">
      <c r="A783" t="s">
        <v>194</v>
      </c>
      <c r="B783" t="str">
        <f>VLOOKUP(C783, olt_db!$B$2:$E$75, 2, 0)</f>
        <v>OLT-SMGN-IBS-Pematang_Asilum-02</v>
      </c>
      <c r="C783" t="s">
        <v>211</v>
      </c>
      <c r="D783" s="16" t="s">
        <v>554</v>
      </c>
      <c r="E783" s="16" t="s">
        <v>669</v>
      </c>
      <c r="F783" s="44">
        <v>2.97069894078188</v>
      </c>
      <c r="G783" s="42">
        <v>99.150665758951504</v>
      </c>
      <c r="H783" s="17">
        <f t="shared" si="21"/>
        <v>236.60914961845617</v>
      </c>
    </row>
    <row r="784" spans="1:8" x14ac:dyDescent="0.3">
      <c r="A784" t="s">
        <v>194</v>
      </c>
      <c r="B784" t="str">
        <f>VLOOKUP(C784, olt_db!$B$2:$E$75, 2, 0)</f>
        <v>OLT-SMGN-IBS-Pematang_Asilum-02</v>
      </c>
      <c r="C784" t="s">
        <v>211</v>
      </c>
      <c r="D784" s="16" t="s">
        <v>554</v>
      </c>
      <c r="E784" s="16" t="s">
        <v>670</v>
      </c>
      <c r="F784" s="44">
        <v>2.9717684260352799</v>
      </c>
      <c r="G784" s="42">
        <v>99.152269161168903</v>
      </c>
      <c r="H784" s="17">
        <f t="shared" si="21"/>
        <v>223.26468540590764</v>
      </c>
    </row>
    <row r="785" spans="1:8" x14ac:dyDescent="0.3">
      <c r="A785" t="s">
        <v>194</v>
      </c>
      <c r="B785" t="str">
        <f>VLOOKUP(C785, olt_db!$B$2:$E$75, 2, 0)</f>
        <v>OLT-SMGN-IBS-Pematang_Asilum-02</v>
      </c>
      <c r="C785" t="s">
        <v>211</v>
      </c>
      <c r="D785" s="16" t="s">
        <v>554</v>
      </c>
      <c r="E785" s="16" t="s">
        <v>671</v>
      </c>
      <c r="F785" s="44">
        <v>2.9727702722500799</v>
      </c>
      <c r="G785" s="42">
        <v>99.153787005744505</v>
      </c>
      <c r="H785" s="17">
        <f t="shared" si="21"/>
        <v>207.8947743463776</v>
      </c>
    </row>
    <row r="786" spans="1:8" x14ac:dyDescent="0.3">
      <c r="A786" t="s">
        <v>194</v>
      </c>
      <c r="B786" t="str">
        <f>VLOOKUP(C786, olt_db!$B$2:$E$75, 2, 0)</f>
        <v>OLT-SMGN-IBS-Pematang_Asilum-02</v>
      </c>
      <c r="C786" t="s">
        <v>211</v>
      </c>
      <c r="D786" s="16" t="s">
        <v>554</v>
      </c>
      <c r="E786" s="16" t="s">
        <v>672</v>
      </c>
      <c r="F786" s="44">
        <v>2.9736616757154199</v>
      </c>
      <c r="G786" s="42">
        <v>99.155226949101504</v>
      </c>
      <c r="H786" s="17">
        <f t="shared" si="21"/>
        <v>205.80010438565063</v>
      </c>
    </row>
    <row r="787" spans="1:8" x14ac:dyDescent="0.3">
      <c r="A787" t="s">
        <v>194</v>
      </c>
      <c r="B787" t="str">
        <f>VLOOKUP(C787, olt_db!$B$2:$E$75, 2, 0)</f>
        <v>OLT-SMGN-IBS-Pematang_Asilum-02</v>
      </c>
      <c r="C787" t="s">
        <v>211</v>
      </c>
      <c r="D787" s="16" t="s">
        <v>554</v>
      </c>
      <c r="E787" s="16" t="s">
        <v>673</v>
      </c>
      <c r="F787" s="44">
        <v>2.9745425995080899</v>
      </c>
      <c r="G787" s="42">
        <v>99.156653314287297</v>
      </c>
      <c r="H787" s="17">
        <f t="shared" si="21"/>
        <v>90.602125800290636</v>
      </c>
    </row>
    <row r="788" spans="1:8" x14ac:dyDescent="0.3">
      <c r="A788" t="s">
        <v>194</v>
      </c>
      <c r="B788" t="str">
        <f>VLOOKUP(C788, olt_db!$B$2:$E$75, 2, 0)</f>
        <v>OLT-SMGN-IBS-Pematang_Asilum-02</v>
      </c>
      <c r="C788" t="s">
        <v>211</v>
      </c>
      <c r="D788" s="16" t="s">
        <v>554</v>
      </c>
      <c r="E788" s="16" t="s">
        <v>674</v>
      </c>
      <c r="F788" s="44">
        <v>2.97492373924071</v>
      </c>
      <c r="G788" s="42">
        <v>99.157285351428698</v>
      </c>
      <c r="H788" s="17">
        <f t="shared" si="21"/>
        <v>99.953648046320083</v>
      </c>
    </row>
    <row r="789" spans="1:8" x14ac:dyDescent="0.3">
      <c r="A789" t="s">
        <v>194</v>
      </c>
      <c r="B789" t="str">
        <f>VLOOKUP(C789, olt_db!$B$2:$E$75, 2, 0)</f>
        <v>OLT-SMGN-IBS-Pematang_Asilum-02</v>
      </c>
      <c r="C789" t="s">
        <v>211</v>
      </c>
      <c r="D789" s="16" t="s">
        <v>554</v>
      </c>
      <c r="E789" s="16" t="s">
        <v>675</v>
      </c>
      <c r="F789" s="44">
        <v>2.97524998858463</v>
      </c>
      <c r="G789" s="42">
        <v>99.158031503374701</v>
      </c>
      <c r="H789" s="17">
        <f t="shared" si="21"/>
        <v>197.88688088342903</v>
      </c>
    </row>
    <row r="790" spans="1:8" x14ac:dyDescent="0.3">
      <c r="A790" t="s">
        <v>194</v>
      </c>
      <c r="B790" t="str">
        <f>VLOOKUP(C790, olt_db!$B$2:$E$75, 2, 0)</f>
        <v>OLT-SMGN-IBS-Pematang_Asilum-02</v>
      </c>
      <c r="C790" t="s">
        <v>211</v>
      </c>
      <c r="D790" s="16" t="s">
        <v>554</v>
      </c>
      <c r="E790" s="16" t="s">
        <v>676</v>
      </c>
      <c r="F790" s="44">
        <v>2.9753798254603101</v>
      </c>
      <c r="G790" s="42">
        <v>99.159638861978607</v>
      </c>
      <c r="H790" s="17">
        <f t="shared" si="21"/>
        <v>265.94569036405346</v>
      </c>
    </row>
    <row r="791" spans="1:8" x14ac:dyDescent="0.3">
      <c r="A791" t="s">
        <v>194</v>
      </c>
      <c r="B791" t="str">
        <f>VLOOKUP(C791, olt_db!$B$2:$E$75, 2, 0)</f>
        <v>OLT-SMGN-IBS-Pematang_Asilum-02</v>
      </c>
      <c r="C791" t="s">
        <v>211</v>
      </c>
      <c r="D791" s="16" t="s">
        <v>554</v>
      </c>
      <c r="E791" s="16" t="s">
        <v>677</v>
      </c>
      <c r="F791" s="44">
        <v>2.9755266681183201</v>
      </c>
      <c r="G791" s="42">
        <v>99.161801097234502</v>
      </c>
      <c r="H791" s="17">
        <f t="shared" si="21"/>
        <v>281.05242872215558</v>
      </c>
    </row>
    <row r="792" spans="1:8" x14ac:dyDescent="0.3">
      <c r="A792" t="s">
        <v>194</v>
      </c>
      <c r="B792" t="str">
        <f>VLOOKUP(C792, olt_db!$B$2:$E$75, 2, 0)</f>
        <v>OLT-SMGN-IBS-Pematang_Asilum-02</v>
      </c>
      <c r="C792" t="s">
        <v>211</v>
      </c>
      <c r="D792" s="16" t="s">
        <v>554</v>
      </c>
      <c r="E792" s="16" t="s">
        <v>678</v>
      </c>
      <c r="F792" s="44">
        <v>2.9756093441745501</v>
      </c>
      <c r="G792" s="42">
        <v>99.164089937020606</v>
      </c>
      <c r="H792" s="17">
        <f t="shared" si="21"/>
        <v>217.14790308425879</v>
      </c>
    </row>
    <row r="793" spans="1:8" x14ac:dyDescent="0.3">
      <c r="A793" t="s">
        <v>194</v>
      </c>
      <c r="B793" t="str">
        <f>VLOOKUP(C793, olt_db!$B$2:$E$75, 2, 0)</f>
        <v>OLT-SMGN-IBS-Pematang_Asilum-02</v>
      </c>
      <c r="C793" t="s">
        <v>211</v>
      </c>
      <c r="D793" s="16" t="s">
        <v>554</v>
      </c>
      <c r="E793" s="16" t="s">
        <v>679</v>
      </c>
      <c r="F793" s="44">
        <v>2.9756459111307998</v>
      </c>
      <c r="G793" s="42">
        <v>99.165859127387805</v>
      </c>
      <c r="H793" s="17">
        <f t="shared" si="21"/>
        <v>118.8105168064227</v>
      </c>
    </row>
    <row r="794" spans="1:8" x14ac:dyDescent="0.3">
      <c r="A794" t="s">
        <v>194</v>
      </c>
      <c r="B794" t="str">
        <f>VLOOKUP(C794, olt_db!$B$2:$E$75, 2, 0)</f>
        <v>OLT-SMGN-IBS-Pematang_Asilum-02</v>
      </c>
      <c r="C794" t="s">
        <v>211</v>
      </c>
      <c r="D794" s="16" t="s">
        <v>554</v>
      </c>
      <c r="E794" s="16" t="s">
        <v>680</v>
      </c>
      <c r="F794" s="44">
        <v>2.9756049582570401</v>
      </c>
      <c r="G794" s="42">
        <v>99.166826462313196</v>
      </c>
      <c r="H794" s="17">
        <f t="shared" si="21"/>
        <v>141.13797651121851</v>
      </c>
    </row>
    <row r="795" spans="1:8" x14ac:dyDescent="0.3">
      <c r="A795" t="s">
        <v>194</v>
      </c>
      <c r="B795" t="str">
        <f>VLOOKUP(C795, olt_db!$B$2:$E$75, 2, 0)</f>
        <v>OLT-SMGN-IBS-Pematang_Asilum-02</v>
      </c>
      <c r="C795" t="s">
        <v>211</v>
      </c>
      <c r="D795" s="16" t="s">
        <v>554</v>
      </c>
      <c r="E795" s="16" t="s">
        <v>681</v>
      </c>
      <c r="F795" s="44">
        <v>2.9754446758844502</v>
      </c>
      <c r="G795" s="42">
        <v>99.167965362217103</v>
      </c>
      <c r="H795" s="17">
        <f t="shared" si="21"/>
        <v>95.309066493110905</v>
      </c>
    </row>
    <row r="796" spans="1:8" x14ac:dyDescent="0.3">
      <c r="A796" t="s">
        <v>194</v>
      </c>
      <c r="B796" t="str">
        <f>VLOOKUP(C796, olt_db!$B$2:$E$75, 2, 0)</f>
        <v>OLT-SMGN-IBS-Pematang_Asilum-02</v>
      </c>
      <c r="C796" t="s">
        <v>211</v>
      </c>
      <c r="D796" s="16" t="s">
        <v>554</v>
      </c>
      <c r="E796" s="16" t="s">
        <v>682</v>
      </c>
      <c r="F796" s="44">
        <v>2.9757006427052399</v>
      </c>
      <c r="G796" s="42">
        <v>99.168698538263797</v>
      </c>
      <c r="H796" s="17">
        <f t="shared" si="21"/>
        <v>234.48668951312391</v>
      </c>
    </row>
    <row r="797" spans="1:8" x14ac:dyDescent="0.3">
      <c r="A797" t="s">
        <v>194</v>
      </c>
      <c r="B797" t="str">
        <f>VLOOKUP(C797, olt_db!$B$2:$E$75, 2, 0)</f>
        <v>OLT-SMGN-IBS-Pematang_Asilum-02</v>
      </c>
      <c r="C797" t="s">
        <v>211</v>
      </c>
      <c r="D797" s="16" t="s">
        <v>554</v>
      </c>
      <c r="E797" s="16" t="s">
        <v>410</v>
      </c>
      <c r="F797" s="44">
        <v>2.9768682576765899</v>
      </c>
      <c r="G797" s="42">
        <v>99.170209962075702</v>
      </c>
      <c r="H797" s="17">
        <f t="shared" si="21"/>
        <v>146.98443095415783</v>
      </c>
    </row>
    <row r="798" spans="1:8" x14ac:dyDescent="0.3">
      <c r="A798" t="s">
        <v>194</v>
      </c>
      <c r="B798" t="str">
        <f>VLOOKUP(C798, olt_db!$B$2:$E$75, 2, 0)</f>
        <v>OLT-SMGN-IBS-Pematang_Asilum-02</v>
      </c>
      <c r="C798" t="s">
        <v>211</v>
      </c>
      <c r="D798" s="16" t="s">
        <v>554</v>
      </c>
      <c r="E798" s="16" t="s">
        <v>409</v>
      </c>
      <c r="F798" s="44">
        <v>2.97753630132723</v>
      </c>
      <c r="G798" s="42">
        <v>99.171203558265802</v>
      </c>
      <c r="H798" s="17">
        <f t="shared" si="21"/>
        <v>135.39954200269389</v>
      </c>
    </row>
    <row r="799" spans="1:8" x14ac:dyDescent="0.3">
      <c r="A799" t="s">
        <v>194</v>
      </c>
      <c r="B799" t="str">
        <f>VLOOKUP(C799, olt_db!$B$2:$E$75, 2, 0)</f>
        <v>OLT-SMGN-IBS-Pematang_Asilum-02</v>
      </c>
      <c r="C799" t="s">
        <v>211</v>
      </c>
      <c r="D799" s="16" t="s">
        <v>554</v>
      </c>
      <c r="E799" s="16" t="s">
        <v>408</v>
      </c>
      <c r="F799" s="44">
        <v>2.9780985376143301</v>
      </c>
      <c r="G799" s="42">
        <v>99.172152510318995</v>
      </c>
      <c r="H799" s="17">
        <f t="shared" si="21"/>
        <v>150.6010869725331</v>
      </c>
    </row>
    <row r="800" spans="1:8" x14ac:dyDescent="0.3">
      <c r="A800" t="s">
        <v>194</v>
      </c>
      <c r="B800" t="str">
        <f>VLOOKUP(C800, olt_db!$B$2:$E$75, 2, 0)</f>
        <v>OLT-SMGN-IBS-Pematang_Asilum-02</v>
      </c>
      <c r="C800" t="s">
        <v>211</v>
      </c>
      <c r="D800" s="16" t="s">
        <v>554</v>
      </c>
      <c r="E800" s="16" t="s">
        <v>407</v>
      </c>
      <c r="F800" s="44">
        <v>2.9787835881609102</v>
      </c>
      <c r="G800" s="42">
        <v>99.173170171645197</v>
      </c>
      <c r="H800" s="17">
        <f t="shared" si="21"/>
        <v>153.54625303316124</v>
      </c>
    </row>
    <row r="801" spans="1:8" x14ac:dyDescent="0.3">
      <c r="A801" t="s">
        <v>194</v>
      </c>
      <c r="B801" t="str">
        <f>VLOOKUP(C801, olt_db!$B$2:$E$75, 2, 0)</f>
        <v>OLT-SMGN-IBS-Pematang_Asilum-02</v>
      </c>
      <c r="C801" t="s">
        <v>211</v>
      </c>
      <c r="D801" s="16" t="s">
        <v>554</v>
      </c>
      <c r="E801" s="16" t="s">
        <v>406</v>
      </c>
      <c r="F801" s="44">
        <v>2.97951720504317</v>
      </c>
      <c r="G801" s="42">
        <v>99.174183105923603</v>
      </c>
      <c r="H801" s="17">
        <f t="shared" si="21"/>
        <v>87.216716191642362</v>
      </c>
    </row>
    <row r="802" spans="1:8" x14ac:dyDescent="0.3">
      <c r="A802" t="s">
        <v>194</v>
      </c>
      <c r="B802" t="str">
        <f>VLOOKUP(C802, olt_db!$B$2:$E$75, 2, 0)</f>
        <v>OLT-SMGN-IBS-Pematang_Asilum-02</v>
      </c>
      <c r="C802" t="s">
        <v>211</v>
      </c>
      <c r="D802" s="16" t="s">
        <v>554</v>
      </c>
      <c r="E802" s="16" t="s">
        <v>405</v>
      </c>
      <c r="F802" s="44">
        <v>2.9798535982990701</v>
      </c>
      <c r="G802" s="42">
        <v>99.174808957399094</v>
      </c>
      <c r="H802" s="17">
        <f t="shared" si="21"/>
        <v>88.876012015842591</v>
      </c>
    </row>
    <row r="803" spans="1:8" x14ac:dyDescent="0.3">
      <c r="A803" t="s">
        <v>194</v>
      </c>
      <c r="B803" t="str">
        <f>VLOOKUP(C803, olt_db!$B$2:$E$75, 2, 0)</f>
        <v>OLT-SMGN-IBS-Pematang_Asilum-02</v>
      </c>
      <c r="C803" t="s">
        <v>211</v>
      </c>
      <c r="D803" s="16" t="s">
        <v>554</v>
      </c>
      <c r="E803" s="16" t="s">
        <v>404</v>
      </c>
      <c r="F803" s="44">
        <v>2.9801033768790202</v>
      </c>
      <c r="G803" s="42">
        <v>99.175488665064293</v>
      </c>
      <c r="H803" s="17">
        <f t="shared" si="21"/>
        <v>126.58676647850271</v>
      </c>
    </row>
    <row r="804" spans="1:8" x14ac:dyDescent="0.3">
      <c r="A804" t="s">
        <v>194</v>
      </c>
      <c r="B804" t="str">
        <f>VLOOKUP(C804, olt_db!$B$2:$E$75, 2, 0)</f>
        <v>OLT-SMGN-IBS-Pematang_Asilum-02</v>
      </c>
      <c r="C804" t="s">
        <v>211</v>
      </c>
      <c r="D804" s="16" t="s">
        <v>554</v>
      </c>
      <c r="E804" s="16" t="s">
        <v>403</v>
      </c>
      <c r="F804" s="44">
        <v>2.9802065590057998</v>
      </c>
      <c r="G804" s="42">
        <v>99.176515055517896</v>
      </c>
      <c r="H804" s="17">
        <f t="shared" si="21"/>
        <v>174.63761861271968</v>
      </c>
    </row>
    <row r="805" spans="1:8" x14ac:dyDescent="0.3">
      <c r="A805" t="s">
        <v>194</v>
      </c>
      <c r="B805" t="str">
        <f>VLOOKUP(C805, olt_db!$B$2:$E$75, 2, 0)</f>
        <v>OLT-SMGN-IBS-Pematang_Asilum-02</v>
      </c>
      <c r="C805" t="s">
        <v>211</v>
      </c>
      <c r="D805" s="16" t="s">
        <v>554</v>
      </c>
      <c r="E805" s="16" t="s">
        <v>402</v>
      </c>
      <c r="F805" s="44">
        <v>2.9804228259699799</v>
      </c>
      <c r="G805" s="42">
        <v>99.177921635345598</v>
      </c>
      <c r="H805" s="17">
        <f t="shared" si="21"/>
        <v>195.12437301419521</v>
      </c>
    </row>
    <row r="806" spans="1:8" x14ac:dyDescent="0.3">
      <c r="A806" t="s">
        <v>194</v>
      </c>
      <c r="B806" t="str">
        <f>VLOOKUP(C806, olt_db!$B$2:$E$75, 2, 0)</f>
        <v>OLT-SMGN-IBS-Pematang_Asilum-02</v>
      </c>
      <c r="C806" t="s">
        <v>211</v>
      </c>
      <c r="D806" s="16" t="s">
        <v>554</v>
      </c>
      <c r="E806" s="16" t="s">
        <v>401</v>
      </c>
      <c r="F806" s="44">
        <v>2.98065052418989</v>
      </c>
      <c r="G806" s="42">
        <v>99.179495307105398</v>
      </c>
      <c r="H806" s="17">
        <f t="shared" si="21"/>
        <v>172.18607270356134</v>
      </c>
    </row>
    <row r="807" spans="1:8" x14ac:dyDescent="0.3">
      <c r="A807" t="s">
        <v>194</v>
      </c>
      <c r="B807" t="str">
        <f>VLOOKUP(C807, olt_db!$B$2:$E$75, 2, 0)</f>
        <v>OLT-SMGN-IBS-Pematang_Asilum-02</v>
      </c>
      <c r="C807" t="s">
        <v>211</v>
      </c>
      <c r="D807" s="16" t="s">
        <v>554</v>
      </c>
      <c r="E807" s="16" t="s">
        <v>400</v>
      </c>
      <c r="F807" s="44">
        <v>2.98088690404402</v>
      </c>
      <c r="G807" s="42">
        <v>99.180878374179898</v>
      </c>
      <c r="H807" s="17">
        <f t="shared" ref="H807:H840" si="22">(ACOS(COS(RADIANS(90-F808)) * COS(RADIANS(90-F807)) + SIN(RADIANS(90-F808)) * SIN(RADIANS(90-F807)) * COS(RADIANS(G808-G807))) * 6371392)*1.105</f>
        <v>127.55709353875784</v>
      </c>
    </row>
    <row r="808" spans="1:8" x14ac:dyDescent="0.3">
      <c r="A808" t="s">
        <v>194</v>
      </c>
      <c r="B808" t="str">
        <f>VLOOKUP(C808, olt_db!$B$2:$E$75, 2, 0)</f>
        <v>OLT-SMGN-IBS-Pematang_Asilum-02</v>
      </c>
      <c r="C808" t="s">
        <v>211</v>
      </c>
      <c r="D808" s="16" t="s">
        <v>554</v>
      </c>
      <c r="E808" s="16" t="s">
        <v>399</v>
      </c>
      <c r="F808" s="44">
        <v>2.9811046449277798</v>
      </c>
      <c r="G808" s="42">
        <v>99.181894736026607</v>
      </c>
      <c r="H808" s="17">
        <f t="shared" si="22"/>
        <v>214.12150870578478</v>
      </c>
    </row>
    <row r="809" spans="1:8" x14ac:dyDescent="0.3">
      <c r="A809" t="s">
        <v>194</v>
      </c>
      <c r="B809" t="str">
        <f>VLOOKUP(C809, olt_db!$B$2:$E$75, 2, 0)</f>
        <v>OLT-SMGN-IBS-Pematang_Asilum-02</v>
      </c>
      <c r="C809" t="s">
        <v>211</v>
      </c>
      <c r="D809" s="16" t="s">
        <v>554</v>
      </c>
      <c r="E809" s="16" t="s">
        <v>398</v>
      </c>
      <c r="F809" s="44">
        <v>2.9815366990188701</v>
      </c>
      <c r="G809" s="42">
        <v>99.183585166018304</v>
      </c>
      <c r="H809" s="17">
        <f t="shared" si="22"/>
        <v>123.19793154783241</v>
      </c>
    </row>
    <row r="810" spans="1:8" x14ac:dyDescent="0.3">
      <c r="A810" t="s">
        <v>194</v>
      </c>
      <c r="B810" t="str">
        <f>VLOOKUP(C810, olt_db!$B$2:$E$75, 2, 0)</f>
        <v>OLT-SMGN-IBS-Pematang_Asilum-02</v>
      </c>
      <c r="C810" t="s">
        <v>211</v>
      </c>
      <c r="D810" s="16" t="s">
        <v>554</v>
      </c>
      <c r="E810" s="16" t="s">
        <v>397</v>
      </c>
      <c r="F810" s="44">
        <v>2.98190836087036</v>
      </c>
      <c r="G810" s="42">
        <v>99.184517600439804</v>
      </c>
      <c r="H810" s="17">
        <f t="shared" si="22"/>
        <v>164.25318425251137</v>
      </c>
    </row>
    <row r="811" spans="1:8" x14ac:dyDescent="0.3">
      <c r="A811" t="s">
        <v>194</v>
      </c>
      <c r="B811" t="str">
        <f>VLOOKUP(C811, olt_db!$B$2:$E$75, 2, 0)</f>
        <v>OLT-SMGN-IBS-Pematang_Asilum-02</v>
      </c>
      <c r="C811" t="s">
        <v>211</v>
      </c>
      <c r="D811" s="16" t="s">
        <v>554</v>
      </c>
      <c r="E811" s="16" t="s">
        <v>396</v>
      </c>
      <c r="F811" s="44">
        <v>2.9823398303281299</v>
      </c>
      <c r="G811" s="42">
        <v>99.185784483796894</v>
      </c>
      <c r="H811" s="17">
        <f t="shared" si="22"/>
        <v>86.741759232790827</v>
      </c>
    </row>
    <row r="812" spans="1:8" x14ac:dyDescent="0.3">
      <c r="A812" t="s">
        <v>194</v>
      </c>
      <c r="B812" t="str">
        <f>VLOOKUP(C812, olt_db!$B$2:$E$75, 2, 0)</f>
        <v>OLT-SMGN-IBS-Pematang_Asilum-02</v>
      </c>
      <c r="C812" t="s">
        <v>211</v>
      </c>
      <c r="D812" s="16" t="s">
        <v>554</v>
      </c>
      <c r="E812" s="16" t="s">
        <v>395</v>
      </c>
      <c r="F812" s="44">
        <v>2.9825112661038702</v>
      </c>
      <c r="G812" s="42">
        <v>99.186470196713898</v>
      </c>
      <c r="H812" s="17">
        <f t="shared" si="22"/>
        <v>138.05014543632217</v>
      </c>
    </row>
    <row r="813" spans="1:8" x14ac:dyDescent="0.3">
      <c r="A813" t="s">
        <v>194</v>
      </c>
      <c r="B813" t="str">
        <f>VLOOKUP(C813, olt_db!$B$2:$E$75, 2, 0)</f>
        <v>OLT-SMGN-IBS-Pematang_Asilum-02</v>
      </c>
      <c r="C813" t="s">
        <v>211</v>
      </c>
      <c r="D813" s="16" t="s">
        <v>554</v>
      </c>
      <c r="E813" s="16" t="s">
        <v>394</v>
      </c>
      <c r="F813" s="44">
        <v>2.9827124393279298</v>
      </c>
      <c r="G813" s="42">
        <v>99.187577011581993</v>
      </c>
      <c r="H813" s="17">
        <f t="shared" si="22"/>
        <v>167.20662983281196</v>
      </c>
    </row>
    <row r="814" spans="1:8" x14ac:dyDescent="0.3">
      <c r="A814" t="s">
        <v>194</v>
      </c>
      <c r="B814" t="str">
        <f>VLOOKUP(C814, olt_db!$B$2:$E$75, 2, 0)</f>
        <v>OLT-SMGN-IBS-Pematang_Asilum-02</v>
      </c>
      <c r="C814" t="s">
        <v>211</v>
      </c>
      <c r="D814" s="16" t="s">
        <v>554</v>
      </c>
      <c r="E814" s="16" t="s">
        <v>393</v>
      </c>
      <c r="F814" s="44">
        <v>2.9829395151680198</v>
      </c>
      <c r="G814" s="42">
        <v>99.1889205049807</v>
      </c>
      <c r="H814" s="17">
        <f t="shared" si="22"/>
        <v>166.01854310946879</v>
      </c>
    </row>
    <row r="815" spans="1:8" x14ac:dyDescent="0.3">
      <c r="A815" t="s">
        <v>194</v>
      </c>
      <c r="B815" t="str">
        <f>VLOOKUP(C815, olt_db!$B$2:$E$75, 2, 0)</f>
        <v>OLT-SMGN-IBS-Pematang_Asilum-02</v>
      </c>
      <c r="C815" t="s">
        <v>211</v>
      </c>
      <c r="D815" s="16" t="s">
        <v>554</v>
      </c>
      <c r="E815" s="16" t="s">
        <v>392</v>
      </c>
      <c r="F815" s="44">
        <v>2.9830836239487599</v>
      </c>
      <c r="G815" s="42">
        <v>99.190265705182298</v>
      </c>
      <c r="H815" s="17">
        <f t="shared" si="22"/>
        <v>127.03911613410756</v>
      </c>
    </row>
    <row r="816" spans="1:8" x14ac:dyDescent="0.3">
      <c r="A816" t="s">
        <v>194</v>
      </c>
      <c r="B816" t="str">
        <f>VLOOKUP(C816, olt_db!$B$2:$E$75, 2, 0)</f>
        <v>OLT-SMGN-IBS-Pematang_Asilum-02</v>
      </c>
      <c r="C816" t="s">
        <v>211</v>
      </c>
      <c r="D816" s="16" t="s">
        <v>554</v>
      </c>
      <c r="E816" s="16" t="s">
        <v>391</v>
      </c>
      <c r="F816" s="44">
        <v>2.98326133440455</v>
      </c>
      <c r="G816" s="42">
        <v>99.191285563298393</v>
      </c>
      <c r="H816" s="17">
        <f t="shared" si="22"/>
        <v>148.72991291431964</v>
      </c>
    </row>
    <row r="817" spans="1:8" x14ac:dyDescent="0.3">
      <c r="A817" t="s">
        <v>194</v>
      </c>
      <c r="B817" t="str">
        <f>VLOOKUP(C817, olt_db!$B$2:$E$75, 2, 0)</f>
        <v>OLT-SMGN-IBS-Pematang_Asilum-02</v>
      </c>
      <c r="C817" t="s">
        <v>211</v>
      </c>
      <c r="D817" s="16" t="s">
        <v>554</v>
      </c>
      <c r="E817" s="16" t="s">
        <v>390</v>
      </c>
      <c r="F817" s="44">
        <v>2.98350899284919</v>
      </c>
      <c r="G817" s="42">
        <v>99.192471951135403</v>
      </c>
      <c r="H817" s="17">
        <f t="shared" si="22"/>
        <v>161.35011834713009</v>
      </c>
    </row>
    <row r="818" spans="1:8" x14ac:dyDescent="0.3">
      <c r="A818" t="s">
        <v>194</v>
      </c>
      <c r="B818" t="str">
        <f>VLOOKUP(C818, olt_db!$B$2:$E$75, 2, 0)</f>
        <v>OLT-SMGN-IBS-Pematang_Asilum-02</v>
      </c>
      <c r="C818" t="s">
        <v>211</v>
      </c>
      <c r="D818" s="16" t="s">
        <v>554</v>
      </c>
      <c r="E818" s="16" t="s">
        <v>389</v>
      </c>
      <c r="F818" s="44">
        <v>2.98364660877687</v>
      </c>
      <c r="G818" s="42">
        <v>99.193779584802499</v>
      </c>
      <c r="H818" s="17">
        <f t="shared" si="22"/>
        <v>99.807863511087632</v>
      </c>
    </row>
    <row r="819" spans="1:8" x14ac:dyDescent="0.3">
      <c r="A819" t="s">
        <v>194</v>
      </c>
      <c r="B819" t="str">
        <f>VLOOKUP(C819, olt_db!$B$2:$E$75, 2, 0)</f>
        <v>OLT-SMGN-IBS-Pematang_Asilum-02</v>
      </c>
      <c r="C819" t="s">
        <v>211</v>
      </c>
      <c r="D819" s="16" t="s">
        <v>554</v>
      </c>
      <c r="E819" s="16" t="s">
        <v>388</v>
      </c>
      <c r="F819" s="44">
        <v>2.9837615575126901</v>
      </c>
      <c r="G819" s="42">
        <v>99.194584752888801</v>
      </c>
      <c r="H819" s="17">
        <f t="shared" si="22"/>
        <v>77.858528554963286</v>
      </c>
    </row>
    <row r="820" spans="1:8" x14ac:dyDescent="0.3">
      <c r="A820" t="s">
        <v>194</v>
      </c>
      <c r="B820" t="str">
        <f>VLOOKUP(C820, olt_db!$B$2:$E$75, 2, 0)</f>
        <v>OLT-SMGN-IBS-Pematang_Asilum-02</v>
      </c>
      <c r="C820" t="s">
        <v>211</v>
      </c>
      <c r="D820" s="16" t="s">
        <v>554</v>
      </c>
      <c r="E820" s="16" t="s">
        <v>387</v>
      </c>
      <c r="F820" s="44">
        <v>2.9838110442228598</v>
      </c>
      <c r="G820" s="42">
        <v>99.195217299372302</v>
      </c>
      <c r="H820" s="17">
        <f t="shared" si="22"/>
        <v>122.43945069310564</v>
      </c>
    </row>
    <row r="821" spans="1:8" x14ac:dyDescent="0.3">
      <c r="A821" t="s">
        <v>194</v>
      </c>
      <c r="B821" t="str">
        <f>VLOOKUP(C821, olt_db!$B$2:$E$75, 2, 0)</f>
        <v>OLT-SMGN-IBS-Pematang_Asilum-02</v>
      </c>
      <c r="C821" t="s">
        <v>211</v>
      </c>
      <c r="D821" s="16" t="s">
        <v>554</v>
      </c>
      <c r="E821" s="16" t="s">
        <v>386</v>
      </c>
      <c r="F821" s="44">
        <v>2.98388861904342</v>
      </c>
      <c r="G821" s="42">
        <v>99.1962120546862</v>
      </c>
      <c r="H821" s="17">
        <f t="shared" si="22"/>
        <v>102.97627244638473</v>
      </c>
    </row>
    <row r="822" spans="1:8" x14ac:dyDescent="0.3">
      <c r="A822" t="s">
        <v>194</v>
      </c>
      <c r="B822" t="str">
        <f>VLOOKUP(C822, olt_db!$B$2:$E$75, 2, 0)</f>
        <v>OLT-SMGN-IBS-Pematang_Asilum-02</v>
      </c>
      <c r="C822" t="s">
        <v>211</v>
      </c>
      <c r="D822" s="16" t="s">
        <v>554</v>
      </c>
      <c r="E822" s="16" t="s">
        <v>385</v>
      </c>
      <c r="F822" s="44">
        <v>2.98398537989338</v>
      </c>
      <c r="G822" s="42">
        <v>99.197045616966307</v>
      </c>
      <c r="H822" s="17">
        <f t="shared" si="22"/>
        <v>62.260326301230819</v>
      </c>
    </row>
    <row r="823" spans="1:8" x14ac:dyDescent="0.3">
      <c r="A823" t="s">
        <v>194</v>
      </c>
      <c r="B823" t="str">
        <f>VLOOKUP(C823, olt_db!$B$2:$E$75, 2, 0)</f>
        <v>OLT-SMGN-IBS-Pematang_Asilum-02</v>
      </c>
      <c r="C823" t="s">
        <v>211</v>
      </c>
      <c r="D823" s="16" t="s">
        <v>554</v>
      </c>
      <c r="E823" s="16" t="s">
        <v>384</v>
      </c>
      <c r="F823" s="44">
        <v>2.9841504988741501</v>
      </c>
      <c r="G823" s="42">
        <v>99.197525291439405</v>
      </c>
      <c r="H823" s="17">
        <f t="shared" si="22"/>
        <v>70.741913994383637</v>
      </c>
    </row>
    <row r="824" spans="1:8" x14ac:dyDescent="0.3">
      <c r="A824" t="s">
        <v>194</v>
      </c>
      <c r="B824" t="str">
        <f>VLOOKUP(C824, olt_db!$B$2:$E$75, 2, 0)</f>
        <v>OLT-SMGN-IBS-Pematang_Asilum-02</v>
      </c>
      <c r="C824" t="s">
        <v>211</v>
      </c>
      <c r="D824" s="16" t="s">
        <v>554</v>
      </c>
      <c r="E824" s="16" t="s">
        <v>383</v>
      </c>
      <c r="F824" s="44">
        <v>2.9845028377564198</v>
      </c>
      <c r="G824" s="42">
        <v>99.197981210276495</v>
      </c>
      <c r="H824" s="17">
        <f t="shared" si="22"/>
        <v>184.81478613726298</v>
      </c>
    </row>
    <row r="825" spans="1:8" x14ac:dyDescent="0.3">
      <c r="A825" t="s">
        <v>194</v>
      </c>
      <c r="B825" t="str">
        <f>VLOOKUP(C825, olt_db!$B$2:$E$75, 2, 0)</f>
        <v>OLT-SMGN-IBS-Pematang_Asilum-02</v>
      </c>
      <c r="C825" t="s">
        <v>211</v>
      </c>
      <c r="D825" s="16" t="s">
        <v>554</v>
      </c>
      <c r="E825" s="16" t="s">
        <v>382</v>
      </c>
      <c r="F825" s="44">
        <v>2.9856716452323599</v>
      </c>
      <c r="G825" s="42">
        <v>99.198929101129906</v>
      </c>
      <c r="H825" s="17">
        <f t="shared" si="22"/>
        <v>264.55962034612094</v>
      </c>
    </row>
    <row r="826" spans="1:8" x14ac:dyDescent="0.3">
      <c r="A826" t="s">
        <v>194</v>
      </c>
      <c r="B826" t="str">
        <f>VLOOKUP(C826, olt_db!$B$2:$E$75, 2, 0)</f>
        <v>OLT-SMGN-IBS-Pematang_Asilum-02</v>
      </c>
      <c r="C826" t="s">
        <v>211</v>
      </c>
      <c r="D826" s="16" t="s">
        <v>554</v>
      </c>
      <c r="E826" s="16" t="s">
        <v>381</v>
      </c>
      <c r="F826" s="44">
        <v>2.98736354061894</v>
      </c>
      <c r="G826" s="42">
        <v>99.200262459283195</v>
      </c>
      <c r="H826" s="17">
        <f t="shared" si="22"/>
        <v>125.25941556787582</v>
      </c>
    </row>
    <row r="827" spans="1:8" x14ac:dyDescent="0.3">
      <c r="A827" t="s">
        <v>194</v>
      </c>
      <c r="B827" t="str">
        <f>VLOOKUP(C827, olt_db!$B$2:$E$75, 2, 0)</f>
        <v>OLT-SMGN-IBS-Pematang_Asilum-02</v>
      </c>
      <c r="C827" t="s">
        <v>211</v>
      </c>
      <c r="D827" s="16" t="s">
        <v>554</v>
      </c>
      <c r="E827" s="16" t="s">
        <v>380</v>
      </c>
      <c r="F827" s="44">
        <v>2.98814160997249</v>
      </c>
      <c r="G827" s="42">
        <v>99.200921949131398</v>
      </c>
      <c r="H827" s="17">
        <f t="shared" si="22"/>
        <v>304.51400020290873</v>
      </c>
    </row>
    <row r="828" spans="1:8" x14ac:dyDescent="0.3">
      <c r="A828" t="s">
        <v>194</v>
      </c>
      <c r="B828" t="str">
        <f>VLOOKUP(C828, olt_db!$B$2:$E$75, 2, 0)</f>
        <v>OLT-SMGN-IBS-Pematang_Asilum-02</v>
      </c>
      <c r="C828" t="s">
        <v>211</v>
      </c>
      <c r="D828" s="16" t="s">
        <v>554</v>
      </c>
      <c r="E828" s="16" t="s">
        <v>379</v>
      </c>
      <c r="F828" s="44">
        <v>2.9900998296602901</v>
      </c>
      <c r="G828" s="42">
        <v>99.202442822156996</v>
      </c>
      <c r="H828" s="17">
        <f t="shared" si="22"/>
        <v>230.9754225301873</v>
      </c>
    </row>
    <row r="829" spans="1:8" x14ac:dyDescent="0.3">
      <c r="A829" t="s">
        <v>194</v>
      </c>
      <c r="B829" t="str">
        <f>VLOOKUP(C829, olt_db!$B$2:$E$75, 2, 0)</f>
        <v>OLT-SMGN-IBS-Pematang_Asilum-02</v>
      </c>
      <c r="C829" t="s">
        <v>211</v>
      </c>
      <c r="D829" s="16" t="s">
        <v>554</v>
      </c>
      <c r="E829" s="16" t="s">
        <v>378</v>
      </c>
      <c r="F829" s="44">
        <v>2.9915374267083301</v>
      </c>
      <c r="G829" s="42">
        <v>99.203655523177403</v>
      </c>
      <c r="H829" s="17">
        <f t="shared" si="22"/>
        <v>316.5763133742812</v>
      </c>
    </row>
    <row r="830" spans="1:8" x14ac:dyDescent="0.3">
      <c r="A830" t="s">
        <v>194</v>
      </c>
      <c r="B830" t="str">
        <f>VLOOKUP(C830, olt_db!$B$2:$E$75, 2, 0)</f>
        <v>OLT-SMGN-IBS-Pematang_Asilum-02</v>
      </c>
      <c r="C830" t="s">
        <v>211</v>
      </c>
      <c r="D830" s="16" t="s">
        <v>554</v>
      </c>
      <c r="E830" s="16" t="s">
        <v>377</v>
      </c>
      <c r="F830" s="44">
        <v>2.9935615971846099</v>
      </c>
      <c r="G830" s="42">
        <v>99.205251531464697</v>
      </c>
      <c r="H830" s="17">
        <f t="shared" si="22"/>
        <v>239.46299636092317</v>
      </c>
    </row>
    <row r="831" spans="1:8" x14ac:dyDescent="0.3">
      <c r="A831" t="s">
        <v>194</v>
      </c>
      <c r="B831" t="str">
        <f>VLOOKUP(C831, olt_db!$B$2:$E$75, 2, 0)</f>
        <v>OLT-SMGN-IBS-Pematang_Asilum-02</v>
      </c>
      <c r="C831" t="s">
        <v>211</v>
      </c>
      <c r="D831" s="16" t="s">
        <v>554</v>
      </c>
      <c r="E831" s="16" t="s">
        <v>376</v>
      </c>
      <c r="F831" s="44">
        <v>2.9950598627602001</v>
      </c>
      <c r="G831" s="42">
        <v>99.206499417947001</v>
      </c>
      <c r="H831" s="17">
        <f t="shared" si="22"/>
        <v>145.87095059687806</v>
      </c>
    </row>
    <row r="832" spans="1:8" x14ac:dyDescent="0.3">
      <c r="A832" t="s">
        <v>194</v>
      </c>
      <c r="B832" t="str">
        <f>VLOOKUP(C832, olt_db!$B$2:$E$75, 2, 0)</f>
        <v>OLT-SMGN-IBS-Pematang_Asilum-02</v>
      </c>
      <c r="C832" t="s">
        <v>211</v>
      </c>
      <c r="D832" s="16" t="s">
        <v>554</v>
      </c>
      <c r="E832" s="16" t="s">
        <v>375</v>
      </c>
      <c r="F832" s="44">
        <v>2.9959498087903</v>
      </c>
      <c r="G832" s="42">
        <v>99.207286146548697</v>
      </c>
      <c r="H832" s="17">
        <f t="shared" si="22"/>
        <v>121.06981974839483</v>
      </c>
    </row>
    <row r="833" spans="1:8" x14ac:dyDescent="0.3">
      <c r="A833" t="s">
        <v>194</v>
      </c>
      <c r="B833" t="str">
        <f>VLOOKUP(C833, olt_db!$B$2:$E$75, 2, 0)</f>
        <v>OLT-SMGN-IBS-Pematang_Asilum-02</v>
      </c>
      <c r="C833" t="s">
        <v>211</v>
      </c>
      <c r="D833" s="16" t="s">
        <v>554</v>
      </c>
      <c r="E833" s="16" t="s">
        <v>374</v>
      </c>
      <c r="F833" s="44">
        <v>2.99659180418409</v>
      </c>
      <c r="G833" s="42">
        <v>99.208034584515303</v>
      </c>
      <c r="H833" s="17">
        <f t="shared" si="22"/>
        <v>202.67322499112854</v>
      </c>
    </row>
    <row r="834" spans="1:8" x14ac:dyDescent="0.3">
      <c r="A834" t="s">
        <v>194</v>
      </c>
      <c r="B834" t="str">
        <f>VLOOKUP(C834, olt_db!$B$2:$E$75, 2, 0)</f>
        <v>OLT-SMGN-IBS-Pematang_Asilum-02</v>
      </c>
      <c r="C834" t="s">
        <v>211</v>
      </c>
      <c r="D834" s="16" t="s">
        <v>554</v>
      </c>
      <c r="E834" s="16" t="s">
        <v>373</v>
      </c>
      <c r="F834" s="44">
        <v>2.9974516430167601</v>
      </c>
      <c r="G834" s="42">
        <v>99.209444046430605</v>
      </c>
      <c r="H834" s="17">
        <f t="shared" si="22"/>
        <v>156.15952212601997</v>
      </c>
    </row>
    <row r="835" spans="1:8" x14ac:dyDescent="0.3">
      <c r="A835" t="s">
        <v>194</v>
      </c>
      <c r="B835" t="str">
        <f>VLOOKUP(C835, olt_db!$B$2:$E$75, 2, 0)</f>
        <v>OLT-SMGN-IBS-Pematang_Asilum-02</v>
      </c>
      <c r="C835" t="s">
        <v>211</v>
      </c>
      <c r="D835" s="16" t="s">
        <v>554</v>
      </c>
      <c r="E835" s="16" t="s">
        <v>372</v>
      </c>
      <c r="F835" s="44">
        <v>2.9980191582140701</v>
      </c>
      <c r="G835" s="42">
        <v>99.210582701131202</v>
      </c>
      <c r="H835" s="17">
        <f t="shared" si="22"/>
        <v>149.16152402590737</v>
      </c>
    </row>
    <row r="836" spans="1:8" x14ac:dyDescent="0.3">
      <c r="A836" t="s">
        <v>194</v>
      </c>
      <c r="B836" t="str">
        <f>VLOOKUP(C836, olt_db!$B$2:$E$75, 2, 0)</f>
        <v>OLT-SMGN-IBS-Pematang_Asilum-02</v>
      </c>
      <c r="C836" t="s">
        <v>211</v>
      </c>
      <c r="D836" s="16" t="s">
        <v>554</v>
      </c>
      <c r="E836" s="16" t="s">
        <v>371</v>
      </c>
      <c r="F836" s="44">
        <v>2.99841891434472</v>
      </c>
      <c r="G836" s="42">
        <v>99.2117304607454</v>
      </c>
      <c r="H836" s="17">
        <f t="shared" si="22"/>
        <v>148.48091454019089</v>
      </c>
    </row>
    <row r="837" spans="1:8" x14ac:dyDescent="0.3">
      <c r="A837" t="s">
        <v>194</v>
      </c>
      <c r="B837" t="str">
        <f>VLOOKUP(C837, olt_db!$B$2:$E$75, 2, 0)</f>
        <v>OLT-SMGN-IBS-Pematang_Asilum-02</v>
      </c>
      <c r="C837" t="s">
        <v>211</v>
      </c>
      <c r="D837" s="16" t="s">
        <v>554</v>
      </c>
      <c r="E837" s="16" t="s">
        <v>370</v>
      </c>
      <c r="F837" s="44">
        <v>2.9987865811185901</v>
      </c>
      <c r="G837" s="42">
        <v>99.212883106625597</v>
      </c>
      <c r="H837" s="17">
        <f t="shared" si="22"/>
        <v>66.848474301879705</v>
      </c>
    </row>
    <row r="838" spans="1:8" x14ac:dyDescent="0.3">
      <c r="A838" t="s">
        <v>194</v>
      </c>
      <c r="B838" t="str">
        <f>VLOOKUP(C838, olt_db!$B$2:$E$75, 2, 0)</f>
        <v>OLT-SMGN-IBS-Pematang_Asilum-02</v>
      </c>
      <c r="C838" t="s">
        <v>211</v>
      </c>
      <c r="D838" s="16" t="s">
        <v>554</v>
      </c>
      <c r="E838" s="16" t="s">
        <v>369</v>
      </c>
      <c r="F838" s="44">
        <v>2.9989649178262101</v>
      </c>
      <c r="G838" s="42">
        <v>99.213397774076</v>
      </c>
      <c r="H838" s="17">
        <f t="shared" si="22"/>
        <v>309.61088482440931</v>
      </c>
    </row>
    <row r="839" spans="1:8" x14ac:dyDescent="0.3">
      <c r="A839" t="s">
        <v>194</v>
      </c>
      <c r="B839" t="str">
        <f>VLOOKUP(C839, olt_db!$B$2:$E$75, 2, 0)</f>
        <v>OLT-SMGN-IBS-Pematang_Asilum-02</v>
      </c>
      <c r="C839" t="s">
        <v>211</v>
      </c>
      <c r="D839" s="16" t="s">
        <v>554</v>
      </c>
      <c r="E839" s="16" t="s">
        <v>368</v>
      </c>
      <c r="F839" s="44">
        <v>2.9997553143389899</v>
      </c>
      <c r="G839" s="42">
        <v>99.2157935376582</v>
      </c>
      <c r="H839" s="17">
        <f t="shared" si="22"/>
        <v>129.71992325283708</v>
      </c>
    </row>
    <row r="840" spans="1:8" x14ac:dyDescent="0.3">
      <c r="A840" t="s">
        <v>194</v>
      </c>
      <c r="B840" t="str">
        <f>VLOOKUP(C840, olt_db!$B$2:$E$75, 2, 0)</f>
        <v>OLT-SMGN-IBS-Pematang_Asilum-02</v>
      </c>
      <c r="C840" t="s">
        <v>211</v>
      </c>
      <c r="D840" s="16" t="s">
        <v>554</v>
      </c>
      <c r="E840" s="16" t="s">
        <v>544</v>
      </c>
      <c r="F840" s="44">
        <v>3.00074383010478</v>
      </c>
      <c r="G840" s="42">
        <v>99.215422490405601</v>
      </c>
      <c r="H840" s="17">
        <f t="shared" si="22"/>
        <v>115.88671457375563</v>
      </c>
    </row>
    <row r="841" spans="1:8" x14ac:dyDescent="0.3">
      <c r="A841" t="s">
        <v>194</v>
      </c>
      <c r="B841" t="str">
        <f>VLOOKUP(C841, olt_db!$B$2:$E$75, 2, 0)</f>
        <v>OLT-SMGN-IBS-Pematang_Asilum-02</v>
      </c>
      <c r="C841" t="s">
        <v>211</v>
      </c>
      <c r="D841" s="16" t="s">
        <v>554</v>
      </c>
      <c r="E841" s="16" t="s">
        <v>542</v>
      </c>
      <c r="F841" s="44">
        <v>3.0016456814713499</v>
      </c>
      <c r="G841" s="42">
        <v>99.215146233039206</v>
      </c>
      <c r="H841" s="17">
        <f>(ACOS(COS(RADIANS(90-F842)) * COS(RADIANS(90-F841)) + SIN(RADIANS(90-F842)) * SIN(RADIANS(90-F841)) * COS(RADIANS(G842-G841))) * 6371392)*1.105</f>
        <v>123.7423526626046</v>
      </c>
    </row>
    <row r="842" spans="1:8" x14ac:dyDescent="0.3">
      <c r="A842" t="s">
        <v>194</v>
      </c>
      <c r="B842" t="str">
        <f>VLOOKUP(C842, olt_db!$B$2:$E$75, 2, 0)</f>
        <v>OLT-SMGN-IBS-Pematang_Asilum-02</v>
      </c>
      <c r="C842" t="s">
        <v>211</v>
      </c>
      <c r="D842" s="16" t="s">
        <v>554</v>
      </c>
      <c r="E842" s="16" t="s">
        <v>543</v>
      </c>
      <c r="F842" s="44">
        <v>3.0019775434515101</v>
      </c>
      <c r="G842" s="42">
        <v>99.216098321440896</v>
      </c>
      <c r="H842" s="17">
        <f>(ACOS(COS(RADIANS(90-F843)) * COS(RADIANS(90-F842)) + SIN(RADIANS(90-F843)) * SIN(RADIANS(90-F842)) * COS(RADIANS(G843-G842))) * 6371392)*1.105</f>
        <v>56.753669770855304</v>
      </c>
    </row>
    <row r="843" spans="1:8" x14ac:dyDescent="0.3">
      <c r="A843" t="s">
        <v>194</v>
      </c>
      <c r="B843" t="str">
        <f>VLOOKUP(C843, olt_db!$B$2:$E$75, 2, 0)</f>
        <v>OLT-SMGN-IBS-Pematang_Asilum-02</v>
      </c>
      <c r="C843" t="s">
        <v>211</v>
      </c>
      <c r="D843" s="16" t="s">
        <v>554</v>
      </c>
      <c r="E843" s="16" t="s">
        <v>541</v>
      </c>
      <c r="F843" s="44">
        <v>3.0021463692177801</v>
      </c>
      <c r="G843" s="42">
        <v>99.216528821701004</v>
      </c>
      <c r="H843" s="17">
        <f>(ACOS(COS(RADIANS(90-F844)) * COS(RADIANS(90-F843)) + SIN(RADIANS(90-F844)) * SIN(RADIANS(90-F843)) * COS(RADIANS(G844-G843))) * 6371392)*1.105</f>
        <v>42.796577244628054</v>
      </c>
    </row>
    <row r="844" spans="1:8" x14ac:dyDescent="0.3">
      <c r="A844" t="s">
        <v>194</v>
      </c>
      <c r="B844" t="str">
        <f>VLOOKUP(C844, olt_db!$B$2:$E$75, 2, 0)</f>
        <v>OLT-SMGN-IBS-Pematang_Asilum-02</v>
      </c>
      <c r="C844" t="s">
        <v>211</v>
      </c>
      <c r="D844" s="16" t="s">
        <v>554</v>
      </c>
      <c r="E844" s="16" t="s">
        <v>475</v>
      </c>
      <c r="F844" s="44">
        <v>3.0022221674476199</v>
      </c>
      <c r="G844" s="42">
        <v>99.216869226803595</v>
      </c>
      <c r="H844" s="17">
        <f>(ACOS(COS(RADIANS(90-olt_db!F51)) * COS(RADIANS(90-F844)) + SIN(RADIANS(90-olt_db!F51)) * SIN(RADIANS(90-F844)) * COS(RADIANS(olt_db!G51-G844))) * 6371392)*1.105</f>
        <v>0.33175441850036641</v>
      </c>
    </row>
    <row r="845" spans="1:8" x14ac:dyDescent="0.3">
      <c r="A845" t="s">
        <v>194</v>
      </c>
      <c r="B845" t="str">
        <f>VLOOKUP(C845, olt_db!$B$2:$E$75, 2, 0)</f>
        <v>OLT-SMGN-IBS-Pematang_Asilum-02</v>
      </c>
      <c r="C845" t="s">
        <v>211</v>
      </c>
      <c r="D845" s="26" t="s">
        <v>560</v>
      </c>
      <c r="E845" s="26" t="s">
        <v>402</v>
      </c>
      <c r="F845" s="43">
        <v>2.9804228259699799</v>
      </c>
      <c r="G845" s="41">
        <v>99.177921635345598</v>
      </c>
      <c r="H845" s="27">
        <f>(ACOS(COS(RADIANS(90-F846)) * COS(RADIANS(90-F845)) + SIN(RADIANS(90-F846)) * SIN(RADIANS(90-F845)) * COS(RADIANS(G846-G845))) * 6371392)*1.105</f>
        <v>195.12437301419521</v>
      </c>
    </row>
    <row r="846" spans="1:8" x14ac:dyDescent="0.3">
      <c r="A846" t="s">
        <v>194</v>
      </c>
      <c r="B846" t="str">
        <f>VLOOKUP(C846, olt_db!$B$2:$E$75, 2, 0)</f>
        <v>OLT-SMGN-IBS-Pematang_Asilum-02</v>
      </c>
      <c r="C846" t="s">
        <v>211</v>
      </c>
      <c r="D846" s="26" t="s">
        <v>560</v>
      </c>
      <c r="E846" s="26" t="s">
        <v>401</v>
      </c>
      <c r="F846" s="43">
        <v>2.98065052418989</v>
      </c>
      <c r="G846" s="41">
        <v>99.179495307105398</v>
      </c>
      <c r="H846" s="27">
        <f t="shared" ref="H846:H883" si="23">(ACOS(COS(RADIANS(90-F847)) * COS(RADIANS(90-F846)) + SIN(RADIANS(90-F847)) * SIN(RADIANS(90-F846)) * COS(RADIANS(G847-G846))) * 6371392)*1.105</f>
        <v>172.18607270356134</v>
      </c>
    </row>
    <row r="847" spans="1:8" x14ac:dyDescent="0.3">
      <c r="A847" t="s">
        <v>194</v>
      </c>
      <c r="B847" t="str">
        <f>VLOOKUP(C847, olt_db!$B$2:$E$75, 2, 0)</f>
        <v>OLT-SMGN-IBS-Pematang_Asilum-02</v>
      </c>
      <c r="C847" t="s">
        <v>211</v>
      </c>
      <c r="D847" s="26" t="s">
        <v>560</v>
      </c>
      <c r="E847" s="26" t="s">
        <v>400</v>
      </c>
      <c r="F847" s="43">
        <v>2.98088690404402</v>
      </c>
      <c r="G847" s="41">
        <v>99.180878374179898</v>
      </c>
      <c r="H847" s="27">
        <f t="shared" si="23"/>
        <v>127.55709353875784</v>
      </c>
    </row>
    <row r="848" spans="1:8" x14ac:dyDescent="0.3">
      <c r="A848" t="s">
        <v>194</v>
      </c>
      <c r="B848" t="str">
        <f>VLOOKUP(C848, olt_db!$B$2:$E$75, 2, 0)</f>
        <v>OLT-SMGN-IBS-Pematang_Asilum-02</v>
      </c>
      <c r="C848" t="s">
        <v>211</v>
      </c>
      <c r="D848" s="26" t="s">
        <v>560</v>
      </c>
      <c r="E848" s="26" t="s">
        <v>399</v>
      </c>
      <c r="F848" s="43">
        <v>2.9811046449277798</v>
      </c>
      <c r="G848" s="41">
        <v>99.181894736026607</v>
      </c>
      <c r="H848" s="27">
        <f t="shared" si="23"/>
        <v>214.12150870578478</v>
      </c>
    </row>
    <row r="849" spans="1:8" x14ac:dyDescent="0.3">
      <c r="A849" t="s">
        <v>194</v>
      </c>
      <c r="B849" t="str">
        <f>VLOOKUP(C849, olt_db!$B$2:$E$75, 2, 0)</f>
        <v>OLT-SMGN-IBS-Pematang_Asilum-02</v>
      </c>
      <c r="C849" t="s">
        <v>211</v>
      </c>
      <c r="D849" s="26" t="s">
        <v>560</v>
      </c>
      <c r="E849" s="26" t="s">
        <v>398</v>
      </c>
      <c r="F849" s="43">
        <v>2.9815366990188701</v>
      </c>
      <c r="G849" s="41">
        <v>99.183585166018304</v>
      </c>
      <c r="H849" s="27">
        <f t="shared" si="23"/>
        <v>123.19793154783241</v>
      </c>
    </row>
    <row r="850" spans="1:8" x14ac:dyDescent="0.3">
      <c r="A850" t="s">
        <v>194</v>
      </c>
      <c r="B850" t="str">
        <f>VLOOKUP(C850, olt_db!$B$2:$E$75, 2, 0)</f>
        <v>OLT-SMGN-IBS-Pematang_Asilum-02</v>
      </c>
      <c r="C850" t="s">
        <v>211</v>
      </c>
      <c r="D850" s="26" t="s">
        <v>560</v>
      </c>
      <c r="E850" s="26" t="s">
        <v>397</v>
      </c>
      <c r="F850" s="43">
        <v>2.98190836087036</v>
      </c>
      <c r="G850" s="41">
        <v>99.184517600439804</v>
      </c>
      <c r="H850" s="27">
        <f t="shared" si="23"/>
        <v>164.25318425251137</v>
      </c>
    </row>
    <row r="851" spans="1:8" x14ac:dyDescent="0.3">
      <c r="A851" t="s">
        <v>194</v>
      </c>
      <c r="B851" t="str">
        <f>VLOOKUP(C851, olt_db!$B$2:$E$75, 2, 0)</f>
        <v>OLT-SMGN-IBS-Pematang_Asilum-02</v>
      </c>
      <c r="C851" t="s">
        <v>211</v>
      </c>
      <c r="D851" s="26" t="s">
        <v>560</v>
      </c>
      <c r="E851" s="26" t="s">
        <v>396</v>
      </c>
      <c r="F851" s="43">
        <v>2.9823398303281299</v>
      </c>
      <c r="G851" s="41">
        <v>99.185784483796894</v>
      </c>
      <c r="H851" s="27">
        <f t="shared" si="23"/>
        <v>86.741759232790827</v>
      </c>
    </row>
    <row r="852" spans="1:8" x14ac:dyDescent="0.3">
      <c r="A852" t="s">
        <v>194</v>
      </c>
      <c r="B852" t="str">
        <f>VLOOKUP(C852, olt_db!$B$2:$E$75, 2, 0)</f>
        <v>OLT-SMGN-IBS-Pematang_Asilum-02</v>
      </c>
      <c r="C852" t="s">
        <v>211</v>
      </c>
      <c r="D852" s="26" t="s">
        <v>560</v>
      </c>
      <c r="E852" s="26" t="s">
        <v>395</v>
      </c>
      <c r="F852" s="43">
        <v>2.9825112661038702</v>
      </c>
      <c r="G852" s="41">
        <v>99.186470196713898</v>
      </c>
      <c r="H852" s="27">
        <f t="shared" si="23"/>
        <v>138.05014543632217</v>
      </c>
    </row>
    <row r="853" spans="1:8" x14ac:dyDescent="0.3">
      <c r="A853" t="s">
        <v>194</v>
      </c>
      <c r="B853" t="str">
        <f>VLOOKUP(C853, olt_db!$B$2:$E$75, 2, 0)</f>
        <v>OLT-SMGN-IBS-Pematang_Asilum-02</v>
      </c>
      <c r="C853" t="s">
        <v>211</v>
      </c>
      <c r="D853" s="26" t="s">
        <v>560</v>
      </c>
      <c r="E853" s="26" t="s">
        <v>394</v>
      </c>
      <c r="F853" s="43">
        <v>2.9827124393279298</v>
      </c>
      <c r="G853" s="41">
        <v>99.187577011581993</v>
      </c>
      <c r="H853" s="27">
        <f t="shared" si="23"/>
        <v>167.20662983281196</v>
      </c>
    </row>
    <row r="854" spans="1:8" x14ac:dyDescent="0.3">
      <c r="A854" t="s">
        <v>194</v>
      </c>
      <c r="B854" t="str">
        <f>VLOOKUP(C854, olt_db!$B$2:$E$75, 2, 0)</f>
        <v>OLT-SMGN-IBS-Pematang_Asilum-02</v>
      </c>
      <c r="C854" t="s">
        <v>211</v>
      </c>
      <c r="D854" s="26" t="s">
        <v>560</v>
      </c>
      <c r="E854" s="26" t="s">
        <v>393</v>
      </c>
      <c r="F854" s="43">
        <v>2.9829395151680198</v>
      </c>
      <c r="G854" s="41">
        <v>99.1889205049807</v>
      </c>
      <c r="H854" s="27">
        <f t="shared" si="23"/>
        <v>166.01854310946879</v>
      </c>
    </row>
    <row r="855" spans="1:8" x14ac:dyDescent="0.3">
      <c r="A855" t="s">
        <v>194</v>
      </c>
      <c r="B855" t="str">
        <f>VLOOKUP(C855, olt_db!$B$2:$E$75, 2, 0)</f>
        <v>OLT-SMGN-IBS-Pematang_Asilum-02</v>
      </c>
      <c r="C855" t="s">
        <v>211</v>
      </c>
      <c r="D855" s="26" t="s">
        <v>560</v>
      </c>
      <c r="E855" s="26" t="s">
        <v>392</v>
      </c>
      <c r="F855" s="43">
        <v>2.9830836239487599</v>
      </c>
      <c r="G855" s="41">
        <v>99.190265705182298</v>
      </c>
      <c r="H855" s="27">
        <f t="shared" si="23"/>
        <v>127.03911613410756</v>
      </c>
    </row>
    <row r="856" spans="1:8" x14ac:dyDescent="0.3">
      <c r="A856" t="s">
        <v>194</v>
      </c>
      <c r="B856" t="str">
        <f>VLOOKUP(C856, olt_db!$B$2:$E$75, 2, 0)</f>
        <v>OLT-SMGN-IBS-Pematang_Asilum-02</v>
      </c>
      <c r="C856" t="s">
        <v>211</v>
      </c>
      <c r="D856" s="26" t="s">
        <v>560</v>
      </c>
      <c r="E856" s="26" t="s">
        <v>391</v>
      </c>
      <c r="F856" s="43">
        <v>2.98326133440455</v>
      </c>
      <c r="G856" s="41">
        <v>99.191285563298393</v>
      </c>
      <c r="H856" s="27">
        <f t="shared" si="23"/>
        <v>148.72991291431964</v>
      </c>
    </row>
    <row r="857" spans="1:8" x14ac:dyDescent="0.3">
      <c r="A857" t="s">
        <v>194</v>
      </c>
      <c r="B857" t="str">
        <f>VLOOKUP(C857, olt_db!$B$2:$E$75, 2, 0)</f>
        <v>OLT-SMGN-IBS-Pematang_Asilum-02</v>
      </c>
      <c r="C857" t="s">
        <v>211</v>
      </c>
      <c r="D857" s="26" t="s">
        <v>560</v>
      </c>
      <c r="E857" s="26" t="s">
        <v>390</v>
      </c>
      <c r="F857" s="43">
        <v>2.98350899284919</v>
      </c>
      <c r="G857" s="41">
        <v>99.192471951135403</v>
      </c>
      <c r="H857" s="27">
        <f t="shared" si="23"/>
        <v>161.35011834713009</v>
      </c>
    </row>
    <row r="858" spans="1:8" x14ac:dyDescent="0.3">
      <c r="A858" t="s">
        <v>194</v>
      </c>
      <c r="B858" t="str">
        <f>VLOOKUP(C858, olt_db!$B$2:$E$75, 2, 0)</f>
        <v>OLT-SMGN-IBS-Pematang_Asilum-02</v>
      </c>
      <c r="C858" t="s">
        <v>211</v>
      </c>
      <c r="D858" s="26" t="s">
        <v>560</v>
      </c>
      <c r="E858" s="26" t="s">
        <v>389</v>
      </c>
      <c r="F858" s="43">
        <v>2.98364660877687</v>
      </c>
      <c r="G858" s="41">
        <v>99.193779584802499</v>
      </c>
      <c r="H858" s="27">
        <f t="shared" si="23"/>
        <v>99.807863511087632</v>
      </c>
    </row>
    <row r="859" spans="1:8" x14ac:dyDescent="0.3">
      <c r="A859" t="s">
        <v>194</v>
      </c>
      <c r="B859" t="str">
        <f>VLOOKUP(C859, olt_db!$B$2:$E$75, 2, 0)</f>
        <v>OLT-SMGN-IBS-Pematang_Asilum-02</v>
      </c>
      <c r="C859" t="s">
        <v>211</v>
      </c>
      <c r="D859" s="26" t="s">
        <v>560</v>
      </c>
      <c r="E859" s="26" t="s">
        <v>388</v>
      </c>
      <c r="F859" s="43">
        <v>2.9837615575126901</v>
      </c>
      <c r="G859" s="41">
        <v>99.194584752888801</v>
      </c>
      <c r="H859" s="27">
        <f t="shared" si="23"/>
        <v>77.858528554963286</v>
      </c>
    </row>
    <row r="860" spans="1:8" x14ac:dyDescent="0.3">
      <c r="A860" t="s">
        <v>194</v>
      </c>
      <c r="B860" t="str">
        <f>VLOOKUP(C860, olt_db!$B$2:$E$75, 2, 0)</f>
        <v>OLT-SMGN-IBS-Pematang_Asilum-02</v>
      </c>
      <c r="C860" t="s">
        <v>211</v>
      </c>
      <c r="D860" s="26" t="s">
        <v>560</v>
      </c>
      <c r="E860" s="26" t="s">
        <v>387</v>
      </c>
      <c r="F860" s="43">
        <v>2.9838110442228598</v>
      </c>
      <c r="G860" s="41">
        <v>99.195217299372302</v>
      </c>
      <c r="H860" s="27">
        <f t="shared" si="23"/>
        <v>122.43945069310564</v>
      </c>
    </row>
    <row r="861" spans="1:8" x14ac:dyDescent="0.3">
      <c r="A861" t="s">
        <v>194</v>
      </c>
      <c r="B861" t="str">
        <f>VLOOKUP(C861, olt_db!$B$2:$E$75, 2, 0)</f>
        <v>OLT-SMGN-IBS-Pematang_Asilum-02</v>
      </c>
      <c r="C861" t="s">
        <v>211</v>
      </c>
      <c r="D861" s="26" t="s">
        <v>560</v>
      </c>
      <c r="E861" s="26" t="s">
        <v>386</v>
      </c>
      <c r="F861" s="43">
        <v>2.98388861904342</v>
      </c>
      <c r="G861" s="41">
        <v>99.1962120546862</v>
      </c>
      <c r="H861" s="27">
        <f t="shared" si="23"/>
        <v>102.97627244638473</v>
      </c>
    </row>
    <row r="862" spans="1:8" x14ac:dyDescent="0.3">
      <c r="A862" t="s">
        <v>194</v>
      </c>
      <c r="B862" t="str">
        <f>VLOOKUP(C862, olt_db!$B$2:$E$75, 2, 0)</f>
        <v>OLT-SMGN-IBS-Pematang_Asilum-02</v>
      </c>
      <c r="C862" t="s">
        <v>211</v>
      </c>
      <c r="D862" s="26" t="s">
        <v>560</v>
      </c>
      <c r="E862" s="26" t="s">
        <v>385</v>
      </c>
      <c r="F862" s="43">
        <v>2.98398537989338</v>
      </c>
      <c r="G862" s="41">
        <v>99.197045616966307</v>
      </c>
      <c r="H862" s="27">
        <f t="shared" si="23"/>
        <v>62.260326301230819</v>
      </c>
    </row>
    <row r="863" spans="1:8" x14ac:dyDescent="0.3">
      <c r="A863" t="s">
        <v>194</v>
      </c>
      <c r="B863" t="str">
        <f>VLOOKUP(C863, olt_db!$B$2:$E$75, 2, 0)</f>
        <v>OLT-SMGN-IBS-Pematang_Asilum-02</v>
      </c>
      <c r="C863" t="s">
        <v>211</v>
      </c>
      <c r="D863" s="26" t="s">
        <v>560</v>
      </c>
      <c r="E863" s="26" t="s">
        <v>384</v>
      </c>
      <c r="F863" s="43">
        <v>2.9841504988741501</v>
      </c>
      <c r="G863" s="41">
        <v>99.197525291439405</v>
      </c>
      <c r="H863" s="27">
        <f t="shared" si="23"/>
        <v>70.741913994383637</v>
      </c>
    </row>
    <row r="864" spans="1:8" x14ac:dyDescent="0.3">
      <c r="A864" t="s">
        <v>194</v>
      </c>
      <c r="B864" t="str">
        <f>VLOOKUP(C864, olt_db!$B$2:$E$75, 2, 0)</f>
        <v>OLT-SMGN-IBS-Pematang_Asilum-02</v>
      </c>
      <c r="C864" t="s">
        <v>211</v>
      </c>
      <c r="D864" s="26" t="s">
        <v>560</v>
      </c>
      <c r="E864" s="26" t="s">
        <v>383</v>
      </c>
      <c r="F864" s="43">
        <v>2.9845028377564198</v>
      </c>
      <c r="G864" s="41">
        <v>99.197981210276495</v>
      </c>
      <c r="H864" s="27">
        <f t="shared" si="23"/>
        <v>184.81478613726298</v>
      </c>
    </row>
    <row r="865" spans="1:8" x14ac:dyDescent="0.3">
      <c r="A865" t="s">
        <v>194</v>
      </c>
      <c r="B865" t="str">
        <f>VLOOKUP(C865, olt_db!$B$2:$E$75, 2, 0)</f>
        <v>OLT-SMGN-IBS-Pematang_Asilum-02</v>
      </c>
      <c r="C865" t="s">
        <v>211</v>
      </c>
      <c r="D865" s="26" t="s">
        <v>560</v>
      </c>
      <c r="E865" s="26" t="s">
        <v>382</v>
      </c>
      <c r="F865" s="43">
        <v>2.9856716452323599</v>
      </c>
      <c r="G865" s="41">
        <v>99.198929101129906</v>
      </c>
      <c r="H865" s="27">
        <f t="shared" si="23"/>
        <v>264.55962034612094</v>
      </c>
    </row>
    <row r="866" spans="1:8" x14ac:dyDescent="0.3">
      <c r="A866" t="s">
        <v>194</v>
      </c>
      <c r="B866" t="str">
        <f>VLOOKUP(C866, olt_db!$B$2:$E$75, 2, 0)</f>
        <v>OLT-SMGN-IBS-Pematang_Asilum-02</v>
      </c>
      <c r="C866" t="s">
        <v>211</v>
      </c>
      <c r="D866" s="26" t="s">
        <v>560</v>
      </c>
      <c r="E866" s="26" t="s">
        <v>381</v>
      </c>
      <c r="F866" s="43">
        <v>2.98736354061894</v>
      </c>
      <c r="G866" s="41">
        <v>99.200262459283195</v>
      </c>
      <c r="H866" s="27">
        <f t="shared" si="23"/>
        <v>125.25941556787582</v>
      </c>
    </row>
    <row r="867" spans="1:8" x14ac:dyDescent="0.3">
      <c r="A867" t="s">
        <v>194</v>
      </c>
      <c r="B867" t="str">
        <f>VLOOKUP(C867, olt_db!$B$2:$E$75, 2, 0)</f>
        <v>OLT-SMGN-IBS-Pematang_Asilum-02</v>
      </c>
      <c r="C867" t="s">
        <v>211</v>
      </c>
      <c r="D867" s="26" t="s">
        <v>560</v>
      </c>
      <c r="E867" s="26" t="s">
        <v>380</v>
      </c>
      <c r="F867" s="43">
        <v>2.98814160997249</v>
      </c>
      <c r="G867" s="41">
        <v>99.200921949131398</v>
      </c>
      <c r="H867" s="27">
        <f t="shared" si="23"/>
        <v>304.51400020290873</v>
      </c>
    </row>
    <row r="868" spans="1:8" x14ac:dyDescent="0.3">
      <c r="A868" t="s">
        <v>194</v>
      </c>
      <c r="B868" t="str">
        <f>VLOOKUP(C868, olt_db!$B$2:$E$75, 2, 0)</f>
        <v>OLT-SMGN-IBS-Pematang_Asilum-02</v>
      </c>
      <c r="C868" t="s">
        <v>211</v>
      </c>
      <c r="D868" s="26" t="s">
        <v>560</v>
      </c>
      <c r="E868" s="26" t="s">
        <v>379</v>
      </c>
      <c r="F868" s="43">
        <v>2.9900998296602901</v>
      </c>
      <c r="G868" s="41">
        <v>99.202442822156996</v>
      </c>
      <c r="H868" s="27">
        <f t="shared" si="23"/>
        <v>230.9754225301873</v>
      </c>
    </row>
    <row r="869" spans="1:8" x14ac:dyDescent="0.3">
      <c r="A869" t="s">
        <v>194</v>
      </c>
      <c r="B869" t="str">
        <f>VLOOKUP(C869, olt_db!$B$2:$E$75, 2, 0)</f>
        <v>OLT-SMGN-IBS-Pematang_Asilum-02</v>
      </c>
      <c r="C869" t="s">
        <v>211</v>
      </c>
      <c r="D869" s="26" t="s">
        <v>560</v>
      </c>
      <c r="E869" s="26" t="s">
        <v>378</v>
      </c>
      <c r="F869" s="43">
        <v>2.9915374267083301</v>
      </c>
      <c r="G869" s="41">
        <v>99.203655523177403</v>
      </c>
      <c r="H869" s="27">
        <f t="shared" si="23"/>
        <v>316.5763133742812</v>
      </c>
    </row>
    <row r="870" spans="1:8" x14ac:dyDescent="0.3">
      <c r="A870" t="s">
        <v>194</v>
      </c>
      <c r="B870" t="str">
        <f>VLOOKUP(C870, olt_db!$B$2:$E$75, 2, 0)</f>
        <v>OLT-SMGN-IBS-Pematang_Asilum-02</v>
      </c>
      <c r="C870" t="s">
        <v>211</v>
      </c>
      <c r="D870" s="26" t="s">
        <v>560</v>
      </c>
      <c r="E870" s="26" t="s">
        <v>377</v>
      </c>
      <c r="F870" s="43">
        <v>2.9935615971846099</v>
      </c>
      <c r="G870" s="41">
        <v>99.205251531464697</v>
      </c>
      <c r="H870" s="27">
        <f t="shared" si="23"/>
        <v>239.46299636092317</v>
      </c>
    </row>
    <row r="871" spans="1:8" x14ac:dyDescent="0.3">
      <c r="A871" t="s">
        <v>194</v>
      </c>
      <c r="B871" t="str">
        <f>VLOOKUP(C871, olt_db!$B$2:$E$75, 2, 0)</f>
        <v>OLT-SMGN-IBS-Pematang_Asilum-02</v>
      </c>
      <c r="C871" t="s">
        <v>211</v>
      </c>
      <c r="D871" s="26" t="s">
        <v>560</v>
      </c>
      <c r="E871" s="26" t="s">
        <v>376</v>
      </c>
      <c r="F871" s="43">
        <v>2.9950598627602001</v>
      </c>
      <c r="G871" s="41">
        <v>99.206499417947001</v>
      </c>
      <c r="H871" s="27">
        <f t="shared" si="23"/>
        <v>145.87095059687806</v>
      </c>
    </row>
    <row r="872" spans="1:8" x14ac:dyDescent="0.3">
      <c r="A872" t="s">
        <v>194</v>
      </c>
      <c r="B872" t="str">
        <f>VLOOKUP(C872, olt_db!$B$2:$E$75, 2, 0)</f>
        <v>OLT-SMGN-IBS-Pematang_Asilum-02</v>
      </c>
      <c r="C872" t="s">
        <v>211</v>
      </c>
      <c r="D872" s="26" t="s">
        <v>560</v>
      </c>
      <c r="E872" s="26" t="s">
        <v>375</v>
      </c>
      <c r="F872" s="43">
        <v>2.9959498087903</v>
      </c>
      <c r="G872" s="41">
        <v>99.207286146548697</v>
      </c>
      <c r="H872" s="27">
        <f t="shared" si="23"/>
        <v>121.06981974839483</v>
      </c>
    </row>
    <row r="873" spans="1:8" x14ac:dyDescent="0.3">
      <c r="A873" t="s">
        <v>194</v>
      </c>
      <c r="B873" t="str">
        <f>VLOOKUP(C873, olt_db!$B$2:$E$75, 2, 0)</f>
        <v>OLT-SMGN-IBS-Pematang_Asilum-02</v>
      </c>
      <c r="C873" t="s">
        <v>211</v>
      </c>
      <c r="D873" s="26" t="s">
        <v>560</v>
      </c>
      <c r="E873" s="26" t="s">
        <v>374</v>
      </c>
      <c r="F873" s="43">
        <v>2.99659180418409</v>
      </c>
      <c r="G873" s="41">
        <v>99.208034584515303</v>
      </c>
      <c r="H873" s="27">
        <f t="shared" si="23"/>
        <v>202.67322499112854</v>
      </c>
    </row>
    <row r="874" spans="1:8" x14ac:dyDescent="0.3">
      <c r="A874" t="s">
        <v>194</v>
      </c>
      <c r="B874" t="str">
        <f>VLOOKUP(C874, olt_db!$B$2:$E$75, 2, 0)</f>
        <v>OLT-SMGN-IBS-Pematang_Asilum-02</v>
      </c>
      <c r="C874" t="s">
        <v>211</v>
      </c>
      <c r="D874" s="26" t="s">
        <v>560</v>
      </c>
      <c r="E874" s="26" t="s">
        <v>373</v>
      </c>
      <c r="F874" s="43">
        <v>2.9974516430167601</v>
      </c>
      <c r="G874" s="41">
        <v>99.209444046430605</v>
      </c>
      <c r="H874" s="27">
        <f t="shared" si="23"/>
        <v>156.15952212601997</v>
      </c>
    </row>
    <row r="875" spans="1:8" x14ac:dyDescent="0.3">
      <c r="A875" t="s">
        <v>194</v>
      </c>
      <c r="B875" t="str">
        <f>VLOOKUP(C875, olt_db!$B$2:$E$75, 2, 0)</f>
        <v>OLT-SMGN-IBS-Pematang_Asilum-02</v>
      </c>
      <c r="C875" t="s">
        <v>211</v>
      </c>
      <c r="D875" s="26" t="s">
        <v>560</v>
      </c>
      <c r="E875" s="26" t="s">
        <v>372</v>
      </c>
      <c r="F875" s="43">
        <v>2.9980191582140701</v>
      </c>
      <c r="G875" s="41">
        <v>99.210582701131202</v>
      </c>
      <c r="H875" s="27">
        <f t="shared" si="23"/>
        <v>149.16152402590737</v>
      </c>
    </row>
    <row r="876" spans="1:8" x14ac:dyDescent="0.3">
      <c r="A876" t="s">
        <v>194</v>
      </c>
      <c r="B876" t="str">
        <f>VLOOKUP(C876, olt_db!$B$2:$E$75, 2, 0)</f>
        <v>OLT-SMGN-IBS-Pematang_Asilum-02</v>
      </c>
      <c r="C876" t="s">
        <v>211</v>
      </c>
      <c r="D876" s="26" t="s">
        <v>560</v>
      </c>
      <c r="E876" s="26" t="s">
        <v>371</v>
      </c>
      <c r="F876" s="43">
        <v>2.99841891434472</v>
      </c>
      <c r="G876" s="41">
        <v>99.2117304607454</v>
      </c>
      <c r="H876" s="27">
        <f t="shared" si="23"/>
        <v>148.48091454019089</v>
      </c>
    </row>
    <row r="877" spans="1:8" x14ac:dyDescent="0.3">
      <c r="A877" t="s">
        <v>194</v>
      </c>
      <c r="B877" t="str">
        <f>VLOOKUP(C877, olt_db!$B$2:$E$75, 2, 0)</f>
        <v>OLT-SMGN-IBS-Pematang_Asilum-02</v>
      </c>
      <c r="C877" t="s">
        <v>211</v>
      </c>
      <c r="D877" s="26" t="s">
        <v>560</v>
      </c>
      <c r="E877" s="26" t="s">
        <v>370</v>
      </c>
      <c r="F877" s="43">
        <v>2.9987865811185901</v>
      </c>
      <c r="G877" s="41">
        <v>99.212883106625597</v>
      </c>
      <c r="H877" s="27">
        <f t="shared" si="23"/>
        <v>66.848474301879705</v>
      </c>
    </row>
    <row r="878" spans="1:8" x14ac:dyDescent="0.3">
      <c r="A878" t="s">
        <v>194</v>
      </c>
      <c r="B878" t="str">
        <f>VLOOKUP(C878, olt_db!$B$2:$E$75, 2, 0)</f>
        <v>OLT-SMGN-IBS-Pematang_Asilum-02</v>
      </c>
      <c r="C878" t="s">
        <v>211</v>
      </c>
      <c r="D878" s="26" t="s">
        <v>560</v>
      </c>
      <c r="E878" s="26" t="s">
        <v>369</v>
      </c>
      <c r="F878" s="43">
        <v>2.9989649178262101</v>
      </c>
      <c r="G878" s="41">
        <v>99.213397774076</v>
      </c>
      <c r="H878" s="27">
        <f t="shared" si="23"/>
        <v>309.61088482440931</v>
      </c>
    </row>
    <row r="879" spans="1:8" x14ac:dyDescent="0.3">
      <c r="A879" t="s">
        <v>194</v>
      </c>
      <c r="B879" t="str">
        <f>VLOOKUP(C879, olt_db!$B$2:$E$75, 2, 0)</f>
        <v>OLT-SMGN-IBS-Pematang_Asilum-02</v>
      </c>
      <c r="C879" t="s">
        <v>211</v>
      </c>
      <c r="D879" s="26" t="s">
        <v>560</v>
      </c>
      <c r="E879" s="26" t="s">
        <v>368</v>
      </c>
      <c r="F879" s="43">
        <v>2.9997553143389899</v>
      </c>
      <c r="G879" s="41">
        <v>99.2157935376582</v>
      </c>
      <c r="H879" s="27">
        <f t="shared" si="23"/>
        <v>228.03713814315208</v>
      </c>
    </row>
    <row r="880" spans="1:8" x14ac:dyDescent="0.3">
      <c r="A880" t="s">
        <v>194</v>
      </c>
      <c r="B880" t="str">
        <f>VLOOKUP(C880, olt_db!$B$2:$E$75, 2, 0)</f>
        <v>OLT-SMGN-IBS-Pematang_Asilum-02</v>
      </c>
      <c r="C880" t="s">
        <v>211</v>
      </c>
      <c r="D880" s="26" t="s">
        <v>560</v>
      </c>
      <c r="E880" s="26" t="s">
        <v>471</v>
      </c>
      <c r="F880" s="43">
        <v>3.0003764226745702</v>
      </c>
      <c r="G880" s="41">
        <v>99.217544715975606</v>
      </c>
      <c r="H880" s="27">
        <f t="shared" si="23"/>
        <v>67.980520031082023</v>
      </c>
    </row>
    <row r="881" spans="1:8" x14ac:dyDescent="0.3">
      <c r="A881" t="s">
        <v>194</v>
      </c>
      <c r="B881" t="str">
        <f>VLOOKUP(C881, olt_db!$B$2:$E$75, 2, 0)</f>
        <v>OLT-SMGN-IBS-Pematang_Asilum-02</v>
      </c>
      <c r="C881" t="s">
        <v>211</v>
      </c>
      <c r="D881" s="26" t="s">
        <v>560</v>
      </c>
      <c r="E881" s="26" t="s">
        <v>472</v>
      </c>
      <c r="F881" s="43">
        <v>3.00092054360413</v>
      </c>
      <c r="G881" s="41">
        <v>99.217444565407405</v>
      </c>
      <c r="H881" s="27">
        <f t="shared" si="23"/>
        <v>80.278331663998301</v>
      </c>
    </row>
    <row r="882" spans="1:8" x14ac:dyDescent="0.3">
      <c r="A882" t="s">
        <v>194</v>
      </c>
      <c r="B882" t="str">
        <f>VLOOKUP(C882, olt_db!$B$2:$E$75, 2, 0)</f>
        <v>OLT-SMGN-IBS-Pematang_Asilum-02</v>
      </c>
      <c r="C882" t="s">
        <v>211</v>
      </c>
      <c r="D882" s="26" t="s">
        <v>560</v>
      </c>
      <c r="E882" s="26" t="s">
        <v>473</v>
      </c>
      <c r="F882" s="43">
        <v>3.00154200279961</v>
      </c>
      <c r="G882" s="41">
        <v>99.217242763723902</v>
      </c>
      <c r="H882" s="27">
        <f t="shared" si="23"/>
        <v>91.01675083284249</v>
      </c>
    </row>
    <row r="883" spans="1:8" x14ac:dyDescent="0.3">
      <c r="A883" t="s">
        <v>194</v>
      </c>
      <c r="B883" t="str">
        <f>VLOOKUP(C883, olt_db!$B$2:$E$75, 2, 0)</f>
        <v>OLT-SMGN-IBS-Pematang_Asilum-02</v>
      </c>
      <c r="C883" t="s">
        <v>211</v>
      </c>
      <c r="D883" s="26" t="s">
        <v>560</v>
      </c>
      <c r="E883" s="26" t="s">
        <v>474</v>
      </c>
      <c r="F883" s="43">
        <v>3.0022696172432601</v>
      </c>
      <c r="G883" s="41">
        <v>99.217103910151593</v>
      </c>
      <c r="H883" s="27">
        <f t="shared" si="23"/>
        <v>29.382093796002472</v>
      </c>
    </row>
    <row r="884" spans="1:8" x14ac:dyDescent="0.3">
      <c r="A884" t="s">
        <v>194</v>
      </c>
      <c r="B884" t="str">
        <f>VLOOKUP(C884, olt_db!$B$2:$E$75, 2, 0)</f>
        <v>OLT-SMGN-IBS-Pematang_Asilum-02</v>
      </c>
      <c r="C884" t="s">
        <v>211</v>
      </c>
      <c r="D884" s="26" t="s">
        <v>560</v>
      </c>
      <c r="E884" s="26" t="s">
        <v>475</v>
      </c>
      <c r="F884" s="43">
        <v>3.0022221674476199</v>
      </c>
      <c r="G884" s="41">
        <v>99.216869226803595</v>
      </c>
      <c r="H884" s="27">
        <f>(ACOS(COS(RADIANS(90-olt_db!F51)) * COS(RADIANS(90-F884)) + SIN(RADIANS(90-olt_db!F51)) * SIN(RADIANS(90-F884)) * COS(RADIANS(olt_db!G51-G884))) * 6371392)*1.105</f>
        <v>0.33175441850036641</v>
      </c>
    </row>
    <row r="885" spans="1:8" x14ac:dyDescent="0.3">
      <c r="A885" t="s">
        <v>194</v>
      </c>
      <c r="B885" t="str">
        <f>VLOOKUP(C885, olt_db!$B$2:$E$75, 2, 0)</f>
        <v>OLT-SMGN-IBS-Pematang_Asilum-02</v>
      </c>
      <c r="C885" t="s">
        <v>211</v>
      </c>
      <c r="D885" s="89" t="s">
        <v>617</v>
      </c>
      <c r="E885" s="89" t="s">
        <v>392</v>
      </c>
      <c r="F885" s="93">
        <v>2.9830836239487599</v>
      </c>
      <c r="G885" s="94">
        <v>99.190265705182298</v>
      </c>
      <c r="H885" s="92">
        <f t="shared" ref="H885:H913" si="24">(ACOS(COS(RADIANS(90-F886)) * COS(RADIANS(90-F885)) + SIN(RADIANS(90-F886)) * SIN(RADIANS(90-F885)) * COS(RADIANS(G886-G885))) * 6371392)*1.105</f>
        <v>127.03911613410756</v>
      </c>
    </row>
    <row r="886" spans="1:8" x14ac:dyDescent="0.3">
      <c r="A886" t="s">
        <v>194</v>
      </c>
      <c r="B886" t="str">
        <f>VLOOKUP(C886, olt_db!$B$2:$E$75, 2, 0)</f>
        <v>OLT-SMGN-IBS-Pematang_Asilum-02</v>
      </c>
      <c r="C886" t="s">
        <v>211</v>
      </c>
      <c r="D886" s="89" t="s">
        <v>617</v>
      </c>
      <c r="E886" s="89" t="s">
        <v>391</v>
      </c>
      <c r="F886" s="93">
        <v>2.98326133440455</v>
      </c>
      <c r="G886" s="94">
        <v>99.191285563298393</v>
      </c>
      <c r="H886" s="92">
        <f t="shared" si="24"/>
        <v>148.72991291431964</v>
      </c>
    </row>
    <row r="887" spans="1:8" x14ac:dyDescent="0.3">
      <c r="A887" t="s">
        <v>194</v>
      </c>
      <c r="B887" t="str">
        <f>VLOOKUP(C887, olt_db!$B$2:$E$75, 2, 0)</f>
        <v>OLT-SMGN-IBS-Pematang_Asilum-02</v>
      </c>
      <c r="C887" t="s">
        <v>211</v>
      </c>
      <c r="D887" s="89" t="s">
        <v>617</v>
      </c>
      <c r="E887" s="89" t="s">
        <v>390</v>
      </c>
      <c r="F887" s="93">
        <v>2.98350899284919</v>
      </c>
      <c r="G887" s="94">
        <v>99.192471951135403</v>
      </c>
      <c r="H887" s="92">
        <f t="shared" si="24"/>
        <v>161.35011834713009</v>
      </c>
    </row>
    <row r="888" spans="1:8" x14ac:dyDescent="0.3">
      <c r="A888" t="s">
        <v>194</v>
      </c>
      <c r="B888" t="str">
        <f>VLOOKUP(C888, olt_db!$B$2:$E$75, 2, 0)</f>
        <v>OLT-SMGN-IBS-Pematang_Asilum-02</v>
      </c>
      <c r="C888" t="s">
        <v>211</v>
      </c>
      <c r="D888" s="89" t="s">
        <v>617</v>
      </c>
      <c r="E888" s="89" t="s">
        <v>389</v>
      </c>
      <c r="F888" s="93">
        <v>2.98364660877687</v>
      </c>
      <c r="G888" s="94">
        <v>99.193779584802499</v>
      </c>
      <c r="H888" s="92">
        <f t="shared" si="24"/>
        <v>99.807863511087632</v>
      </c>
    </row>
    <row r="889" spans="1:8" x14ac:dyDescent="0.3">
      <c r="A889" t="s">
        <v>194</v>
      </c>
      <c r="B889" t="str">
        <f>VLOOKUP(C889, olt_db!$B$2:$E$75, 2, 0)</f>
        <v>OLT-SMGN-IBS-Pematang_Asilum-02</v>
      </c>
      <c r="C889" t="s">
        <v>211</v>
      </c>
      <c r="D889" s="89" t="s">
        <v>617</v>
      </c>
      <c r="E889" s="89" t="s">
        <v>388</v>
      </c>
      <c r="F889" s="93">
        <v>2.9837615575126901</v>
      </c>
      <c r="G889" s="94">
        <v>99.194584752888801</v>
      </c>
      <c r="H889" s="92">
        <f t="shared" si="24"/>
        <v>77.858528554963286</v>
      </c>
    </row>
    <row r="890" spans="1:8" x14ac:dyDescent="0.3">
      <c r="A890" t="s">
        <v>194</v>
      </c>
      <c r="B890" t="str">
        <f>VLOOKUP(C890, olt_db!$B$2:$E$75, 2, 0)</f>
        <v>OLT-SMGN-IBS-Pematang_Asilum-02</v>
      </c>
      <c r="C890" t="s">
        <v>211</v>
      </c>
      <c r="D890" s="89" t="s">
        <v>617</v>
      </c>
      <c r="E890" s="89" t="s">
        <v>387</v>
      </c>
      <c r="F890" s="93">
        <v>2.9838110442228598</v>
      </c>
      <c r="G890" s="94">
        <v>99.195217299372302</v>
      </c>
      <c r="H890" s="92">
        <f t="shared" si="24"/>
        <v>122.43945069310564</v>
      </c>
    </row>
    <row r="891" spans="1:8" x14ac:dyDescent="0.3">
      <c r="A891" t="s">
        <v>194</v>
      </c>
      <c r="B891" t="str">
        <f>VLOOKUP(C891, olt_db!$B$2:$E$75, 2, 0)</f>
        <v>OLT-SMGN-IBS-Pematang_Asilum-02</v>
      </c>
      <c r="C891" t="s">
        <v>211</v>
      </c>
      <c r="D891" s="89" t="s">
        <v>617</v>
      </c>
      <c r="E891" s="89" t="s">
        <v>386</v>
      </c>
      <c r="F891" s="93">
        <v>2.98388861904342</v>
      </c>
      <c r="G891" s="94">
        <v>99.1962120546862</v>
      </c>
      <c r="H891" s="92">
        <f t="shared" si="24"/>
        <v>102.97627244638473</v>
      </c>
    </row>
    <row r="892" spans="1:8" x14ac:dyDescent="0.3">
      <c r="A892" t="s">
        <v>194</v>
      </c>
      <c r="B892" t="str">
        <f>VLOOKUP(C892, olt_db!$B$2:$E$75, 2, 0)</f>
        <v>OLT-SMGN-IBS-Pematang_Asilum-02</v>
      </c>
      <c r="C892" t="s">
        <v>211</v>
      </c>
      <c r="D892" s="89" t="s">
        <v>617</v>
      </c>
      <c r="E892" s="89" t="s">
        <v>385</v>
      </c>
      <c r="F892" s="93">
        <v>2.98398537989338</v>
      </c>
      <c r="G892" s="94">
        <v>99.197045616966307</v>
      </c>
      <c r="H892" s="92">
        <f t="shared" si="24"/>
        <v>62.260326301230819</v>
      </c>
    </row>
    <row r="893" spans="1:8" x14ac:dyDescent="0.3">
      <c r="A893" t="s">
        <v>194</v>
      </c>
      <c r="B893" t="str">
        <f>VLOOKUP(C893, olt_db!$B$2:$E$75, 2, 0)</f>
        <v>OLT-SMGN-IBS-Pematang_Asilum-02</v>
      </c>
      <c r="C893" t="s">
        <v>211</v>
      </c>
      <c r="D893" s="89" t="s">
        <v>617</v>
      </c>
      <c r="E893" s="89" t="s">
        <v>384</v>
      </c>
      <c r="F893" s="93">
        <v>2.9841504988741501</v>
      </c>
      <c r="G893" s="94">
        <v>99.197525291439405</v>
      </c>
      <c r="H893" s="92">
        <f t="shared" si="24"/>
        <v>70.741913994383637</v>
      </c>
    </row>
    <row r="894" spans="1:8" x14ac:dyDescent="0.3">
      <c r="A894" t="s">
        <v>194</v>
      </c>
      <c r="B894" t="str">
        <f>VLOOKUP(C894, olt_db!$B$2:$E$75, 2, 0)</f>
        <v>OLT-SMGN-IBS-Pematang_Asilum-02</v>
      </c>
      <c r="C894" t="s">
        <v>211</v>
      </c>
      <c r="D894" s="89" t="s">
        <v>617</v>
      </c>
      <c r="E894" s="89" t="s">
        <v>383</v>
      </c>
      <c r="F894" s="93">
        <v>2.9845028377564198</v>
      </c>
      <c r="G894" s="94">
        <v>99.197981210276495</v>
      </c>
      <c r="H894" s="92">
        <f t="shared" si="24"/>
        <v>184.81478613726298</v>
      </c>
    </row>
    <row r="895" spans="1:8" x14ac:dyDescent="0.3">
      <c r="A895" t="s">
        <v>194</v>
      </c>
      <c r="B895" t="str">
        <f>VLOOKUP(C895, olt_db!$B$2:$E$75, 2, 0)</f>
        <v>OLT-SMGN-IBS-Pematang_Asilum-02</v>
      </c>
      <c r="C895" t="s">
        <v>211</v>
      </c>
      <c r="D895" s="89" t="s">
        <v>617</v>
      </c>
      <c r="E895" s="89" t="s">
        <v>382</v>
      </c>
      <c r="F895" s="93">
        <v>2.9856716452323599</v>
      </c>
      <c r="G895" s="94">
        <v>99.198929101129906</v>
      </c>
      <c r="H895" s="92">
        <f t="shared" si="24"/>
        <v>264.55962034612094</v>
      </c>
    </row>
    <row r="896" spans="1:8" x14ac:dyDescent="0.3">
      <c r="A896" t="s">
        <v>194</v>
      </c>
      <c r="B896" t="str">
        <f>VLOOKUP(C896, olt_db!$B$2:$E$75, 2, 0)</f>
        <v>OLT-SMGN-IBS-Pematang_Asilum-02</v>
      </c>
      <c r="C896" t="s">
        <v>211</v>
      </c>
      <c r="D896" s="89" t="s">
        <v>617</v>
      </c>
      <c r="E896" s="89" t="s">
        <v>381</v>
      </c>
      <c r="F896" s="93">
        <v>2.98736354061894</v>
      </c>
      <c r="G896" s="94">
        <v>99.200262459283195</v>
      </c>
      <c r="H896" s="92">
        <f t="shared" si="24"/>
        <v>125.25941556787582</v>
      </c>
    </row>
    <row r="897" spans="1:8" x14ac:dyDescent="0.3">
      <c r="A897" t="s">
        <v>194</v>
      </c>
      <c r="B897" t="str">
        <f>VLOOKUP(C897, olt_db!$B$2:$E$75, 2, 0)</f>
        <v>OLT-SMGN-IBS-Pematang_Asilum-02</v>
      </c>
      <c r="C897" t="s">
        <v>211</v>
      </c>
      <c r="D897" s="89" t="s">
        <v>617</v>
      </c>
      <c r="E897" s="89" t="s">
        <v>380</v>
      </c>
      <c r="F897" s="93">
        <v>2.98814160997249</v>
      </c>
      <c r="G897" s="94">
        <v>99.200921949131398</v>
      </c>
      <c r="H897" s="92">
        <f t="shared" si="24"/>
        <v>304.51400020290873</v>
      </c>
    </row>
    <row r="898" spans="1:8" x14ac:dyDescent="0.3">
      <c r="A898" t="s">
        <v>194</v>
      </c>
      <c r="B898" t="str">
        <f>VLOOKUP(C898, olt_db!$B$2:$E$75, 2, 0)</f>
        <v>OLT-SMGN-IBS-Pematang_Asilum-02</v>
      </c>
      <c r="C898" t="s">
        <v>211</v>
      </c>
      <c r="D898" s="89" t="s">
        <v>617</v>
      </c>
      <c r="E898" s="89" t="s">
        <v>379</v>
      </c>
      <c r="F898" s="93">
        <v>2.9900998296602901</v>
      </c>
      <c r="G898" s="94">
        <v>99.202442822156996</v>
      </c>
      <c r="H898" s="92">
        <f t="shared" si="24"/>
        <v>230.9754225301873</v>
      </c>
    </row>
    <row r="899" spans="1:8" x14ac:dyDescent="0.3">
      <c r="A899" t="s">
        <v>194</v>
      </c>
      <c r="B899" t="str">
        <f>VLOOKUP(C899, olt_db!$B$2:$E$75, 2, 0)</f>
        <v>OLT-SMGN-IBS-Pematang_Asilum-02</v>
      </c>
      <c r="C899" t="s">
        <v>211</v>
      </c>
      <c r="D899" s="89" t="s">
        <v>617</v>
      </c>
      <c r="E899" s="89" t="s">
        <v>378</v>
      </c>
      <c r="F899" s="93">
        <v>2.9915374267083301</v>
      </c>
      <c r="G899" s="94">
        <v>99.203655523177403</v>
      </c>
      <c r="H899" s="92">
        <f t="shared" si="24"/>
        <v>316.5763133742812</v>
      </c>
    </row>
    <row r="900" spans="1:8" x14ac:dyDescent="0.3">
      <c r="A900" t="s">
        <v>194</v>
      </c>
      <c r="B900" t="str">
        <f>VLOOKUP(C900, olt_db!$B$2:$E$75, 2, 0)</f>
        <v>OLT-SMGN-IBS-Pematang_Asilum-02</v>
      </c>
      <c r="C900" t="s">
        <v>211</v>
      </c>
      <c r="D900" s="89" t="s">
        <v>617</v>
      </c>
      <c r="E900" s="89" t="s">
        <v>377</v>
      </c>
      <c r="F900" s="93">
        <v>2.9935615971846099</v>
      </c>
      <c r="G900" s="94">
        <v>99.205251531464697</v>
      </c>
      <c r="H900" s="92">
        <f t="shared" si="24"/>
        <v>239.46299636092317</v>
      </c>
    </row>
    <row r="901" spans="1:8" x14ac:dyDescent="0.3">
      <c r="A901" t="s">
        <v>194</v>
      </c>
      <c r="B901" t="str">
        <f>VLOOKUP(C901, olt_db!$B$2:$E$75, 2, 0)</f>
        <v>OLT-SMGN-IBS-Pematang_Asilum-02</v>
      </c>
      <c r="C901" t="s">
        <v>211</v>
      </c>
      <c r="D901" s="89" t="s">
        <v>617</v>
      </c>
      <c r="E901" s="89" t="s">
        <v>376</v>
      </c>
      <c r="F901" s="93">
        <v>2.9950598627602001</v>
      </c>
      <c r="G901" s="94">
        <v>99.206499417947001</v>
      </c>
      <c r="H901" s="92">
        <f t="shared" si="24"/>
        <v>145.87095059687806</v>
      </c>
    </row>
    <row r="902" spans="1:8" x14ac:dyDescent="0.3">
      <c r="A902" t="s">
        <v>194</v>
      </c>
      <c r="B902" t="str">
        <f>VLOOKUP(C902, olt_db!$B$2:$E$75, 2, 0)</f>
        <v>OLT-SMGN-IBS-Pematang_Asilum-02</v>
      </c>
      <c r="C902" t="s">
        <v>211</v>
      </c>
      <c r="D902" s="89" t="s">
        <v>617</v>
      </c>
      <c r="E902" s="89" t="s">
        <v>375</v>
      </c>
      <c r="F902" s="93">
        <v>2.9959498087903</v>
      </c>
      <c r="G902" s="94">
        <v>99.207286146548697</v>
      </c>
      <c r="H902" s="92">
        <f t="shared" si="24"/>
        <v>121.06981974839483</v>
      </c>
    </row>
    <row r="903" spans="1:8" x14ac:dyDescent="0.3">
      <c r="A903" t="s">
        <v>194</v>
      </c>
      <c r="B903" t="str">
        <f>VLOOKUP(C903, olt_db!$B$2:$E$75, 2, 0)</f>
        <v>OLT-SMGN-IBS-Pematang_Asilum-02</v>
      </c>
      <c r="C903" t="s">
        <v>211</v>
      </c>
      <c r="D903" s="89" t="s">
        <v>617</v>
      </c>
      <c r="E903" s="89" t="s">
        <v>374</v>
      </c>
      <c r="F903" s="93">
        <v>2.99659180418409</v>
      </c>
      <c r="G903" s="94">
        <v>99.208034584515303</v>
      </c>
      <c r="H903" s="92">
        <f t="shared" si="24"/>
        <v>202.67322499112854</v>
      </c>
    </row>
    <row r="904" spans="1:8" x14ac:dyDescent="0.3">
      <c r="A904" t="s">
        <v>194</v>
      </c>
      <c r="B904" t="str">
        <f>VLOOKUP(C904, olt_db!$B$2:$E$75, 2, 0)</f>
        <v>OLT-SMGN-IBS-Pematang_Asilum-02</v>
      </c>
      <c r="C904" t="s">
        <v>211</v>
      </c>
      <c r="D904" s="89" t="s">
        <v>617</v>
      </c>
      <c r="E904" s="89" t="s">
        <v>373</v>
      </c>
      <c r="F904" s="93">
        <v>2.9974516430167601</v>
      </c>
      <c r="G904" s="94">
        <v>99.209444046430605</v>
      </c>
      <c r="H904" s="92">
        <f t="shared" si="24"/>
        <v>156.15952212601997</v>
      </c>
    </row>
    <row r="905" spans="1:8" x14ac:dyDescent="0.3">
      <c r="A905" t="s">
        <v>194</v>
      </c>
      <c r="B905" t="str">
        <f>VLOOKUP(C905, olt_db!$B$2:$E$75, 2, 0)</f>
        <v>OLT-SMGN-IBS-Pematang_Asilum-02</v>
      </c>
      <c r="C905" t="s">
        <v>211</v>
      </c>
      <c r="D905" s="89" t="s">
        <v>617</v>
      </c>
      <c r="E905" s="89" t="s">
        <v>372</v>
      </c>
      <c r="F905" s="93">
        <v>2.9980191582140701</v>
      </c>
      <c r="G905" s="94">
        <v>99.210582701131202</v>
      </c>
      <c r="H905" s="92">
        <f t="shared" si="24"/>
        <v>149.16152402590737</v>
      </c>
    </row>
    <row r="906" spans="1:8" x14ac:dyDescent="0.3">
      <c r="A906" t="s">
        <v>194</v>
      </c>
      <c r="B906" t="str">
        <f>VLOOKUP(C906, olt_db!$B$2:$E$75, 2, 0)</f>
        <v>OLT-SMGN-IBS-Pematang_Asilum-02</v>
      </c>
      <c r="C906" t="s">
        <v>211</v>
      </c>
      <c r="D906" s="89" t="s">
        <v>617</v>
      </c>
      <c r="E906" s="89" t="s">
        <v>371</v>
      </c>
      <c r="F906" s="93">
        <v>2.99841891434472</v>
      </c>
      <c r="G906" s="94">
        <v>99.2117304607454</v>
      </c>
      <c r="H906" s="92">
        <f t="shared" si="24"/>
        <v>148.48091454019089</v>
      </c>
    </row>
    <row r="907" spans="1:8" x14ac:dyDescent="0.3">
      <c r="A907" t="s">
        <v>194</v>
      </c>
      <c r="B907" t="str">
        <f>VLOOKUP(C907, olt_db!$B$2:$E$75, 2, 0)</f>
        <v>OLT-SMGN-IBS-Pematang_Asilum-02</v>
      </c>
      <c r="C907" t="s">
        <v>211</v>
      </c>
      <c r="D907" s="89" t="s">
        <v>617</v>
      </c>
      <c r="E907" s="89" t="s">
        <v>370</v>
      </c>
      <c r="F907" s="93">
        <v>2.9987865811185901</v>
      </c>
      <c r="G907" s="94">
        <v>99.212883106625597</v>
      </c>
      <c r="H907" s="92">
        <f t="shared" si="24"/>
        <v>66.848474301879705</v>
      </c>
    </row>
    <row r="908" spans="1:8" x14ac:dyDescent="0.3">
      <c r="A908" t="s">
        <v>194</v>
      </c>
      <c r="B908" t="str">
        <f>VLOOKUP(C908, olt_db!$B$2:$E$75, 2, 0)</f>
        <v>OLT-SMGN-IBS-Pematang_Asilum-02</v>
      </c>
      <c r="C908" t="s">
        <v>211</v>
      </c>
      <c r="D908" s="89" t="s">
        <v>617</v>
      </c>
      <c r="E908" s="89" t="s">
        <v>369</v>
      </c>
      <c r="F908" s="93">
        <v>2.9989649178262101</v>
      </c>
      <c r="G908" s="94">
        <v>99.213397774076</v>
      </c>
      <c r="H908" s="92">
        <f t="shared" si="24"/>
        <v>309.61088482440931</v>
      </c>
    </row>
    <row r="909" spans="1:8" x14ac:dyDescent="0.3">
      <c r="A909" t="s">
        <v>194</v>
      </c>
      <c r="B909" t="str">
        <f>VLOOKUP(C909, olt_db!$B$2:$E$75, 2, 0)</f>
        <v>OLT-SMGN-IBS-Pematang_Asilum-02</v>
      </c>
      <c r="C909" t="s">
        <v>211</v>
      </c>
      <c r="D909" s="89" t="s">
        <v>617</v>
      </c>
      <c r="E909" s="89" t="s">
        <v>368</v>
      </c>
      <c r="F909" s="93">
        <v>2.9997553143389899</v>
      </c>
      <c r="G909" s="94">
        <v>99.2157935376582</v>
      </c>
      <c r="H909" s="92">
        <f t="shared" si="24"/>
        <v>228.03713814315208</v>
      </c>
    </row>
    <row r="910" spans="1:8" x14ac:dyDescent="0.3">
      <c r="A910" t="s">
        <v>194</v>
      </c>
      <c r="B910" t="str">
        <f>VLOOKUP(C910, olt_db!$B$2:$E$75, 2, 0)</f>
        <v>OLT-SMGN-IBS-Pematang_Asilum-02</v>
      </c>
      <c r="C910" t="s">
        <v>211</v>
      </c>
      <c r="D910" s="89" t="s">
        <v>617</v>
      </c>
      <c r="E910" s="89" t="s">
        <v>471</v>
      </c>
      <c r="F910" s="93">
        <v>3.0003764226745702</v>
      </c>
      <c r="G910" s="94">
        <v>99.217544715975606</v>
      </c>
      <c r="H910" s="92">
        <f t="shared" si="24"/>
        <v>67.980520031082023</v>
      </c>
    </row>
    <row r="911" spans="1:8" x14ac:dyDescent="0.3">
      <c r="A911" t="s">
        <v>194</v>
      </c>
      <c r="B911" t="str">
        <f>VLOOKUP(C911, olt_db!$B$2:$E$75, 2, 0)</f>
        <v>OLT-SMGN-IBS-Pematang_Asilum-02</v>
      </c>
      <c r="C911" t="s">
        <v>211</v>
      </c>
      <c r="D911" s="89" t="s">
        <v>617</v>
      </c>
      <c r="E911" s="89" t="s">
        <v>472</v>
      </c>
      <c r="F911" s="93">
        <v>3.00092054360413</v>
      </c>
      <c r="G911" s="94">
        <v>99.217444565407405</v>
      </c>
      <c r="H911" s="92">
        <f t="shared" si="24"/>
        <v>80.278331663998301</v>
      </c>
    </row>
    <row r="912" spans="1:8" x14ac:dyDescent="0.3">
      <c r="A912" t="s">
        <v>194</v>
      </c>
      <c r="B912" t="str">
        <f>VLOOKUP(C912, olt_db!$B$2:$E$75, 2, 0)</f>
        <v>OLT-SMGN-IBS-Pematang_Asilum-02</v>
      </c>
      <c r="C912" t="s">
        <v>211</v>
      </c>
      <c r="D912" s="89" t="s">
        <v>617</v>
      </c>
      <c r="E912" s="89" t="s">
        <v>473</v>
      </c>
      <c r="F912" s="93">
        <v>3.00154200279961</v>
      </c>
      <c r="G912" s="94">
        <v>99.217242763723902</v>
      </c>
      <c r="H912" s="92">
        <f t="shared" si="24"/>
        <v>91.01675083284249</v>
      </c>
    </row>
    <row r="913" spans="1:8" x14ac:dyDescent="0.3">
      <c r="A913" t="s">
        <v>194</v>
      </c>
      <c r="B913" t="str">
        <f>VLOOKUP(C913, olt_db!$B$2:$E$75, 2, 0)</f>
        <v>OLT-SMGN-IBS-Pematang_Asilum-02</v>
      </c>
      <c r="C913" t="s">
        <v>211</v>
      </c>
      <c r="D913" s="89" t="s">
        <v>617</v>
      </c>
      <c r="E913" s="89" t="s">
        <v>474</v>
      </c>
      <c r="F913" s="93">
        <v>3.0022696172432601</v>
      </c>
      <c r="G913" s="94">
        <v>99.217103910151593</v>
      </c>
      <c r="H913" s="92">
        <f t="shared" si="24"/>
        <v>29.382093796002472</v>
      </c>
    </row>
    <row r="914" spans="1:8" x14ac:dyDescent="0.3">
      <c r="A914" t="s">
        <v>194</v>
      </c>
      <c r="B914" t="str">
        <f>VLOOKUP(C914, olt_db!$B$2:$E$75, 2, 0)</f>
        <v>OLT-SMGN-IBS-Pematang_Asilum-02</v>
      </c>
      <c r="C914" t="s">
        <v>211</v>
      </c>
      <c r="D914" s="89" t="s">
        <v>617</v>
      </c>
      <c r="E914" s="89" t="s">
        <v>475</v>
      </c>
      <c r="F914" s="93">
        <v>3.0022221674476199</v>
      </c>
      <c r="G914" s="94">
        <v>99.216869226803595</v>
      </c>
      <c r="H914" s="92">
        <f>(ACOS(COS(RADIANS(90-olt_db!F51)) * COS(RADIANS(90-F914)) + SIN(RADIANS(90-olt_db!F51)) * SIN(RADIANS(90-F914)) * COS(RADIANS(olt_db!G51-G914))) * 6371392)*1.105</f>
        <v>0.33175441850036641</v>
      </c>
    </row>
    <row r="915" spans="1:8" x14ac:dyDescent="0.3">
      <c r="A915" t="s">
        <v>194</v>
      </c>
      <c r="B915" t="str">
        <f>VLOOKUP(C915, olt_db!$B$2:$E$75, 2, 0)</f>
        <v>OLT-SMGN-IBS-Pematang_Asilum-02</v>
      </c>
      <c r="C915" t="s">
        <v>211</v>
      </c>
      <c r="D915" s="65" t="s">
        <v>622</v>
      </c>
      <c r="E915" s="65" t="s">
        <v>391</v>
      </c>
      <c r="F915" s="66">
        <v>2.98326133440455</v>
      </c>
      <c r="G915" s="67">
        <v>99.191285563298393</v>
      </c>
      <c r="H915" s="68">
        <f t="shared" ref="H915:H942" si="25">(ACOS(COS(RADIANS(90-F916)) * COS(RADIANS(90-F915)) + SIN(RADIANS(90-F916)) * SIN(RADIANS(90-F915)) * COS(RADIANS(G916-G915))) * 6371392)*1.105</f>
        <v>148.72991291431964</v>
      </c>
    </row>
    <row r="916" spans="1:8" x14ac:dyDescent="0.3">
      <c r="A916" t="s">
        <v>194</v>
      </c>
      <c r="B916" t="str">
        <f>VLOOKUP(C916, olt_db!$B$2:$E$75, 2, 0)</f>
        <v>OLT-SMGN-IBS-Pematang_Asilum-02</v>
      </c>
      <c r="C916" t="s">
        <v>211</v>
      </c>
      <c r="D916" s="65" t="s">
        <v>622</v>
      </c>
      <c r="E916" s="65" t="s">
        <v>390</v>
      </c>
      <c r="F916" s="66">
        <v>2.98350899284919</v>
      </c>
      <c r="G916" s="67">
        <v>99.192471951135403</v>
      </c>
      <c r="H916" s="68">
        <f t="shared" si="25"/>
        <v>161.35011834713009</v>
      </c>
    </row>
    <row r="917" spans="1:8" x14ac:dyDescent="0.3">
      <c r="A917" t="s">
        <v>194</v>
      </c>
      <c r="B917" t="str">
        <f>VLOOKUP(C917, olt_db!$B$2:$E$75, 2, 0)</f>
        <v>OLT-SMGN-IBS-Pematang_Asilum-02</v>
      </c>
      <c r="C917" t="s">
        <v>211</v>
      </c>
      <c r="D917" s="65" t="s">
        <v>622</v>
      </c>
      <c r="E917" s="65" t="s">
        <v>389</v>
      </c>
      <c r="F917" s="66">
        <v>2.98364660877687</v>
      </c>
      <c r="G917" s="67">
        <v>99.193779584802499</v>
      </c>
      <c r="H917" s="68">
        <f t="shared" si="25"/>
        <v>99.807863511087632</v>
      </c>
    </row>
    <row r="918" spans="1:8" x14ac:dyDescent="0.3">
      <c r="A918" t="s">
        <v>194</v>
      </c>
      <c r="B918" t="str">
        <f>VLOOKUP(C918, olt_db!$B$2:$E$75, 2, 0)</f>
        <v>OLT-SMGN-IBS-Pematang_Asilum-02</v>
      </c>
      <c r="C918" t="s">
        <v>211</v>
      </c>
      <c r="D918" s="65" t="s">
        <v>622</v>
      </c>
      <c r="E918" s="65" t="s">
        <v>388</v>
      </c>
      <c r="F918" s="66">
        <v>2.9837615575126901</v>
      </c>
      <c r="G918" s="67">
        <v>99.194584752888801</v>
      </c>
      <c r="H918" s="68">
        <f t="shared" si="25"/>
        <v>77.858528554963286</v>
      </c>
    </row>
    <row r="919" spans="1:8" x14ac:dyDescent="0.3">
      <c r="A919" t="s">
        <v>194</v>
      </c>
      <c r="B919" t="str">
        <f>VLOOKUP(C919, olt_db!$B$2:$E$75, 2, 0)</f>
        <v>OLT-SMGN-IBS-Pematang_Asilum-02</v>
      </c>
      <c r="C919" t="s">
        <v>211</v>
      </c>
      <c r="D919" s="65" t="s">
        <v>622</v>
      </c>
      <c r="E919" s="65" t="s">
        <v>387</v>
      </c>
      <c r="F919" s="66">
        <v>2.9838110442228598</v>
      </c>
      <c r="G919" s="67">
        <v>99.195217299372302</v>
      </c>
      <c r="H919" s="68">
        <f t="shared" si="25"/>
        <v>122.43945069310564</v>
      </c>
    </row>
    <row r="920" spans="1:8" x14ac:dyDescent="0.3">
      <c r="A920" t="s">
        <v>194</v>
      </c>
      <c r="B920" t="str">
        <f>VLOOKUP(C920, olt_db!$B$2:$E$75, 2, 0)</f>
        <v>OLT-SMGN-IBS-Pematang_Asilum-02</v>
      </c>
      <c r="C920" t="s">
        <v>211</v>
      </c>
      <c r="D920" s="65" t="s">
        <v>622</v>
      </c>
      <c r="E920" s="65" t="s">
        <v>386</v>
      </c>
      <c r="F920" s="66">
        <v>2.98388861904342</v>
      </c>
      <c r="G920" s="67">
        <v>99.1962120546862</v>
      </c>
      <c r="H920" s="68">
        <f t="shared" si="25"/>
        <v>102.97627244638473</v>
      </c>
    </row>
    <row r="921" spans="1:8" x14ac:dyDescent="0.3">
      <c r="A921" t="s">
        <v>194</v>
      </c>
      <c r="B921" t="str">
        <f>VLOOKUP(C921, olt_db!$B$2:$E$75, 2, 0)</f>
        <v>OLT-SMGN-IBS-Pematang_Asilum-02</v>
      </c>
      <c r="C921" t="s">
        <v>211</v>
      </c>
      <c r="D921" s="65" t="s">
        <v>622</v>
      </c>
      <c r="E921" s="65" t="s">
        <v>385</v>
      </c>
      <c r="F921" s="66">
        <v>2.98398537989338</v>
      </c>
      <c r="G921" s="67">
        <v>99.197045616966307</v>
      </c>
      <c r="H921" s="68">
        <f t="shared" si="25"/>
        <v>62.260326301230819</v>
      </c>
    </row>
    <row r="922" spans="1:8" x14ac:dyDescent="0.3">
      <c r="A922" t="s">
        <v>194</v>
      </c>
      <c r="B922" t="str">
        <f>VLOOKUP(C922, olt_db!$B$2:$E$75, 2, 0)</f>
        <v>OLT-SMGN-IBS-Pematang_Asilum-02</v>
      </c>
      <c r="C922" t="s">
        <v>211</v>
      </c>
      <c r="D922" s="65" t="s">
        <v>622</v>
      </c>
      <c r="E922" s="65" t="s">
        <v>384</v>
      </c>
      <c r="F922" s="66">
        <v>2.9841504988741501</v>
      </c>
      <c r="G922" s="67">
        <v>99.197525291439405</v>
      </c>
      <c r="H922" s="68">
        <f t="shared" si="25"/>
        <v>70.741913994383637</v>
      </c>
    </row>
    <row r="923" spans="1:8" x14ac:dyDescent="0.3">
      <c r="A923" t="s">
        <v>194</v>
      </c>
      <c r="B923" t="str">
        <f>VLOOKUP(C923, olt_db!$B$2:$E$75, 2, 0)</f>
        <v>OLT-SMGN-IBS-Pematang_Asilum-02</v>
      </c>
      <c r="C923" t="s">
        <v>211</v>
      </c>
      <c r="D923" s="65" t="s">
        <v>622</v>
      </c>
      <c r="E923" s="65" t="s">
        <v>383</v>
      </c>
      <c r="F923" s="66">
        <v>2.9845028377564198</v>
      </c>
      <c r="G923" s="67">
        <v>99.197981210276495</v>
      </c>
      <c r="H923" s="68">
        <f t="shared" si="25"/>
        <v>184.81478613726298</v>
      </c>
    </row>
    <row r="924" spans="1:8" x14ac:dyDescent="0.3">
      <c r="A924" t="s">
        <v>194</v>
      </c>
      <c r="B924" t="str">
        <f>VLOOKUP(C924, olt_db!$B$2:$E$75, 2, 0)</f>
        <v>OLT-SMGN-IBS-Pematang_Asilum-02</v>
      </c>
      <c r="C924" t="s">
        <v>211</v>
      </c>
      <c r="D924" s="65" t="s">
        <v>622</v>
      </c>
      <c r="E924" s="65" t="s">
        <v>382</v>
      </c>
      <c r="F924" s="66">
        <v>2.9856716452323599</v>
      </c>
      <c r="G924" s="67">
        <v>99.198929101129906</v>
      </c>
      <c r="H924" s="68">
        <f t="shared" si="25"/>
        <v>264.55962034612094</v>
      </c>
    </row>
    <row r="925" spans="1:8" x14ac:dyDescent="0.3">
      <c r="A925" t="s">
        <v>194</v>
      </c>
      <c r="B925" t="str">
        <f>VLOOKUP(C925, olt_db!$B$2:$E$75, 2, 0)</f>
        <v>OLT-SMGN-IBS-Pematang_Asilum-02</v>
      </c>
      <c r="C925" t="s">
        <v>211</v>
      </c>
      <c r="D925" s="65" t="s">
        <v>622</v>
      </c>
      <c r="E925" s="65" t="s">
        <v>381</v>
      </c>
      <c r="F925" s="66">
        <v>2.98736354061894</v>
      </c>
      <c r="G925" s="67">
        <v>99.200262459283195</v>
      </c>
      <c r="H925" s="68">
        <f t="shared" si="25"/>
        <v>125.25941556787582</v>
      </c>
    </row>
    <row r="926" spans="1:8" x14ac:dyDescent="0.3">
      <c r="A926" t="s">
        <v>194</v>
      </c>
      <c r="B926" t="str">
        <f>VLOOKUP(C926, olt_db!$B$2:$E$75, 2, 0)</f>
        <v>OLT-SMGN-IBS-Pematang_Asilum-02</v>
      </c>
      <c r="C926" t="s">
        <v>211</v>
      </c>
      <c r="D926" s="65" t="s">
        <v>622</v>
      </c>
      <c r="E926" s="65" t="s">
        <v>380</v>
      </c>
      <c r="F926" s="66">
        <v>2.98814160997249</v>
      </c>
      <c r="G926" s="67">
        <v>99.200921949131398</v>
      </c>
      <c r="H926" s="68">
        <f t="shared" si="25"/>
        <v>304.51400020290873</v>
      </c>
    </row>
    <row r="927" spans="1:8" x14ac:dyDescent="0.3">
      <c r="A927" t="s">
        <v>194</v>
      </c>
      <c r="B927" t="str">
        <f>VLOOKUP(C927, olt_db!$B$2:$E$75, 2, 0)</f>
        <v>OLT-SMGN-IBS-Pematang_Asilum-02</v>
      </c>
      <c r="C927" t="s">
        <v>211</v>
      </c>
      <c r="D927" s="65" t="s">
        <v>622</v>
      </c>
      <c r="E927" s="65" t="s">
        <v>379</v>
      </c>
      <c r="F927" s="66">
        <v>2.9900998296602901</v>
      </c>
      <c r="G927" s="67">
        <v>99.202442822156996</v>
      </c>
      <c r="H927" s="68">
        <f t="shared" si="25"/>
        <v>230.9754225301873</v>
      </c>
    </row>
    <row r="928" spans="1:8" x14ac:dyDescent="0.3">
      <c r="A928" t="s">
        <v>194</v>
      </c>
      <c r="B928" t="str">
        <f>VLOOKUP(C928, olt_db!$B$2:$E$75, 2, 0)</f>
        <v>OLT-SMGN-IBS-Pematang_Asilum-02</v>
      </c>
      <c r="C928" t="s">
        <v>211</v>
      </c>
      <c r="D928" s="65" t="s">
        <v>622</v>
      </c>
      <c r="E928" s="65" t="s">
        <v>378</v>
      </c>
      <c r="F928" s="66">
        <v>2.9915374267083301</v>
      </c>
      <c r="G928" s="67">
        <v>99.203655523177403</v>
      </c>
      <c r="H928" s="68">
        <f t="shared" si="25"/>
        <v>316.5763133742812</v>
      </c>
    </row>
    <row r="929" spans="1:8" x14ac:dyDescent="0.3">
      <c r="A929" t="s">
        <v>194</v>
      </c>
      <c r="B929" t="str">
        <f>VLOOKUP(C929, olt_db!$B$2:$E$75, 2, 0)</f>
        <v>OLT-SMGN-IBS-Pematang_Asilum-02</v>
      </c>
      <c r="C929" t="s">
        <v>211</v>
      </c>
      <c r="D929" s="65" t="s">
        <v>622</v>
      </c>
      <c r="E929" s="65" t="s">
        <v>377</v>
      </c>
      <c r="F929" s="66">
        <v>2.9935615971846099</v>
      </c>
      <c r="G929" s="67">
        <v>99.205251531464697</v>
      </c>
      <c r="H929" s="68">
        <f t="shared" si="25"/>
        <v>239.46299636092317</v>
      </c>
    </row>
    <row r="930" spans="1:8" x14ac:dyDescent="0.3">
      <c r="A930" t="s">
        <v>194</v>
      </c>
      <c r="B930" t="str">
        <f>VLOOKUP(C930, olt_db!$B$2:$E$75, 2, 0)</f>
        <v>OLT-SMGN-IBS-Pematang_Asilum-02</v>
      </c>
      <c r="C930" t="s">
        <v>211</v>
      </c>
      <c r="D930" s="65" t="s">
        <v>622</v>
      </c>
      <c r="E930" s="65" t="s">
        <v>376</v>
      </c>
      <c r="F930" s="66">
        <v>2.9950598627602001</v>
      </c>
      <c r="G930" s="67">
        <v>99.206499417947001</v>
      </c>
      <c r="H930" s="68">
        <f t="shared" si="25"/>
        <v>145.87095059687806</v>
      </c>
    </row>
    <row r="931" spans="1:8" x14ac:dyDescent="0.3">
      <c r="A931" t="s">
        <v>194</v>
      </c>
      <c r="B931" t="str">
        <f>VLOOKUP(C931, olt_db!$B$2:$E$75, 2, 0)</f>
        <v>OLT-SMGN-IBS-Pematang_Asilum-02</v>
      </c>
      <c r="C931" t="s">
        <v>211</v>
      </c>
      <c r="D931" s="65" t="s">
        <v>622</v>
      </c>
      <c r="E931" s="65" t="s">
        <v>375</v>
      </c>
      <c r="F931" s="66">
        <v>2.9959498087903</v>
      </c>
      <c r="G931" s="67">
        <v>99.207286146548697</v>
      </c>
      <c r="H931" s="68">
        <f t="shared" si="25"/>
        <v>121.06981974839483</v>
      </c>
    </row>
    <row r="932" spans="1:8" x14ac:dyDescent="0.3">
      <c r="A932" t="s">
        <v>194</v>
      </c>
      <c r="B932" t="str">
        <f>VLOOKUP(C932, olt_db!$B$2:$E$75, 2, 0)</f>
        <v>OLT-SMGN-IBS-Pematang_Asilum-02</v>
      </c>
      <c r="C932" t="s">
        <v>211</v>
      </c>
      <c r="D932" s="65" t="s">
        <v>622</v>
      </c>
      <c r="E932" s="65" t="s">
        <v>374</v>
      </c>
      <c r="F932" s="66">
        <v>2.99659180418409</v>
      </c>
      <c r="G932" s="67">
        <v>99.208034584515303</v>
      </c>
      <c r="H932" s="68">
        <f t="shared" si="25"/>
        <v>202.67322499112854</v>
      </c>
    </row>
    <row r="933" spans="1:8" x14ac:dyDescent="0.3">
      <c r="A933" t="s">
        <v>194</v>
      </c>
      <c r="B933" t="str">
        <f>VLOOKUP(C933, olt_db!$B$2:$E$75, 2, 0)</f>
        <v>OLT-SMGN-IBS-Pematang_Asilum-02</v>
      </c>
      <c r="C933" t="s">
        <v>211</v>
      </c>
      <c r="D933" s="65" t="s">
        <v>622</v>
      </c>
      <c r="E933" s="65" t="s">
        <v>373</v>
      </c>
      <c r="F933" s="66">
        <v>2.9974516430167601</v>
      </c>
      <c r="G933" s="67">
        <v>99.209444046430605</v>
      </c>
      <c r="H933" s="68">
        <f t="shared" si="25"/>
        <v>156.15952212601997</v>
      </c>
    </row>
    <row r="934" spans="1:8" x14ac:dyDescent="0.3">
      <c r="A934" t="s">
        <v>194</v>
      </c>
      <c r="B934" t="str">
        <f>VLOOKUP(C934, olt_db!$B$2:$E$75, 2, 0)</f>
        <v>OLT-SMGN-IBS-Pematang_Asilum-02</v>
      </c>
      <c r="C934" t="s">
        <v>211</v>
      </c>
      <c r="D934" s="65" t="s">
        <v>622</v>
      </c>
      <c r="E934" s="65" t="s">
        <v>372</v>
      </c>
      <c r="F934" s="66">
        <v>2.9980191582140701</v>
      </c>
      <c r="G934" s="67">
        <v>99.210582701131202</v>
      </c>
      <c r="H934" s="68">
        <f t="shared" si="25"/>
        <v>149.16152402590737</v>
      </c>
    </row>
    <row r="935" spans="1:8" x14ac:dyDescent="0.3">
      <c r="A935" t="s">
        <v>194</v>
      </c>
      <c r="B935" t="str">
        <f>VLOOKUP(C935, olt_db!$B$2:$E$75, 2, 0)</f>
        <v>OLT-SMGN-IBS-Pematang_Asilum-02</v>
      </c>
      <c r="C935" t="s">
        <v>211</v>
      </c>
      <c r="D935" s="65" t="s">
        <v>622</v>
      </c>
      <c r="E935" s="65" t="s">
        <v>371</v>
      </c>
      <c r="F935" s="66">
        <v>2.99841891434472</v>
      </c>
      <c r="G935" s="67">
        <v>99.2117304607454</v>
      </c>
      <c r="H935" s="68">
        <f t="shared" si="25"/>
        <v>148.48091454019089</v>
      </c>
    </row>
    <row r="936" spans="1:8" x14ac:dyDescent="0.3">
      <c r="A936" t="s">
        <v>194</v>
      </c>
      <c r="B936" t="str">
        <f>VLOOKUP(C936, olt_db!$B$2:$E$75, 2, 0)</f>
        <v>OLT-SMGN-IBS-Pematang_Asilum-02</v>
      </c>
      <c r="C936" t="s">
        <v>211</v>
      </c>
      <c r="D936" s="65" t="s">
        <v>622</v>
      </c>
      <c r="E936" s="65" t="s">
        <v>370</v>
      </c>
      <c r="F936" s="66">
        <v>2.9987865811185901</v>
      </c>
      <c r="G936" s="67">
        <v>99.212883106625597</v>
      </c>
      <c r="H936" s="68">
        <f t="shared" si="25"/>
        <v>66.848474301879705</v>
      </c>
    </row>
    <row r="937" spans="1:8" x14ac:dyDescent="0.3">
      <c r="A937" t="s">
        <v>194</v>
      </c>
      <c r="B937" t="str">
        <f>VLOOKUP(C937, olt_db!$B$2:$E$75, 2, 0)</f>
        <v>OLT-SMGN-IBS-Pematang_Asilum-02</v>
      </c>
      <c r="C937" t="s">
        <v>211</v>
      </c>
      <c r="D937" s="65" t="s">
        <v>622</v>
      </c>
      <c r="E937" s="65" t="s">
        <v>369</v>
      </c>
      <c r="F937" s="66">
        <v>2.9989649178262101</v>
      </c>
      <c r="G937" s="67">
        <v>99.213397774076</v>
      </c>
      <c r="H937" s="68">
        <f t="shared" si="25"/>
        <v>309.61088482440931</v>
      </c>
    </row>
    <row r="938" spans="1:8" x14ac:dyDescent="0.3">
      <c r="A938" t="s">
        <v>194</v>
      </c>
      <c r="B938" t="str">
        <f>VLOOKUP(C938, olt_db!$B$2:$E$75, 2, 0)</f>
        <v>OLT-SMGN-IBS-Pematang_Asilum-02</v>
      </c>
      <c r="C938" t="s">
        <v>211</v>
      </c>
      <c r="D938" s="65" t="s">
        <v>622</v>
      </c>
      <c r="E938" s="65" t="s">
        <v>368</v>
      </c>
      <c r="F938" s="66">
        <v>2.9997553143389899</v>
      </c>
      <c r="G938" s="67">
        <v>99.2157935376582</v>
      </c>
      <c r="H938" s="68">
        <f t="shared" si="25"/>
        <v>228.03713814315208</v>
      </c>
    </row>
    <row r="939" spans="1:8" x14ac:dyDescent="0.3">
      <c r="A939" t="s">
        <v>194</v>
      </c>
      <c r="B939" t="str">
        <f>VLOOKUP(C939, olt_db!$B$2:$E$75, 2, 0)</f>
        <v>OLT-SMGN-IBS-Pematang_Asilum-02</v>
      </c>
      <c r="C939" t="s">
        <v>211</v>
      </c>
      <c r="D939" s="65" t="s">
        <v>622</v>
      </c>
      <c r="E939" s="65" t="s">
        <v>471</v>
      </c>
      <c r="F939" s="66">
        <v>3.0003764226745702</v>
      </c>
      <c r="G939" s="67">
        <v>99.217544715975606</v>
      </c>
      <c r="H939" s="68">
        <f t="shared" si="25"/>
        <v>67.980520031082023</v>
      </c>
    </row>
    <row r="940" spans="1:8" x14ac:dyDescent="0.3">
      <c r="A940" t="s">
        <v>194</v>
      </c>
      <c r="B940" t="str">
        <f>VLOOKUP(C940, olt_db!$B$2:$E$75, 2, 0)</f>
        <v>OLT-SMGN-IBS-Pematang_Asilum-02</v>
      </c>
      <c r="C940" t="s">
        <v>211</v>
      </c>
      <c r="D940" s="65" t="s">
        <v>622</v>
      </c>
      <c r="E940" s="65" t="s">
        <v>472</v>
      </c>
      <c r="F940" s="66">
        <v>3.00092054360413</v>
      </c>
      <c r="G940" s="67">
        <v>99.217444565407405</v>
      </c>
      <c r="H940" s="68">
        <f t="shared" si="25"/>
        <v>80.278331663998301</v>
      </c>
    </row>
    <row r="941" spans="1:8" x14ac:dyDescent="0.3">
      <c r="A941" t="s">
        <v>194</v>
      </c>
      <c r="B941" t="str">
        <f>VLOOKUP(C941, olt_db!$B$2:$E$75, 2, 0)</f>
        <v>OLT-SMGN-IBS-Pematang_Asilum-02</v>
      </c>
      <c r="C941" t="s">
        <v>211</v>
      </c>
      <c r="D941" s="65" t="s">
        <v>622</v>
      </c>
      <c r="E941" s="65" t="s">
        <v>473</v>
      </c>
      <c r="F941" s="66">
        <v>3.00154200279961</v>
      </c>
      <c r="G941" s="67">
        <v>99.217242763723902</v>
      </c>
      <c r="H941" s="68">
        <f t="shared" si="25"/>
        <v>91.01675083284249</v>
      </c>
    </row>
    <row r="942" spans="1:8" x14ac:dyDescent="0.3">
      <c r="A942" t="s">
        <v>194</v>
      </c>
      <c r="B942" t="str">
        <f>VLOOKUP(C942, olt_db!$B$2:$E$75, 2, 0)</f>
        <v>OLT-SMGN-IBS-Pematang_Asilum-02</v>
      </c>
      <c r="C942" t="s">
        <v>211</v>
      </c>
      <c r="D942" s="65" t="s">
        <v>622</v>
      </c>
      <c r="E942" s="65" t="s">
        <v>474</v>
      </c>
      <c r="F942" s="66">
        <v>3.0022696172432601</v>
      </c>
      <c r="G942" s="67">
        <v>99.217103910151593</v>
      </c>
      <c r="H942" s="68">
        <f t="shared" si="25"/>
        <v>29.382093796002472</v>
      </c>
    </row>
    <row r="943" spans="1:8" x14ac:dyDescent="0.3">
      <c r="A943" t="s">
        <v>194</v>
      </c>
      <c r="B943" t="str">
        <f>VLOOKUP(C943, olt_db!$B$2:$E$75, 2, 0)</f>
        <v>OLT-SMGN-IBS-Pematang_Asilum-02</v>
      </c>
      <c r="C943" t="s">
        <v>211</v>
      </c>
      <c r="D943" s="65" t="s">
        <v>622</v>
      </c>
      <c r="E943" s="65" t="s">
        <v>475</v>
      </c>
      <c r="F943" s="66">
        <v>3.0022221674476199</v>
      </c>
      <c r="G943" s="67">
        <v>99.216869226803595</v>
      </c>
      <c r="H943" s="68">
        <f>(ACOS(COS(RADIANS(90-olt_db!F51)) * COS(RADIANS(90-F943)) + SIN(RADIANS(90-olt_db!F51)) * SIN(RADIANS(90-F943)) * COS(RADIANS(olt_db!G51-G943))) * 6371392)*1.105</f>
        <v>0.33175441850036641</v>
      </c>
    </row>
    <row r="944" spans="1:8" x14ac:dyDescent="0.3">
      <c r="A944" t="s">
        <v>194</v>
      </c>
      <c r="B944" t="str">
        <f>VLOOKUP(C944, olt_db!$B$2:$E$75, 2, 0)</f>
        <v>OLT-SMGN-IBS-Pematang_Asilum-02</v>
      </c>
      <c r="C944" t="s">
        <v>211</v>
      </c>
      <c r="D944" s="101" t="s">
        <v>624</v>
      </c>
      <c r="E944" s="101" t="s">
        <v>683</v>
      </c>
      <c r="F944" s="103">
        <v>2.94945699879265</v>
      </c>
      <c r="G944" s="104">
        <v>99.149911210692693</v>
      </c>
      <c r="H944" s="102">
        <f t="shared" ref="H944:H1004" si="26">(ACOS(COS(RADIANS(90-F945)) * COS(RADIANS(90-F944)) + SIN(RADIANS(90-F945)) * SIN(RADIANS(90-F944)) * COS(RADIANS(G945-G944))) * 6371392)*1.105</f>
        <v>40.047444460054599</v>
      </c>
    </row>
    <row r="945" spans="1:8" x14ac:dyDescent="0.3">
      <c r="A945" t="s">
        <v>194</v>
      </c>
      <c r="B945" t="str">
        <f>VLOOKUP(C945, olt_db!$B$2:$E$75, 2, 0)</f>
        <v>OLT-SMGN-IBS-Pematang_Asilum-02</v>
      </c>
      <c r="C945" t="s">
        <v>211</v>
      </c>
      <c r="D945" s="101" t="s">
        <v>624</v>
      </c>
      <c r="E945" s="101" t="s">
        <v>684</v>
      </c>
      <c r="F945" s="103">
        <v>2.94968605263659</v>
      </c>
      <c r="G945" s="104">
        <v>99.149679055197396</v>
      </c>
      <c r="H945" s="102">
        <f t="shared" si="26"/>
        <v>41.690325343389631</v>
      </c>
    </row>
    <row r="946" spans="1:8" x14ac:dyDescent="0.3">
      <c r="A946" t="s">
        <v>194</v>
      </c>
      <c r="B946" t="str">
        <f>VLOOKUP(C946, olt_db!$B$2:$E$75, 2, 0)</f>
        <v>OLT-SMGN-IBS-Pematang_Asilum-02</v>
      </c>
      <c r="C946" t="s">
        <v>211</v>
      </c>
      <c r="D946" s="101" t="s">
        <v>624</v>
      </c>
      <c r="E946" s="101" t="s">
        <v>685</v>
      </c>
      <c r="F946" s="103">
        <v>2.9499431306182999</v>
      </c>
      <c r="G946" s="104">
        <v>99.149457345989703</v>
      </c>
      <c r="H946" s="102">
        <f t="shared" si="26"/>
        <v>42.851063115757498</v>
      </c>
    </row>
    <row r="947" spans="1:8" x14ac:dyDescent="0.3">
      <c r="A947" t="s">
        <v>194</v>
      </c>
      <c r="B947" t="str">
        <f>VLOOKUP(C947, olt_db!$B$2:$E$75, 2, 0)</f>
        <v>OLT-SMGN-IBS-Pematang_Asilum-02</v>
      </c>
      <c r="C947" t="s">
        <v>211</v>
      </c>
      <c r="D947" s="101" t="s">
        <v>624</v>
      </c>
      <c r="E947" s="101" t="s">
        <v>686</v>
      </c>
      <c r="F947" s="103">
        <v>2.9501707517958899</v>
      </c>
      <c r="G947" s="104">
        <v>99.149192798394395</v>
      </c>
      <c r="H947" s="102">
        <f t="shared" si="26"/>
        <v>36.307031450032497</v>
      </c>
    </row>
    <row r="948" spans="1:8" x14ac:dyDescent="0.3">
      <c r="A948" t="s">
        <v>194</v>
      </c>
      <c r="B948" t="str">
        <f>VLOOKUP(C948, olt_db!$B$2:$E$75, 2, 0)</f>
        <v>OLT-SMGN-IBS-Pematang_Asilum-02</v>
      </c>
      <c r="C948" t="s">
        <v>211</v>
      </c>
      <c r="D948" s="101" t="s">
        <v>624</v>
      </c>
      <c r="E948" s="101" t="s">
        <v>687</v>
      </c>
      <c r="F948" s="103">
        <v>2.95039022958027</v>
      </c>
      <c r="G948" s="104">
        <v>99.148994715478096</v>
      </c>
      <c r="H948" s="102">
        <f t="shared" si="26"/>
        <v>53.648290133071612</v>
      </c>
    </row>
    <row r="949" spans="1:8" x14ac:dyDescent="0.3">
      <c r="A949" t="s">
        <v>194</v>
      </c>
      <c r="B949" t="str">
        <f>VLOOKUP(C949, olt_db!$B$2:$E$75, 2, 0)</f>
        <v>OLT-SMGN-IBS-Pematang_Asilum-02</v>
      </c>
      <c r="C949" t="s">
        <v>211</v>
      </c>
      <c r="D949" s="101" t="s">
        <v>624</v>
      </c>
      <c r="E949" s="101" t="s">
        <v>688</v>
      </c>
      <c r="F949" s="103">
        <v>2.9506438524988399</v>
      </c>
      <c r="G949" s="104">
        <v>99.148638865441896</v>
      </c>
      <c r="H949" s="102">
        <f t="shared" si="26"/>
        <v>48.15995615186732</v>
      </c>
    </row>
    <row r="950" spans="1:8" x14ac:dyDescent="0.3">
      <c r="A950" t="s">
        <v>194</v>
      </c>
      <c r="B950" t="str">
        <f>VLOOKUP(C950, olt_db!$B$2:$E$75, 2, 0)</f>
        <v>OLT-SMGN-IBS-Pematang_Asilum-02</v>
      </c>
      <c r="C950" t="s">
        <v>211</v>
      </c>
      <c r="D950" s="101" t="s">
        <v>624</v>
      </c>
      <c r="E950" s="101" t="s">
        <v>689</v>
      </c>
      <c r="F950" s="103">
        <v>2.9508902443339502</v>
      </c>
      <c r="G950" s="104">
        <v>99.148333660798798</v>
      </c>
      <c r="H950" s="102">
        <f t="shared" si="26"/>
        <v>16.542873484584018</v>
      </c>
    </row>
    <row r="951" spans="1:8" x14ac:dyDescent="0.3">
      <c r="A951" t="s">
        <v>194</v>
      </c>
      <c r="B951" t="str">
        <f>VLOOKUP(C951, olt_db!$B$2:$E$75, 2, 0)</f>
        <v>OLT-SMGN-IBS-Pematang_Asilum-02</v>
      </c>
      <c r="C951" t="s">
        <v>211</v>
      </c>
      <c r="D951" s="101" t="s">
        <v>624</v>
      </c>
      <c r="E951" s="101" t="s">
        <v>690</v>
      </c>
      <c r="F951" s="103">
        <v>2.9510173287942099</v>
      </c>
      <c r="G951" s="104">
        <v>99.148289163708696</v>
      </c>
      <c r="H951" s="102">
        <f t="shared" si="26"/>
        <v>37.089491230060013</v>
      </c>
    </row>
    <row r="952" spans="1:8" x14ac:dyDescent="0.3">
      <c r="A952" t="s">
        <v>194</v>
      </c>
      <c r="B952" t="str">
        <f>VLOOKUP(C952, olt_db!$B$2:$E$75, 2, 0)</f>
        <v>OLT-SMGN-IBS-Pematang_Asilum-02</v>
      </c>
      <c r="C952" t="s">
        <v>211</v>
      </c>
      <c r="D952" s="101" t="s">
        <v>624</v>
      </c>
      <c r="E952" s="101" t="s">
        <v>691</v>
      </c>
      <c r="F952" s="103">
        <v>2.9513181956054302</v>
      </c>
      <c r="G952" s="104">
        <v>99.148313408577806</v>
      </c>
      <c r="H952" s="102">
        <f t="shared" si="26"/>
        <v>46.137844589784272</v>
      </c>
    </row>
    <row r="953" spans="1:8" x14ac:dyDescent="0.3">
      <c r="A953" t="s">
        <v>194</v>
      </c>
      <c r="B953" t="str">
        <f>VLOOKUP(C953, olt_db!$B$2:$E$75, 2, 0)</f>
        <v>OLT-SMGN-IBS-Pematang_Asilum-02</v>
      </c>
      <c r="C953" t="s">
        <v>211</v>
      </c>
      <c r="D953" s="101" t="s">
        <v>624</v>
      </c>
      <c r="E953" s="101" t="s">
        <v>692</v>
      </c>
      <c r="F953" s="103">
        <v>2.9516930613851602</v>
      </c>
      <c r="G953" s="104">
        <v>99.148334853031699</v>
      </c>
      <c r="H953" s="102">
        <f t="shared" si="26"/>
        <v>37.626860226798286</v>
      </c>
    </row>
    <row r="954" spans="1:8" x14ac:dyDescent="0.3">
      <c r="A954" t="s">
        <v>194</v>
      </c>
      <c r="B954" t="str">
        <f>VLOOKUP(C954, olt_db!$B$2:$E$75, 2, 0)</f>
        <v>OLT-SMGN-IBS-Pematang_Asilum-02</v>
      </c>
      <c r="C954" t="s">
        <v>211</v>
      </c>
      <c r="D954" s="101" t="s">
        <v>624</v>
      </c>
      <c r="E954" s="101" t="s">
        <v>693</v>
      </c>
      <c r="F954" s="103">
        <v>2.9519978850134301</v>
      </c>
      <c r="G954" s="104">
        <v>99.148364035287301</v>
      </c>
      <c r="H954" s="102">
        <f t="shared" si="26"/>
        <v>36.17112209646622</v>
      </c>
    </row>
    <row r="955" spans="1:8" x14ac:dyDescent="0.3">
      <c r="A955" t="s">
        <v>194</v>
      </c>
      <c r="B955" t="str">
        <f>VLOOKUP(C955, olt_db!$B$2:$E$75, 2, 0)</f>
        <v>OLT-SMGN-IBS-Pematang_Asilum-02</v>
      </c>
      <c r="C955" t="s">
        <v>211</v>
      </c>
      <c r="D955" s="101" t="s">
        <v>624</v>
      </c>
      <c r="E955" s="101" t="s">
        <v>694</v>
      </c>
      <c r="F955" s="103">
        <v>2.9522920064547602</v>
      </c>
      <c r="G955" s="104">
        <v>99.148376071890894</v>
      </c>
      <c r="H955" s="102">
        <f t="shared" si="26"/>
        <v>57.059156151283794</v>
      </c>
    </row>
    <row r="956" spans="1:8" x14ac:dyDescent="0.3">
      <c r="A956" t="s">
        <v>194</v>
      </c>
      <c r="B956" t="str">
        <f>VLOOKUP(C956, olt_db!$B$2:$E$75, 2, 0)</f>
        <v>OLT-SMGN-IBS-Pematang_Asilum-02</v>
      </c>
      <c r="C956" t="s">
        <v>211</v>
      </c>
      <c r="D956" s="101" t="s">
        <v>624</v>
      </c>
      <c r="E956" s="101" t="s">
        <v>695</v>
      </c>
      <c r="F956" s="103">
        <v>2.9527562079624801</v>
      </c>
      <c r="G956" s="104">
        <v>99.148388112262396</v>
      </c>
      <c r="H956" s="102">
        <f t="shared" si="26"/>
        <v>97.685481657309438</v>
      </c>
    </row>
    <row r="957" spans="1:8" x14ac:dyDescent="0.3">
      <c r="A957" t="s">
        <v>194</v>
      </c>
      <c r="B957" t="str">
        <f>VLOOKUP(C957, olt_db!$B$2:$E$75, 2, 0)</f>
        <v>OLT-SMGN-IBS-Pematang_Asilum-02</v>
      </c>
      <c r="C957" t="s">
        <v>211</v>
      </c>
      <c r="D957" s="101" t="s">
        <v>624</v>
      </c>
      <c r="E957" s="101" t="s">
        <v>696</v>
      </c>
      <c r="F957" s="103">
        <v>2.9535453603152</v>
      </c>
      <c r="G957" s="104">
        <v>99.148484325228395</v>
      </c>
      <c r="H957" s="102">
        <f t="shared" si="26"/>
        <v>92.118829693572351</v>
      </c>
    </row>
    <row r="958" spans="1:8" x14ac:dyDescent="0.3">
      <c r="A958" t="s">
        <v>194</v>
      </c>
      <c r="B958" t="str">
        <f>VLOOKUP(C958, olt_db!$B$2:$E$75, 2, 0)</f>
        <v>OLT-SMGN-IBS-Pematang_Asilum-02</v>
      </c>
      <c r="C958" t="s">
        <v>211</v>
      </c>
      <c r="D958" s="101" t="s">
        <v>624</v>
      </c>
      <c r="E958" s="101" t="s">
        <v>697</v>
      </c>
      <c r="F958" s="103">
        <v>2.9542595283156801</v>
      </c>
      <c r="G958" s="104">
        <v>99.148256028395906</v>
      </c>
      <c r="H958" s="102">
        <f t="shared" si="26"/>
        <v>55.375069890520862</v>
      </c>
    </row>
    <row r="959" spans="1:8" x14ac:dyDescent="0.3">
      <c r="A959" t="s">
        <v>194</v>
      </c>
      <c r="B959" t="str">
        <f>VLOOKUP(C959, olt_db!$B$2:$E$75, 2, 0)</f>
        <v>OLT-SMGN-IBS-Pematang_Asilum-02</v>
      </c>
      <c r="C959" t="s">
        <v>211</v>
      </c>
      <c r="D959" s="101" t="s">
        <v>624</v>
      </c>
      <c r="E959" s="101" t="s">
        <v>698</v>
      </c>
      <c r="F959" s="103">
        <v>2.9547096707381399</v>
      </c>
      <c r="G959" s="104">
        <v>99.148234574572498</v>
      </c>
      <c r="H959" s="102">
        <f t="shared" si="26"/>
        <v>38.322159070294752</v>
      </c>
    </row>
    <row r="960" spans="1:8" x14ac:dyDescent="0.3">
      <c r="A960" t="s">
        <v>194</v>
      </c>
      <c r="B960" t="str">
        <f>VLOOKUP(C960, olt_db!$B$2:$E$75, 2, 0)</f>
        <v>OLT-SMGN-IBS-Pematang_Asilum-02</v>
      </c>
      <c r="C960" t="s">
        <v>211</v>
      </c>
      <c r="D960" s="101" t="s">
        <v>624</v>
      </c>
      <c r="E960" s="101" t="s">
        <v>699</v>
      </c>
      <c r="F960" s="103">
        <v>2.9550198204301901</v>
      </c>
      <c r="G960" s="104">
        <v>99.148201807579298</v>
      </c>
      <c r="H960" s="102">
        <f t="shared" si="26"/>
        <v>17.239742164685175</v>
      </c>
    </row>
    <row r="961" spans="1:8" x14ac:dyDescent="0.3">
      <c r="A961" t="s">
        <v>194</v>
      </c>
      <c r="B961" t="str">
        <f>VLOOKUP(C961, olt_db!$B$2:$E$75, 2, 0)</f>
        <v>OLT-SMGN-IBS-Pematang_Asilum-02</v>
      </c>
      <c r="C961" t="s">
        <v>211</v>
      </c>
      <c r="D961" s="101" t="s">
        <v>624</v>
      </c>
      <c r="E961" s="101" t="s">
        <v>700</v>
      </c>
      <c r="F961" s="103">
        <v>2.9550826875040399</v>
      </c>
      <c r="G961" s="104">
        <v>99.148076213669299</v>
      </c>
      <c r="H961" s="102">
        <f t="shared" si="26"/>
        <v>33.969773392566069</v>
      </c>
    </row>
    <row r="962" spans="1:8" x14ac:dyDescent="0.3">
      <c r="A962" t="s">
        <v>194</v>
      </c>
      <c r="B962" t="str">
        <f>VLOOKUP(C962, olt_db!$B$2:$E$75, 2, 0)</f>
        <v>OLT-SMGN-IBS-Pematang_Asilum-02</v>
      </c>
      <c r="C962" t="s">
        <v>211</v>
      </c>
      <c r="D962" s="101" t="s">
        <v>624</v>
      </c>
      <c r="E962" s="101" t="s">
        <v>701</v>
      </c>
      <c r="F962" s="103">
        <v>2.95535572017139</v>
      </c>
      <c r="G962" s="104">
        <v>99.148032812301295</v>
      </c>
      <c r="H962" s="102">
        <f t="shared" si="26"/>
        <v>60.73498382000907</v>
      </c>
    </row>
    <row r="963" spans="1:8" x14ac:dyDescent="0.3">
      <c r="A963" t="s">
        <v>194</v>
      </c>
      <c r="B963" t="str">
        <f>VLOOKUP(C963, olt_db!$B$2:$E$75, 2, 0)</f>
        <v>OLT-SMGN-IBS-Pematang_Asilum-02</v>
      </c>
      <c r="C963" t="s">
        <v>211</v>
      </c>
      <c r="D963" s="101" t="s">
        <v>624</v>
      </c>
      <c r="E963" s="101" t="s">
        <v>702</v>
      </c>
      <c r="F963" s="103">
        <v>2.9555653681384899</v>
      </c>
      <c r="G963" s="104">
        <v>99.148481014644901</v>
      </c>
      <c r="H963" s="102">
        <f t="shared" si="26"/>
        <v>78.466547927770236</v>
      </c>
    </row>
    <row r="964" spans="1:8" x14ac:dyDescent="0.3">
      <c r="A964" t="s">
        <v>194</v>
      </c>
      <c r="B964" t="str">
        <f>VLOOKUP(C964, olt_db!$B$2:$E$75, 2, 0)</f>
        <v>OLT-SMGN-IBS-Pematang_Asilum-02</v>
      </c>
      <c r="C964" t="s">
        <v>211</v>
      </c>
      <c r="D964" s="101" t="s">
        <v>624</v>
      </c>
      <c r="E964" s="101" t="s">
        <v>703</v>
      </c>
      <c r="F964" s="103">
        <v>2.9557435971358799</v>
      </c>
      <c r="G964" s="104">
        <v>99.149095027917596</v>
      </c>
      <c r="H964" s="102">
        <f t="shared" si="26"/>
        <v>33.523944105232552</v>
      </c>
    </row>
    <row r="965" spans="1:8" x14ac:dyDescent="0.3">
      <c r="A965" t="s">
        <v>194</v>
      </c>
      <c r="B965" t="str">
        <f>VLOOKUP(C965, olt_db!$B$2:$E$75, 2, 0)</f>
        <v>OLT-SMGN-IBS-Pematang_Asilum-02</v>
      </c>
      <c r="C965" t="s">
        <v>211</v>
      </c>
      <c r="D965" s="101" t="s">
        <v>624</v>
      </c>
      <c r="E965" s="101" t="s">
        <v>704</v>
      </c>
      <c r="F965" s="103">
        <v>2.9557062975072599</v>
      </c>
      <c r="G965" s="104">
        <v>99.149365650039798</v>
      </c>
      <c r="H965" s="102">
        <f t="shared" si="26"/>
        <v>43.856880215071406</v>
      </c>
    </row>
    <row r="966" spans="1:8" x14ac:dyDescent="0.3">
      <c r="A966" t="s">
        <v>194</v>
      </c>
      <c r="B966" t="str">
        <f>VLOOKUP(C966, olt_db!$B$2:$E$75, 2, 0)</f>
        <v>OLT-SMGN-IBS-Pematang_Asilum-02</v>
      </c>
      <c r="C966" t="s">
        <v>211</v>
      </c>
      <c r="D966" s="101" t="s">
        <v>624</v>
      </c>
      <c r="E966" s="101" t="s">
        <v>705</v>
      </c>
      <c r="F966" s="103">
        <v>2.95586512944922</v>
      </c>
      <c r="G966" s="104">
        <v>99.149685700924607</v>
      </c>
      <c r="H966" s="102">
        <f t="shared" si="26"/>
        <v>60.976335893619648</v>
      </c>
    </row>
    <row r="967" spans="1:8" x14ac:dyDescent="0.3">
      <c r="A967" t="s">
        <v>194</v>
      </c>
      <c r="B967" t="str">
        <f>VLOOKUP(C967, olt_db!$B$2:$E$75, 2, 0)</f>
        <v>OLT-SMGN-IBS-Pematang_Asilum-02</v>
      </c>
      <c r="C967" t="s">
        <v>211</v>
      </c>
      <c r="D967" s="101" t="s">
        <v>624</v>
      </c>
      <c r="E967" s="101" t="s">
        <v>706</v>
      </c>
      <c r="F967" s="103">
        <v>2.9560749611808301</v>
      </c>
      <c r="G967" s="104">
        <v>99.150135989344193</v>
      </c>
      <c r="H967" s="102">
        <f t="shared" si="26"/>
        <v>55.232976159808402</v>
      </c>
    </row>
    <row r="968" spans="1:8" x14ac:dyDescent="0.3">
      <c r="A968" t="s">
        <v>194</v>
      </c>
      <c r="B968" t="str">
        <f>VLOOKUP(C968, olt_db!$B$2:$E$75, 2, 0)</f>
        <v>OLT-SMGN-IBS-Pematang_Asilum-02</v>
      </c>
      <c r="C968" t="s">
        <v>211</v>
      </c>
      <c r="D968" s="101" t="s">
        <v>624</v>
      </c>
      <c r="E968" s="101" t="s">
        <v>707</v>
      </c>
      <c r="F968" s="103">
        <v>2.9563938493006501</v>
      </c>
      <c r="G968" s="104">
        <v>99.150453201995902</v>
      </c>
      <c r="H968" s="102">
        <f t="shared" si="26"/>
        <v>150.23457755369472</v>
      </c>
    </row>
    <row r="969" spans="1:8" x14ac:dyDescent="0.3">
      <c r="A969" t="s">
        <v>194</v>
      </c>
      <c r="B969" t="str">
        <f>VLOOKUP(C969, olt_db!$B$2:$E$75, 2, 0)</f>
        <v>OLT-SMGN-IBS-Pematang_Asilum-02</v>
      </c>
      <c r="C969" t="s">
        <v>211</v>
      </c>
      <c r="D969" s="101" t="s">
        <v>624</v>
      </c>
      <c r="E969" s="101" t="s">
        <v>708</v>
      </c>
      <c r="F969" s="103">
        <v>2.9576164503979401</v>
      </c>
      <c r="G969" s="104">
        <v>99.150461948083404</v>
      </c>
      <c r="H969" s="102">
        <f t="shared" si="26"/>
        <v>33.785567739796647</v>
      </c>
    </row>
    <row r="970" spans="1:8" x14ac:dyDescent="0.3">
      <c r="A970" t="s">
        <v>194</v>
      </c>
      <c r="B970" t="str">
        <f>VLOOKUP(C970, olt_db!$B$2:$E$75, 2, 0)</f>
        <v>OLT-SMGN-IBS-Pematang_Asilum-02</v>
      </c>
      <c r="C970" t="s">
        <v>211</v>
      </c>
      <c r="D970" s="101" t="s">
        <v>624</v>
      </c>
      <c r="E970" s="101" t="s">
        <v>648</v>
      </c>
      <c r="F970" s="103">
        <v>2.9578652648833299</v>
      </c>
      <c r="G970" s="104">
        <v>99.150579112503607</v>
      </c>
      <c r="H970" s="102">
        <f t="shared" si="26"/>
        <v>41.607215608434323</v>
      </c>
    </row>
    <row r="971" spans="1:8" x14ac:dyDescent="0.3">
      <c r="A971" t="s">
        <v>194</v>
      </c>
      <c r="B971" t="str">
        <f>VLOOKUP(C971, olt_db!$B$2:$E$75, 2, 0)</f>
        <v>OLT-SMGN-IBS-Pematang_Asilum-02</v>
      </c>
      <c r="C971" t="s">
        <v>211</v>
      </c>
      <c r="D971" s="101" t="s">
        <v>624</v>
      </c>
      <c r="E971" s="101" t="s">
        <v>649</v>
      </c>
      <c r="F971" s="103">
        <v>2.9581819680026502</v>
      </c>
      <c r="G971" s="104">
        <v>99.150699079010906</v>
      </c>
      <c r="H971" s="102">
        <f t="shared" si="26"/>
        <v>123.62141911603041</v>
      </c>
    </row>
    <row r="972" spans="1:8" x14ac:dyDescent="0.3">
      <c r="A972" t="s">
        <v>194</v>
      </c>
      <c r="B972" t="str">
        <f>VLOOKUP(C972, olt_db!$B$2:$E$75, 2, 0)</f>
        <v>OLT-SMGN-IBS-Pematang_Asilum-02</v>
      </c>
      <c r="C972" t="s">
        <v>211</v>
      </c>
      <c r="D972" s="101" t="s">
        <v>624</v>
      </c>
      <c r="E972" s="101" t="s">
        <v>650</v>
      </c>
      <c r="F972" s="103">
        <v>2.9589492825145101</v>
      </c>
      <c r="G972" s="104">
        <v>99.151350613174699</v>
      </c>
      <c r="H972" s="102">
        <f t="shared" si="26"/>
        <v>80.25707846625096</v>
      </c>
    </row>
    <row r="973" spans="1:8" x14ac:dyDescent="0.3">
      <c r="A973" t="s">
        <v>194</v>
      </c>
      <c r="B973" t="str">
        <f>VLOOKUP(C973, olt_db!$B$2:$E$75, 2, 0)</f>
        <v>OLT-SMGN-IBS-Pematang_Asilum-02</v>
      </c>
      <c r="C973" t="s">
        <v>211</v>
      </c>
      <c r="D973" s="101" t="s">
        <v>624</v>
      </c>
      <c r="E973" s="101" t="s">
        <v>651</v>
      </c>
      <c r="F973" s="103">
        <v>2.9594304769953799</v>
      </c>
      <c r="G973" s="104">
        <v>99.151792847514002</v>
      </c>
      <c r="H973" s="102">
        <f t="shared" si="26"/>
        <v>123.49956508505757</v>
      </c>
    </row>
    <row r="974" spans="1:8" x14ac:dyDescent="0.3">
      <c r="A974" t="s">
        <v>194</v>
      </c>
      <c r="B974" t="str">
        <f>VLOOKUP(C974, olt_db!$B$2:$E$75, 2, 0)</f>
        <v>OLT-SMGN-IBS-Pematang_Asilum-02</v>
      </c>
      <c r="C974" t="s">
        <v>211</v>
      </c>
      <c r="D974" s="101" t="s">
        <v>624</v>
      </c>
      <c r="E974" s="101" t="s">
        <v>652</v>
      </c>
      <c r="F974" s="103">
        <v>2.9603770923280099</v>
      </c>
      <c r="G974" s="104">
        <v>99.151454664826801</v>
      </c>
      <c r="H974" s="102">
        <f t="shared" si="26"/>
        <v>66.143295524345248</v>
      </c>
    </row>
    <row r="975" spans="1:8" x14ac:dyDescent="0.3">
      <c r="A975" t="s">
        <v>194</v>
      </c>
      <c r="B975" t="str">
        <f>VLOOKUP(C975, olt_db!$B$2:$E$75, 2, 0)</f>
        <v>OLT-SMGN-IBS-Pematang_Asilum-02</v>
      </c>
      <c r="C975" t="s">
        <v>211</v>
      </c>
      <c r="D975" s="101" t="s">
        <v>624</v>
      </c>
      <c r="E975" s="101" t="s">
        <v>653</v>
      </c>
      <c r="F975" s="103">
        <v>2.9607595615971798</v>
      </c>
      <c r="G975" s="104">
        <v>99.151833941556006</v>
      </c>
      <c r="H975" s="102">
        <f t="shared" si="26"/>
        <v>89.320834300597639</v>
      </c>
    </row>
    <row r="976" spans="1:8" x14ac:dyDescent="0.3">
      <c r="A976" t="s">
        <v>194</v>
      </c>
      <c r="B976" t="str">
        <f>VLOOKUP(C976, olt_db!$B$2:$E$75, 2, 0)</f>
        <v>OLT-SMGN-IBS-Pematang_Asilum-02</v>
      </c>
      <c r="C976" t="s">
        <v>211</v>
      </c>
      <c r="D976" s="101" t="s">
        <v>624</v>
      </c>
      <c r="E976" s="101" t="s">
        <v>654</v>
      </c>
      <c r="F976" s="103">
        <v>2.9614363039230298</v>
      </c>
      <c r="G976" s="104">
        <v>99.151568231849197</v>
      </c>
      <c r="H976" s="102">
        <f t="shared" si="26"/>
        <v>56.762686685111788</v>
      </c>
    </row>
    <row r="977" spans="1:8" x14ac:dyDescent="0.3">
      <c r="A977" t="s">
        <v>194</v>
      </c>
      <c r="B977" t="str">
        <f>VLOOKUP(C977, olt_db!$B$2:$E$75, 2, 0)</f>
        <v>OLT-SMGN-IBS-Pematang_Asilum-02</v>
      </c>
      <c r="C977" t="s">
        <v>211</v>
      </c>
      <c r="D977" s="101" t="s">
        <v>624</v>
      </c>
      <c r="E977" s="101" t="s">
        <v>655</v>
      </c>
      <c r="F977" s="103">
        <v>2.96188720403849</v>
      </c>
      <c r="G977" s="104">
        <v>99.1514676912726</v>
      </c>
      <c r="H977" s="102">
        <f t="shared" si="26"/>
        <v>126.04245015352939</v>
      </c>
    </row>
    <row r="978" spans="1:8" x14ac:dyDescent="0.3">
      <c r="A978" t="s">
        <v>194</v>
      </c>
      <c r="B978" t="str">
        <f>VLOOKUP(C978, olt_db!$B$2:$E$75, 2, 0)</f>
        <v>OLT-SMGN-IBS-Pematang_Asilum-02</v>
      </c>
      <c r="C978" t="s">
        <v>211</v>
      </c>
      <c r="D978" s="101" t="s">
        <v>624</v>
      </c>
      <c r="E978" s="101" t="s">
        <v>656</v>
      </c>
      <c r="F978" s="103">
        <v>2.9623427346887099</v>
      </c>
      <c r="G978" s="104">
        <v>99.150547407293701</v>
      </c>
      <c r="H978" s="102">
        <f t="shared" si="26"/>
        <v>95.576887833348223</v>
      </c>
    </row>
    <row r="979" spans="1:8" x14ac:dyDescent="0.3">
      <c r="A979" t="s">
        <v>194</v>
      </c>
      <c r="B979" t="str">
        <f>VLOOKUP(C979, olt_db!$B$2:$E$75, 2, 0)</f>
        <v>OLT-SMGN-IBS-Pematang_Asilum-02</v>
      </c>
      <c r="C979" t="s">
        <v>211</v>
      </c>
      <c r="D979" s="101" t="s">
        <v>624</v>
      </c>
      <c r="E979" s="101" t="s">
        <v>657</v>
      </c>
      <c r="F979" s="103">
        <v>2.9623870610939802</v>
      </c>
      <c r="G979" s="104">
        <v>99.149769812871696</v>
      </c>
      <c r="H979" s="102">
        <f t="shared" si="26"/>
        <v>38.84162831324705</v>
      </c>
    </row>
    <row r="980" spans="1:8" x14ac:dyDescent="0.3">
      <c r="A980" t="s">
        <v>194</v>
      </c>
      <c r="B980" t="str">
        <f>VLOOKUP(C980, olt_db!$B$2:$E$75, 2, 0)</f>
        <v>OLT-SMGN-IBS-Pematang_Asilum-02</v>
      </c>
      <c r="C980" t="s">
        <v>211</v>
      </c>
      <c r="D980" s="101" t="s">
        <v>624</v>
      </c>
      <c r="E980" s="101" t="s">
        <v>658</v>
      </c>
      <c r="F980" s="103">
        <v>2.9622590034736098</v>
      </c>
      <c r="G980" s="104">
        <v>99.1494804278271</v>
      </c>
      <c r="H980" s="102">
        <f t="shared" si="26"/>
        <v>120.02144049919764</v>
      </c>
    </row>
    <row r="981" spans="1:8" x14ac:dyDescent="0.3">
      <c r="A981" t="s">
        <v>194</v>
      </c>
      <c r="B981" t="str">
        <f>VLOOKUP(C981, olt_db!$B$2:$E$75, 2, 0)</f>
        <v>OLT-SMGN-IBS-Pematang_Asilum-02</v>
      </c>
      <c r="C981" t="s">
        <v>211</v>
      </c>
      <c r="D981" s="101" t="s">
        <v>624</v>
      </c>
      <c r="E981" s="101" t="s">
        <v>659</v>
      </c>
      <c r="F981" s="103">
        <v>2.9615069612825402</v>
      </c>
      <c r="G981" s="104">
        <v>99.148856312581103</v>
      </c>
      <c r="H981" s="102">
        <f t="shared" si="26"/>
        <v>50.914198417749077</v>
      </c>
    </row>
    <row r="982" spans="1:8" x14ac:dyDescent="0.3">
      <c r="A982" t="s">
        <v>194</v>
      </c>
      <c r="B982" t="str">
        <f>VLOOKUP(C982, olt_db!$B$2:$E$75, 2, 0)</f>
        <v>OLT-SMGN-IBS-Pematang_Asilum-02</v>
      </c>
      <c r="C982" t="s">
        <v>211</v>
      </c>
      <c r="D982" s="101" t="s">
        <v>624</v>
      </c>
      <c r="E982" s="101" t="s">
        <v>660</v>
      </c>
      <c r="F982" s="103">
        <v>2.96152238990092</v>
      </c>
      <c r="G982" s="104">
        <v>99.148441698195995</v>
      </c>
      <c r="H982" s="102">
        <f t="shared" si="26"/>
        <v>170.7018822387609</v>
      </c>
    </row>
    <row r="983" spans="1:8" x14ac:dyDescent="0.3">
      <c r="A983" t="s">
        <v>194</v>
      </c>
      <c r="B983" t="str">
        <f>VLOOKUP(C983, olt_db!$B$2:$E$75, 2, 0)</f>
        <v>OLT-SMGN-IBS-Pematang_Asilum-02</v>
      </c>
      <c r="C983" t="s">
        <v>211</v>
      </c>
      <c r="D983" s="101" t="s">
        <v>624</v>
      </c>
      <c r="E983" s="101" t="s">
        <v>661</v>
      </c>
      <c r="F983" s="103">
        <v>2.9620638174943998</v>
      </c>
      <c r="G983" s="104">
        <v>99.1471606397117</v>
      </c>
      <c r="H983" s="102">
        <f t="shared" si="26"/>
        <v>156.11031944007911</v>
      </c>
    </row>
    <row r="984" spans="1:8" x14ac:dyDescent="0.3">
      <c r="A984" t="s">
        <v>194</v>
      </c>
      <c r="B984" t="str">
        <f>VLOOKUP(C984, olt_db!$B$2:$E$75, 2, 0)</f>
        <v>OLT-SMGN-IBS-Pematang_Asilum-02</v>
      </c>
      <c r="C984" t="s">
        <v>211</v>
      </c>
      <c r="D984" s="101" t="s">
        <v>624</v>
      </c>
      <c r="E984" s="101" t="s">
        <v>662</v>
      </c>
      <c r="F984" s="103">
        <v>2.9627342713895399</v>
      </c>
      <c r="G984" s="104">
        <v>99.146080059441005</v>
      </c>
      <c r="H984" s="102">
        <f t="shared" si="26"/>
        <v>63.333387079511773</v>
      </c>
    </row>
    <row r="985" spans="1:8" x14ac:dyDescent="0.3">
      <c r="A985" t="s">
        <v>194</v>
      </c>
      <c r="B985" t="str">
        <f>VLOOKUP(C985, olt_db!$B$2:$E$75, 2, 0)</f>
        <v>OLT-SMGN-IBS-Pematang_Asilum-02</v>
      </c>
      <c r="C985" t="s">
        <v>211</v>
      </c>
      <c r="D985" s="101" t="s">
        <v>624</v>
      </c>
      <c r="E985" s="101" t="s">
        <v>663</v>
      </c>
      <c r="F985" s="103">
        <v>2.9630267425195802</v>
      </c>
      <c r="G985" s="104">
        <v>99.145655091328706</v>
      </c>
      <c r="H985" s="102">
        <f t="shared" si="26"/>
        <v>190.35070045096816</v>
      </c>
    </row>
    <row r="986" spans="1:8" x14ac:dyDescent="0.3">
      <c r="A986" t="s">
        <v>194</v>
      </c>
      <c r="B986" t="str">
        <f>VLOOKUP(C986, olt_db!$B$2:$E$75, 2, 0)</f>
        <v>OLT-SMGN-IBS-Pematang_Asilum-02</v>
      </c>
      <c r="C986" t="s">
        <v>211</v>
      </c>
      <c r="D986" s="101" t="s">
        <v>624</v>
      </c>
      <c r="E986" s="101" t="s">
        <v>664</v>
      </c>
      <c r="F986" s="103">
        <v>2.9641406880928298</v>
      </c>
      <c r="G986" s="104">
        <v>99.144577151908905</v>
      </c>
      <c r="H986" s="102">
        <f t="shared" si="26"/>
        <v>188.10899763511773</v>
      </c>
    </row>
    <row r="987" spans="1:8" x14ac:dyDescent="0.3">
      <c r="A987" t="s">
        <v>194</v>
      </c>
      <c r="B987" t="str">
        <f>VLOOKUP(C987, olt_db!$B$2:$E$75, 2, 0)</f>
        <v>OLT-SMGN-IBS-Pematang_Asilum-02</v>
      </c>
      <c r="C987" t="s">
        <v>211</v>
      </c>
      <c r="D987" s="101" t="s">
        <v>624</v>
      </c>
      <c r="E987" s="101" t="s">
        <v>665</v>
      </c>
      <c r="F987" s="103">
        <v>2.9652165923253002</v>
      </c>
      <c r="G987" s="104">
        <v>99.143486672829098</v>
      </c>
      <c r="H987" s="102">
        <f t="shared" si="26"/>
        <v>273.65251482464936</v>
      </c>
    </row>
    <row r="988" spans="1:8" x14ac:dyDescent="0.3">
      <c r="A988" t="s">
        <v>194</v>
      </c>
      <c r="B988" t="str">
        <f>VLOOKUP(C988, olt_db!$B$2:$E$75, 2, 0)</f>
        <v>OLT-SMGN-IBS-Pematang_Asilum-02</v>
      </c>
      <c r="C988" t="s">
        <v>211</v>
      </c>
      <c r="D988" s="101" t="s">
        <v>624</v>
      </c>
      <c r="E988" s="101" t="s">
        <v>666</v>
      </c>
      <c r="F988" s="103">
        <v>2.96652921340127</v>
      </c>
      <c r="G988" s="104">
        <v>99.145288161900694</v>
      </c>
      <c r="H988" s="102">
        <f t="shared" si="26"/>
        <v>303.24689535072628</v>
      </c>
    </row>
    <row r="989" spans="1:8" x14ac:dyDescent="0.3">
      <c r="A989" t="s">
        <v>194</v>
      </c>
      <c r="B989" t="str">
        <f>VLOOKUP(C989, olt_db!$B$2:$E$75, 2, 0)</f>
        <v>OLT-SMGN-IBS-Pematang_Asilum-02</v>
      </c>
      <c r="C989" t="s">
        <v>211</v>
      </c>
      <c r="D989" s="101" t="s">
        <v>624</v>
      </c>
      <c r="E989" s="101" t="s">
        <v>667</v>
      </c>
      <c r="F989" s="103">
        <v>2.96822786081548</v>
      </c>
      <c r="G989" s="104">
        <v>99.1470808118207</v>
      </c>
      <c r="H989" s="102">
        <f t="shared" si="26"/>
        <v>212.82962626407632</v>
      </c>
    </row>
    <row r="990" spans="1:8" x14ac:dyDescent="0.3">
      <c r="A990" t="s">
        <v>194</v>
      </c>
      <c r="B990" t="str">
        <f>VLOOKUP(C990, olt_db!$B$2:$E$75, 2, 0)</f>
        <v>OLT-SMGN-IBS-Pematang_Asilum-02</v>
      </c>
      <c r="C990" t="s">
        <v>211</v>
      </c>
      <c r="D990" s="101" t="s">
        <v>624</v>
      </c>
      <c r="E990" s="101" t="s">
        <v>668</v>
      </c>
      <c r="F990" s="103">
        <v>2.9693058668735302</v>
      </c>
      <c r="G990" s="104">
        <v>99.148438313618001</v>
      </c>
      <c r="H990" s="102">
        <f t="shared" si="26"/>
        <v>322.5130584141512</v>
      </c>
    </row>
    <row r="991" spans="1:8" x14ac:dyDescent="0.3">
      <c r="A991" t="s">
        <v>194</v>
      </c>
      <c r="B991" t="str">
        <f>VLOOKUP(C991, olt_db!$B$2:$E$75, 2, 0)</f>
        <v>OLT-SMGN-IBS-Pematang_Asilum-02</v>
      </c>
      <c r="C991" t="s">
        <v>211</v>
      </c>
      <c r="D991" s="101" t="s">
        <v>624</v>
      </c>
      <c r="E991" s="101" t="s">
        <v>669</v>
      </c>
      <c r="F991" s="103">
        <v>2.97069894078188</v>
      </c>
      <c r="G991" s="104">
        <v>99.150665758951504</v>
      </c>
      <c r="H991" s="102">
        <f t="shared" si="26"/>
        <v>236.60914961845617</v>
      </c>
    </row>
    <row r="992" spans="1:8" x14ac:dyDescent="0.3">
      <c r="A992" t="s">
        <v>194</v>
      </c>
      <c r="B992" t="str">
        <f>VLOOKUP(C992, olt_db!$B$2:$E$75, 2, 0)</f>
        <v>OLT-SMGN-IBS-Pematang_Asilum-02</v>
      </c>
      <c r="C992" t="s">
        <v>211</v>
      </c>
      <c r="D992" s="101" t="s">
        <v>624</v>
      </c>
      <c r="E992" s="101" t="s">
        <v>670</v>
      </c>
      <c r="F992" s="103">
        <v>2.9717684260352799</v>
      </c>
      <c r="G992" s="104">
        <v>99.152269161168903</v>
      </c>
      <c r="H992" s="102">
        <f t="shared" si="26"/>
        <v>223.26468540590764</v>
      </c>
    </row>
    <row r="993" spans="1:8" x14ac:dyDescent="0.3">
      <c r="A993" t="s">
        <v>194</v>
      </c>
      <c r="B993" t="str">
        <f>VLOOKUP(C993, olt_db!$B$2:$E$75, 2, 0)</f>
        <v>OLT-SMGN-IBS-Pematang_Asilum-02</v>
      </c>
      <c r="C993" t="s">
        <v>211</v>
      </c>
      <c r="D993" s="101" t="s">
        <v>624</v>
      </c>
      <c r="E993" s="101" t="s">
        <v>671</v>
      </c>
      <c r="F993" s="103">
        <v>2.9727702722500799</v>
      </c>
      <c r="G993" s="104">
        <v>99.153787005744505</v>
      </c>
      <c r="H993" s="102">
        <f t="shared" si="26"/>
        <v>207.8947743463776</v>
      </c>
    </row>
    <row r="994" spans="1:8" x14ac:dyDescent="0.3">
      <c r="A994" t="s">
        <v>194</v>
      </c>
      <c r="B994" t="str">
        <f>VLOOKUP(C994, olt_db!$B$2:$E$75, 2, 0)</f>
        <v>OLT-SMGN-IBS-Pematang_Asilum-02</v>
      </c>
      <c r="C994" t="s">
        <v>211</v>
      </c>
      <c r="D994" s="101" t="s">
        <v>624</v>
      </c>
      <c r="E994" s="101" t="s">
        <v>672</v>
      </c>
      <c r="F994" s="103">
        <v>2.9736616757154199</v>
      </c>
      <c r="G994" s="104">
        <v>99.155226949101504</v>
      </c>
      <c r="H994" s="102">
        <f t="shared" si="26"/>
        <v>205.80010438565063</v>
      </c>
    </row>
    <row r="995" spans="1:8" x14ac:dyDescent="0.3">
      <c r="A995" t="s">
        <v>194</v>
      </c>
      <c r="B995" t="str">
        <f>VLOOKUP(C995, olt_db!$B$2:$E$75, 2, 0)</f>
        <v>OLT-SMGN-IBS-Pematang_Asilum-02</v>
      </c>
      <c r="C995" t="s">
        <v>211</v>
      </c>
      <c r="D995" s="101" t="s">
        <v>624</v>
      </c>
      <c r="E995" s="101" t="s">
        <v>673</v>
      </c>
      <c r="F995" s="103">
        <v>2.9745425995080899</v>
      </c>
      <c r="G995" s="104">
        <v>99.156653314287297</v>
      </c>
      <c r="H995" s="102">
        <f t="shared" si="26"/>
        <v>90.602125800290636</v>
      </c>
    </row>
    <row r="996" spans="1:8" x14ac:dyDescent="0.3">
      <c r="A996" t="s">
        <v>194</v>
      </c>
      <c r="B996" t="str">
        <f>VLOOKUP(C996, olt_db!$B$2:$E$75, 2, 0)</f>
        <v>OLT-SMGN-IBS-Pematang_Asilum-02</v>
      </c>
      <c r="C996" t="s">
        <v>211</v>
      </c>
      <c r="D996" s="101" t="s">
        <v>624</v>
      </c>
      <c r="E996" s="101" t="s">
        <v>674</v>
      </c>
      <c r="F996" s="103">
        <v>2.97492373924071</v>
      </c>
      <c r="G996" s="104">
        <v>99.157285351428698</v>
      </c>
      <c r="H996" s="102">
        <f t="shared" si="26"/>
        <v>99.953648046320083</v>
      </c>
    </row>
    <row r="997" spans="1:8" x14ac:dyDescent="0.3">
      <c r="A997" t="s">
        <v>194</v>
      </c>
      <c r="B997" t="str">
        <f>VLOOKUP(C997, olt_db!$B$2:$E$75, 2, 0)</f>
        <v>OLT-SMGN-IBS-Pematang_Asilum-02</v>
      </c>
      <c r="C997" t="s">
        <v>211</v>
      </c>
      <c r="D997" s="101" t="s">
        <v>624</v>
      </c>
      <c r="E997" s="101" t="s">
        <v>675</v>
      </c>
      <c r="F997" s="103">
        <v>2.97524998858463</v>
      </c>
      <c r="G997" s="104">
        <v>99.158031503374701</v>
      </c>
      <c r="H997" s="102">
        <f t="shared" si="26"/>
        <v>197.88688088342903</v>
      </c>
    </row>
    <row r="998" spans="1:8" x14ac:dyDescent="0.3">
      <c r="A998" t="s">
        <v>194</v>
      </c>
      <c r="B998" t="str">
        <f>VLOOKUP(C998, olt_db!$B$2:$E$75, 2, 0)</f>
        <v>OLT-SMGN-IBS-Pematang_Asilum-02</v>
      </c>
      <c r="C998" t="s">
        <v>211</v>
      </c>
      <c r="D998" s="101" t="s">
        <v>624</v>
      </c>
      <c r="E998" s="101" t="s">
        <v>676</v>
      </c>
      <c r="F998" s="103">
        <v>2.9753798254603101</v>
      </c>
      <c r="G998" s="104">
        <v>99.159638861978607</v>
      </c>
      <c r="H998" s="102">
        <f t="shared" si="26"/>
        <v>265.94569036405346</v>
      </c>
    </row>
    <row r="999" spans="1:8" x14ac:dyDescent="0.3">
      <c r="A999" t="s">
        <v>194</v>
      </c>
      <c r="B999" t="str">
        <f>VLOOKUP(C999, olt_db!$B$2:$E$75, 2, 0)</f>
        <v>OLT-SMGN-IBS-Pematang_Asilum-02</v>
      </c>
      <c r="C999" t="s">
        <v>211</v>
      </c>
      <c r="D999" s="101" t="s">
        <v>624</v>
      </c>
      <c r="E999" s="101" t="s">
        <v>677</v>
      </c>
      <c r="F999" s="103">
        <v>2.9755266681183201</v>
      </c>
      <c r="G999" s="104">
        <v>99.161801097234502</v>
      </c>
      <c r="H999" s="102">
        <f t="shared" si="26"/>
        <v>281.05242872215558</v>
      </c>
    </row>
    <row r="1000" spans="1:8" x14ac:dyDescent="0.3">
      <c r="A1000" t="s">
        <v>194</v>
      </c>
      <c r="B1000" t="str">
        <f>VLOOKUP(C1000, olt_db!$B$2:$E$75, 2, 0)</f>
        <v>OLT-SMGN-IBS-Pematang_Asilum-02</v>
      </c>
      <c r="C1000" t="s">
        <v>211</v>
      </c>
      <c r="D1000" s="101" t="s">
        <v>624</v>
      </c>
      <c r="E1000" s="101" t="s">
        <v>678</v>
      </c>
      <c r="F1000" s="103">
        <v>2.9756093441745501</v>
      </c>
      <c r="G1000" s="104">
        <v>99.164089937020606</v>
      </c>
      <c r="H1000" s="102">
        <f t="shared" si="26"/>
        <v>217.14790308425879</v>
      </c>
    </row>
    <row r="1001" spans="1:8" x14ac:dyDescent="0.3">
      <c r="A1001" t="s">
        <v>194</v>
      </c>
      <c r="B1001" t="str">
        <f>VLOOKUP(C1001, olt_db!$B$2:$E$75, 2, 0)</f>
        <v>OLT-SMGN-IBS-Pematang_Asilum-02</v>
      </c>
      <c r="C1001" t="s">
        <v>211</v>
      </c>
      <c r="D1001" s="101" t="s">
        <v>624</v>
      </c>
      <c r="E1001" s="101" t="s">
        <v>679</v>
      </c>
      <c r="F1001" s="103">
        <v>2.9756459111307998</v>
      </c>
      <c r="G1001" s="104">
        <v>99.165859127387805</v>
      </c>
      <c r="H1001" s="102">
        <f t="shared" si="26"/>
        <v>118.8105168064227</v>
      </c>
    </row>
    <row r="1002" spans="1:8" x14ac:dyDescent="0.3">
      <c r="A1002" t="s">
        <v>194</v>
      </c>
      <c r="B1002" t="str">
        <f>VLOOKUP(C1002, olt_db!$B$2:$E$75, 2, 0)</f>
        <v>OLT-SMGN-IBS-Pematang_Asilum-02</v>
      </c>
      <c r="C1002" t="s">
        <v>211</v>
      </c>
      <c r="D1002" s="101" t="s">
        <v>624</v>
      </c>
      <c r="E1002" s="101" t="s">
        <v>680</v>
      </c>
      <c r="F1002" s="103">
        <v>2.9756049582570401</v>
      </c>
      <c r="G1002" s="104">
        <v>99.166826462313196</v>
      </c>
      <c r="H1002" s="102">
        <f t="shared" si="26"/>
        <v>141.13797651121851</v>
      </c>
    </row>
    <row r="1003" spans="1:8" x14ac:dyDescent="0.3">
      <c r="A1003" t="s">
        <v>194</v>
      </c>
      <c r="B1003" t="str">
        <f>VLOOKUP(C1003, olt_db!$B$2:$E$75, 2, 0)</f>
        <v>OLT-SMGN-IBS-Pematang_Asilum-02</v>
      </c>
      <c r="C1003" t="s">
        <v>211</v>
      </c>
      <c r="D1003" s="101" t="s">
        <v>624</v>
      </c>
      <c r="E1003" s="101" t="s">
        <v>681</v>
      </c>
      <c r="F1003" s="103">
        <v>2.9754446758844502</v>
      </c>
      <c r="G1003" s="104">
        <v>99.167965362217103</v>
      </c>
      <c r="H1003" s="102">
        <f t="shared" si="26"/>
        <v>95.309066493110905</v>
      </c>
    </row>
    <row r="1004" spans="1:8" x14ac:dyDescent="0.3">
      <c r="A1004" t="s">
        <v>194</v>
      </c>
      <c r="B1004" t="str">
        <f>VLOOKUP(C1004, olt_db!$B$2:$E$75, 2, 0)</f>
        <v>OLT-SMGN-IBS-Pematang_Asilum-02</v>
      </c>
      <c r="C1004" t="s">
        <v>211</v>
      </c>
      <c r="D1004" s="101" t="s">
        <v>624</v>
      </c>
      <c r="E1004" s="101" t="s">
        <v>682</v>
      </c>
      <c r="F1004" s="103">
        <v>2.9757006427052399</v>
      </c>
      <c r="G1004" s="104">
        <v>99.168698538263797</v>
      </c>
      <c r="H1004" s="102">
        <f t="shared" si="26"/>
        <v>234.48668951312391</v>
      </c>
    </row>
    <row r="1005" spans="1:8" x14ac:dyDescent="0.3">
      <c r="A1005" t="s">
        <v>194</v>
      </c>
      <c r="B1005" t="str">
        <f>VLOOKUP(C1005, olt_db!$B$2:$E$75, 2, 0)</f>
        <v>OLT-SMGN-IBS-Pematang_Asilum-02</v>
      </c>
      <c r="C1005" t="s">
        <v>211</v>
      </c>
      <c r="D1005" s="101" t="s">
        <v>624</v>
      </c>
      <c r="E1005" s="101" t="s">
        <v>410</v>
      </c>
      <c r="F1005" s="103">
        <v>2.9768682576765899</v>
      </c>
      <c r="G1005" s="104">
        <v>99.170209962075702</v>
      </c>
      <c r="H1005" s="102">
        <f t="shared" ref="H1005:H1048" si="27">(ACOS(COS(RADIANS(90-F1006)) * COS(RADIANS(90-F1005)) + SIN(RADIANS(90-F1006)) * SIN(RADIANS(90-F1005)) * COS(RADIANS(G1006-G1005))) * 6371392)*1.105</f>
        <v>146.98443095415783</v>
      </c>
    </row>
    <row r="1006" spans="1:8" x14ac:dyDescent="0.3">
      <c r="A1006" t="s">
        <v>194</v>
      </c>
      <c r="B1006" t="str">
        <f>VLOOKUP(C1006, olt_db!$B$2:$E$75, 2, 0)</f>
        <v>OLT-SMGN-IBS-Pematang_Asilum-02</v>
      </c>
      <c r="C1006" t="s">
        <v>211</v>
      </c>
      <c r="D1006" s="101" t="s">
        <v>624</v>
      </c>
      <c r="E1006" s="101" t="s">
        <v>409</v>
      </c>
      <c r="F1006" s="103">
        <v>2.97753630132723</v>
      </c>
      <c r="G1006" s="104">
        <v>99.171203558265802</v>
      </c>
      <c r="H1006" s="102">
        <f t="shared" si="27"/>
        <v>135.39954200269389</v>
      </c>
    </row>
    <row r="1007" spans="1:8" x14ac:dyDescent="0.3">
      <c r="A1007" t="s">
        <v>194</v>
      </c>
      <c r="B1007" t="str">
        <f>VLOOKUP(C1007, olt_db!$B$2:$E$75, 2, 0)</f>
        <v>OLT-SMGN-IBS-Pematang_Asilum-02</v>
      </c>
      <c r="C1007" t="s">
        <v>211</v>
      </c>
      <c r="D1007" s="101" t="s">
        <v>624</v>
      </c>
      <c r="E1007" s="101" t="s">
        <v>408</v>
      </c>
      <c r="F1007" s="103">
        <v>2.9780985376143301</v>
      </c>
      <c r="G1007" s="104">
        <v>99.172152510318995</v>
      </c>
      <c r="H1007" s="102">
        <f t="shared" si="27"/>
        <v>150.6010869725331</v>
      </c>
    </row>
    <row r="1008" spans="1:8" x14ac:dyDescent="0.3">
      <c r="A1008" t="s">
        <v>194</v>
      </c>
      <c r="B1008" t="str">
        <f>VLOOKUP(C1008, olt_db!$B$2:$E$75, 2, 0)</f>
        <v>OLT-SMGN-IBS-Pematang_Asilum-02</v>
      </c>
      <c r="C1008" t="s">
        <v>211</v>
      </c>
      <c r="D1008" s="101" t="s">
        <v>624</v>
      </c>
      <c r="E1008" s="101" t="s">
        <v>407</v>
      </c>
      <c r="F1008" s="103">
        <v>2.9787835881609102</v>
      </c>
      <c r="G1008" s="104">
        <v>99.173170171645197</v>
      </c>
      <c r="H1008" s="102">
        <f t="shared" si="27"/>
        <v>153.54625303316124</v>
      </c>
    </row>
    <row r="1009" spans="1:8" x14ac:dyDescent="0.3">
      <c r="A1009" t="s">
        <v>194</v>
      </c>
      <c r="B1009" t="str">
        <f>VLOOKUP(C1009, olt_db!$B$2:$E$75, 2, 0)</f>
        <v>OLT-SMGN-IBS-Pematang_Asilum-02</v>
      </c>
      <c r="C1009" t="s">
        <v>211</v>
      </c>
      <c r="D1009" s="101" t="s">
        <v>624</v>
      </c>
      <c r="E1009" s="101" t="s">
        <v>406</v>
      </c>
      <c r="F1009" s="103">
        <v>2.97951720504317</v>
      </c>
      <c r="G1009" s="104">
        <v>99.174183105923603</v>
      </c>
      <c r="H1009" s="102">
        <f t="shared" si="27"/>
        <v>87.216716191642362</v>
      </c>
    </row>
    <row r="1010" spans="1:8" x14ac:dyDescent="0.3">
      <c r="A1010" t="s">
        <v>194</v>
      </c>
      <c r="B1010" t="str">
        <f>VLOOKUP(C1010, olt_db!$B$2:$E$75, 2, 0)</f>
        <v>OLT-SMGN-IBS-Pematang_Asilum-02</v>
      </c>
      <c r="C1010" t="s">
        <v>211</v>
      </c>
      <c r="D1010" s="101" t="s">
        <v>624</v>
      </c>
      <c r="E1010" s="101" t="s">
        <v>405</v>
      </c>
      <c r="F1010" s="103">
        <v>2.9798535982990701</v>
      </c>
      <c r="G1010" s="104">
        <v>99.174808957399094</v>
      </c>
      <c r="H1010" s="102">
        <f t="shared" si="27"/>
        <v>88.876012015842591</v>
      </c>
    </row>
    <row r="1011" spans="1:8" x14ac:dyDescent="0.3">
      <c r="A1011" t="s">
        <v>194</v>
      </c>
      <c r="B1011" t="str">
        <f>VLOOKUP(C1011, olt_db!$B$2:$E$75, 2, 0)</f>
        <v>OLT-SMGN-IBS-Pematang_Asilum-02</v>
      </c>
      <c r="C1011" t="s">
        <v>211</v>
      </c>
      <c r="D1011" s="101" t="s">
        <v>624</v>
      </c>
      <c r="E1011" s="101" t="s">
        <v>404</v>
      </c>
      <c r="F1011" s="103">
        <v>2.9801033768790202</v>
      </c>
      <c r="G1011" s="104">
        <v>99.175488665064293</v>
      </c>
      <c r="H1011" s="102">
        <f t="shared" si="27"/>
        <v>126.58676647850271</v>
      </c>
    </row>
    <row r="1012" spans="1:8" x14ac:dyDescent="0.3">
      <c r="A1012" t="s">
        <v>194</v>
      </c>
      <c r="B1012" t="str">
        <f>VLOOKUP(C1012, olt_db!$B$2:$E$75, 2, 0)</f>
        <v>OLT-SMGN-IBS-Pematang_Asilum-02</v>
      </c>
      <c r="C1012" t="s">
        <v>211</v>
      </c>
      <c r="D1012" s="101" t="s">
        <v>624</v>
      </c>
      <c r="E1012" s="101" t="s">
        <v>403</v>
      </c>
      <c r="F1012" s="103">
        <v>2.9802065590057998</v>
      </c>
      <c r="G1012" s="104">
        <v>99.176515055517896</v>
      </c>
      <c r="H1012" s="102">
        <f t="shared" si="27"/>
        <v>174.63761861271968</v>
      </c>
    </row>
    <row r="1013" spans="1:8" x14ac:dyDescent="0.3">
      <c r="A1013" t="s">
        <v>194</v>
      </c>
      <c r="B1013" t="str">
        <f>VLOOKUP(C1013, olt_db!$B$2:$E$75, 2, 0)</f>
        <v>OLT-SMGN-IBS-Pematang_Asilum-02</v>
      </c>
      <c r="C1013" t="s">
        <v>211</v>
      </c>
      <c r="D1013" s="101" t="s">
        <v>624</v>
      </c>
      <c r="E1013" s="101" t="s">
        <v>402</v>
      </c>
      <c r="F1013" s="103">
        <v>2.9804228259699799</v>
      </c>
      <c r="G1013" s="104">
        <v>99.177921635345598</v>
      </c>
      <c r="H1013" s="102">
        <f t="shared" si="27"/>
        <v>195.12437301419521</v>
      </c>
    </row>
    <row r="1014" spans="1:8" x14ac:dyDescent="0.3">
      <c r="A1014" t="s">
        <v>194</v>
      </c>
      <c r="B1014" t="str">
        <f>VLOOKUP(C1014, olt_db!$B$2:$E$75, 2, 0)</f>
        <v>OLT-SMGN-IBS-Pematang_Asilum-02</v>
      </c>
      <c r="C1014" t="s">
        <v>211</v>
      </c>
      <c r="D1014" s="101" t="s">
        <v>624</v>
      </c>
      <c r="E1014" s="101" t="s">
        <v>401</v>
      </c>
      <c r="F1014" s="103">
        <v>2.98065052418989</v>
      </c>
      <c r="G1014" s="104">
        <v>99.179495307105398</v>
      </c>
      <c r="H1014" s="102">
        <f t="shared" si="27"/>
        <v>172.18607270356134</v>
      </c>
    </row>
    <row r="1015" spans="1:8" x14ac:dyDescent="0.3">
      <c r="A1015" t="s">
        <v>194</v>
      </c>
      <c r="B1015" t="str">
        <f>VLOOKUP(C1015, olt_db!$B$2:$E$75, 2, 0)</f>
        <v>OLT-SMGN-IBS-Pematang_Asilum-02</v>
      </c>
      <c r="C1015" t="s">
        <v>211</v>
      </c>
      <c r="D1015" s="101" t="s">
        <v>624</v>
      </c>
      <c r="E1015" s="101" t="s">
        <v>400</v>
      </c>
      <c r="F1015" s="103">
        <v>2.98088690404402</v>
      </c>
      <c r="G1015" s="104">
        <v>99.180878374179898</v>
      </c>
      <c r="H1015" s="102">
        <f t="shared" si="27"/>
        <v>127.55709353875784</v>
      </c>
    </row>
    <row r="1016" spans="1:8" x14ac:dyDescent="0.3">
      <c r="A1016" t="s">
        <v>194</v>
      </c>
      <c r="B1016" t="str">
        <f>VLOOKUP(C1016, olt_db!$B$2:$E$75, 2, 0)</f>
        <v>OLT-SMGN-IBS-Pematang_Asilum-02</v>
      </c>
      <c r="C1016" t="s">
        <v>211</v>
      </c>
      <c r="D1016" s="101" t="s">
        <v>624</v>
      </c>
      <c r="E1016" s="101" t="s">
        <v>399</v>
      </c>
      <c r="F1016" s="103">
        <v>2.9811046449277798</v>
      </c>
      <c r="G1016" s="104">
        <v>99.181894736026607</v>
      </c>
      <c r="H1016" s="102">
        <f t="shared" si="27"/>
        <v>214.12150870578478</v>
      </c>
    </row>
    <row r="1017" spans="1:8" x14ac:dyDescent="0.3">
      <c r="A1017" t="s">
        <v>194</v>
      </c>
      <c r="B1017" t="str">
        <f>VLOOKUP(C1017, olt_db!$B$2:$E$75, 2, 0)</f>
        <v>OLT-SMGN-IBS-Pematang_Asilum-02</v>
      </c>
      <c r="C1017" t="s">
        <v>211</v>
      </c>
      <c r="D1017" s="101" t="s">
        <v>624</v>
      </c>
      <c r="E1017" s="101" t="s">
        <v>398</v>
      </c>
      <c r="F1017" s="103">
        <v>2.9815366990188701</v>
      </c>
      <c r="G1017" s="104">
        <v>99.183585166018304</v>
      </c>
      <c r="H1017" s="102">
        <f t="shared" si="27"/>
        <v>123.19793154783241</v>
      </c>
    </row>
    <row r="1018" spans="1:8" x14ac:dyDescent="0.3">
      <c r="A1018" t="s">
        <v>194</v>
      </c>
      <c r="B1018" t="str">
        <f>VLOOKUP(C1018, olt_db!$B$2:$E$75, 2, 0)</f>
        <v>OLT-SMGN-IBS-Pematang_Asilum-02</v>
      </c>
      <c r="C1018" t="s">
        <v>211</v>
      </c>
      <c r="D1018" s="101" t="s">
        <v>624</v>
      </c>
      <c r="E1018" s="101" t="s">
        <v>397</v>
      </c>
      <c r="F1018" s="103">
        <v>2.98190836087036</v>
      </c>
      <c r="G1018" s="104">
        <v>99.184517600439804</v>
      </c>
      <c r="H1018" s="102">
        <f t="shared" si="27"/>
        <v>164.25318425251137</v>
      </c>
    </row>
    <row r="1019" spans="1:8" x14ac:dyDescent="0.3">
      <c r="A1019" t="s">
        <v>194</v>
      </c>
      <c r="B1019" t="str">
        <f>VLOOKUP(C1019, olt_db!$B$2:$E$75, 2, 0)</f>
        <v>OLT-SMGN-IBS-Pematang_Asilum-02</v>
      </c>
      <c r="C1019" t="s">
        <v>211</v>
      </c>
      <c r="D1019" s="101" t="s">
        <v>624</v>
      </c>
      <c r="E1019" s="101" t="s">
        <v>396</v>
      </c>
      <c r="F1019" s="103">
        <v>2.9823398303281299</v>
      </c>
      <c r="G1019" s="104">
        <v>99.185784483796894</v>
      </c>
      <c r="H1019" s="102">
        <f t="shared" si="27"/>
        <v>86.741759232790827</v>
      </c>
    </row>
    <row r="1020" spans="1:8" x14ac:dyDescent="0.3">
      <c r="A1020" t="s">
        <v>194</v>
      </c>
      <c r="B1020" t="str">
        <f>VLOOKUP(C1020, olt_db!$B$2:$E$75, 2, 0)</f>
        <v>OLT-SMGN-IBS-Pematang_Asilum-02</v>
      </c>
      <c r="C1020" t="s">
        <v>211</v>
      </c>
      <c r="D1020" s="101" t="s">
        <v>624</v>
      </c>
      <c r="E1020" s="101" t="s">
        <v>395</v>
      </c>
      <c r="F1020" s="103">
        <v>2.9825112661038702</v>
      </c>
      <c r="G1020" s="104">
        <v>99.186470196713898</v>
      </c>
      <c r="H1020" s="102">
        <f t="shared" si="27"/>
        <v>138.05014543632217</v>
      </c>
    </row>
    <row r="1021" spans="1:8" x14ac:dyDescent="0.3">
      <c r="A1021" t="s">
        <v>194</v>
      </c>
      <c r="B1021" t="str">
        <f>VLOOKUP(C1021, olt_db!$B$2:$E$75, 2, 0)</f>
        <v>OLT-SMGN-IBS-Pematang_Asilum-02</v>
      </c>
      <c r="C1021" t="s">
        <v>211</v>
      </c>
      <c r="D1021" s="101" t="s">
        <v>624</v>
      </c>
      <c r="E1021" s="101" t="s">
        <v>394</v>
      </c>
      <c r="F1021" s="103">
        <v>2.9827124393279298</v>
      </c>
      <c r="G1021" s="104">
        <v>99.187577011581993</v>
      </c>
      <c r="H1021" s="102">
        <f t="shared" si="27"/>
        <v>167.20662983281196</v>
      </c>
    </row>
    <row r="1022" spans="1:8" x14ac:dyDescent="0.3">
      <c r="A1022" t="s">
        <v>194</v>
      </c>
      <c r="B1022" t="str">
        <f>VLOOKUP(C1022, olt_db!$B$2:$E$75, 2, 0)</f>
        <v>OLT-SMGN-IBS-Pematang_Asilum-02</v>
      </c>
      <c r="C1022" t="s">
        <v>211</v>
      </c>
      <c r="D1022" s="101" t="s">
        <v>624</v>
      </c>
      <c r="E1022" s="101" t="s">
        <v>393</v>
      </c>
      <c r="F1022" s="103">
        <v>2.9829395151680198</v>
      </c>
      <c r="G1022" s="104">
        <v>99.1889205049807</v>
      </c>
      <c r="H1022" s="102">
        <f t="shared" si="27"/>
        <v>166.01854310946879</v>
      </c>
    </row>
    <row r="1023" spans="1:8" x14ac:dyDescent="0.3">
      <c r="A1023" t="s">
        <v>194</v>
      </c>
      <c r="B1023" t="str">
        <f>VLOOKUP(C1023, olt_db!$B$2:$E$75, 2, 0)</f>
        <v>OLT-SMGN-IBS-Pematang_Asilum-02</v>
      </c>
      <c r="C1023" t="s">
        <v>211</v>
      </c>
      <c r="D1023" s="101" t="s">
        <v>624</v>
      </c>
      <c r="E1023" s="101" t="s">
        <v>392</v>
      </c>
      <c r="F1023" s="103">
        <v>2.9830836239487599</v>
      </c>
      <c r="G1023" s="104">
        <v>99.190265705182298</v>
      </c>
      <c r="H1023" s="102">
        <f t="shared" si="27"/>
        <v>127.03911613410756</v>
      </c>
    </row>
    <row r="1024" spans="1:8" x14ac:dyDescent="0.3">
      <c r="A1024" t="s">
        <v>194</v>
      </c>
      <c r="B1024" t="str">
        <f>VLOOKUP(C1024, olt_db!$B$2:$E$75, 2, 0)</f>
        <v>OLT-SMGN-IBS-Pematang_Asilum-02</v>
      </c>
      <c r="C1024" t="s">
        <v>211</v>
      </c>
      <c r="D1024" s="101" t="s">
        <v>624</v>
      </c>
      <c r="E1024" s="101" t="s">
        <v>391</v>
      </c>
      <c r="F1024" s="103">
        <v>2.98326133440455</v>
      </c>
      <c r="G1024" s="104">
        <v>99.191285563298393</v>
      </c>
      <c r="H1024" s="102">
        <f t="shared" si="27"/>
        <v>148.72991291431964</v>
      </c>
    </row>
    <row r="1025" spans="1:8" x14ac:dyDescent="0.3">
      <c r="A1025" t="s">
        <v>194</v>
      </c>
      <c r="B1025" t="str">
        <f>VLOOKUP(C1025, olt_db!$B$2:$E$75, 2, 0)</f>
        <v>OLT-SMGN-IBS-Pematang_Asilum-02</v>
      </c>
      <c r="C1025" t="s">
        <v>211</v>
      </c>
      <c r="D1025" s="101" t="s">
        <v>624</v>
      </c>
      <c r="E1025" s="101" t="s">
        <v>390</v>
      </c>
      <c r="F1025" s="103">
        <v>2.98350899284919</v>
      </c>
      <c r="G1025" s="104">
        <v>99.192471951135403</v>
      </c>
      <c r="H1025" s="102">
        <f t="shared" si="27"/>
        <v>161.35011834713009</v>
      </c>
    </row>
    <row r="1026" spans="1:8" x14ac:dyDescent="0.3">
      <c r="A1026" t="s">
        <v>194</v>
      </c>
      <c r="B1026" t="str">
        <f>VLOOKUP(C1026, olt_db!$B$2:$E$75, 2, 0)</f>
        <v>OLT-SMGN-IBS-Pematang_Asilum-02</v>
      </c>
      <c r="C1026" t="s">
        <v>211</v>
      </c>
      <c r="D1026" s="101" t="s">
        <v>624</v>
      </c>
      <c r="E1026" s="101" t="s">
        <v>389</v>
      </c>
      <c r="F1026" s="103">
        <v>2.98364660877687</v>
      </c>
      <c r="G1026" s="104">
        <v>99.193779584802499</v>
      </c>
      <c r="H1026" s="102">
        <f t="shared" si="27"/>
        <v>99.807863511087632</v>
      </c>
    </row>
    <row r="1027" spans="1:8" x14ac:dyDescent="0.3">
      <c r="A1027" t="s">
        <v>194</v>
      </c>
      <c r="B1027" t="str">
        <f>VLOOKUP(C1027, olt_db!$B$2:$E$75, 2, 0)</f>
        <v>OLT-SMGN-IBS-Pematang_Asilum-02</v>
      </c>
      <c r="C1027" t="s">
        <v>211</v>
      </c>
      <c r="D1027" s="101" t="s">
        <v>624</v>
      </c>
      <c r="E1027" s="101" t="s">
        <v>388</v>
      </c>
      <c r="F1027" s="103">
        <v>2.9837615575126901</v>
      </c>
      <c r="G1027" s="104">
        <v>99.194584752888801</v>
      </c>
      <c r="H1027" s="102">
        <f t="shared" si="27"/>
        <v>77.858528554963286</v>
      </c>
    </row>
    <row r="1028" spans="1:8" x14ac:dyDescent="0.3">
      <c r="A1028" t="s">
        <v>194</v>
      </c>
      <c r="B1028" t="str">
        <f>VLOOKUP(C1028, olt_db!$B$2:$E$75, 2, 0)</f>
        <v>OLT-SMGN-IBS-Pematang_Asilum-02</v>
      </c>
      <c r="C1028" t="s">
        <v>211</v>
      </c>
      <c r="D1028" s="101" t="s">
        <v>624</v>
      </c>
      <c r="E1028" s="101" t="s">
        <v>387</v>
      </c>
      <c r="F1028" s="103">
        <v>2.9838110442228598</v>
      </c>
      <c r="G1028" s="104">
        <v>99.195217299372302</v>
      </c>
      <c r="H1028" s="102">
        <f t="shared" si="27"/>
        <v>122.43945069310564</v>
      </c>
    </row>
    <row r="1029" spans="1:8" x14ac:dyDescent="0.3">
      <c r="A1029" t="s">
        <v>194</v>
      </c>
      <c r="B1029" t="str">
        <f>VLOOKUP(C1029, olt_db!$B$2:$E$75, 2, 0)</f>
        <v>OLT-SMGN-IBS-Pematang_Asilum-02</v>
      </c>
      <c r="C1029" t="s">
        <v>211</v>
      </c>
      <c r="D1029" s="101" t="s">
        <v>624</v>
      </c>
      <c r="E1029" s="101" t="s">
        <v>386</v>
      </c>
      <c r="F1029" s="103">
        <v>2.98388861904342</v>
      </c>
      <c r="G1029" s="104">
        <v>99.1962120546862</v>
      </c>
      <c r="H1029" s="102">
        <f t="shared" si="27"/>
        <v>102.97627244638473</v>
      </c>
    </row>
    <row r="1030" spans="1:8" x14ac:dyDescent="0.3">
      <c r="A1030" t="s">
        <v>194</v>
      </c>
      <c r="B1030" t="str">
        <f>VLOOKUP(C1030, olt_db!$B$2:$E$75, 2, 0)</f>
        <v>OLT-SMGN-IBS-Pematang_Asilum-02</v>
      </c>
      <c r="C1030" t="s">
        <v>211</v>
      </c>
      <c r="D1030" s="101" t="s">
        <v>624</v>
      </c>
      <c r="E1030" s="101" t="s">
        <v>385</v>
      </c>
      <c r="F1030" s="103">
        <v>2.98398537989338</v>
      </c>
      <c r="G1030" s="104">
        <v>99.197045616966307</v>
      </c>
      <c r="H1030" s="102">
        <f t="shared" si="27"/>
        <v>62.260326301230819</v>
      </c>
    </row>
    <row r="1031" spans="1:8" x14ac:dyDescent="0.3">
      <c r="A1031" t="s">
        <v>194</v>
      </c>
      <c r="B1031" t="str">
        <f>VLOOKUP(C1031, olt_db!$B$2:$E$75, 2, 0)</f>
        <v>OLT-SMGN-IBS-Pematang_Asilum-02</v>
      </c>
      <c r="C1031" t="s">
        <v>211</v>
      </c>
      <c r="D1031" s="101" t="s">
        <v>624</v>
      </c>
      <c r="E1031" s="101" t="s">
        <v>384</v>
      </c>
      <c r="F1031" s="103">
        <v>2.9841504988741501</v>
      </c>
      <c r="G1031" s="104">
        <v>99.197525291439405</v>
      </c>
      <c r="H1031" s="102">
        <f t="shared" si="27"/>
        <v>70.741913994383637</v>
      </c>
    </row>
    <row r="1032" spans="1:8" x14ac:dyDescent="0.3">
      <c r="A1032" t="s">
        <v>194</v>
      </c>
      <c r="B1032" t="str">
        <f>VLOOKUP(C1032, olt_db!$B$2:$E$75, 2, 0)</f>
        <v>OLT-SMGN-IBS-Pematang_Asilum-02</v>
      </c>
      <c r="C1032" t="s">
        <v>211</v>
      </c>
      <c r="D1032" s="101" t="s">
        <v>624</v>
      </c>
      <c r="E1032" s="101" t="s">
        <v>383</v>
      </c>
      <c r="F1032" s="103">
        <v>2.9845028377564198</v>
      </c>
      <c r="G1032" s="104">
        <v>99.197981210276495</v>
      </c>
      <c r="H1032" s="102">
        <f t="shared" si="27"/>
        <v>184.81478613726298</v>
      </c>
    </row>
    <row r="1033" spans="1:8" x14ac:dyDescent="0.3">
      <c r="A1033" t="s">
        <v>194</v>
      </c>
      <c r="B1033" t="str">
        <f>VLOOKUP(C1033, olt_db!$B$2:$E$75, 2, 0)</f>
        <v>OLT-SMGN-IBS-Pematang_Asilum-02</v>
      </c>
      <c r="C1033" t="s">
        <v>211</v>
      </c>
      <c r="D1033" s="101" t="s">
        <v>624</v>
      </c>
      <c r="E1033" s="101" t="s">
        <v>382</v>
      </c>
      <c r="F1033" s="103">
        <v>2.9856716452323599</v>
      </c>
      <c r="G1033" s="104">
        <v>99.198929101129906</v>
      </c>
      <c r="H1033" s="102">
        <f t="shared" si="27"/>
        <v>264.55962034612094</v>
      </c>
    </row>
    <row r="1034" spans="1:8" x14ac:dyDescent="0.3">
      <c r="A1034" t="s">
        <v>194</v>
      </c>
      <c r="B1034" t="str">
        <f>VLOOKUP(C1034, olt_db!$B$2:$E$75, 2, 0)</f>
        <v>OLT-SMGN-IBS-Pematang_Asilum-02</v>
      </c>
      <c r="C1034" t="s">
        <v>211</v>
      </c>
      <c r="D1034" s="101" t="s">
        <v>624</v>
      </c>
      <c r="E1034" s="101" t="s">
        <v>381</v>
      </c>
      <c r="F1034" s="103">
        <v>2.98736354061894</v>
      </c>
      <c r="G1034" s="104">
        <v>99.200262459283195</v>
      </c>
      <c r="H1034" s="102">
        <f t="shared" si="27"/>
        <v>125.25941556787582</v>
      </c>
    </row>
    <row r="1035" spans="1:8" x14ac:dyDescent="0.3">
      <c r="A1035" t="s">
        <v>194</v>
      </c>
      <c r="B1035" t="str">
        <f>VLOOKUP(C1035, olt_db!$B$2:$E$75, 2, 0)</f>
        <v>OLT-SMGN-IBS-Pematang_Asilum-02</v>
      </c>
      <c r="C1035" t="s">
        <v>211</v>
      </c>
      <c r="D1035" s="101" t="s">
        <v>624</v>
      </c>
      <c r="E1035" s="101" t="s">
        <v>380</v>
      </c>
      <c r="F1035" s="103">
        <v>2.98814160997249</v>
      </c>
      <c r="G1035" s="104">
        <v>99.200921949131398</v>
      </c>
      <c r="H1035" s="102">
        <f t="shared" si="27"/>
        <v>304.51400020290873</v>
      </c>
    </row>
    <row r="1036" spans="1:8" x14ac:dyDescent="0.3">
      <c r="A1036" t="s">
        <v>194</v>
      </c>
      <c r="B1036" t="str">
        <f>VLOOKUP(C1036, olt_db!$B$2:$E$75, 2, 0)</f>
        <v>OLT-SMGN-IBS-Pematang_Asilum-02</v>
      </c>
      <c r="C1036" t="s">
        <v>211</v>
      </c>
      <c r="D1036" s="101" t="s">
        <v>624</v>
      </c>
      <c r="E1036" s="101" t="s">
        <v>379</v>
      </c>
      <c r="F1036" s="103">
        <v>2.9900998296602901</v>
      </c>
      <c r="G1036" s="104">
        <v>99.202442822156996</v>
      </c>
      <c r="H1036" s="102">
        <f t="shared" si="27"/>
        <v>230.9754225301873</v>
      </c>
    </row>
    <row r="1037" spans="1:8" x14ac:dyDescent="0.3">
      <c r="A1037" t="s">
        <v>194</v>
      </c>
      <c r="B1037" t="str">
        <f>VLOOKUP(C1037, olt_db!$B$2:$E$75, 2, 0)</f>
        <v>OLT-SMGN-IBS-Pematang_Asilum-02</v>
      </c>
      <c r="C1037" t="s">
        <v>211</v>
      </c>
      <c r="D1037" s="101" t="s">
        <v>624</v>
      </c>
      <c r="E1037" s="101" t="s">
        <v>378</v>
      </c>
      <c r="F1037" s="103">
        <v>2.9915374267083301</v>
      </c>
      <c r="G1037" s="104">
        <v>99.203655523177403</v>
      </c>
      <c r="H1037" s="102">
        <f t="shared" si="27"/>
        <v>316.5763133742812</v>
      </c>
    </row>
    <row r="1038" spans="1:8" x14ac:dyDescent="0.3">
      <c r="A1038" t="s">
        <v>194</v>
      </c>
      <c r="B1038" t="str">
        <f>VLOOKUP(C1038, olt_db!$B$2:$E$75, 2, 0)</f>
        <v>OLT-SMGN-IBS-Pematang_Asilum-02</v>
      </c>
      <c r="C1038" t="s">
        <v>211</v>
      </c>
      <c r="D1038" s="101" t="s">
        <v>624</v>
      </c>
      <c r="E1038" s="101" t="s">
        <v>377</v>
      </c>
      <c r="F1038" s="103">
        <v>2.9935615971846099</v>
      </c>
      <c r="G1038" s="104">
        <v>99.205251531464697</v>
      </c>
      <c r="H1038" s="102">
        <f t="shared" si="27"/>
        <v>239.46299636092317</v>
      </c>
    </row>
    <row r="1039" spans="1:8" x14ac:dyDescent="0.3">
      <c r="A1039" t="s">
        <v>194</v>
      </c>
      <c r="B1039" t="str">
        <f>VLOOKUP(C1039, olt_db!$B$2:$E$75, 2, 0)</f>
        <v>OLT-SMGN-IBS-Pematang_Asilum-02</v>
      </c>
      <c r="C1039" t="s">
        <v>211</v>
      </c>
      <c r="D1039" s="101" t="s">
        <v>624</v>
      </c>
      <c r="E1039" s="101" t="s">
        <v>376</v>
      </c>
      <c r="F1039" s="103">
        <v>2.9950598627602001</v>
      </c>
      <c r="G1039" s="104">
        <v>99.206499417947001</v>
      </c>
      <c r="H1039" s="102">
        <f t="shared" si="27"/>
        <v>145.87095059687806</v>
      </c>
    </row>
    <row r="1040" spans="1:8" x14ac:dyDescent="0.3">
      <c r="A1040" t="s">
        <v>194</v>
      </c>
      <c r="B1040" t="str">
        <f>VLOOKUP(C1040, olt_db!$B$2:$E$75, 2, 0)</f>
        <v>OLT-SMGN-IBS-Pematang_Asilum-02</v>
      </c>
      <c r="C1040" t="s">
        <v>211</v>
      </c>
      <c r="D1040" s="101" t="s">
        <v>624</v>
      </c>
      <c r="E1040" s="101" t="s">
        <v>375</v>
      </c>
      <c r="F1040" s="103">
        <v>2.9959498087903</v>
      </c>
      <c r="G1040" s="104">
        <v>99.207286146548697</v>
      </c>
      <c r="H1040" s="102">
        <f t="shared" si="27"/>
        <v>121.06981974839483</v>
      </c>
    </row>
    <row r="1041" spans="1:8" x14ac:dyDescent="0.3">
      <c r="A1041" t="s">
        <v>194</v>
      </c>
      <c r="B1041" t="str">
        <f>VLOOKUP(C1041, olt_db!$B$2:$E$75, 2, 0)</f>
        <v>OLT-SMGN-IBS-Pematang_Asilum-02</v>
      </c>
      <c r="C1041" t="s">
        <v>211</v>
      </c>
      <c r="D1041" s="101" t="s">
        <v>624</v>
      </c>
      <c r="E1041" s="101" t="s">
        <v>374</v>
      </c>
      <c r="F1041" s="103">
        <v>2.99659180418409</v>
      </c>
      <c r="G1041" s="104">
        <v>99.208034584515303</v>
      </c>
      <c r="H1041" s="102">
        <f t="shared" si="27"/>
        <v>202.67322499112854</v>
      </c>
    </row>
    <row r="1042" spans="1:8" x14ac:dyDescent="0.3">
      <c r="A1042" t="s">
        <v>194</v>
      </c>
      <c r="B1042" t="str">
        <f>VLOOKUP(C1042, olt_db!$B$2:$E$75, 2, 0)</f>
        <v>OLT-SMGN-IBS-Pematang_Asilum-02</v>
      </c>
      <c r="C1042" t="s">
        <v>211</v>
      </c>
      <c r="D1042" s="101" t="s">
        <v>624</v>
      </c>
      <c r="E1042" s="101" t="s">
        <v>373</v>
      </c>
      <c r="F1042" s="103">
        <v>2.9974516430167601</v>
      </c>
      <c r="G1042" s="104">
        <v>99.209444046430605</v>
      </c>
      <c r="H1042" s="102">
        <f t="shared" si="27"/>
        <v>156.15952212601997</v>
      </c>
    </row>
    <row r="1043" spans="1:8" x14ac:dyDescent="0.3">
      <c r="A1043" t="s">
        <v>194</v>
      </c>
      <c r="B1043" t="str">
        <f>VLOOKUP(C1043, olt_db!$B$2:$E$75, 2, 0)</f>
        <v>OLT-SMGN-IBS-Pematang_Asilum-02</v>
      </c>
      <c r="C1043" t="s">
        <v>211</v>
      </c>
      <c r="D1043" s="101" t="s">
        <v>624</v>
      </c>
      <c r="E1043" s="101" t="s">
        <v>372</v>
      </c>
      <c r="F1043" s="103">
        <v>2.9980191582140701</v>
      </c>
      <c r="G1043" s="104">
        <v>99.210582701131202</v>
      </c>
      <c r="H1043" s="102">
        <f t="shared" si="27"/>
        <v>149.16152402590737</v>
      </c>
    </row>
    <row r="1044" spans="1:8" x14ac:dyDescent="0.3">
      <c r="A1044" t="s">
        <v>194</v>
      </c>
      <c r="B1044" t="str">
        <f>VLOOKUP(C1044, olt_db!$B$2:$E$75, 2, 0)</f>
        <v>OLT-SMGN-IBS-Pematang_Asilum-02</v>
      </c>
      <c r="C1044" t="s">
        <v>211</v>
      </c>
      <c r="D1044" s="101" t="s">
        <v>624</v>
      </c>
      <c r="E1044" s="101" t="s">
        <v>371</v>
      </c>
      <c r="F1044" s="103">
        <v>2.99841891434472</v>
      </c>
      <c r="G1044" s="104">
        <v>99.2117304607454</v>
      </c>
      <c r="H1044" s="102">
        <f t="shared" si="27"/>
        <v>148.48091454019089</v>
      </c>
    </row>
    <row r="1045" spans="1:8" x14ac:dyDescent="0.3">
      <c r="A1045" t="s">
        <v>194</v>
      </c>
      <c r="B1045" t="str">
        <f>VLOOKUP(C1045, olt_db!$B$2:$E$75, 2, 0)</f>
        <v>OLT-SMGN-IBS-Pematang_Asilum-02</v>
      </c>
      <c r="C1045" t="s">
        <v>211</v>
      </c>
      <c r="D1045" s="101" t="s">
        <v>624</v>
      </c>
      <c r="E1045" s="101" t="s">
        <v>370</v>
      </c>
      <c r="F1045" s="103">
        <v>2.9987865811185901</v>
      </c>
      <c r="G1045" s="104">
        <v>99.212883106625597</v>
      </c>
      <c r="H1045" s="102">
        <f t="shared" si="27"/>
        <v>66.848474301879705</v>
      </c>
    </row>
    <row r="1046" spans="1:8" x14ac:dyDescent="0.3">
      <c r="A1046" t="s">
        <v>194</v>
      </c>
      <c r="B1046" t="str">
        <f>VLOOKUP(C1046, olt_db!$B$2:$E$75, 2, 0)</f>
        <v>OLT-SMGN-IBS-Pematang_Asilum-02</v>
      </c>
      <c r="C1046" t="s">
        <v>211</v>
      </c>
      <c r="D1046" s="101" t="s">
        <v>624</v>
      </c>
      <c r="E1046" s="101" t="s">
        <v>369</v>
      </c>
      <c r="F1046" s="103">
        <v>2.9989649178262101</v>
      </c>
      <c r="G1046" s="104">
        <v>99.213397774076</v>
      </c>
      <c r="H1046" s="102">
        <f t="shared" si="27"/>
        <v>309.61088482440931</v>
      </c>
    </row>
    <row r="1047" spans="1:8" x14ac:dyDescent="0.3">
      <c r="A1047" t="s">
        <v>194</v>
      </c>
      <c r="B1047" t="str">
        <f>VLOOKUP(C1047, olt_db!$B$2:$E$75, 2, 0)</f>
        <v>OLT-SMGN-IBS-Pematang_Asilum-02</v>
      </c>
      <c r="C1047" t="s">
        <v>211</v>
      </c>
      <c r="D1047" s="101" t="s">
        <v>624</v>
      </c>
      <c r="E1047" s="101" t="s">
        <v>368</v>
      </c>
      <c r="F1047" s="103">
        <v>2.9997553143389899</v>
      </c>
      <c r="G1047" s="104">
        <v>99.2157935376582</v>
      </c>
      <c r="H1047" s="102">
        <f t="shared" si="27"/>
        <v>129.71992325283708</v>
      </c>
    </row>
    <row r="1048" spans="1:8" x14ac:dyDescent="0.3">
      <c r="A1048" t="s">
        <v>194</v>
      </c>
      <c r="B1048" t="str">
        <f>VLOOKUP(C1048, olt_db!$B$2:$E$75, 2, 0)</f>
        <v>OLT-SMGN-IBS-Pematang_Asilum-02</v>
      </c>
      <c r="C1048" t="s">
        <v>211</v>
      </c>
      <c r="D1048" s="101" t="s">
        <v>624</v>
      </c>
      <c r="E1048" s="101" t="s">
        <v>544</v>
      </c>
      <c r="F1048" s="103">
        <v>3.00074383010478</v>
      </c>
      <c r="G1048" s="104">
        <v>99.215422490405601</v>
      </c>
      <c r="H1048" s="102">
        <f t="shared" si="27"/>
        <v>115.88671457375563</v>
      </c>
    </row>
    <row r="1049" spans="1:8" x14ac:dyDescent="0.3">
      <c r="A1049" t="s">
        <v>194</v>
      </c>
      <c r="B1049" t="str">
        <f>VLOOKUP(C1049, olt_db!$B$2:$E$75, 2, 0)</f>
        <v>OLT-SMGN-IBS-Pematang_Asilum-02</v>
      </c>
      <c r="C1049" t="s">
        <v>211</v>
      </c>
      <c r="D1049" s="101" t="s">
        <v>624</v>
      </c>
      <c r="E1049" s="101" t="s">
        <v>542</v>
      </c>
      <c r="F1049" s="103">
        <v>3.0016456814713499</v>
      </c>
      <c r="G1049" s="104">
        <v>99.215146233039206</v>
      </c>
      <c r="H1049" s="102">
        <f>(ACOS(COS(RADIANS(90-F1050)) * COS(RADIANS(90-F1049)) + SIN(RADIANS(90-F1050)) * SIN(RADIANS(90-F1049)) * COS(RADIANS(G1050-G1049))) * 6371392)*1.105</f>
        <v>123.7423526626046</v>
      </c>
    </row>
    <row r="1050" spans="1:8" x14ac:dyDescent="0.3">
      <c r="A1050" t="s">
        <v>194</v>
      </c>
      <c r="B1050" t="str">
        <f>VLOOKUP(C1050, olt_db!$B$2:$E$75, 2, 0)</f>
        <v>OLT-SMGN-IBS-Pematang_Asilum-02</v>
      </c>
      <c r="C1050" t="s">
        <v>211</v>
      </c>
      <c r="D1050" s="101" t="s">
        <v>624</v>
      </c>
      <c r="E1050" s="101" t="s">
        <v>543</v>
      </c>
      <c r="F1050" s="103">
        <v>3.0019775434515101</v>
      </c>
      <c r="G1050" s="104">
        <v>99.216098321440896</v>
      </c>
      <c r="H1050" s="102">
        <f>(ACOS(COS(RADIANS(90-F1051)) * COS(RADIANS(90-F1050)) + SIN(RADIANS(90-F1051)) * SIN(RADIANS(90-F1050)) * COS(RADIANS(G1051-G1050))) * 6371392)*1.105</f>
        <v>56.753669770855304</v>
      </c>
    </row>
    <row r="1051" spans="1:8" x14ac:dyDescent="0.3">
      <c r="A1051" t="s">
        <v>194</v>
      </c>
      <c r="B1051" t="str">
        <f>VLOOKUP(C1051, olt_db!$B$2:$E$75, 2, 0)</f>
        <v>OLT-SMGN-IBS-Pematang_Asilum-02</v>
      </c>
      <c r="C1051" t="s">
        <v>211</v>
      </c>
      <c r="D1051" s="101" t="s">
        <v>624</v>
      </c>
      <c r="E1051" s="101" t="s">
        <v>541</v>
      </c>
      <c r="F1051" s="103">
        <v>3.0021463692177801</v>
      </c>
      <c r="G1051" s="104">
        <v>99.216528821701004</v>
      </c>
      <c r="H1051" s="102">
        <f>(ACOS(COS(RADIANS(90-F1052)) * COS(RADIANS(90-F1051)) + SIN(RADIANS(90-F1052)) * SIN(RADIANS(90-F1051)) * COS(RADIANS(G1052-G1051))) * 6371392)*1.105</f>
        <v>42.796577244628054</v>
      </c>
    </row>
    <row r="1052" spans="1:8" x14ac:dyDescent="0.3">
      <c r="A1052" t="s">
        <v>194</v>
      </c>
      <c r="B1052" t="str">
        <f>VLOOKUP(C1052, olt_db!$B$2:$E$75, 2, 0)</f>
        <v>OLT-SMGN-IBS-Pematang_Asilum-02</v>
      </c>
      <c r="C1052" t="s">
        <v>211</v>
      </c>
      <c r="D1052" s="101" t="s">
        <v>624</v>
      </c>
      <c r="E1052" s="101" t="s">
        <v>475</v>
      </c>
      <c r="F1052" s="103">
        <v>3.0022221674476199</v>
      </c>
      <c r="G1052" s="104">
        <v>99.216869226803595</v>
      </c>
      <c r="H1052" s="102">
        <f>(ACOS(COS(RADIANS(90-olt_db!F51)) * COS(RADIANS(90-F1052)) + SIN(RADIANS(90-olt_db!F51)) * SIN(RADIANS(90-F1052)) * COS(RADIANS(olt_db!G51-G1052))) * 6371392)*1.105</f>
        <v>0.33175441850036641</v>
      </c>
    </row>
    <row r="1053" spans="1:8" x14ac:dyDescent="0.3">
      <c r="A1053" t="s">
        <v>194</v>
      </c>
      <c r="B1053" t="str">
        <f>VLOOKUP(C1053, olt_db!$B$2:$E$75, 2, 0)</f>
        <v>OLT-SMGN-IBS-Pematang_Asilum-02</v>
      </c>
      <c r="C1053" t="s">
        <v>211</v>
      </c>
      <c r="D1053" s="95" t="s">
        <v>709</v>
      </c>
      <c r="E1053" s="95" t="s">
        <v>665</v>
      </c>
      <c r="F1053" s="96">
        <v>2.9652165923253002</v>
      </c>
      <c r="G1053" s="97">
        <v>99.143486672829098</v>
      </c>
      <c r="H1053" s="98">
        <f t="shared" ref="H1053:H1114" si="28">(ACOS(COS(RADIANS(90-F1054)) * COS(RADIANS(90-F1053)) + SIN(RADIANS(90-F1054)) * SIN(RADIANS(90-F1053)) * COS(RADIANS(G1054-G1053))) * 6371392)*1.105</f>
        <v>273.65251482464936</v>
      </c>
    </row>
    <row r="1054" spans="1:8" x14ac:dyDescent="0.3">
      <c r="A1054" t="s">
        <v>194</v>
      </c>
      <c r="B1054" t="str">
        <f>VLOOKUP(C1054, olt_db!$B$2:$E$75, 2, 0)</f>
        <v>OLT-SMGN-IBS-Pematang_Asilum-02</v>
      </c>
      <c r="C1054" t="s">
        <v>211</v>
      </c>
      <c r="D1054" s="95" t="s">
        <v>709</v>
      </c>
      <c r="E1054" s="95" t="s">
        <v>666</v>
      </c>
      <c r="F1054" s="96">
        <v>2.96652921340127</v>
      </c>
      <c r="G1054" s="97">
        <v>99.145288161900694</v>
      </c>
      <c r="H1054" s="98">
        <f t="shared" si="28"/>
        <v>303.24689535072628</v>
      </c>
    </row>
    <row r="1055" spans="1:8" x14ac:dyDescent="0.3">
      <c r="A1055" t="s">
        <v>194</v>
      </c>
      <c r="B1055" t="str">
        <f>VLOOKUP(C1055, olt_db!$B$2:$E$75, 2, 0)</f>
        <v>OLT-SMGN-IBS-Pematang_Asilum-02</v>
      </c>
      <c r="C1055" t="s">
        <v>211</v>
      </c>
      <c r="D1055" s="95" t="s">
        <v>709</v>
      </c>
      <c r="E1055" s="95" t="s">
        <v>667</v>
      </c>
      <c r="F1055" s="96">
        <v>2.96822786081548</v>
      </c>
      <c r="G1055" s="97">
        <v>99.1470808118207</v>
      </c>
      <c r="H1055" s="98">
        <f t="shared" si="28"/>
        <v>212.82962626407632</v>
      </c>
    </row>
    <row r="1056" spans="1:8" x14ac:dyDescent="0.3">
      <c r="A1056" t="s">
        <v>194</v>
      </c>
      <c r="B1056" t="str">
        <f>VLOOKUP(C1056, olt_db!$B$2:$E$75, 2, 0)</f>
        <v>OLT-SMGN-IBS-Pematang_Asilum-02</v>
      </c>
      <c r="C1056" t="s">
        <v>211</v>
      </c>
      <c r="D1056" s="95" t="s">
        <v>709</v>
      </c>
      <c r="E1056" s="95" t="s">
        <v>668</v>
      </c>
      <c r="F1056" s="96">
        <v>2.9693058668735302</v>
      </c>
      <c r="G1056" s="97">
        <v>99.148438313618001</v>
      </c>
      <c r="H1056" s="98">
        <f t="shared" si="28"/>
        <v>322.5130584141512</v>
      </c>
    </row>
    <row r="1057" spans="1:8" x14ac:dyDescent="0.3">
      <c r="A1057" t="s">
        <v>194</v>
      </c>
      <c r="B1057" t="str">
        <f>VLOOKUP(C1057, olt_db!$B$2:$E$75, 2, 0)</f>
        <v>OLT-SMGN-IBS-Pematang_Asilum-02</v>
      </c>
      <c r="C1057" t="s">
        <v>211</v>
      </c>
      <c r="D1057" s="95" t="s">
        <v>709</v>
      </c>
      <c r="E1057" s="95" t="s">
        <v>669</v>
      </c>
      <c r="F1057" s="96">
        <v>2.97069894078188</v>
      </c>
      <c r="G1057" s="97">
        <v>99.150665758951504</v>
      </c>
      <c r="H1057" s="98">
        <f t="shared" si="28"/>
        <v>236.60914961845617</v>
      </c>
    </row>
    <row r="1058" spans="1:8" x14ac:dyDescent="0.3">
      <c r="A1058" t="s">
        <v>194</v>
      </c>
      <c r="B1058" t="str">
        <f>VLOOKUP(C1058, olt_db!$B$2:$E$75, 2, 0)</f>
        <v>OLT-SMGN-IBS-Pematang_Asilum-02</v>
      </c>
      <c r="C1058" t="s">
        <v>211</v>
      </c>
      <c r="D1058" s="95" t="s">
        <v>709</v>
      </c>
      <c r="E1058" s="95" t="s">
        <v>670</v>
      </c>
      <c r="F1058" s="96">
        <v>2.9717684260352799</v>
      </c>
      <c r="G1058" s="97">
        <v>99.152269161168903</v>
      </c>
      <c r="H1058" s="98">
        <f t="shared" si="28"/>
        <v>223.26468540590764</v>
      </c>
    </row>
    <row r="1059" spans="1:8" x14ac:dyDescent="0.3">
      <c r="A1059" t="s">
        <v>194</v>
      </c>
      <c r="B1059" t="str">
        <f>VLOOKUP(C1059, olt_db!$B$2:$E$75, 2, 0)</f>
        <v>OLT-SMGN-IBS-Pematang_Asilum-02</v>
      </c>
      <c r="C1059" t="s">
        <v>211</v>
      </c>
      <c r="D1059" s="95" t="s">
        <v>709</v>
      </c>
      <c r="E1059" s="95" t="s">
        <v>671</v>
      </c>
      <c r="F1059" s="96">
        <v>2.9727702722500799</v>
      </c>
      <c r="G1059" s="97">
        <v>99.153787005744505</v>
      </c>
      <c r="H1059" s="98">
        <f t="shared" si="28"/>
        <v>207.8947743463776</v>
      </c>
    </row>
    <row r="1060" spans="1:8" x14ac:dyDescent="0.3">
      <c r="A1060" t="s">
        <v>194</v>
      </c>
      <c r="B1060" t="str">
        <f>VLOOKUP(C1060, olt_db!$B$2:$E$75, 2, 0)</f>
        <v>OLT-SMGN-IBS-Pematang_Asilum-02</v>
      </c>
      <c r="C1060" t="s">
        <v>211</v>
      </c>
      <c r="D1060" s="95" t="s">
        <v>709</v>
      </c>
      <c r="E1060" s="95" t="s">
        <v>672</v>
      </c>
      <c r="F1060" s="96">
        <v>2.9736616757154199</v>
      </c>
      <c r="G1060" s="97">
        <v>99.155226949101504</v>
      </c>
      <c r="H1060" s="98">
        <f t="shared" si="28"/>
        <v>205.80010438565063</v>
      </c>
    </row>
    <row r="1061" spans="1:8" x14ac:dyDescent="0.3">
      <c r="A1061" t="s">
        <v>194</v>
      </c>
      <c r="B1061" t="str">
        <f>VLOOKUP(C1061, olt_db!$B$2:$E$75, 2, 0)</f>
        <v>OLT-SMGN-IBS-Pematang_Asilum-02</v>
      </c>
      <c r="C1061" t="s">
        <v>211</v>
      </c>
      <c r="D1061" s="95" t="s">
        <v>709</v>
      </c>
      <c r="E1061" s="95" t="s">
        <v>673</v>
      </c>
      <c r="F1061" s="96">
        <v>2.9745425995080899</v>
      </c>
      <c r="G1061" s="97">
        <v>99.156653314287297</v>
      </c>
      <c r="H1061" s="98">
        <f t="shared" si="28"/>
        <v>90.602125800290636</v>
      </c>
    </row>
    <row r="1062" spans="1:8" x14ac:dyDescent="0.3">
      <c r="A1062" t="s">
        <v>194</v>
      </c>
      <c r="B1062" t="str">
        <f>VLOOKUP(C1062, olt_db!$B$2:$E$75, 2, 0)</f>
        <v>OLT-SMGN-IBS-Pematang_Asilum-02</v>
      </c>
      <c r="C1062" t="s">
        <v>211</v>
      </c>
      <c r="D1062" s="95" t="s">
        <v>709</v>
      </c>
      <c r="E1062" s="95" t="s">
        <v>674</v>
      </c>
      <c r="F1062" s="96">
        <v>2.97492373924071</v>
      </c>
      <c r="G1062" s="97">
        <v>99.157285351428698</v>
      </c>
      <c r="H1062" s="98">
        <f t="shared" si="28"/>
        <v>99.953648046320083</v>
      </c>
    </row>
    <row r="1063" spans="1:8" x14ac:dyDescent="0.3">
      <c r="A1063" t="s">
        <v>194</v>
      </c>
      <c r="B1063" t="str">
        <f>VLOOKUP(C1063, olt_db!$B$2:$E$75, 2, 0)</f>
        <v>OLT-SMGN-IBS-Pematang_Asilum-02</v>
      </c>
      <c r="C1063" t="s">
        <v>211</v>
      </c>
      <c r="D1063" s="95" t="s">
        <v>709</v>
      </c>
      <c r="E1063" s="95" t="s">
        <v>675</v>
      </c>
      <c r="F1063" s="96">
        <v>2.97524998858463</v>
      </c>
      <c r="G1063" s="97">
        <v>99.158031503374701</v>
      </c>
      <c r="H1063" s="98">
        <f t="shared" si="28"/>
        <v>197.88688088342903</v>
      </c>
    </row>
    <row r="1064" spans="1:8" x14ac:dyDescent="0.3">
      <c r="A1064" t="s">
        <v>194</v>
      </c>
      <c r="B1064" t="str">
        <f>VLOOKUP(C1064, olt_db!$B$2:$E$75, 2, 0)</f>
        <v>OLT-SMGN-IBS-Pematang_Asilum-02</v>
      </c>
      <c r="C1064" t="s">
        <v>211</v>
      </c>
      <c r="D1064" s="95" t="s">
        <v>709</v>
      </c>
      <c r="E1064" s="95" t="s">
        <v>676</v>
      </c>
      <c r="F1064" s="96">
        <v>2.9753798254603101</v>
      </c>
      <c r="G1064" s="97">
        <v>99.159638861978607</v>
      </c>
      <c r="H1064" s="98">
        <f t="shared" si="28"/>
        <v>265.94569036405346</v>
      </c>
    </row>
    <row r="1065" spans="1:8" x14ac:dyDescent="0.3">
      <c r="A1065" t="s">
        <v>194</v>
      </c>
      <c r="B1065" t="str">
        <f>VLOOKUP(C1065, olt_db!$B$2:$E$75, 2, 0)</f>
        <v>OLT-SMGN-IBS-Pematang_Asilum-02</v>
      </c>
      <c r="C1065" t="s">
        <v>211</v>
      </c>
      <c r="D1065" s="95" t="s">
        <v>709</v>
      </c>
      <c r="E1065" s="95" t="s">
        <v>677</v>
      </c>
      <c r="F1065" s="96">
        <v>2.9755266681183201</v>
      </c>
      <c r="G1065" s="97">
        <v>99.161801097234502</v>
      </c>
      <c r="H1065" s="98">
        <f t="shared" si="28"/>
        <v>281.05242872215558</v>
      </c>
    </row>
    <row r="1066" spans="1:8" x14ac:dyDescent="0.3">
      <c r="A1066" t="s">
        <v>194</v>
      </c>
      <c r="B1066" t="str">
        <f>VLOOKUP(C1066, olt_db!$B$2:$E$75, 2, 0)</f>
        <v>OLT-SMGN-IBS-Pematang_Asilum-02</v>
      </c>
      <c r="C1066" t="s">
        <v>211</v>
      </c>
      <c r="D1066" s="95" t="s">
        <v>709</v>
      </c>
      <c r="E1066" s="95" t="s">
        <v>678</v>
      </c>
      <c r="F1066" s="96">
        <v>2.9756093441745501</v>
      </c>
      <c r="G1066" s="97">
        <v>99.164089937020606</v>
      </c>
      <c r="H1066" s="98">
        <f t="shared" si="28"/>
        <v>217.14790308425879</v>
      </c>
    </row>
    <row r="1067" spans="1:8" x14ac:dyDescent="0.3">
      <c r="A1067" t="s">
        <v>194</v>
      </c>
      <c r="B1067" t="str">
        <f>VLOOKUP(C1067, olt_db!$B$2:$E$75, 2, 0)</f>
        <v>OLT-SMGN-IBS-Pematang_Asilum-02</v>
      </c>
      <c r="C1067" t="s">
        <v>211</v>
      </c>
      <c r="D1067" s="95" t="s">
        <v>709</v>
      </c>
      <c r="E1067" s="95" t="s">
        <v>679</v>
      </c>
      <c r="F1067" s="96">
        <v>2.9756459111307998</v>
      </c>
      <c r="G1067" s="97">
        <v>99.165859127387805</v>
      </c>
      <c r="H1067" s="98">
        <f t="shared" si="28"/>
        <v>118.8105168064227</v>
      </c>
    </row>
    <row r="1068" spans="1:8" x14ac:dyDescent="0.3">
      <c r="A1068" t="s">
        <v>194</v>
      </c>
      <c r="B1068" t="str">
        <f>VLOOKUP(C1068, olt_db!$B$2:$E$75, 2, 0)</f>
        <v>OLT-SMGN-IBS-Pematang_Asilum-02</v>
      </c>
      <c r="C1068" t="s">
        <v>211</v>
      </c>
      <c r="D1068" s="95" t="s">
        <v>709</v>
      </c>
      <c r="E1068" s="95" t="s">
        <v>680</v>
      </c>
      <c r="F1068" s="96">
        <v>2.9756049582570401</v>
      </c>
      <c r="G1068" s="97">
        <v>99.166826462313196</v>
      </c>
      <c r="H1068" s="98">
        <f t="shared" si="28"/>
        <v>141.13797651121851</v>
      </c>
    </row>
    <row r="1069" spans="1:8" x14ac:dyDescent="0.3">
      <c r="A1069" t="s">
        <v>194</v>
      </c>
      <c r="B1069" t="str">
        <f>VLOOKUP(C1069, olt_db!$B$2:$E$75, 2, 0)</f>
        <v>OLT-SMGN-IBS-Pematang_Asilum-02</v>
      </c>
      <c r="C1069" t="s">
        <v>211</v>
      </c>
      <c r="D1069" s="95" t="s">
        <v>709</v>
      </c>
      <c r="E1069" s="95" t="s">
        <v>681</v>
      </c>
      <c r="F1069" s="96">
        <v>2.9754446758844502</v>
      </c>
      <c r="G1069" s="97">
        <v>99.167965362217103</v>
      </c>
      <c r="H1069" s="98">
        <f t="shared" si="28"/>
        <v>95.309066493110905</v>
      </c>
    </row>
    <row r="1070" spans="1:8" x14ac:dyDescent="0.3">
      <c r="A1070" t="s">
        <v>194</v>
      </c>
      <c r="B1070" t="str">
        <f>VLOOKUP(C1070, olt_db!$B$2:$E$75, 2, 0)</f>
        <v>OLT-SMGN-IBS-Pematang_Asilum-02</v>
      </c>
      <c r="C1070" t="s">
        <v>211</v>
      </c>
      <c r="D1070" s="95" t="s">
        <v>709</v>
      </c>
      <c r="E1070" s="95" t="s">
        <v>682</v>
      </c>
      <c r="F1070" s="96">
        <v>2.9757006427052399</v>
      </c>
      <c r="G1070" s="97">
        <v>99.168698538263797</v>
      </c>
      <c r="H1070" s="98">
        <f t="shared" si="28"/>
        <v>234.48668951312391</v>
      </c>
    </row>
    <row r="1071" spans="1:8" x14ac:dyDescent="0.3">
      <c r="A1071" t="s">
        <v>194</v>
      </c>
      <c r="B1071" t="str">
        <f>VLOOKUP(C1071, olt_db!$B$2:$E$75, 2, 0)</f>
        <v>OLT-SMGN-IBS-Pematang_Asilum-02</v>
      </c>
      <c r="C1071" t="s">
        <v>211</v>
      </c>
      <c r="D1071" s="95" t="s">
        <v>709</v>
      </c>
      <c r="E1071" s="95" t="s">
        <v>410</v>
      </c>
      <c r="F1071" s="96">
        <v>2.9768682576765899</v>
      </c>
      <c r="G1071" s="97">
        <v>99.170209962075702</v>
      </c>
      <c r="H1071" s="98">
        <f t="shared" si="28"/>
        <v>146.98443095415783</v>
      </c>
    </row>
    <row r="1072" spans="1:8" x14ac:dyDescent="0.3">
      <c r="A1072" t="s">
        <v>194</v>
      </c>
      <c r="B1072" t="str">
        <f>VLOOKUP(C1072, olt_db!$B$2:$E$75, 2, 0)</f>
        <v>OLT-SMGN-IBS-Pematang_Asilum-02</v>
      </c>
      <c r="C1072" t="s">
        <v>211</v>
      </c>
      <c r="D1072" s="95" t="s">
        <v>709</v>
      </c>
      <c r="E1072" s="95" t="s">
        <v>409</v>
      </c>
      <c r="F1072" s="96">
        <v>2.97753630132723</v>
      </c>
      <c r="G1072" s="97">
        <v>99.171203558265802</v>
      </c>
      <c r="H1072" s="98">
        <f t="shared" si="28"/>
        <v>135.39954200269389</v>
      </c>
    </row>
    <row r="1073" spans="1:8" x14ac:dyDescent="0.3">
      <c r="A1073" t="s">
        <v>194</v>
      </c>
      <c r="B1073" t="str">
        <f>VLOOKUP(C1073, olt_db!$B$2:$E$75, 2, 0)</f>
        <v>OLT-SMGN-IBS-Pematang_Asilum-02</v>
      </c>
      <c r="C1073" t="s">
        <v>211</v>
      </c>
      <c r="D1073" s="95" t="s">
        <v>709</v>
      </c>
      <c r="E1073" s="95" t="s">
        <v>408</v>
      </c>
      <c r="F1073" s="96">
        <v>2.9780985376143301</v>
      </c>
      <c r="G1073" s="97">
        <v>99.172152510318995</v>
      </c>
      <c r="H1073" s="98">
        <f t="shared" si="28"/>
        <v>150.6010869725331</v>
      </c>
    </row>
    <row r="1074" spans="1:8" x14ac:dyDescent="0.3">
      <c r="A1074" t="s">
        <v>194</v>
      </c>
      <c r="B1074" t="str">
        <f>VLOOKUP(C1074, olt_db!$B$2:$E$75, 2, 0)</f>
        <v>OLT-SMGN-IBS-Pematang_Asilum-02</v>
      </c>
      <c r="C1074" t="s">
        <v>211</v>
      </c>
      <c r="D1074" s="95" t="s">
        <v>709</v>
      </c>
      <c r="E1074" s="95" t="s">
        <v>407</v>
      </c>
      <c r="F1074" s="96">
        <v>2.9787835881609102</v>
      </c>
      <c r="G1074" s="97">
        <v>99.173170171645197</v>
      </c>
      <c r="H1074" s="98">
        <f t="shared" si="28"/>
        <v>153.54625303316124</v>
      </c>
    </row>
    <row r="1075" spans="1:8" x14ac:dyDescent="0.3">
      <c r="A1075" t="s">
        <v>194</v>
      </c>
      <c r="B1075" t="str">
        <f>VLOOKUP(C1075, olt_db!$B$2:$E$75, 2, 0)</f>
        <v>OLT-SMGN-IBS-Pematang_Asilum-02</v>
      </c>
      <c r="C1075" t="s">
        <v>211</v>
      </c>
      <c r="D1075" s="95" t="s">
        <v>709</v>
      </c>
      <c r="E1075" s="95" t="s">
        <v>406</v>
      </c>
      <c r="F1075" s="96">
        <v>2.97951720504317</v>
      </c>
      <c r="G1075" s="97">
        <v>99.174183105923603</v>
      </c>
      <c r="H1075" s="98">
        <f t="shared" si="28"/>
        <v>87.216716191642362</v>
      </c>
    </row>
    <row r="1076" spans="1:8" x14ac:dyDescent="0.3">
      <c r="A1076" t="s">
        <v>194</v>
      </c>
      <c r="B1076" t="str">
        <f>VLOOKUP(C1076, olt_db!$B$2:$E$75, 2, 0)</f>
        <v>OLT-SMGN-IBS-Pematang_Asilum-02</v>
      </c>
      <c r="C1076" t="s">
        <v>211</v>
      </c>
      <c r="D1076" s="95" t="s">
        <v>709</v>
      </c>
      <c r="E1076" s="95" t="s">
        <v>405</v>
      </c>
      <c r="F1076" s="96">
        <v>2.9798535982990701</v>
      </c>
      <c r="G1076" s="97">
        <v>99.174808957399094</v>
      </c>
      <c r="H1076" s="98">
        <f t="shared" si="28"/>
        <v>88.876012015842591</v>
      </c>
    </row>
    <row r="1077" spans="1:8" x14ac:dyDescent="0.3">
      <c r="A1077" t="s">
        <v>194</v>
      </c>
      <c r="B1077" t="str">
        <f>VLOOKUP(C1077, olt_db!$B$2:$E$75, 2, 0)</f>
        <v>OLT-SMGN-IBS-Pematang_Asilum-02</v>
      </c>
      <c r="C1077" t="s">
        <v>211</v>
      </c>
      <c r="D1077" s="95" t="s">
        <v>709</v>
      </c>
      <c r="E1077" s="95" t="s">
        <v>404</v>
      </c>
      <c r="F1077" s="96">
        <v>2.9801033768790202</v>
      </c>
      <c r="G1077" s="97">
        <v>99.175488665064293</v>
      </c>
      <c r="H1077" s="98">
        <f t="shared" si="28"/>
        <v>126.58676647850271</v>
      </c>
    </row>
    <row r="1078" spans="1:8" x14ac:dyDescent="0.3">
      <c r="A1078" t="s">
        <v>194</v>
      </c>
      <c r="B1078" t="str">
        <f>VLOOKUP(C1078, olt_db!$B$2:$E$75, 2, 0)</f>
        <v>OLT-SMGN-IBS-Pematang_Asilum-02</v>
      </c>
      <c r="C1078" t="s">
        <v>211</v>
      </c>
      <c r="D1078" s="95" t="s">
        <v>709</v>
      </c>
      <c r="E1078" s="95" t="s">
        <v>403</v>
      </c>
      <c r="F1078" s="96">
        <v>2.9802065590057998</v>
      </c>
      <c r="G1078" s="97">
        <v>99.176515055517896</v>
      </c>
      <c r="H1078" s="98">
        <f t="shared" si="28"/>
        <v>174.63761861271968</v>
      </c>
    </row>
    <row r="1079" spans="1:8" x14ac:dyDescent="0.3">
      <c r="A1079" t="s">
        <v>194</v>
      </c>
      <c r="B1079" t="str">
        <f>VLOOKUP(C1079, olt_db!$B$2:$E$75, 2, 0)</f>
        <v>OLT-SMGN-IBS-Pematang_Asilum-02</v>
      </c>
      <c r="C1079" t="s">
        <v>211</v>
      </c>
      <c r="D1079" s="95" t="s">
        <v>709</v>
      </c>
      <c r="E1079" s="95" t="s">
        <v>402</v>
      </c>
      <c r="F1079" s="96">
        <v>2.9804228259699799</v>
      </c>
      <c r="G1079" s="97">
        <v>99.177921635345598</v>
      </c>
      <c r="H1079" s="98">
        <f t="shared" si="28"/>
        <v>195.12437301419521</v>
      </c>
    </row>
    <row r="1080" spans="1:8" x14ac:dyDescent="0.3">
      <c r="A1080" t="s">
        <v>194</v>
      </c>
      <c r="B1080" t="str">
        <f>VLOOKUP(C1080, olt_db!$B$2:$E$75, 2, 0)</f>
        <v>OLT-SMGN-IBS-Pematang_Asilum-02</v>
      </c>
      <c r="C1080" t="s">
        <v>211</v>
      </c>
      <c r="D1080" s="95" t="s">
        <v>709</v>
      </c>
      <c r="E1080" s="95" t="s">
        <v>401</v>
      </c>
      <c r="F1080" s="96">
        <v>2.98065052418989</v>
      </c>
      <c r="G1080" s="97">
        <v>99.179495307105398</v>
      </c>
      <c r="H1080" s="98">
        <f t="shared" si="28"/>
        <v>172.18607270356134</v>
      </c>
    </row>
    <row r="1081" spans="1:8" x14ac:dyDescent="0.3">
      <c r="A1081" t="s">
        <v>194</v>
      </c>
      <c r="B1081" t="str">
        <f>VLOOKUP(C1081, olt_db!$B$2:$E$75, 2, 0)</f>
        <v>OLT-SMGN-IBS-Pematang_Asilum-02</v>
      </c>
      <c r="C1081" t="s">
        <v>211</v>
      </c>
      <c r="D1081" s="95" t="s">
        <v>709</v>
      </c>
      <c r="E1081" s="95" t="s">
        <v>400</v>
      </c>
      <c r="F1081" s="96">
        <v>2.98088690404402</v>
      </c>
      <c r="G1081" s="97">
        <v>99.180878374179898</v>
      </c>
      <c r="H1081" s="98">
        <f t="shared" si="28"/>
        <v>127.55709353875784</v>
      </c>
    </row>
    <row r="1082" spans="1:8" x14ac:dyDescent="0.3">
      <c r="A1082" t="s">
        <v>194</v>
      </c>
      <c r="B1082" t="str">
        <f>VLOOKUP(C1082, olt_db!$B$2:$E$75, 2, 0)</f>
        <v>OLT-SMGN-IBS-Pematang_Asilum-02</v>
      </c>
      <c r="C1082" t="s">
        <v>211</v>
      </c>
      <c r="D1082" s="95" t="s">
        <v>709</v>
      </c>
      <c r="E1082" s="95" t="s">
        <v>399</v>
      </c>
      <c r="F1082" s="96">
        <v>2.9811046449277798</v>
      </c>
      <c r="G1082" s="97">
        <v>99.181894736026607</v>
      </c>
      <c r="H1082" s="98">
        <f t="shared" si="28"/>
        <v>214.12150870578478</v>
      </c>
    </row>
    <row r="1083" spans="1:8" x14ac:dyDescent="0.3">
      <c r="A1083" t="s">
        <v>194</v>
      </c>
      <c r="B1083" t="str">
        <f>VLOOKUP(C1083, olt_db!$B$2:$E$75, 2, 0)</f>
        <v>OLT-SMGN-IBS-Pematang_Asilum-02</v>
      </c>
      <c r="C1083" t="s">
        <v>211</v>
      </c>
      <c r="D1083" s="95" t="s">
        <v>709</v>
      </c>
      <c r="E1083" s="95" t="s">
        <v>398</v>
      </c>
      <c r="F1083" s="96">
        <v>2.9815366990188701</v>
      </c>
      <c r="G1083" s="97">
        <v>99.183585166018304</v>
      </c>
      <c r="H1083" s="98">
        <f t="shared" si="28"/>
        <v>123.19793154783241</v>
      </c>
    </row>
    <row r="1084" spans="1:8" x14ac:dyDescent="0.3">
      <c r="A1084" t="s">
        <v>194</v>
      </c>
      <c r="B1084" t="str">
        <f>VLOOKUP(C1084, olt_db!$B$2:$E$75, 2, 0)</f>
        <v>OLT-SMGN-IBS-Pematang_Asilum-02</v>
      </c>
      <c r="C1084" t="s">
        <v>211</v>
      </c>
      <c r="D1084" s="95" t="s">
        <v>709</v>
      </c>
      <c r="E1084" s="95" t="s">
        <v>397</v>
      </c>
      <c r="F1084" s="96">
        <v>2.98190836087036</v>
      </c>
      <c r="G1084" s="97">
        <v>99.184517600439804</v>
      </c>
      <c r="H1084" s="98">
        <f t="shared" si="28"/>
        <v>164.25318425251137</v>
      </c>
    </row>
    <row r="1085" spans="1:8" x14ac:dyDescent="0.3">
      <c r="A1085" t="s">
        <v>194</v>
      </c>
      <c r="B1085" t="str">
        <f>VLOOKUP(C1085, olt_db!$B$2:$E$75, 2, 0)</f>
        <v>OLT-SMGN-IBS-Pematang_Asilum-02</v>
      </c>
      <c r="C1085" t="s">
        <v>211</v>
      </c>
      <c r="D1085" s="95" t="s">
        <v>709</v>
      </c>
      <c r="E1085" s="95" t="s">
        <v>396</v>
      </c>
      <c r="F1085" s="96">
        <v>2.9823398303281299</v>
      </c>
      <c r="G1085" s="97">
        <v>99.185784483796894</v>
      </c>
      <c r="H1085" s="98">
        <f t="shared" si="28"/>
        <v>86.741759232790827</v>
      </c>
    </row>
    <row r="1086" spans="1:8" x14ac:dyDescent="0.3">
      <c r="A1086" t="s">
        <v>194</v>
      </c>
      <c r="B1086" t="str">
        <f>VLOOKUP(C1086, olt_db!$B$2:$E$75, 2, 0)</f>
        <v>OLT-SMGN-IBS-Pematang_Asilum-02</v>
      </c>
      <c r="C1086" t="s">
        <v>211</v>
      </c>
      <c r="D1086" s="95" t="s">
        <v>709</v>
      </c>
      <c r="E1086" s="95" t="s">
        <v>395</v>
      </c>
      <c r="F1086" s="96">
        <v>2.9825112661038702</v>
      </c>
      <c r="G1086" s="97">
        <v>99.186470196713898</v>
      </c>
      <c r="H1086" s="98">
        <f t="shared" si="28"/>
        <v>138.05014543632217</v>
      </c>
    </row>
    <row r="1087" spans="1:8" x14ac:dyDescent="0.3">
      <c r="A1087" t="s">
        <v>194</v>
      </c>
      <c r="B1087" t="str">
        <f>VLOOKUP(C1087, olt_db!$B$2:$E$75, 2, 0)</f>
        <v>OLT-SMGN-IBS-Pematang_Asilum-02</v>
      </c>
      <c r="C1087" t="s">
        <v>211</v>
      </c>
      <c r="D1087" s="95" t="s">
        <v>709</v>
      </c>
      <c r="E1087" s="95" t="s">
        <v>394</v>
      </c>
      <c r="F1087" s="96">
        <v>2.9827124393279298</v>
      </c>
      <c r="G1087" s="97">
        <v>99.187577011581993</v>
      </c>
      <c r="H1087" s="98">
        <f t="shared" si="28"/>
        <v>167.20662983281196</v>
      </c>
    </row>
    <row r="1088" spans="1:8" x14ac:dyDescent="0.3">
      <c r="A1088" t="s">
        <v>194</v>
      </c>
      <c r="B1088" t="str">
        <f>VLOOKUP(C1088, olt_db!$B$2:$E$75, 2, 0)</f>
        <v>OLT-SMGN-IBS-Pematang_Asilum-02</v>
      </c>
      <c r="C1088" t="s">
        <v>211</v>
      </c>
      <c r="D1088" s="95" t="s">
        <v>709</v>
      </c>
      <c r="E1088" s="95" t="s">
        <v>393</v>
      </c>
      <c r="F1088" s="96">
        <v>2.9829395151680198</v>
      </c>
      <c r="G1088" s="97">
        <v>99.1889205049807</v>
      </c>
      <c r="H1088" s="98">
        <f t="shared" si="28"/>
        <v>166.01854310946879</v>
      </c>
    </row>
    <row r="1089" spans="1:8" x14ac:dyDescent="0.3">
      <c r="A1089" t="s">
        <v>194</v>
      </c>
      <c r="B1089" t="str">
        <f>VLOOKUP(C1089, olt_db!$B$2:$E$75, 2, 0)</f>
        <v>OLT-SMGN-IBS-Pematang_Asilum-02</v>
      </c>
      <c r="C1089" t="s">
        <v>211</v>
      </c>
      <c r="D1089" s="95" t="s">
        <v>709</v>
      </c>
      <c r="E1089" s="95" t="s">
        <v>392</v>
      </c>
      <c r="F1089" s="96">
        <v>2.9830836239487599</v>
      </c>
      <c r="G1089" s="97">
        <v>99.190265705182298</v>
      </c>
      <c r="H1089" s="98">
        <f t="shared" si="28"/>
        <v>127.03911613410756</v>
      </c>
    </row>
    <row r="1090" spans="1:8" x14ac:dyDescent="0.3">
      <c r="A1090" t="s">
        <v>194</v>
      </c>
      <c r="B1090" t="str">
        <f>VLOOKUP(C1090, olt_db!$B$2:$E$75, 2, 0)</f>
        <v>OLT-SMGN-IBS-Pematang_Asilum-02</v>
      </c>
      <c r="C1090" t="s">
        <v>211</v>
      </c>
      <c r="D1090" s="95" t="s">
        <v>709</v>
      </c>
      <c r="E1090" s="95" t="s">
        <v>391</v>
      </c>
      <c r="F1090" s="96">
        <v>2.98326133440455</v>
      </c>
      <c r="G1090" s="97">
        <v>99.191285563298393</v>
      </c>
      <c r="H1090" s="98">
        <f t="shared" si="28"/>
        <v>148.72991291431964</v>
      </c>
    </row>
    <row r="1091" spans="1:8" x14ac:dyDescent="0.3">
      <c r="A1091" t="s">
        <v>194</v>
      </c>
      <c r="B1091" t="str">
        <f>VLOOKUP(C1091, olt_db!$B$2:$E$75, 2, 0)</f>
        <v>OLT-SMGN-IBS-Pematang_Asilum-02</v>
      </c>
      <c r="C1091" t="s">
        <v>211</v>
      </c>
      <c r="D1091" s="95" t="s">
        <v>709</v>
      </c>
      <c r="E1091" s="95" t="s">
        <v>390</v>
      </c>
      <c r="F1091" s="96">
        <v>2.98350899284919</v>
      </c>
      <c r="G1091" s="97">
        <v>99.192471951135403</v>
      </c>
      <c r="H1091" s="98">
        <f t="shared" si="28"/>
        <v>161.35011834713009</v>
      </c>
    </row>
    <row r="1092" spans="1:8" x14ac:dyDescent="0.3">
      <c r="A1092" t="s">
        <v>194</v>
      </c>
      <c r="B1092" t="str">
        <f>VLOOKUP(C1092, olt_db!$B$2:$E$75, 2, 0)</f>
        <v>OLT-SMGN-IBS-Pematang_Asilum-02</v>
      </c>
      <c r="C1092" t="s">
        <v>211</v>
      </c>
      <c r="D1092" s="95" t="s">
        <v>709</v>
      </c>
      <c r="E1092" s="95" t="s">
        <v>389</v>
      </c>
      <c r="F1092" s="96">
        <v>2.98364660877687</v>
      </c>
      <c r="G1092" s="97">
        <v>99.193779584802499</v>
      </c>
      <c r="H1092" s="98">
        <f t="shared" si="28"/>
        <v>99.807863511087632</v>
      </c>
    </row>
    <row r="1093" spans="1:8" x14ac:dyDescent="0.3">
      <c r="A1093" t="s">
        <v>194</v>
      </c>
      <c r="B1093" t="str">
        <f>VLOOKUP(C1093, olt_db!$B$2:$E$75, 2, 0)</f>
        <v>OLT-SMGN-IBS-Pematang_Asilum-02</v>
      </c>
      <c r="C1093" t="s">
        <v>211</v>
      </c>
      <c r="D1093" s="95" t="s">
        <v>709</v>
      </c>
      <c r="E1093" s="95" t="s">
        <v>388</v>
      </c>
      <c r="F1093" s="96">
        <v>2.9837615575126901</v>
      </c>
      <c r="G1093" s="97">
        <v>99.194584752888801</v>
      </c>
      <c r="H1093" s="98">
        <f t="shared" si="28"/>
        <v>77.858528554963286</v>
      </c>
    </row>
    <row r="1094" spans="1:8" x14ac:dyDescent="0.3">
      <c r="A1094" t="s">
        <v>194</v>
      </c>
      <c r="B1094" t="str">
        <f>VLOOKUP(C1094, olt_db!$B$2:$E$75, 2, 0)</f>
        <v>OLT-SMGN-IBS-Pematang_Asilum-02</v>
      </c>
      <c r="C1094" t="s">
        <v>211</v>
      </c>
      <c r="D1094" s="95" t="s">
        <v>709</v>
      </c>
      <c r="E1094" s="95" t="s">
        <v>387</v>
      </c>
      <c r="F1094" s="96">
        <v>2.9838110442228598</v>
      </c>
      <c r="G1094" s="97">
        <v>99.195217299372302</v>
      </c>
      <c r="H1094" s="98">
        <f t="shared" si="28"/>
        <v>122.43945069310564</v>
      </c>
    </row>
    <row r="1095" spans="1:8" x14ac:dyDescent="0.3">
      <c r="A1095" t="s">
        <v>194</v>
      </c>
      <c r="B1095" t="str">
        <f>VLOOKUP(C1095, olt_db!$B$2:$E$75, 2, 0)</f>
        <v>OLT-SMGN-IBS-Pematang_Asilum-02</v>
      </c>
      <c r="C1095" t="s">
        <v>211</v>
      </c>
      <c r="D1095" s="95" t="s">
        <v>709</v>
      </c>
      <c r="E1095" s="95" t="s">
        <v>386</v>
      </c>
      <c r="F1095" s="96">
        <v>2.98388861904342</v>
      </c>
      <c r="G1095" s="97">
        <v>99.1962120546862</v>
      </c>
      <c r="H1095" s="98">
        <f t="shared" si="28"/>
        <v>102.97627244638473</v>
      </c>
    </row>
    <row r="1096" spans="1:8" x14ac:dyDescent="0.3">
      <c r="A1096" t="s">
        <v>194</v>
      </c>
      <c r="B1096" t="str">
        <f>VLOOKUP(C1096, olt_db!$B$2:$E$75, 2, 0)</f>
        <v>OLT-SMGN-IBS-Pematang_Asilum-02</v>
      </c>
      <c r="C1096" t="s">
        <v>211</v>
      </c>
      <c r="D1096" s="95" t="s">
        <v>709</v>
      </c>
      <c r="E1096" s="95" t="s">
        <v>385</v>
      </c>
      <c r="F1096" s="96">
        <v>2.98398537989338</v>
      </c>
      <c r="G1096" s="97">
        <v>99.197045616966307</v>
      </c>
      <c r="H1096" s="98">
        <f t="shared" si="28"/>
        <v>62.260326301230819</v>
      </c>
    </row>
    <row r="1097" spans="1:8" x14ac:dyDescent="0.3">
      <c r="A1097" t="s">
        <v>194</v>
      </c>
      <c r="B1097" t="str">
        <f>VLOOKUP(C1097, olt_db!$B$2:$E$75, 2, 0)</f>
        <v>OLT-SMGN-IBS-Pematang_Asilum-02</v>
      </c>
      <c r="C1097" t="s">
        <v>211</v>
      </c>
      <c r="D1097" s="95" t="s">
        <v>709</v>
      </c>
      <c r="E1097" s="95" t="s">
        <v>384</v>
      </c>
      <c r="F1097" s="96">
        <v>2.9841504988741501</v>
      </c>
      <c r="G1097" s="97">
        <v>99.197525291439405</v>
      </c>
      <c r="H1097" s="98">
        <f t="shared" si="28"/>
        <v>70.741913994383637</v>
      </c>
    </row>
    <row r="1098" spans="1:8" x14ac:dyDescent="0.3">
      <c r="A1098" t="s">
        <v>194</v>
      </c>
      <c r="B1098" t="str">
        <f>VLOOKUP(C1098, olt_db!$B$2:$E$75, 2, 0)</f>
        <v>OLT-SMGN-IBS-Pematang_Asilum-02</v>
      </c>
      <c r="C1098" t="s">
        <v>211</v>
      </c>
      <c r="D1098" s="95" t="s">
        <v>709</v>
      </c>
      <c r="E1098" s="95" t="s">
        <v>383</v>
      </c>
      <c r="F1098" s="96">
        <v>2.9845028377564198</v>
      </c>
      <c r="G1098" s="97">
        <v>99.197981210276495</v>
      </c>
      <c r="H1098" s="98">
        <f t="shared" si="28"/>
        <v>184.81478613726298</v>
      </c>
    </row>
    <row r="1099" spans="1:8" x14ac:dyDescent="0.3">
      <c r="A1099" t="s">
        <v>194</v>
      </c>
      <c r="B1099" t="str">
        <f>VLOOKUP(C1099, olt_db!$B$2:$E$75, 2, 0)</f>
        <v>OLT-SMGN-IBS-Pematang_Asilum-02</v>
      </c>
      <c r="C1099" t="s">
        <v>211</v>
      </c>
      <c r="D1099" s="95" t="s">
        <v>709</v>
      </c>
      <c r="E1099" s="95" t="s">
        <v>382</v>
      </c>
      <c r="F1099" s="96">
        <v>2.9856716452323599</v>
      </c>
      <c r="G1099" s="97">
        <v>99.198929101129906</v>
      </c>
      <c r="H1099" s="98">
        <f t="shared" si="28"/>
        <v>264.55962034612094</v>
      </c>
    </row>
    <row r="1100" spans="1:8" x14ac:dyDescent="0.3">
      <c r="A1100" t="s">
        <v>194</v>
      </c>
      <c r="B1100" t="str">
        <f>VLOOKUP(C1100, olt_db!$B$2:$E$75, 2, 0)</f>
        <v>OLT-SMGN-IBS-Pematang_Asilum-02</v>
      </c>
      <c r="C1100" t="s">
        <v>211</v>
      </c>
      <c r="D1100" s="95" t="s">
        <v>709</v>
      </c>
      <c r="E1100" s="95" t="s">
        <v>381</v>
      </c>
      <c r="F1100" s="96">
        <v>2.98736354061894</v>
      </c>
      <c r="G1100" s="97">
        <v>99.200262459283195</v>
      </c>
      <c r="H1100" s="98">
        <f t="shared" si="28"/>
        <v>125.25941556787582</v>
      </c>
    </row>
    <row r="1101" spans="1:8" x14ac:dyDescent="0.3">
      <c r="A1101" t="s">
        <v>194</v>
      </c>
      <c r="B1101" t="str">
        <f>VLOOKUP(C1101, olt_db!$B$2:$E$75, 2, 0)</f>
        <v>OLT-SMGN-IBS-Pematang_Asilum-02</v>
      </c>
      <c r="C1101" t="s">
        <v>211</v>
      </c>
      <c r="D1101" s="95" t="s">
        <v>709</v>
      </c>
      <c r="E1101" s="95" t="s">
        <v>380</v>
      </c>
      <c r="F1101" s="96">
        <v>2.98814160997249</v>
      </c>
      <c r="G1101" s="97">
        <v>99.200921949131398</v>
      </c>
      <c r="H1101" s="98">
        <f t="shared" si="28"/>
        <v>304.51400020290873</v>
      </c>
    </row>
    <row r="1102" spans="1:8" x14ac:dyDescent="0.3">
      <c r="A1102" t="s">
        <v>194</v>
      </c>
      <c r="B1102" t="str">
        <f>VLOOKUP(C1102, olt_db!$B$2:$E$75, 2, 0)</f>
        <v>OLT-SMGN-IBS-Pematang_Asilum-02</v>
      </c>
      <c r="C1102" t="s">
        <v>211</v>
      </c>
      <c r="D1102" s="95" t="s">
        <v>709</v>
      </c>
      <c r="E1102" s="95" t="s">
        <v>379</v>
      </c>
      <c r="F1102" s="96">
        <v>2.9900998296602901</v>
      </c>
      <c r="G1102" s="97">
        <v>99.202442822156996</v>
      </c>
      <c r="H1102" s="98">
        <f t="shared" si="28"/>
        <v>230.9754225301873</v>
      </c>
    </row>
    <row r="1103" spans="1:8" x14ac:dyDescent="0.3">
      <c r="A1103" t="s">
        <v>194</v>
      </c>
      <c r="B1103" t="str">
        <f>VLOOKUP(C1103, olt_db!$B$2:$E$75, 2, 0)</f>
        <v>OLT-SMGN-IBS-Pematang_Asilum-02</v>
      </c>
      <c r="C1103" t="s">
        <v>211</v>
      </c>
      <c r="D1103" s="95" t="s">
        <v>709</v>
      </c>
      <c r="E1103" s="95" t="s">
        <v>378</v>
      </c>
      <c r="F1103" s="96">
        <v>2.9915374267083301</v>
      </c>
      <c r="G1103" s="97">
        <v>99.203655523177403</v>
      </c>
      <c r="H1103" s="98">
        <f t="shared" si="28"/>
        <v>316.5763133742812</v>
      </c>
    </row>
    <row r="1104" spans="1:8" x14ac:dyDescent="0.3">
      <c r="A1104" t="s">
        <v>194</v>
      </c>
      <c r="B1104" t="str">
        <f>VLOOKUP(C1104, olt_db!$B$2:$E$75, 2, 0)</f>
        <v>OLT-SMGN-IBS-Pematang_Asilum-02</v>
      </c>
      <c r="C1104" t="s">
        <v>211</v>
      </c>
      <c r="D1104" s="95" t="s">
        <v>709</v>
      </c>
      <c r="E1104" s="95" t="s">
        <v>377</v>
      </c>
      <c r="F1104" s="96">
        <v>2.9935615971846099</v>
      </c>
      <c r="G1104" s="97">
        <v>99.205251531464697</v>
      </c>
      <c r="H1104" s="98">
        <f t="shared" si="28"/>
        <v>239.46299636092317</v>
      </c>
    </row>
    <row r="1105" spans="1:8" x14ac:dyDescent="0.3">
      <c r="A1105" t="s">
        <v>194</v>
      </c>
      <c r="B1105" t="str">
        <f>VLOOKUP(C1105, olt_db!$B$2:$E$75, 2, 0)</f>
        <v>OLT-SMGN-IBS-Pematang_Asilum-02</v>
      </c>
      <c r="C1105" t="s">
        <v>211</v>
      </c>
      <c r="D1105" s="95" t="s">
        <v>709</v>
      </c>
      <c r="E1105" s="95" t="s">
        <v>376</v>
      </c>
      <c r="F1105" s="96">
        <v>2.9950598627602001</v>
      </c>
      <c r="G1105" s="97">
        <v>99.206499417947001</v>
      </c>
      <c r="H1105" s="98">
        <f t="shared" si="28"/>
        <v>145.87095059687806</v>
      </c>
    </row>
    <row r="1106" spans="1:8" x14ac:dyDescent="0.3">
      <c r="A1106" t="s">
        <v>194</v>
      </c>
      <c r="B1106" t="str">
        <f>VLOOKUP(C1106, olt_db!$B$2:$E$75, 2, 0)</f>
        <v>OLT-SMGN-IBS-Pematang_Asilum-02</v>
      </c>
      <c r="C1106" t="s">
        <v>211</v>
      </c>
      <c r="D1106" s="95" t="s">
        <v>709</v>
      </c>
      <c r="E1106" s="95" t="s">
        <v>375</v>
      </c>
      <c r="F1106" s="96">
        <v>2.9959498087903</v>
      </c>
      <c r="G1106" s="97">
        <v>99.207286146548697</v>
      </c>
      <c r="H1106" s="98">
        <f t="shared" si="28"/>
        <v>121.06981974839483</v>
      </c>
    </row>
    <row r="1107" spans="1:8" x14ac:dyDescent="0.3">
      <c r="A1107" t="s">
        <v>194</v>
      </c>
      <c r="B1107" t="str">
        <f>VLOOKUP(C1107, olt_db!$B$2:$E$75, 2, 0)</f>
        <v>OLT-SMGN-IBS-Pematang_Asilum-02</v>
      </c>
      <c r="C1107" t="s">
        <v>211</v>
      </c>
      <c r="D1107" s="95" t="s">
        <v>709</v>
      </c>
      <c r="E1107" s="95" t="s">
        <v>374</v>
      </c>
      <c r="F1107" s="96">
        <v>2.99659180418409</v>
      </c>
      <c r="G1107" s="97">
        <v>99.208034584515303</v>
      </c>
      <c r="H1107" s="98">
        <f t="shared" si="28"/>
        <v>202.67322499112854</v>
      </c>
    </row>
    <row r="1108" spans="1:8" x14ac:dyDescent="0.3">
      <c r="A1108" t="s">
        <v>194</v>
      </c>
      <c r="B1108" t="str">
        <f>VLOOKUP(C1108, olt_db!$B$2:$E$75, 2, 0)</f>
        <v>OLT-SMGN-IBS-Pematang_Asilum-02</v>
      </c>
      <c r="C1108" t="s">
        <v>211</v>
      </c>
      <c r="D1108" s="95" t="s">
        <v>709</v>
      </c>
      <c r="E1108" s="95" t="s">
        <v>373</v>
      </c>
      <c r="F1108" s="96">
        <v>2.9974516430167601</v>
      </c>
      <c r="G1108" s="97">
        <v>99.209444046430605</v>
      </c>
      <c r="H1108" s="98">
        <f t="shared" si="28"/>
        <v>156.15952212601997</v>
      </c>
    </row>
    <row r="1109" spans="1:8" x14ac:dyDescent="0.3">
      <c r="A1109" t="s">
        <v>194</v>
      </c>
      <c r="B1109" t="str">
        <f>VLOOKUP(C1109, olt_db!$B$2:$E$75, 2, 0)</f>
        <v>OLT-SMGN-IBS-Pematang_Asilum-02</v>
      </c>
      <c r="C1109" t="s">
        <v>211</v>
      </c>
      <c r="D1109" s="95" t="s">
        <v>709</v>
      </c>
      <c r="E1109" s="95" t="s">
        <v>372</v>
      </c>
      <c r="F1109" s="96">
        <v>2.9980191582140701</v>
      </c>
      <c r="G1109" s="97">
        <v>99.210582701131202</v>
      </c>
      <c r="H1109" s="98">
        <f t="shared" si="28"/>
        <v>149.16152402590737</v>
      </c>
    </row>
    <row r="1110" spans="1:8" x14ac:dyDescent="0.3">
      <c r="A1110" t="s">
        <v>194</v>
      </c>
      <c r="B1110" t="str">
        <f>VLOOKUP(C1110, olt_db!$B$2:$E$75, 2, 0)</f>
        <v>OLT-SMGN-IBS-Pematang_Asilum-02</v>
      </c>
      <c r="C1110" t="s">
        <v>211</v>
      </c>
      <c r="D1110" s="95" t="s">
        <v>709</v>
      </c>
      <c r="E1110" s="95" t="s">
        <v>371</v>
      </c>
      <c r="F1110" s="96">
        <v>2.99841891434472</v>
      </c>
      <c r="G1110" s="97">
        <v>99.2117304607454</v>
      </c>
      <c r="H1110" s="98">
        <f t="shared" si="28"/>
        <v>148.48091454019089</v>
      </c>
    </row>
    <row r="1111" spans="1:8" x14ac:dyDescent="0.3">
      <c r="A1111" t="s">
        <v>194</v>
      </c>
      <c r="B1111" t="str">
        <f>VLOOKUP(C1111, olt_db!$B$2:$E$75, 2, 0)</f>
        <v>OLT-SMGN-IBS-Pematang_Asilum-02</v>
      </c>
      <c r="C1111" t="s">
        <v>211</v>
      </c>
      <c r="D1111" s="95" t="s">
        <v>709</v>
      </c>
      <c r="E1111" s="95" t="s">
        <v>370</v>
      </c>
      <c r="F1111" s="96">
        <v>2.9987865811185901</v>
      </c>
      <c r="G1111" s="97">
        <v>99.212883106625597</v>
      </c>
      <c r="H1111" s="98">
        <f t="shared" si="28"/>
        <v>66.848474301879705</v>
      </c>
    </row>
    <row r="1112" spans="1:8" x14ac:dyDescent="0.3">
      <c r="A1112" t="s">
        <v>194</v>
      </c>
      <c r="B1112" t="str">
        <f>VLOOKUP(C1112, olt_db!$B$2:$E$75, 2, 0)</f>
        <v>OLT-SMGN-IBS-Pematang_Asilum-02</v>
      </c>
      <c r="C1112" t="s">
        <v>211</v>
      </c>
      <c r="D1112" s="95" t="s">
        <v>709</v>
      </c>
      <c r="E1112" s="95" t="s">
        <v>369</v>
      </c>
      <c r="F1112" s="96">
        <v>2.9989649178262101</v>
      </c>
      <c r="G1112" s="97">
        <v>99.213397774076</v>
      </c>
      <c r="H1112" s="98">
        <f t="shared" si="28"/>
        <v>309.61088482440931</v>
      </c>
    </row>
    <row r="1113" spans="1:8" x14ac:dyDescent="0.3">
      <c r="A1113" t="s">
        <v>194</v>
      </c>
      <c r="B1113" t="str">
        <f>VLOOKUP(C1113, olt_db!$B$2:$E$75, 2, 0)</f>
        <v>OLT-SMGN-IBS-Pematang_Asilum-02</v>
      </c>
      <c r="C1113" t="s">
        <v>211</v>
      </c>
      <c r="D1113" s="95" t="s">
        <v>709</v>
      </c>
      <c r="E1113" s="95" t="s">
        <v>368</v>
      </c>
      <c r="F1113" s="96">
        <v>2.9997553143389899</v>
      </c>
      <c r="G1113" s="97">
        <v>99.2157935376582</v>
      </c>
      <c r="H1113" s="98">
        <f t="shared" si="28"/>
        <v>129.71992325283708</v>
      </c>
    </row>
    <row r="1114" spans="1:8" x14ac:dyDescent="0.3">
      <c r="A1114" t="s">
        <v>194</v>
      </c>
      <c r="B1114" t="str">
        <f>VLOOKUP(C1114, olt_db!$B$2:$E$75, 2, 0)</f>
        <v>OLT-SMGN-IBS-Pematang_Asilum-02</v>
      </c>
      <c r="C1114" t="s">
        <v>211</v>
      </c>
      <c r="D1114" s="95" t="s">
        <v>709</v>
      </c>
      <c r="E1114" s="95" t="s">
        <v>544</v>
      </c>
      <c r="F1114" s="96">
        <v>3.00074383010478</v>
      </c>
      <c r="G1114" s="97">
        <v>99.215422490405601</v>
      </c>
      <c r="H1114" s="98">
        <f t="shared" si="28"/>
        <v>115.88671457375563</v>
      </c>
    </row>
    <row r="1115" spans="1:8" x14ac:dyDescent="0.3">
      <c r="A1115" t="s">
        <v>194</v>
      </c>
      <c r="B1115" t="str">
        <f>VLOOKUP(C1115, olt_db!$B$2:$E$75, 2, 0)</f>
        <v>OLT-SMGN-IBS-Pematang_Asilum-02</v>
      </c>
      <c r="C1115" t="s">
        <v>211</v>
      </c>
      <c r="D1115" s="95" t="s">
        <v>709</v>
      </c>
      <c r="E1115" s="95" t="s">
        <v>542</v>
      </c>
      <c r="F1115" s="96">
        <v>3.0016456814713499</v>
      </c>
      <c r="G1115" s="97">
        <v>99.215146233039206</v>
      </c>
      <c r="H1115" s="98">
        <f>(ACOS(COS(RADIANS(90-F1116)) * COS(RADIANS(90-F1115)) + SIN(RADIANS(90-F1116)) * SIN(RADIANS(90-F1115)) * COS(RADIANS(G1116-G1115))) * 6371392)*1.105</f>
        <v>123.7423526626046</v>
      </c>
    </row>
    <row r="1116" spans="1:8" x14ac:dyDescent="0.3">
      <c r="A1116" t="s">
        <v>194</v>
      </c>
      <c r="B1116" t="str">
        <f>VLOOKUP(C1116, olt_db!$B$2:$E$75, 2, 0)</f>
        <v>OLT-SMGN-IBS-Pematang_Asilum-02</v>
      </c>
      <c r="C1116" t="s">
        <v>211</v>
      </c>
      <c r="D1116" s="95" t="s">
        <v>709</v>
      </c>
      <c r="E1116" s="95" t="s">
        <v>543</v>
      </c>
      <c r="F1116" s="96">
        <v>3.0019775434515101</v>
      </c>
      <c r="G1116" s="97">
        <v>99.216098321440896</v>
      </c>
      <c r="H1116" s="98">
        <f>(ACOS(COS(RADIANS(90-F1117)) * COS(RADIANS(90-F1116)) + SIN(RADIANS(90-F1117)) * SIN(RADIANS(90-F1116)) * COS(RADIANS(G1117-G1116))) * 6371392)*1.105</f>
        <v>56.753669770855304</v>
      </c>
    </row>
    <row r="1117" spans="1:8" x14ac:dyDescent="0.3">
      <c r="A1117" t="s">
        <v>194</v>
      </c>
      <c r="B1117" t="str">
        <f>VLOOKUP(C1117, olt_db!$B$2:$E$75, 2, 0)</f>
        <v>OLT-SMGN-IBS-Pematang_Asilum-02</v>
      </c>
      <c r="C1117" t="s">
        <v>211</v>
      </c>
      <c r="D1117" s="95" t="s">
        <v>709</v>
      </c>
      <c r="E1117" s="95" t="s">
        <v>541</v>
      </c>
      <c r="F1117" s="96">
        <v>3.0021463692177801</v>
      </c>
      <c r="G1117" s="97">
        <v>99.216528821701004</v>
      </c>
      <c r="H1117" s="98">
        <f>(ACOS(COS(RADIANS(90-F1118)) * COS(RADIANS(90-F1117)) + SIN(RADIANS(90-F1118)) * SIN(RADIANS(90-F1117)) * COS(RADIANS(G1118-G1117))) * 6371392)*1.105</f>
        <v>42.796577244628054</v>
      </c>
    </row>
    <row r="1118" spans="1:8" ht="15" thickBot="1" x14ac:dyDescent="0.35">
      <c r="A1118" s="105" t="s">
        <v>194</v>
      </c>
      <c r="B1118" s="105" t="str">
        <f>VLOOKUP(C1118, olt_db!$B$2:$E$75, 2, 0)</f>
        <v>OLT-SMGN-IBS-Pematang_Asilum-02</v>
      </c>
      <c r="C1118" s="105" t="s">
        <v>211</v>
      </c>
      <c r="D1118" s="109" t="s">
        <v>709</v>
      </c>
      <c r="E1118" s="109" t="s">
        <v>475</v>
      </c>
      <c r="F1118" s="110">
        <v>3.0022221674476199</v>
      </c>
      <c r="G1118" s="111">
        <v>99.216869226803595</v>
      </c>
      <c r="H1118" s="112">
        <f>(ACOS(COS(RADIANS(90-olt_db!F51)) * COS(RADIANS(90-F1118)) + SIN(RADIANS(90-olt_db!F51)) * SIN(RADIANS(90-F1118)) * COS(RADIANS(olt_db!G51-G1118))) * 6371392)*1.105</f>
        <v>0.33175441850036641</v>
      </c>
    </row>
    <row r="1119" spans="1:8" x14ac:dyDescent="0.3">
      <c r="A1119" t="s">
        <v>194</v>
      </c>
      <c r="B1119" t="str">
        <f>VLOOKUP(C1119, olt_db!$B$2:$E$75, 2, 0)</f>
        <v>OLT-SMGN-IBS-Bandar_Sawah-01</v>
      </c>
      <c r="C1119" t="s">
        <v>205</v>
      </c>
      <c r="D1119" s="114" t="s">
        <v>710</v>
      </c>
      <c r="E1119" s="115" t="s">
        <v>711</v>
      </c>
      <c r="F1119" s="116">
        <v>3.1560758134144602</v>
      </c>
      <c r="G1119" s="117">
        <v>99.316514411507299</v>
      </c>
      <c r="H1119" s="86">
        <f>(ACOS(COS(RADIANS(90-F1120)) * COS(RADIANS(90-F1119)) + SIN(RADIANS(90-F1120)) * SIN(RADIANS(90-F1119)) * COS(RADIANS(G1120-G1119))) * 6371392)*1.105</f>
        <v>52.305584715512197</v>
      </c>
    </row>
    <row r="1120" spans="1:8" x14ac:dyDescent="0.3">
      <c r="A1120" t="s">
        <v>194</v>
      </c>
      <c r="B1120" t="str">
        <f>VLOOKUP(C1120, olt_db!$B$2:$E$75, 2, 0)</f>
        <v>OLT-SMGN-IBS-Bandar_Sawah-01</v>
      </c>
      <c r="C1120" t="s">
        <v>205</v>
      </c>
      <c r="D1120" s="114" t="s">
        <v>710</v>
      </c>
      <c r="E1120" s="115" t="s">
        <v>712</v>
      </c>
      <c r="F1120" s="116">
        <v>3.15565016326752</v>
      </c>
      <c r="G1120" s="117">
        <v>99.316510191325307</v>
      </c>
      <c r="H1120" s="118">
        <f>(ACOS(COS(RADIANS(90-olt_db!F46)) * COS(RADIANS(90-F1120)) + SIN(RADIANS(90-olt_db!F46)) * SIN(RADIANS(90-F1120)) * COS(RADIANS(olt_db!G46-G1120))) * 6371392)*1.105</f>
        <v>57.331540779920999</v>
      </c>
    </row>
    <row r="1121" spans="1:8" x14ac:dyDescent="0.3">
      <c r="A1121" t="s">
        <v>194</v>
      </c>
      <c r="B1121" t="str">
        <f>VLOOKUP(C1121, olt_db!$B$2:$E$75, 2, 0)</f>
        <v>OLT-SMGN-IBS-Bandar_Sawah-01</v>
      </c>
      <c r="C1121" t="s">
        <v>205</v>
      </c>
      <c r="D1121" s="119" t="s">
        <v>730</v>
      </c>
      <c r="E1121" s="18" t="s">
        <v>713</v>
      </c>
      <c r="F1121" s="45">
        <v>3.1669632849490701</v>
      </c>
      <c r="G1121" s="120">
        <v>99.314397153626501</v>
      </c>
      <c r="H1121" s="19">
        <f>(ACOS(COS(RADIANS(90-F1122)) * COS(RADIANS(90-F1121)) + SIN(RADIANS(90-F1122)) * SIN(RADIANS(90-F1121)) * COS(RADIANS(G1122-G1121))) * 6371392)*1.105</f>
        <v>70.624898074907861</v>
      </c>
    </row>
    <row r="1122" spans="1:8" x14ac:dyDescent="0.3">
      <c r="A1122" t="s">
        <v>194</v>
      </c>
      <c r="B1122" t="str">
        <f>VLOOKUP(C1122, olt_db!$B$2:$E$75, 2, 0)</f>
        <v>OLT-SMGN-IBS-Bandar_Sawah-01</v>
      </c>
      <c r="C1122" t="s">
        <v>205</v>
      </c>
      <c r="D1122" s="119" t="s">
        <v>730</v>
      </c>
      <c r="E1122" s="18" t="s">
        <v>714</v>
      </c>
      <c r="F1122" s="45">
        <v>3.1663885522834798</v>
      </c>
      <c r="G1122" s="120">
        <v>99.3143919355891</v>
      </c>
      <c r="H1122" s="19">
        <f t="shared" ref="H1122:H1138" si="29">(ACOS(COS(RADIANS(90-F1123)) * COS(RADIANS(90-F1122)) + SIN(RADIANS(90-F1123)) * SIN(RADIANS(90-F1122)) * COS(RADIANS(G1123-G1122))) * 6371392)*1.105</f>
        <v>79.323584688883074</v>
      </c>
    </row>
    <row r="1123" spans="1:8" x14ac:dyDescent="0.3">
      <c r="A1123" t="s">
        <v>194</v>
      </c>
      <c r="B1123" t="str">
        <f>VLOOKUP(C1123, olt_db!$B$2:$E$75, 2, 0)</f>
        <v>OLT-SMGN-IBS-Bandar_Sawah-01</v>
      </c>
      <c r="C1123" t="s">
        <v>205</v>
      </c>
      <c r="D1123" s="119" t="s">
        <v>730</v>
      </c>
      <c r="E1123" s="18" t="s">
        <v>715</v>
      </c>
      <c r="F1123" s="45">
        <v>3.1657435346930201</v>
      </c>
      <c r="G1123" s="120">
        <v>99.314365749416893</v>
      </c>
      <c r="H1123" s="19">
        <f t="shared" si="29"/>
        <v>70.305172334723522</v>
      </c>
    </row>
    <row r="1124" spans="1:8" x14ac:dyDescent="0.3">
      <c r="A1124" t="s">
        <v>194</v>
      </c>
      <c r="B1124" t="str">
        <f>VLOOKUP(C1124, olt_db!$B$2:$E$75, 2, 0)</f>
        <v>OLT-SMGN-IBS-Bandar_Sawah-01</v>
      </c>
      <c r="C1124" t="s">
        <v>205</v>
      </c>
      <c r="D1124" s="119" t="s">
        <v>730</v>
      </c>
      <c r="E1124" s="18" t="s">
        <v>716</v>
      </c>
      <c r="F1124" s="45">
        <v>3.1651714656706398</v>
      </c>
      <c r="G1124" s="120">
        <v>99.3143756368749</v>
      </c>
      <c r="H1124" s="19">
        <f t="shared" si="29"/>
        <v>21.119237219524212</v>
      </c>
    </row>
    <row r="1125" spans="1:8" x14ac:dyDescent="0.3">
      <c r="A1125" t="s">
        <v>194</v>
      </c>
      <c r="B1125" t="str">
        <f>VLOOKUP(C1125, olt_db!$B$2:$E$75, 2, 0)</f>
        <v>OLT-SMGN-IBS-Bandar_Sawah-01</v>
      </c>
      <c r="C1125" t="s">
        <v>205</v>
      </c>
      <c r="D1125" s="119" t="s">
        <v>730</v>
      </c>
      <c r="E1125" s="18" t="s">
        <v>717</v>
      </c>
      <c r="F1125" s="45">
        <v>3.1652361040483501</v>
      </c>
      <c r="G1125" s="120">
        <v>99.314535132105107</v>
      </c>
      <c r="H1125" s="19">
        <f t="shared" si="29"/>
        <v>55.525026625217116</v>
      </c>
    </row>
    <row r="1126" spans="1:8" x14ac:dyDescent="0.3">
      <c r="A1126" t="s">
        <v>194</v>
      </c>
      <c r="B1126" t="str">
        <f>VLOOKUP(C1126, olt_db!$B$2:$E$75, 2, 0)</f>
        <v>OLT-SMGN-IBS-Bandar_Sawah-01</v>
      </c>
      <c r="C1126" t="s">
        <v>205</v>
      </c>
      <c r="D1126" s="119" t="s">
        <v>730</v>
      </c>
      <c r="E1126" s="18" t="s">
        <v>718</v>
      </c>
      <c r="F1126" s="45">
        <v>3.1647844758702499</v>
      </c>
      <c r="G1126" s="120">
        <v>99.3145500005825</v>
      </c>
      <c r="H1126" s="19">
        <f t="shared" si="29"/>
        <v>102.34766318031232</v>
      </c>
    </row>
    <row r="1127" spans="1:8" x14ac:dyDescent="0.3">
      <c r="A1127" t="s">
        <v>194</v>
      </c>
      <c r="B1127" t="str">
        <f>VLOOKUP(C1127, olt_db!$B$2:$E$75, 2, 0)</f>
        <v>OLT-SMGN-IBS-Bandar_Sawah-01</v>
      </c>
      <c r="C1127" t="s">
        <v>205</v>
      </c>
      <c r="D1127" s="119" t="s">
        <v>730</v>
      </c>
      <c r="E1127" s="18" t="s">
        <v>719</v>
      </c>
      <c r="F1127" s="45">
        <v>3.16395169173181</v>
      </c>
      <c r="G1127" s="120">
        <v>99.314534879282803</v>
      </c>
      <c r="H1127" s="19">
        <f t="shared" si="29"/>
        <v>167.05984517187065</v>
      </c>
    </row>
    <row r="1128" spans="1:8" x14ac:dyDescent="0.3">
      <c r="A1128" t="s">
        <v>194</v>
      </c>
      <c r="B1128" t="str">
        <f>VLOOKUP(C1128, olt_db!$B$2:$E$75, 2, 0)</f>
        <v>OLT-SMGN-IBS-Bandar_Sawah-01</v>
      </c>
      <c r="C1128" t="s">
        <v>205</v>
      </c>
      <c r="D1128" s="119" t="s">
        <v>730</v>
      </c>
      <c r="E1128" s="18" t="s">
        <v>720</v>
      </c>
      <c r="F1128" s="45">
        <v>3.16259215707962</v>
      </c>
      <c r="G1128" s="120">
        <v>99.314543033774399</v>
      </c>
      <c r="H1128" s="19">
        <f t="shared" si="29"/>
        <v>113.44002672667639</v>
      </c>
    </row>
    <row r="1129" spans="1:8" x14ac:dyDescent="0.3">
      <c r="A1129" t="s">
        <v>194</v>
      </c>
      <c r="B1129" t="str">
        <f>VLOOKUP(C1129, olt_db!$B$2:$E$75, 2, 0)</f>
        <v>OLT-SMGN-IBS-Bandar_Sawah-01</v>
      </c>
      <c r="C1129" t="s">
        <v>205</v>
      </c>
      <c r="D1129" s="119" t="s">
        <v>730</v>
      </c>
      <c r="E1129" s="18" t="s">
        <v>721</v>
      </c>
      <c r="F1129" s="45">
        <v>3.1616691087544599</v>
      </c>
      <c r="G1129" s="120">
        <v>99.314526701126297</v>
      </c>
      <c r="H1129" s="19">
        <f t="shared" si="29"/>
        <v>115.30979011053294</v>
      </c>
    </row>
    <row r="1130" spans="1:8" x14ac:dyDescent="0.3">
      <c r="A1130" t="s">
        <v>194</v>
      </c>
      <c r="B1130" t="str">
        <f>VLOOKUP(C1130, olt_db!$B$2:$E$75, 2, 0)</f>
        <v>OLT-SMGN-IBS-Bandar_Sawah-01</v>
      </c>
      <c r="C1130" t="s">
        <v>205</v>
      </c>
      <c r="D1130" s="119" t="s">
        <v>730</v>
      </c>
      <c r="E1130" s="18" t="s">
        <v>722</v>
      </c>
      <c r="F1130" s="45">
        <v>3.16073078441128</v>
      </c>
      <c r="G1130" s="120">
        <v>99.314539340326903</v>
      </c>
      <c r="H1130" s="19">
        <f t="shared" si="29"/>
        <v>219.54165464139163</v>
      </c>
    </row>
    <row r="1131" spans="1:8" x14ac:dyDescent="0.3">
      <c r="A1131" t="s">
        <v>194</v>
      </c>
      <c r="B1131" t="str">
        <f>VLOOKUP(C1131, olt_db!$B$2:$E$75, 2, 0)</f>
        <v>OLT-SMGN-IBS-Bandar_Sawah-01</v>
      </c>
      <c r="C1131" t="s">
        <v>205</v>
      </c>
      <c r="D1131" s="119" t="s">
        <v>730</v>
      </c>
      <c r="E1131" s="18" t="s">
        <v>723</v>
      </c>
      <c r="F1131" s="45">
        <v>3.1589446728367099</v>
      </c>
      <c r="G1131" s="120">
        <v>99.314494840837895</v>
      </c>
      <c r="H1131" s="19">
        <f t="shared" si="29"/>
        <v>141.66752771559985</v>
      </c>
    </row>
    <row r="1132" spans="1:8" x14ac:dyDescent="0.3">
      <c r="A1132" t="s">
        <v>194</v>
      </c>
      <c r="B1132" t="str">
        <f>VLOOKUP(C1132, olt_db!$B$2:$E$75, 2, 0)</f>
        <v>OLT-SMGN-IBS-Bandar_Sawah-01</v>
      </c>
      <c r="C1132" t="s">
        <v>205</v>
      </c>
      <c r="D1132" s="119" t="s">
        <v>730</v>
      </c>
      <c r="E1132" s="18" t="s">
        <v>724</v>
      </c>
      <c r="F1132" s="45">
        <v>3.1577917750259101</v>
      </c>
      <c r="G1132" s="120">
        <v>99.314500670483199</v>
      </c>
      <c r="H1132" s="19">
        <f t="shared" si="29"/>
        <v>90.916207547087978</v>
      </c>
    </row>
    <row r="1133" spans="1:8" x14ac:dyDescent="0.3">
      <c r="A1133" t="s">
        <v>194</v>
      </c>
      <c r="B1133" t="str">
        <f>VLOOKUP(C1133, olt_db!$B$2:$E$75, 2, 0)</f>
        <v>OLT-SMGN-IBS-Bandar_Sawah-01</v>
      </c>
      <c r="C1133" t="s">
        <v>205</v>
      </c>
      <c r="D1133" s="119" t="s">
        <v>730</v>
      </c>
      <c r="E1133" s="18" t="s">
        <v>725</v>
      </c>
      <c r="F1133" s="45">
        <v>3.1570519413628002</v>
      </c>
      <c r="G1133" s="120">
        <v>99.314509809286804</v>
      </c>
      <c r="H1133" s="19">
        <f t="shared" si="29"/>
        <v>68.053659840210912</v>
      </c>
    </row>
    <row r="1134" spans="1:8" x14ac:dyDescent="0.3">
      <c r="A1134" t="s">
        <v>194</v>
      </c>
      <c r="B1134" t="str">
        <f>VLOOKUP(C1134, olt_db!$B$2:$E$75, 2, 0)</f>
        <v>OLT-SMGN-IBS-Bandar_Sawah-01</v>
      </c>
      <c r="C1134" t="s">
        <v>205</v>
      </c>
      <c r="D1134" s="119" t="s">
        <v>730</v>
      </c>
      <c r="E1134" s="18" t="s">
        <v>726</v>
      </c>
      <c r="F1134" s="45">
        <v>3.1564981221761399</v>
      </c>
      <c r="G1134" s="120">
        <v>99.314513395752897</v>
      </c>
      <c r="H1134" s="19">
        <f t="shared" si="29"/>
        <v>67.010368796078396</v>
      </c>
    </row>
    <row r="1135" spans="1:8" x14ac:dyDescent="0.3">
      <c r="A1135" t="s">
        <v>194</v>
      </c>
      <c r="B1135" t="str">
        <f>VLOOKUP(C1135, olt_db!$B$2:$E$75, 2, 0)</f>
        <v>OLT-SMGN-IBS-Bandar_Sawah-01</v>
      </c>
      <c r="C1135" t="s">
        <v>205</v>
      </c>
      <c r="D1135" s="119" t="s">
        <v>730</v>
      </c>
      <c r="E1135" s="18" t="s">
        <v>727</v>
      </c>
      <c r="F1135" s="45">
        <v>3.1559530231380499</v>
      </c>
      <c r="G1135" s="120">
        <v>99.314497146178894</v>
      </c>
      <c r="H1135" s="19">
        <f t="shared" si="29"/>
        <v>107.14044792742932</v>
      </c>
    </row>
    <row r="1136" spans="1:8" x14ac:dyDescent="0.3">
      <c r="A1136" t="s">
        <v>194</v>
      </c>
      <c r="B1136" t="str">
        <f>VLOOKUP(C1136, olt_db!$B$2:$E$75, 2, 0)</f>
        <v>OLT-SMGN-IBS-Bandar_Sawah-01</v>
      </c>
      <c r="C1136" t="s">
        <v>205</v>
      </c>
      <c r="D1136" s="119" t="s">
        <v>730</v>
      </c>
      <c r="E1136" s="18" t="s">
        <v>728</v>
      </c>
      <c r="F1136" s="45">
        <v>3.1560003118333899</v>
      </c>
      <c r="G1136" s="120">
        <v>99.315369110581102</v>
      </c>
      <c r="H1136" s="19">
        <f t="shared" si="29"/>
        <v>80.671801958880124</v>
      </c>
    </row>
    <row r="1137" spans="1:8" x14ac:dyDescent="0.3">
      <c r="A1137" t="s">
        <v>194</v>
      </c>
      <c r="B1137" t="str">
        <f>VLOOKUP(C1137, olt_db!$B$2:$E$75, 2, 0)</f>
        <v>OLT-SMGN-IBS-Bandar_Sawah-01</v>
      </c>
      <c r="C1137" t="s">
        <v>205</v>
      </c>
      <c r="D1137" s="119" t="s">
        <v>730</v>
      </c>
      <c r="E1137" s="18" t="s">
        <v>729</v>
      </c>
      <c r="F1137" s="45">
        <v>3.1560617657908301</v>
      </c>
      <c r="G1137" s="120">
        <v>99.316023739947099</v>
      </c>
      <c r="H1137" s="19">
        <f t="shared" si="29"/>
        <v>60.226083595630556</v>
      </c>
    </row>
    <row r="1138" spans="1:8" x14ac:dyDescent="0.3">
      <c r="A1138" t="s">
        <v>194</v>
      </c>
      <c r="B1138" t="str">
        <f>VLOOKUP(C1138, olt_db!$B$2:$E$75, 2, 0)</f>
        <v>OLT-SMGN-IBS-Bandar_Sawah-01</v>
      </c>
      <c r="C1138" t="s">
        <v>205</v>
      </c>
      <c r="D1138" s="119" t="s">
        <v>730</v>
      </c>
      <c r="E1138" s="18" t="s">
        <v>711</v>
      </c>
      <c r="F1138" s="45">
        <v>3.1560758134144602</v>
      </c>
      <c r="G1138" s="120">
        <v>99.316514411507299</v>
      </c>
      <c r="H1138" s="19">
        <f t="shared" si="29"/>
        <v>52.305584715512197</v>
      </c>
    </row>
    <row r="1139" spans="1:8" x14ac:dyDescent="0.3">
      <c r="A1139" t="s">
        <v>194</v>
      </c>
      <c r="B1139" t="str">
        <f>VLOOKUP(C1139, olt_db!$B$2:$E$75, 2, 0)</f>
        <v>OLT-SMGN-IBS-Bandar_Sawah-01</v>
      </c>
      <c r="C1139" t="s">
        <v>205</v>
      </c>
      <c r="D1139" s="119" t="s">
        <v>730</v>
      </c>
      <c r="E1139" s="121" t="s">
        <v>712</v>
      </c>
      <c r="F1139" s="122">
        <v>3.15565016326752</v>
      </c>
      <c r="G1139" s="123">
        <v>99.316510191325307</v>
      </c>
      <c r="H1139" s="124">
        <f>(ACOS(COS(RADIANS(90-olt_db!F46)) * COS(RADIANS(90-F1139)) + SIN(RADIANS(90-olt_db!F46)) * SIN(RADIANS(90-F1139)) * COS(RADIANS(olt_db!G46-G1139))) * 6371392)*1.105</f>
        <v>57.331540779920999</v>
      </c>
    </row>
    <row r="1140" spans="1:8" x14ac:dyDescent="0.3">
      <c r="A1140" t="s">
        <v>194</v>
      </c>
      <c r="B1140" t="str">
        <f>VLOOKUP(C1140, olt_db!$B$2:$E$75, 2, 0)</f>
        <v>OLT-SMGN-IBS-Bandar_Sawah-01</v>
      </c>
      <c r="C1140" t="s">
        <v>205</v>
      </c>
      <c r="D1140" s="125" t="s">
        <v>731</v>
      </c>
      <c r="E1140" s="69" t="s">
        <v>735</v>
      </c>
      <c r="F1140" s="70">
        <v>3.1590198722728302</v>
      </c>
      <c r="G1140" s="71">
        <v>99.325706191941293</v>
      </c>
      <c r="H1140" s="72">
        <f t="shared" ref="H1140:H1153" si="30">(ACOS(COS(RADIANS(90-F1141)) * COS(RADIANS(90-F1140)) + SIN(RADIANS(90-F1141)) * SIN(RADIANS(90-F1140)) * COS(RADIANS(G1141-G1140))) * 6371392)*1.105</f>
        <v>91.661530691267259</v>
      </c>
    </row>
    <row r="1141" spans="1:8" x14ac:dyDescent="0.3">
      <c r="A1141" t="s">
        <v>194</v>
      </c>
      <c r="B1141" t="str">
        <f>VLOOKUP(C1141, olt_db!$B$2:$E$75, 2, 0)</f>
        <v>OLT-SMGN-IBS-Bandar_Sawah-01</v>
      </c>
      <c r="C1141" t="s">
        <v>205</v>
      </c>
      <c r="D1141" s="125" t="s">
        <v>731</v>
      </c>
      <c r="E1141" s="69" t="s">
        <v>736</v>
      </c>
      <c r="F1141" s="70">
        <v>3.1586605317722301</v>
      </c>
      <c r="G1141" s="71">
        <v>99.325051495926004</v>
      </c>
      <c r="H1141" s="72">
        <f t="shared" si="30"/>
        <v>88.492280978539455</v>
      </c>
    </row>
    <row r="1142" spans="1:8" x14ac:dyDescent="0.3">
      <c r="A1142" t="s">
        <v>194</v>
      </c>
      <c r="B1142" t="str">
        <f>VLOOKUP(C1142, olt_db!$B$2:$E$75, 2, 0)</f>
        <v>OLT-SMGN-IBS-Bandar_Sawah-01</v>
      </c>
      <c r="C1142" t="s">
        <v>205</v>
      </c>
      <c r="D1142" s="125" t="s">
        <v>731</v>
      </c>
      <c r="E1142" s="69" t="s">
        <v>737</v>
      </c>
      <c r="F1142" s="70">
        <v>3.1582676118383399</v>
      </c>
      <c r="G1142" s="71">
        <v>99.324447045951501</v>
      </c>
      <c r="H1142" s="72">
        <f t="shared" si="30"/>
        <v>99.063225014854908</v>
      </c>
    </row>
    <row r="1143" spans="1:8" x14ac:dyDescent="0.3">
      <c r="A1143" t="s">
        <v>194</v>
      </c>
      <c r="B1143" t="str">
        <f>VLOOKUP(C1143, olt_db!$B$2:$E$75, 2, 0)</f>
        <v>OLT-SMGN-IBS-Bandar_Sawah-01</v>
      </c>
      <c r="C1143" t="s">
        <v>205</v>
      </c>
      <c r="D1143" s="125" t="s">
        <v>731</v>
      </c>
      <c r="E1143" s="69" t="s">
        <v>738</v>
      </c>
      <c r="F1143" s="70">
        <v>3.1574614217989501</v>
      </c>
      <c r="G1143" s="71">
        <v>99.324445261696198</v>
      </c>
      <c r="H1143" s="72">
        <f t="shared" si="30"/>
        <v>51.476591892856476</v>
      </c>
    </row>
    <row r="1144" spans="1:8" x14ac:dyDescent="0.3">
      <c r="A1144" t="s">
        <v>194</v>
      </c>
      <c r="B1144" t="str">
        <f>VLOOKUP(C1144, olt_db!$B$2:$E$75, 2, 0)</f>
        <v>OLT-SMGN-IBS-Bandar_Sawah-01</v>
      </c>
      <c r="C1144" t="s">
        <v>205</v>
      </c>
      <c r="D1144" s="125" t="s">
        <v>731</v>
      </c>
      <c r="E1144" s="69" t="s">
        <v>739</v>
      </c>
      <c r="F1144" s="70">
        <v>3.1570426941288199</v>
      </c>
      <c r="G1144" s="71">
        <v>99.324432376124804</v>
      </c>
      <c r="H1144" s="72">
        <f t="shared" si="30"/>
        <v>63.213713117825741</v>
      </c>
    </row>
    <row r="1145" spans="1:8" x14ac:dyDescent="0.3">
      <c r="A1145" t="s">
        <v>194</v>
      </c>
      <c r="B1145" t="str">
        <f>VLOOKUP(C1145, olt_db!$B$2:$E$75, 2, 0)</f>
        <v>OLT-SMGN-IBS-Bandar_Sawah-01</v>
      </c>
      <c r="C1145" t="s">
        <v>205</v>
      </c>
      <c r="D1145" s="125" t="s">
        <v>731</v>
      </c>
      <c r="E1145" s="69" t="s">
        <v>740</v>
      </c>
      <c r="F1145" s="70">
        <v>3.15702421578988</v>
      </c>
      <c r="G1145" s="71">
        <v>99.323917483213094</v>
      </c>
      <c r="H1145" s="72">
        <f t="shared" si="30"/>
        <v>79.715416469134126</v>
      </c>
    </row>
    <row r="1146" spans="1:8" x14ac:dyDescent="0.3">
      <c r="A1146" t="s">
        <v>194</v>
      </c>
      <c r="B1146" t="str">
        <f>VLOOKUP(C1146, olt_db!$B$2:$E$75, 2, 0)</f>
        <v>OLT-SMGN-IBS-Bandar_Sawah-01</v>
      </c>
      <c r="C1146" t="s">
        <v>205</v>
      </c>
      <c r="D1146" s="125" t="s">
        <v>731</v>
      </c>
      <c r="E1146" s="69" t="s">
        <v>741</v>
      </c>
      <c r="F1146" s="70">
        <v>3.15686098210361</v>
      </c>
      <c r="G1146" s="71">
        <v>99.323288664495806</v>
      </c>
      <c r="H1146" s="72">
        <f t="shared" si="30"/>
        <v>87.140020498455073</v>
      </c>
    </row>
    <row r="1147" spans="1:8" x14ac:dyDescent="0.3">
      <c r="A1147" t="s">
        <v>194</v>
      </c>
      <c r="B1147" t="str">
        <f>VLOOKUP(C1147, olt_db!$B$2:$E$75, 2, 0)</f>
        <v>OLT-SMGN-IBS-Bandar_Sawah-01</v>
      </c>
      <c r="C1147" t="s">
        <v>205</v>
      </c>
      <c r="D1147" s="125" t="s">
        <v>731</v>
      </c>
      <c r="E1147" s="69" t="s">
        <v>742</v>
      </c>
      <c r="F1147" s="70">
        <v>3.1567764631505502</v>
      </c>
      <c r="G1147" s="71">
        <v>99.322583490469796</v>
      </c>
      <c r="H1147" s="72">
        <f t="shared" si="30"/>
        <v>74.575043341671162</v>
      </c>
    </row>
    <row r="1148" spans="1:8" x14ac:dyDescent="0.3">
      <c r="A1148" t="s">
        <v>194</v>
      </c>
      <c r="B1148" t="str">
        <f>VLOOKUP(C1148, olt_db!$B$2:$E$75, 2, 0)</f>
        <v>OLT-SMGN-IBS-Bandar_Sawah-01</v>
      </c>
      <c r="C1148" t="s">
        <v>205</v>
      </c>
      <c r="D1148" s="125" t="s">
        <v>731</v>
      </c>
      <c r="E1148" s="69" t="s">
        <v>743</v>
      </c>
      <c r="F1148" s="70">
        <v>3.1566945019695498</v>
      </c>
      <c r="G1148" s="71">
        <v>99.321981233359097</v>
      </c>
      <c r="H1148" s="72">
        <f t="shared" si="30"/>
        <v>173.71267735221016</v>
      </c>
    </row>
    <row r="1149" spans="1:8" x14ac:dyDescent="0.3">
      <c r="A1149" t="s">
        <v>194</v>
      </c>
      <c r="B1149" t="str">
        <f>VLOOKUP(C1149, olt_db!$B$2:$E$75, 2, 0)</f>
        <v>OLT-SMGN-IBS-Bandar_Sawah-01</v>
      </c>
      <c r="C1149" t="s">
        <v>205</v>
      </c>
      <c r="D1149" s="125" t="s">
        <v>731</v>
      </c>
      <c r="E1149" s="69" t="s">
        <v>744</v>
      </c>
      <c r="F1149" s="70">
        <v>3.1565042035985198</v>
      </c>
      <c r="G1149" s="71">
        <v>99.320578270155195</v>
      </c>
      <c r="H1149" s="72">
        <f t="shared" si="30"/>
        <v>122.50680482719902</v>
      </c>
    </row>
    <row r="1150" spans="1:8" x14ac:dyDescent="0.3">
      <c r="A1150" t="s">
        <v>194</v>
      </c>
      <c r="B1150" t="str">
        <f>VLOOKUP(C1150, olt_db!$B$2:$E$75, 2, 0)</f>
        <v>OLT-SMGN-IBS-Bandar_Sawah-01</v>
      </c>
      <c r="C1150" t="s">
        <v>205</v>
      </c>
      <c r="D1150" s="125" t="s">
        <v>731</v>
      </c>
      <c r="E1150" s="69" t="s">
        <v>745</v>
      </c>
      <c r="F1150" s="70">
        <v>3.1563995334955299</v>
      </c>
      <c r="G1150" s="71">
        <v>99.319585294034496</v>
      </c>
      <c r="H1150" s="72">
        <f t="shared" si="30"/>
        <v>103.86928349761311</v>
      </c>
    </row>
    <row r="1151" spans="1:8" x14ac:dyDescent="0.3">
      <c r="A1151" t="s">
        <v>194</v>
      </c>
      <c r="B1151" t="str">
        <f>VLOOKUP(C1151, olt_db!$B$2:$E$75, 2, 0)</f>
        <v>OLT-SMGN-IBS-Bandar_Sawah-01</v>
      </c>
      <c r="C1151" t="s">
        <v>205</v>
      </c>
      <c r="D1151" s="125" t="s">
        <v>731</v>
      </c>
      <c r="E1151" s="69" t="s">
        <v>746</v>
      </c>
      <c r="F1151" s="70">
        <v>3.15627663649318</v>
      </c>
      <c r="G1151" s="71">
        <v>99.318747700171002</v>
      </c>
      <c r="H1151" s="72">
        <f t="shared" si="30"/>
        <v>95.415535472219261</v>
      </c>
    </row>
    <row r="1152" spans="1:8" x14ac:dyDescent="0.3">
      <c r="A1152" t="s">
        <v>194</v>
      </c>
      <c r="B1152" t="str">
        <f>VLOOKUP(C1152, olt_db!$B$2:$E$75, 2, 0)</f>
        <v>OLT-SMGN-IBS-Bandar_Sawah-01</v>
      </c>
      <c r="C1152" t="s">
        <v>205</v>
      </c>
      <c r="D1152" s="125" t="s">
        <v>731</v>
      </c>
      <c r="E1152" s="69" t="s">
        <v>747</v>
      </c>
      <c r="F1152" s="70">
        <v>3.1562422712837899</v>
      </c>
      <c r="G1152" s="71">
        <v>99.317970776026897</v>
      </c>
      <c r="H1152" s="72">
        <f t="shared" si="30"/>
        <v>57.593943090609571</v>
      </c>
    </row>
    <row r="1153" spans="1:8" x14ac:dyDescent="0.3">
      <c r="A1153" t="s">
        <v>194</v>
      </c>
      <c r="B1153" t="str">
        <f>VLOOKUP(C1153, olt_db!$B$2:$E$75, 2, 0)</f>
        <v>OLT-SMGN-IBS-Bandar_Sawah-01</v>
      </c>
      <c r="C1153" t="s">
        <v>205</v>
      </c>
      <c r="D1153" s="125" t="s">
        <v>731</v>
      </c>
      <c r="E1153" s="69" t="s">
        <v>748</v>
      </c>
      <c r="F1153" s="70">
        <v>3.1561851115378499</v>
      </c>
      <c r="G1153" s="71">
        <v>99.317504859684306</v>
      </c>
      <c r="H1153" s="72">
        <f t="shared" si="30"/>
        <v>122.25953822987169</v>
      </c>
    </row>
    <row r="1154" spans="1:8" x14ac:dyDescent="0.3">
      <c r="A1154" t="s">
        <v>194</v>
      </c>
      <c r="B1154" t="str">
        <f>VLOOKUP(C1154, olt_db!$B$2:$E$75, 2, 0)</f>
        <v>OLT-SMGN-IBS-Bandar_Sawah-01</v>
      </c>
      <c r="C1154" t="s">
        <v>205</v>
      </c>
      <c r="D1154" s="125" t="s">
        <v>731</v>
      </c>
      <c r="E1154" s="69" t="s">
        <v>711</v>
      </c>
      <c r="F1154" s="70">
        <v>3.1560758134144602</v>
      </c>
      <c r="G1154" s="71">
        <v>99.316514411507299</v>
      </c>
      <c r="H1154" s="72">
        <f t="shared" ref="H1154" si="31">(ACOS(COS(RADIANS(90-F1155)) * COS(RADIANS(90-F1154)) + SIN(RADIANS(90-F1155)) * SIN(RADIANS(90-F1154)) * COS(RADIANS(G1155-G1154))) * 6371392)*1.105</f>
        <v>52.305584715512197</v>
      </c>
    </row>
    <row r="1155" spans="1:8" x14ac:dyDescent="0.3">
      <c r="A1155" t="s">
        <v>194</v>
      </c>
      <c r="B1155" t="str">
        <f>VLOOKUP(C1155, olt_db!$B$2:$E$75, 2, 0)</f>
        <v>OLT-SMGN-IBS-Bandar_Sawah-01</v>
      </c>
      <c r="C1155" t="s">
        <v>205</v>
      </c>
      <c r="D1155" s="125" t="s">
        <v>731</v>
      </c>
      <c r="E1155" s="126" t="s">
        <v>712</v>
      </c>
      <c r="F1155" s="127">
        <v>3.15565016326752</v>
      </c>
      <c r="G1155" s="128">
        <v>99.316510191325307</v>
      </c>
      <c r="H1155" s="129">
        <f>(ACOS(COS(RADIANS(90-olt_db!F46)) * COS(RADIANS(90-F1155)) + SIN(RADIANS(90-olt_db!F46)) * SIN(RADIANS(90-F1155)) * COS(RADIANS(olt_db!G46-G1155))) * 6371392)*1.105</f>
        <v>57.331540779920999</v>
      </c>
    </row>
    <row r="1156" spans="1:8" x14ac:dyDescent="0.3">
      <c r="A1156" t="s">
        <v>194</v>
      </c>
      <c r="B1156" t="str">
        <f>VLOOKUP(C1156, olt_db!$B$2:$E$75, 2, 0)</f>
        <v>OLT-SMGN-IBS-Bandar_Sawah-01</v>
      </c>
      <c r="C1156" t="s">
        <v>205</v>
      </c>
      <c r="D1156" s="130" t="s">
        <v>732</v>
      </c>
      <c r="E1156" s="16" t="s">
        <v>749</v>
      </c>
      <c r="F1156" s="44">
        <v>3.17029287002019</v>
      </c>
      <c r="G1156" s="42">
        <v>99.338596022222404</v>
      </c>
      <c r="H1156" s="17">
        <f t="shared" ref="H1156:H1182" si="32">(ACOS(COS(RADIANS(90-F1157)) * COS(RADIANS(90-F1156)) + SIN(RADIANS(90-F1157)) * SIN(RADIANS(90-F1156)) * COS(RADIANS(G1157-G1156))) * 6371392)*1.105</f>
        <v>89.819468621744761</v>
      </c>
    </row>
    <row r="1157" spans="1:8" x14ac:dyDescent="0.3">
      <c r="A1157" t="s">
        <v>194</v>
      </c>
      <c r="B1157" t="str">
        <f>VLOOKUP(C1157, olt_db!$B$2:$E$75, 2, 0)</f>
        <v>OLT-SMGN-IBS-Bandar_Sawah-01</v>
      </c>
      <c r="C1157" t="s">
        <v>205</v>
      </c>
      <c r="D1157" s="130" t="s">
        <v>732</v>
      </c>
      <c r="E1157" s="16" t="s">
        <v>750</v>
      </c>
      <c r="F1157" s="44">
        <v>3.1703389252938199</v>
      </c>
      <c r="G1157" s="42">
        <v>99.337865391206094</v>
      </c>
      <c r="H1157" s="17">
        <f t="shared" si="32"/>
        <v>54.394473181414966</v>
      </c>
    </row>
    <row r="1158" spans="1:8" x14ac:dyDescent="0.3">
      <c r="A1158" t="s">
        <v>194</v>
      </c>
      <c r="B1158" t="str">
        <f>VLOOKUP(C1158, olt_db!$B$2:$E$75, 2, 0)</f>
        <v>OLT-SMGN-IBS-Bandar_Sawah-01</v>
      </c>
      <c r="C1158" t="s">
        <v>205</v>
      </c>
      <c r="D1158" s="130" t="s">
        <v>732</v>
      </c>
      <c r="E1158" s="16" t="s">
        <v>751</v>
      </c>
      <c r="F1158" s="44">
        <v>3.17036080753028</v>
      </c>
      <c r="G1158" s="42">
        <v>99.337422583645306</v>
      </c>
      <c r="H1158" s="17">
        <f t="shared" si="32"/>
        <v>98.681465910148475</v>
      </c>
    </row>
    <row r="1159" spans="1:8" x14ac:dyDescent="0.3">
      <c r="A1159" t="s">
        <v>194</v>
      </c>
      <c r="B1159" t="str">
        <f>VLOOKUP(C1159, olt_db!$B$2:$E$75, 2, 0)</f>
        <v>OLT-SMGN-IBS-Bandar_Sawah-01</v>
      </c>
      <c r="C1159" t="s">
        <v>205</v>
      </c>
      <c r="D1159" s="130" t="s">
        <v>732</v>
      </c>
      <c r="E1159" s="16" t="s">
        <v>752</v>
      </c>
      <c r="F1159" s="44">
        <v>3.1695579139033301</v>
      </c>
      <c r="G1159" s="42">
        <v>99.337405013018696</v>
      </c>
      <c r="H1159" s="17">
        <f t="shared" si="32"/>
        <v>79.230012405679076</v>
      </c>
    </row>
    <row r="1160" spans="1:8" x14ac:dyDescent="0.3">
      <c r="A1160" t="s">
        <v>194</v>
      </c>
      <c r="B1160" t="str">
        <f>VLOOKUP(C1160, olt_db!$B$2:$E$75, 2, 0)</f>
        <v>OLT-SMGN-IBS-Bandar_Sawah-01</v>
      </c>
      <c r="C1160" t="s">
        <v>205</v>
      </c>
      <c r="D1160" s="130" t="s">
        <v>732</v>
      </c>
      <c r="E1160" s="16" t="s">
        <v>753</v>
      </c>
      <c r="F1160" s="44">
        <v>3.1689131407970801</v>
      </c>
      <c r="G1160" s="42">
        <v>99.337400801897701</v>
      </c>
      <c r="H1160" s="17">
        <f t="shared" si="32"/>
        <v>79.775177249446713</v>
      </c>
    </row>
    <row r="1161" spans="1:8" x14ac:dyDescent="0.3">
      <c r="A1161" t="s">
        <v>194</v>
      </c>
      <c r="B1161" t="str">
        <f>VLOOKUP(C1161, olt_db!$B$2:$E$75, 2, 0)</f>
        <v>OLT-SMGN-IBS-Bandar_Sawah-01</v>
      </c>
      <c r="C1161" t="s">
        <v>205</v>
      </c>
      <c r="D1161" s="130" t="s">
        <v>732</v>
      </c>
      <c r="E1161" s="16" t="s">
        <v>754</v>
      </c>
      <c r="F1161" s="44">
        <v>3.1682644311044501</v>
      </c>
      <c r="G1161" s="42">
        <v>99.337426653277205</v>
      </c>
      <c r="H1161" s="17">
        <f t="shared" si="32"/>
        <v>71.282978207218648</v>
      </c>
    </row>
    <row r="1162" spans="1:8" x14ac:dyDescent="0.3">
      <c r="A1162" t="s">
        <v>194</v>
      </c>
      <c r="B1162" t="str">
        <f>VLOOKUP(C1162, olt_db!$B$2:$E$75, 2, 0)</f>
        <v>OLT-SMGN-IBS-Bandar_Sawah-01</v>
      </c>
      <c r="C1162" t="s">
        <v>205</v>
      </c>
      <c r="D1162" s="130" t="s">
        <v>732</v>
      </c>
      <c r="E1162" s="16" t="s">
        <v>755</v>
      </c>
      <c r="F1162" s="44">
        <v>3.1676850974417299</v>
      </c>
      <c r="G1162" s="42">
        <v>99.337396555200399</v>
      </c>
      <c r="H1162" s="17">
        <f t="shared" si="32"/>
        <v>40.398780565516191</v>
      </c>
    </row>
    <row r="1163" spans="1:8" x14ac:dyDescent="0.3">
      <c r="A1163" t="s">
        <v>194</v>
      </c>
      <c r="B1163" t="str">
        <f>VLOOKUP(C1163, olt_db!$B$2:$E$75, 2, 0)</f>
        <v>OLT-SMGN-IBS-Bandar_Sawah-01</v>
      </c>
      <c r="C1163" t="s">
        <v>205</v>
      </c>
      <c r="D1163" s="130" t="s">
        <v>732</v>
      </c>
      <c r="E1163" s="16" t="s">
        <v>756</v>
      </c>
      <c r="F1163" s="44">
        <v>3.1673757430992402</v>
      </c>
      <c r="G1163" s="42">
        <v>99.337285074013593</v>
      </c>
      <c r="H1163" s="17">
        <f t="shared" si="32"/>
        <v>42.742536917737432</v>
      </c>
    </row>
    <row r="1164" spans="1:8" x14ac:dyDescent="0.3">
      <c r="A1164" t="s">
        <v>194</v>
      </c>
      <c r="B1164" t="str">
        <f>VLOOKUP(C1164, olt_db!$B$2:$E$75, 2, 0)</f>
        <v>OLT-SMGN-IBS-Bandar_Sawah-01</v>
      </c>
      <c r="C1164" t="s">
        <v>205</v>
      </c>
      <c r="D1164" s="130" t="s">
        <v>732</v>
      </c>
      <c r="E1164" s="16" t="s">
        <v>757</v>
      </c>
      <c r="F1164" s="44">
        <v>3.1671074688989198</v>
      </c>
      <c r="G1164" s="42">
        <v>99.337063319007697</v>
      </c>
      <c r="H1164" s="17">
        <f t="shared" si="32"/>
        <v>66.205166571920103</v>
      </c>
    </row>
    <row r="1165" spans="1:8" x14ac:dyDescent="0.3">
      <c r="A1165" t="s">
        <v>194</v>
      </c>
      <c r="B1165" t="str">
        <f>VLOOKUP(C1165, olt_db!$B$2:$E$75, 2, 0)</f>
        <v>OLT-SMGN-IBS-Bandar_Sawah-01</v>
      </c>
      <c r="C1165" t="s">
        <v>205</v>
      </c>
      <c r="D1165" s="130" t="s">
        <v>732</v>
      </c>
      <c r="E1165" s="16" t="s">
        <v>758</v>
      </c>
      <c r="F1165" s="44">
        <v>3.1668542197891201</v>
      </c>
      <c r="G1165" s="42">
        <v>99.336587030831495</v>
      </c>
      <c r="H1165" s="17">
        <f t="shared" si="32"/>
        <v>59.229732278345672</v>
      </c>
    </row>
    <row r="1166" spans="1:8" x14ac:dyDescent="0.3">
      <c r="A1166" t="s">
        <v>194</v>
      </c>
      <c r="B1166" t="str">
        <f>VLOOKUP(C1166, olt_db!$B$2:$E$75, 2, 0)</f>
        <v>OLT-SMGN-IBS-Bandar_Sawah-01</v>
      </c>
      <c r="C1166" t="s">
        <v>205</v>
      </c>
      <c r="D1166" s="130" t="s">
        <v>732</v>
      </c>
      <c r="E1166" s="16" t="s">
        <v>759</v>
      </c>
      <c r="F1166" s="44">
        <v>3.1666095171804201</v>
      </c>
      <c r="G1166" s="42">
        <v>99.336171107412</v>
      </c>
      <c r="H1166" s="17">
        <f t="shared" si="32"/>
        <v>106.89995348497338</v>
      </c>
    </row>
    <row r="1167" spans="1:8" x14ac:dyDescent="0.3">
      <c r="A1167" t="s">
        <v>194</v>
      </c>
      <c r="B1167" t="str">
        <f>VLOOKUP(C1167, olt_db!$B$2:$E$75, 2, 0)</f>
        <v>OLT-SMGN-IBS-Bandar_Sawah-01</v>
      </c>
      <c r="C1167" t="s">
        <v>205</v>
      </c>
      <c r="D1167" s="130" t="s">
        <v>732</v>
      </c>
      <c r="E1167" s="16" t="s">
        <v>760</v>
      </c>
      <c r="F1167" s="44">
        <v>3.16615875362826</v>
      </c>
      <c r="G1167" s="42">
        <v>99.335425888327094</v>
      </c>
      <c r="H1167" s="17">
        <f t="shared" si="32"/>
        <v>152.22207275338167</v>
      </c>
    </row>
    <row r="1168" spans="1:8" x14ac:dyDescent="0.3">
      <c r="A1168" t="s">
        <v>194</v>
      </c>
      <c r="B1168" t="str">
        <f>VLOOKUP(C1168, olt_db!$B$2:$E$75, 2, 0)</f>
        <v>OLT-SMGN-IBS-Bandar_Sawah-01</v>
      </c>
      <c r="C1168" t="s">
        <v>205</v>
      </c>
      <c r="D1168" s="130" t="s">
        <v>732</v>
      </c>
      <c r="E1168" s="16" t="s">
        <v>761</v>
      </c>
      <c r="F1168" s="44">
        <v>3.1654814382440901</v>
      </c>
      <c r="G1168" s="42">
        <v>99.334387052988205</v>
      </c>
      <c r="H1168" s="17">
        <f t="shared" si="32"/>
        <v>99.773728220036361</v>
      </c>
    </row>
    <row r="1169" spans="1:8" x14ac:dyDescent="0.3">
      <c r="A1169" t="s">
        <v>194</v>
      </c>
      <c r="B1169" t="str">
        <f>VLOOKUP(C1169, olt_db!$B$2:$E$75, 2, 0)</f>
        <v>OLT-SMGN-IBS-Bandar_Sawah-01</v>
      </c>
      <c r="C1169" t="s">
        <v>205</v>
      </c>
      <c r="D1169" s="130" t="s">
        <v>732</v>
      </c>
      <c r="E1169" s="16" t="s">
        <v>762</v>
      </c>
      <c r="F1169" s="44">
        <v>3.16500718066384</v>
      </c>
      <c r="G1169" s="42">
        <v>99.333726969561098</v>
      </c>
      <c r="H1169" s="17">
        <f t="shared" si="32"/>
        <v>133.82687072544647</v>
      </c>
    </row>
    <row r="1170" spans="1:8" x14ac:dyDescent="0.3">
      <c r="A1170" t="s">
        <v>194</v>
      </c>
      <c r="B1170" t="str">
        <f>VLOOKUP(C1170, olt_db!$B$2:$E$75, 2, 0)</f>
        <v>OLT-SMGN-IBS-Bandar_Sawah-01</v>
      </c>
      <c r="C1170" t="s">
        <v>205</v>
      </c>
      <c r="D1170" s="130" t="s">
        <v>732</v>
      </c>
      <c r="E1170" s="16" t="s">
        <v>763</v>
      </c>
      <c r="F1170" s="44">
        <v>3.1644391241633398</v>
      </c>
      <c r="G1170" s="42">
        <v>99.332796324860396</v>
      </c>
      <c r="H1170" s="17">
        <f t="shared" si="32"/>
        <v>97.652576844432133</v>
      </c>
    </row>
    <row r="1171" spans="1:8" x14ac:dyDescent="0.3">
      <c r="A1171" t="s">
        <v>194</v>
      </c>
      <c r="B1171" t="str">
        <f>VLOOKUP(C1171, olt_db!$B$2:$E$75, 2, 0)</f>
        <v>OLT-SMGN-IBS-Bandar_Sawah-01</v>
      </c>
      <c r="C1171" t="s">
        <v>205</v>
      </c>
      <c r="D1171" s="130" t="s">
        <v>732</v>
      </c>
      <c r="E1171" s="16" t="s">
        <v>764</v>
      </c>
      <c r="F1171" s="44">
        <v>3.16400868835923</v>
      </c>
      <c r="G1171" s="42">
        <v>99.332127253712997</v>
      </c>
      <c r="H1171" s="17">
        <f t="shared" si="32"/>
        <v>70.208986367385137</v>
      </c>
    </row>
    <row r="1172" spans="1:8" x14ac:dyDescent="0.3">
      <c r="A1172" t="s">
        <v>194</v>
      </c>
      <c r="B1172" t="str">
        <f>VLOOKUP(C1172, olt_db!$B$2:$E$75, 2, 0)</f>
        <v>OLT-SMGN-IBS-Bandar_Sawah-01</v>
      </c>
      <c r="C1172" t="s">
        <v>205</v>
      </c>
      <c r="D1172" s="130" t="s">
        <v>732</v>
      </c>
      <c r="E1172" s="16" t="s">
        <v>765</v>
      </c>
      <c r="F1172" s="44">
        <v>3.1637686131765399</v>
      </c>
      <c r="G1172" s="42">
        <v>99.331607973957802</v>
      </c>
      <c r="H1172" s="17">
        <f t="shared" si="32"/>
        <v>80.595979146645917</v>
      </c>
    </row>
    <row r="1173" spans="1:8" x14ac:dyDescent="0.3">
      <c r="A1173" t="s">
        <v>194</v>
      </c>
      <c r="B1173" t="str">
        <f>VLOOKUP(C1173, olt_db!$B$2:$E$75, 2, 0)</f>
        <v>OLT-SMGN-IBS-Bandar_Sawah-01</v>
      </c>
      <c r="C1173" t="s">
        <v>205</v>
      </c>
      <c r="D1173" s="130" t="s">
        <v>732</v>
      </c>
      <c r="E1173" s="16" t="s">
        <v>766</v>
      </c>
      <c r="F1173" s="44">
        <v>3.1634488248231798</v>
      </c>
      <c r="G1173" s="42">
        <v>99.331034436408004</v>
      </c>
      <c r="H1173" s="17">
        <f t="shared" si="32"/>
        <v>119.25101684964289</v>
      </c>
    </row>
    <row r="1174" spans="1:8" x14ac:dyDescent="0.3">
      <c r="A1174" t="s">
        <v>194</v>
      </c>
      <c r="B1174" t="str">
        <f>VLOOKUP(C1174, olt_db!$B$2:$E$75, 2, 0)</f>
        <v>OLT-SMGN-IBS-Bandar_Sawah-01</v>
      </c>
      <c r="C1174" t="s">
        <v>205</v>
      </c>
      <c r="D1174" s="130" t="s">
        <v>732</v>
      </c>
      <c r="E1174" s="16" t="s">
        <v>767</v>
      </c>
      <c r="F1174" s="44">
        <v>3.1629643629801798</v>
      </c>
      <c r="G1174" s="42">
        <v>99.330192240788804</v>
      </c>
      <c r="H1174" s="17">
        <f t="shared" si="32"/>
        <v>106.88960580499105</v>
      </c>
    </row>
    <row r="1175" spans="1:8" x14ac:dyDescent="0.3">
      <c r="A1175" t="s">
        <v>194</v>
      </c>
      <c r="B1175" t="str">
        <f>VLOOKUP(C1175, olt_db!$B$2:$E$75, 2, 0)</f>
        <v>OLT-SMGN-IBS-Bandar_Sawah-01</v>
      </c>
      <c r="C1175" t="s">
        <v>205</v>
      </c>
      <c r="D1175" s="130" t="s">
        <v>732</v>
      </c>
      <c r="E1175" s="16" t="s">
        <v>768</v>
      </c>
      <c r="F1175" s="44">
        <v>3.1625252105553798</v>
      </c>
      <c r="G1175" s="42">
        <v>99.329440200433694</v>
      </c>
      <c r="H1175" s="17">
        <f t="shared" si="32"/>
        <v>165.04030471173243</v>
      </c>
    </row>
    <row r="1176" spans="1:8" x14ac:dyDescent="0.3">
      <c r="A1176" t="s">
        <v>194</v>
      </c>
      <c r="B1176" t="str">
        <f>VLOOKUP(C1176, olt_db!$B$2:$E$75, 2, 0)</f>
        <v>OLT-SMGN-IBS-Bandar_Sawah-01</v>
      </c>
      <c r="C1176" t="s">
        <v>205</v>
      </c>
      <c r="D1176" s="130" t="s">
        <v>732</v>
      </c>
      <c r="E1176" s="16" t="s">
        <v>769</v>
      </c>
      <c r="F1176" s="44">
        <v>3.1618904653837201</v>
      </c>
      <c r="G1176" s="42">
        <v>99.328254723100997</v>
      </c>
      <c r="H1176" s="17">
        <f t="shared" si="32"/>
        <v>152.20345361399967</v>
      </c>
    </row>
    <row r="1177" spans="1:8" x14ac:dyDescent="0.3">
      <c r="A1177" t="s">
        <v>194</v>
      </c>
      <c r="B1177" t="str">
        <f>VLOOKUP(C1177, olt_db!$B$2:$E$75, 2, 0)</f>
        <v>OLT-SMGN-IBS-Bandar_Sawah-01</v>
      </c>
      <c r="C1177" t="s">
        <v>205</v>
      </c>
      <c r="D1177" s="130" t="s">
        <v>732</v>
      </c>
      <c r="E1177" s="16" t="s">
        <v>770</v>
      </c>
      <c r="F1177" s="44">
        <v>3.1612991832319901</v>
      </c>
      <c r="G1177" s="42">
        <v>99.327164646327006</v>
      </c>
      <c r="H1177" s="17">
        <f t="shared" si="32"/>
        <v>128.26331211492624</v>
      </c>
    </row>
    <row r="1178" spans="1:8" x14ac:dyDescent="0.3">
      <c r="A1178" t="s">
        <v>194</v>
      </c>
      <c r="B1178" t="str">
        <f>VLOOKUP(C1178, olt_db!$B$2:$E$75, 2, 0)</f>
        <v>OLT-SMGN-IBS-Bandar_Sawah-01</v>
      </c>
      <c r="C1178" t="s">
        <v>205</v>
      </c>
      <c r="D1178" s="130" t="s">
        <v>732</v>
      </c>
      <c r="E1178" s="16" t="s">
        <v>771</v>
      </c>
      <c r="F1178" s="44">
        <v>3.1608029578852901</v>
      </c>
      <c r="G1178" s="42">
        <v>99.326244914047393</v>
      </c>
      <c r="H1178" s="17">
        <f t="shared" si="32"/>
        <v>93.09634321703588</v>
      </c>
    </row>
    <row r="1179" spans="1:8" x14ac:dyDescent="0.3">
      <c r="A1179" t="s">
        <v>194</v>
      </c>
      <c r="B1179" t="str">
        <f>VLOOKUP(C1179, olt_db!$B$2:$E$75, 2, 0)</f>
        <v>OLT-SMGN-IBS-Bandar_Sawah-01</v>
      </c>
      <c r="C1179" t="s">
        <v>205</v>
      </c>
      <c r="D1179" s="130" t="s">
        <v>732</v>
      </c>
      <c r="E1179" s="16" t="s">
        <v>772</v>
      </c>
      <c r="F1179" s="44">
        <v>3.16044518701902</v>
      </c>
      <c r="G1179" s="42">
        <v>99.3255760592359</v>
      </c>
      <c r="H1179" s="17">
        <f t="shared" si="32"/>
        <v>81.107815422296952</v>
      </c>
    </row>
    <row r="1180" spans="1:8" x14ac:dyDescent="0.3">
      <c r="A1180" t="s">
        <v>194</v>
      </c>
      <c r="B1180" t="str">
        <f>VLOOKUP(C1180, olt_db!$B$2:$E$75, 2, 0)</f>
        <v>OLT-SMGN-IBS-Bandar_Sawah-01</v>
      </c>
      <c r="C1180" t="s">
        <v>205</v>
      </c>
      <c r="D1180" s="130" t="s">
        <v>732</v>
      </c>
      <c r="E1180" s="16" t="s">
        <v>773</v>
      </c>
      <c r="F1180" s="44">
        <v>3.1601263323143201</v>
      </c>
      <c r="G1180" s="42">
        <v>99.324997232669503</v>
      </c>
      <c r="H1180" s="17">
        <f t="shared" si="32"/>
        <v>76.378917223970902</v>
      </c>
    </row>
    <row r="1181" spans="1:8" x14ac:dyDescent="0.3">
      <c r="A1181" t="s">
        <v>194</v>
      </c>
      <c r="B1181" t="str">
        <f>VLOOKUP(C1181, olt_db!$B$2:$E$75, 2, 0)</f>
        <v>OLT-SMGN-IBS-Bandar_Sawah-01</v>
      </c>
      <c r="C1181" t="s">
        <v>205</v>
      </c>
      <c r="D1181" s="130" t="s">
        <v>732</v>
      </c>
      <c r="E1181" s="16" t="s">
        <v>774</v>
      </c>
      <c r="F1181" s="44">
        <v>3.1598220525907701</v>
      </c>
      <c r="G1181" s="42">
        <v>99.324454392495895</v>
      </c>
      <c r="H1181" s="17">
        <f t="shared" si="32"/>
        <v>95.166286488640466</v>
      </c>
    </row>
    <row r="1182" spans="1:8" x14ac:dyDescent="0.3">
      <c r="A1182" t="s">
        <v>194</v>
      </c>
      <c r="B1182" t="str">
        <f>VLOOKUP(C1182, olt_db!$B$2:$E$75, 2, 0)</f>
        <v>OLT-SMGN-IBS-Bandar_Sawah-01</v>
      </c>
      <c r="C1182" t="s">
        <v>205</v>
      </c>
      <c r="D1182" s="130" t="s">
        <v>732</v>
      </c>
      <c r="E1182" s="16" t="s">
        <v>775</v>
      </c>
      <c r="F1182" s="44">
        <v>3.1590476844543098</v>
      </c>
      <c r="G1182" s="42">
        <v>99.324441296912198</v>
      </c>
      <c r="H1182" s="17">
        <f t="shared" si="32"/>
        <v>95.856304598171732</v>
      </c>
    </row>
    <row r="1183" spans="1:8" x14ac:dyDescent="0.3">
      <c r="A1183" t="s">
        <v>194</v>
      </c>
      <c r="B1183" t="str">
        <f>VLOOKUP(C1183, olt_db!$B$2:$E$75, 2, 0)</f>
        <v>OLT-SMGN-IBS-Bandar_Sawah-01</v>
      </c>
      <c r="C1183" t="s">
        <v>205</v>
      </c>
      <c r="D1183" s="130" t="s">
        <v>732</v>
      </c>
      <c r="E1183" s="16" t="s">
        <v>737</v>
      </c>
      <c r="F1183" s="44">
        <v>3.1582676118383399</v>
      </c>
      <c r="G1183" s="42">
        <v>99.324447045951501</v>
      </c>
      <c r="H1183" s="17">
        <f>(ACOS(COS(RADIANS(90-F1184)) * COS(RADIANS(90-F1183)) + SIN(RADIANS(90-F1184)) * SIN(RADIANS(90-F1183)) * COS(RADIANS(G1184-G1183))) * 6371392)*1.105</f>
        <v>99.063225014854908</v>
      </c>
    </row>
    <row r="1184" spans="1:8" x14ac:dyDescent="0.3">
      <c r="A1184" t="s">
        <v>194</v>
      </c>
      <c r="B1184" t="str">
        <f>VLOOKUP(C1184, olt_db!$B$2:$E$75, 2, 0)</f>
        <v>OLT-SMGN-IBS-Bandar_Sawah-01</v>
      </c>
      <c r="C1184" t="s">
        <v>205</v>
      </c>
      <c r="D1184" s="130" t="s">
        <v>732</v>
      </c>
      <c r="E1184" s="16" t="s">
        <v>738</v>
      </c>
      <c r="F1184" s="44">
        <v>3.1574614217989501</v>
      </c>
      <c r="G1184" s="42">
        <v>99.324445261696198</v>
      </c>
      <c r="H1184" s="17">
        <f t="shared" ref="H1184:H1246" si="33">(ACOS(COS(RADIANS(90-F1185)) * COS(RADIANS(90-F1184)) + SIN(RADIANS(90-F1185)) * SIN(RADIANS(90-F1184)) * COS(RADIANS(G1185-G1184))) * 6371392)*1.105</f>
        <v>51.476591892856476</v>
      </c>
    </row>
    <row r="1185" spans="1:8" x14ac:dyDescent="0.3">
      <c r="A1185" t="s">
        <v>194</v>
      </c>
      <c r="B1185" t="str">
        <f>VLOOKUP(C1185, olt_db!$B$2:$E$75, 2, 0)</f>
        <v>OLT-SMGN-IBS-Bandar_Sawah-01</v>
      </c>
      <c r="C1185" t="s">
        <v>205</v>
      </c>
      <c r="D1185" s="130" t="s">
        <v>732</v>
      </c>
      <c r="E1185" s="16" t="s">
        <v>739</v>
      </c>
      <c r="F1185" s="44">
        <v>3.1570426941288199</v>
      </c>
      <c r="G1185" s="42">
        <v>99.324432376124804</v>
      </c>
      <c r="H1185" s="17">
        <f t="shared" si="33"/>
        <v>63.213713117825741</v>
      </c>
    </row>
    <row r="1186" spans="1:8" x14ac:dyDescent="0.3">
      <c r="A1186" t="s">
        <v>194</v>
      </c>
      <c r="B1186" t="str">
        <f>VLOOKUP(C1186, olt_db!$B$2:$E$75, 2, 0)</f>
        <v>OLT-SMGN-IBS-Bandar_Sawah-01</v>
      </c>
      <c r="C1186" t="s">
        <v>205</v>
      </c>
      <c r="D1186" s="130" t="s">
        <v>732</v>
      </c>
      <c r="E1186" s="16" t="s">
        <v>740</v>
      </c>
      <c r="F1186" s="44">
        <v>3.15702421578988</v>
      </c>
      <c r="G1186" s="42">
        <v>99.323917483213094</v>
      </c>
      <c r="H1186" s="17">
        <f t="shared" si="33"/>
        <v>79.715416469134126</v>
      </c>
    </row>
    <row r="1187" spans="1:8" x14ac:dyDescent="0.3">
      <c r="A1187" t="s">
        <v>194</v>
      </c>
      <c r="B1187" t="str">
        <f>VLOOKUP(C1187, olt_db!$B$2:$E$75, 2, 0)</f>
        <v>OLT-SMGN-IBS-Bandar_Sawah-01</v>
      </c>
      <c r="C1187" t="s">
        <v>205</v>
      </c>
      <c r="D1187" s="130" t="s">
        <v>732</v>
      </c>
      <c r="E1187" s="16" t="s">
        <v>741</v>
      </c>
      <c r="F1187" s="44">
        <v>3.15686098210361</v>
      </c>
      <c r="G1187" s="42">
        <v>99.323288664495806</v>
      </c>
      <c r="H1187" s="17">
        <f t="shared" si="33"/>
        <v>87.140020498455073</v>
      </c>
    </row>
    <row r="1188" spans="1:8" x14ac:dyDescent="0.3">
      <c r="A1188" t="s">
        <v>194</v>
      </c>
      <c r="B1188" t="str">
        <f>VLOOKUP(C1188, olt_db!$B$2:$E$75, 2, 0)</f>
        <v>OLT-SMGN-IBS-Bandar_Sawah-01</v>
      </c>
      <c r="C1188" t="s">
        <v>205</v>
      </c>
      <c r="D1188" s="130" t="s">
        <v>732</v>
      </c>
      <c r="E1188" s="16" t="s">
        <v>742</v>
      </c>
      <c r="F1188" s="44">
        <v>3.1567764631505502</v>
      </c>
      <c r="G1188" s="42">
        <v>99.322583490469796</v>
      </c>
      <c r="H1188" s="17">
        <f t="shared" si="33"/>
        <v>74.575043341671162</v>
      </c>
    </row>
    <row r="1189" spans="1:8" x14ac:dyDescent="0.3">
      <c r="A1189" t="s">
        <v>194</v>
      </c>
      <c r="B1189" t="str">
        <f>VLOOKUP(C1189, olt_db!$B$2:$E$75, 2, 0)</f>
        <v>OLT-SMGN-IBS-Bandar_Sawah-01</v>
      </c>
      <c r="C1189" t="s">
        <v>205</v>
      </c>
      <c r="D1189" s="130" t="s">
        <v>732</v>
      </c>
      <c r="E1189" s="16" t="s">
        <v>743</v>
      </c>
      <c r="F1189" s="44">
        <v>3.1566945019695498</v>
      </c>
      <c r="G1189" s="42">
        <v>99.321981233359097</v>
      </c>
      <c r="H1189" s="17">
        <f t="shared" si="33"/>
        <v>173.71267735221016</v>
      </c>
    </row>
    <row r="1190" spans="1:8" x14ac:dyDescent="0.3">
      <c r="A1190" t="s">
        <v>194</v>
      </c>
      <c r="B1190" t="str">
        <f>VLOOKUP(C1190, olt_db!$B$2:$E$75, 2, 0)</f>
        <v>OLT-SMGN-IBS-Bandar_Sawah-01</v>
      </c>
      <c r="C1190" t="s">
        <v>205</v>
      </c>
      <c r="D1190" s="130" t="s">
        <v>732</v>
      </c>
      <c r="E1190" s="16" t="s">
        <v>744</v>
      </c>
      <c r="F1190" s="44">
        <v>3.1565042035985198</v>
      </c>
      <c r="G1190" s="42">
        <v>99.320578270155195</v>
      </c>
      <c r="H1190" s="17">
        <f t="shared" si="33"/>
        <v>122.50680482719902</v>
      </c>
    </row>
    <row r="1191" spans="1:8" x14ac:dyDescent="0.3">
      <c r="A1191" t="s">
        <v>194</v>
      </c>
      <c r="B1191" t="str">
        <f>VLOOKUP(C1191, olt_db!$B$2:$E$75, 2, 0)</f>
        <v>OLT-SMGN-IBS-Bandar_Sawah-01</v>
      </c>
      <c r="C1191" t="s">
        <v>205</v>
      </c>
      <c r="D1191" s="130" t="s">
        <v>732</v>
      </c>
      <c r="E1191" s="16" t="s">
        <v>745</v>
      </c>
      <c r="F1191" s="44">
        <v>3.1563995334955299</v>
      </c>
      <c r="G1191" s="42">
        <v>99.319585294034496</v>
      </c>
      <c r="H1191" s="17">
        <f t="shared" si="33"/>
        <v>103.86928349761311</v>
      </c>
    </row>
    <row r="1192" spans="1:8" x14ac:dyDescent="0.3">
      <c r="A1192" t="s">
        <v>194</v>
      </c>
      <c r="B1192" t="str">
        <f>VLOOKUP(C1192, olt_db!$B$2:$E$75, 2, 0)</f>
        <v>OLT-SMGN-IBS-Bandar_Sawah-01</v>
      </c>
      <c r="C1192" t="s">
        <v>205</v>
      </c>
      <c r="D1192" s="130" t="s">
        <v>732</v>
      </c>
      <c r="E1192" s="16" t="s">
        <v>746</v>
      </c>
      <c r="F1192" s="44">
        <v>3.15627663649318</v>
      </c>
      <c r="G1192" s="42">
        <v>99.318747700171002</v>
      </c>
      <c r="H1192" s="17">
        <f t="shared" si="33"/>
        <v>95.415535472219261</v>
      </c>
    </row>
    <row r="1193" spans="1:8" x14ac:dyDescent="0.3">
      <c r="A1193" t="s">
        <v>194</v>
      </c>
      <c r="B1193" t="str">
        <f>VLOOKUP(C1193, olt_db!$B$2:$E$75, 2, 0)</f>
        <v>OLT-SMGN-IBS-Bandar_Sawah-01</v>
      </c>
      <c r="C1193" t="s">
        <v>205</v>
      </c>
      <c r="D1193" s="130" t="s">
        <v>732</v>
      </c>
      <c r="E1193" s="16" t="s">
        <v>747</v>
      </c>
      <c r="F1193" s="44">
        <v>3.1562422712837899</v>
      </c>
      <c r="G1193" s="42">
        <v>99.317970776026897</v>
      </c>
      <c r="H1193" s="17">
        <f t="shared" si="33"/>
        <v>57.593943090609571</v>
      </c>
    </row>
    <row r="1194" spans="1:8" x14ac:dyDescent="0.3">
      <c r="A1194" t="s">
        <v>194</v>
      </c>
      <c r="B1194" t="str">
        <f>VLOOKUP(C1194, olt_db!$B$2:$E$75, 2, 0)</f>
        <v>OLT-SMGN-IBS-Bandar_Sawah-01</v>
      </c>
      <c r="C1194" t="s">
        <v>205</v>
      </c>
      <c r="D1194" s="130" t="s">
        <v>732</v>
      </c>
      <c r="E1194" s="16" t="s">
        <v>748</v>
      </c>
      <c r="F1194" s="44">
        <v>3.1561851115378499</v>
      </c>
      <c r="G1194" s="42">
        <v>99.317504859684306</v>
      </c>
      <c r="H1194" s="17">
        <f t="shared" si="33"/>
        <v>122.25953822987169</v>
      </c>
    </row>
    <row r="1195" spans="1:8" x14ac:dyDescent="0.3">
      <c r="A1195" t="s">
        <v>194</v>
      </c>
      <c r="B1195" t="str">
        <f>VLOOKUP(C1195, olt_db!$B$2:$E$75, 2, 0)</f>
        <v>OLT-SMGN-IBS-Bandar_Sawah-01</v>
      </c>
      <c r="C1195" t="s">
        <v>205</v>
      </c>
      <c r="D1195" s="130" t="s">
        <v>732</v>
      </c>
      <c r="E1195" s="16" t="s">
        <v>711</v>
      </c>
      <c r="F1195" s="44">
        <v>3.1560758134144602</v>
      </c>
      <c r="G1195" s="42">
        <v>99.316514411507299</v>
      </c>
      <c r="H1195" s="17">
        <f t="shared" si="33"/>
        <v>52.305584715512197</v>
      </c>
    </row>
    <row r="1196" spans="1:8" x14ac:dyDescent="0.3">
      <c r="A1196" t="s">
        <v>194</v>
      </c>
      <c r="B1196" t="str">
        <f>VLOOKUP(C1196, olt_db!$B$2:$E$75, 2, 0)</f>
        <v>OLT-SMGN-IBS-Bandar_Sawah-01</v>
      </c>
      <c r="C1196" t="s">
        <v>205</v>
      </c>
      <c r="D1196" s="130" t="s">
        <v>732</v>
      </c>
      <c r="E1196" s="131" t="s">
        <v>712</v>
      </c>
      <c r="F1196" s="132">
        <v>3.15565016326752</v>
      </c>
      <c r="G1196" s="133">
        <v>99.316510191325307</v>
      </c>
      <c r="H1196" s="134">
        <f>(ACOS(COS(RADIANS(90-olt_db!F46)) * COS(RADIANS(90-F1196)) + SIN(RADIANS(90-olt_db!F46)) * SIN(RADIANS(90-F1196)) * COS(RADIANS(olt_db!G46-G1196))) * 6371392)*1.105</f>
        <v>57.331540779920999</v>
      </c>
    </row>
    <row r="1197" spans="1:8" x14ac:dyDescent="0.3">
      <c r="A1197" t="s">
        <v>194</v>
      </c>
      <c r="B1197" t="str">
        <f>VLOOKUP(C1197, olt_db!$B$2:$E$75, 2, 0)</f>
        <v>OLT-SMGN-IBS-Bandar_Sawah-01</v>
      </c>
      <c r="C1197" t="s">
        <v>205</v>
      </c>
      <c r="D1197" s="135" t="s">
        <v>842</v>
      </c>
      <c r="E1197" s="65" t="s">
        <v>781</v>
      </c>
      <c r="F1197" s="66">
        <v>3.1355524732917401</v>
      </c>
      <c r="G1197" s="67">
        <v>99.307144238847201</v>
      </c>
      <c r="H1197" s="68">
        <f t="shared" si="33"/>
        <v>45.508798647961662</v>
      </c>
    </row>
    <row r="1198" spans="1:8" x14ac:dyDescent="0.3">
      <c r="A1198" t="s">
        <v>194</v>
      </c>
      <c r="B1198" t="str">
        <f>VLOOKUP(C1198, olt_db!$B$2:$E$75, 2, 0)</f>
        <v>OLT-SMGN-IBS-Bandar_Sawah-01</v>
      </c>
      <c r="C1198" t="s">
        <v>205</v>
      </c>
      <c r="D1198" s="135" t="s">
        <v>842</v>
      </c>
      <c r="E1198" s="65" t="s">
        <v>782</v>
      </c>
      <c r="F1198" s="66">
        <v>3.1356041641679</v>
      </c>
      <c r="G1198" s="67">
        <v>99.307511521206195</v>
      </c>
      <c r="H1198" s="68">
        <f t="shared" si="33"/>
        <v>53.95034796799429</v>
      </c>
    </row>
    <row r="1199" spans="1:8" x14ac:dyDescent="0.3">
      <c r="A1199" t="s">
        <v>194</v>
      </c>
      <c r="B1199" t="str">
        <f>VLOOKUP(C1199, olt_db!$B$2:$E$75, 2, 0)</f>
        <v>OLT-SMGN-IBS-Bandar_Sawah-01</v>
      </c>
      <c r="C1199" t="s">
        <v>205</v>
      </c>
      <c r="D1199" s="135" t="s">
        <v>842</v>
      </c>
      <c r="E1199" s="65" t="s">
        <v>783</v>
      </c>
      <c r="F1199" s="66">
        <v>3.13562355456525</v>
      </c>
      <c r="G1199" s="67">
        <v>99.307950806497999</v>
      </c>
      <c r="H1199" s="68">
        <f t="shared" si="33"/>
        <v>43.584374916834989</v>
      </c>
    </row>
    <row r="1200" spans="1:8" x14ac:dyDescent="0.3">
      <c r="A1200" t="s">
        <v>194</v>
      </c>
      <c r="B1200" t="str">
        <f>VLOOKUP(C1200, olt_db!$B$2:$E$75, 2, 0)</f>
        <v>OLT-SMGN-IBS-Bandar_Sawah-01</v>
      </c>
      <c r="C1200" t="s">
        <v>205</v>
      </c>
      <c r="D1200" s="135" t="s">
        <v>842</v>
      </c>
      <c r="E1200" s="65" t="s">
        <v>784</v>
      </c>
      <c r="F1200" s="66">
        <v>3.1356562539297799</v>
      </c>
      <c r="G1200" s="67">
        <v>99.308304522840302</v>
      </c>
      <c r="H1200" s="68">
        <f t="shared" si="33"/>
        <v>48.743858422599267</v>
      </c>
    </row>
    <row r="1201" spans="1:8" x14ac:dyDescent="0.3">
      <c r="A1201" t="s">
        <v>194</v>
      </c>
      <c r="B1201" t="str">
        <f>VLOOKUP(C1201, olt_db!$B$2:$E$75, 2, 0)</f>
        <v>OLT-SMGN-IBS-Bandar_Sawah-01</v>
      </c>
      <c r="C1201" t="s">
        <v>205</v>
      </c>
      <c r="D1201" s="135" t="s">
        <v>842</v>
      </c>
      <c r="E1201" s="65" t="s">
        <v>785</v>
      </c>
      <c r="F1201" s="66">
        <v>3.13567552620668</v>
      </c>
      <c r="G1201" s="67">
        <v>99.308701333163995</v>
      </c>
      <c r="H1201" s="68">
        <f t="shared" si="33"/>
        <v>52.541563585570024</v>
      </c>
    </row>
    <row r="1202" spans="1:8" x14ac:dyDescent="0.3">
      <c r="A1202" t="s">
        <v>194</v>
      </c>
      <c r="B1202" t="str">
        <f>VLOOKUP(C1202, olt_db!$B$2:$E$75, 2, 0)</f>
        <v>OLT-SMGN-IBS-Bandar_Sawah-01</v>
      </c>
      <c r="C1202" t="s">
        <v>205</v>
      </c>
      <c r="D1202" s="135" t="s">
        <v>842</v>
      </c>
      <c r="E1202" s="65" t="s">
        <v>786</v>
      </c>
      <c r="F1202" s="66">
        <v>3.1356988740940199</v>
      </c>
      <c r="G1202" s="67">
        <v>99.309128927056804</v>
      </c>
      <c r="H1202" s="68">
        <f t="shared" si="33"/>
        <v>76.491447429700528</v>
      </c>
    </row>
    <row r="1203" spans="1:8" x14ac:dyDescent="0.3">
      <c r="A1203" t="s">
        <v>194</v>
      </c>
      <c r="B1203" t="str">
        <f>VLOOKUP(C1203, olt_db!$B$2:$E$75, 2, 0)</f>
        <v>OLT-SMGN-IBS-Bandar_Sawah-01</v>
      </c>
      <c r="C1203" t="s">
        <v>205</v>
      </c>
      <c r="D1203" s="135" t="s">
        <v>842</v>
      </c>
      <c r="E1203" s="65" t="s">
        <v>787</v>
      </c>
      <c r="F1203" s="66">
        <v>3.1357373422206001</v>
      </c>
      <c r="G1203" s="67">
        <v>99.309751167560606</v>
      </c>
      <c r="H1203" s="68">
        <f t="shared" si="33"/>
        <v>52.322310367698321</v>
      </c>
    </row>
    <row r="1204" spans="1:8" x14ac:dyDescent="0.3">
      <c r="A1204" t="s">
        <v>194</v>
      </c>
      <c r="B1204" t="str">
        <f>VLOOKUP(C1204, olt_db!$B$2:$E$75, 2, 0)</f>
        <v>OLT-SMGN-IBS-Bandar_Sawah-01</v>
      </c>
      <c r="C1204" t="s">
        <v>205</v>
      </c>
      <c r="D1204" s="135" t="s">
        <v>842</v>
      </c>
      <c r="E1204" s="65" t="s">
        <v>788</v>
      </c>
      <c r="F1204" s="66">
        <v>3.1357634761436599</v>
      </c>
      <c r="G1204" s="67">
        <v>99.310176808213598</v>
      </c>
      <c r="H1204" s="68">
        <f t="shared" si="33"/>
        <v>63.1698223204613</v>
      </c>
    </row>
    <row r="1205" spans="1:8" x14ac:dyDescent="0.3">
      <c r="A1205" t="s">
        <v>194</v>
      </c>
      <c r="B1205" t="str">
        <f>VLOOKUP(C1205, olt_db!$B$2:$E$75, 2, 0)</f>
        <v>OLT-SMGN-IBS-Bandar_Sawah-01</v>
      </c>
      <c r="C1205" t="s">
        <v>205</v>
      </c>
      <c r="D1205" s="135" t="s">
        <v>842</v>
      </c>
      <c r="E1205" s="65" t="s">
        <v>789</v>
      </c>
      <c r="F1205" s="66">
        <v>3.13579829606681</v>
      </c>
      <c r="G1205" s="67">
        <v>99.310690482030097</v>
      </c>
      <c r="H1205" s="68">
        <f t="shared" si="33"/>
        <v>66.258176645565726</v>
      </c>
    </row>
    <row r="1206" spans="1:8" x14ac:dyDescent="0.3">
      <c r="A1206" t="s">
        <v>194</v>
      </c>
      <c r="B1206" t="str">
        <f>VLOOKUP(C1206, olt_db!$B$2:$E$75, 2, 0)</f>
        <v>OLT-SMGN-IBS-Bandar_Sawah-01</v>
      </c>
      <c r="C1206" t="s">
        <v>205</v>
      </c>
      <c r="D1206" s="135" t="s">
        <v>842</v>
      </c>
      <c r="E1206" s="65" t="s">
        <v>790</v>
      </c>
      <c r="F1206" s="66">
        <v>3.13582417305811</v>
      </c>
      <c r="G1206" s="67">
        <v>99.311229887804103</v>
      </c>
      <c r="H1206" s="68">
        <f t="shared" si="33"/>
        <v>72.119778732820819</v>
      </c>
    </row>
    <row r="1207" spans="1:8" x14ac:dyDescent="0.3">
      <c r="A1207" t="s">
        <v>194</v>
      </c>
      <c r="B1207" t="str">
        <f>VLOOKUP(C1207, olt_db!$B$2:$E$75, 2, 0)</f>
        <v>OLT-SMGN-IBS-Bandar_Sawah-01</v>
      </c>
      <c r="C1207" t="s">
        <v>205</v>
      </c>
      <c r="D1207" s="135" t="s">
        <v>842</v>
      </c>
      <c r="E1207" s="65" t="s">
        <v>791</v>
      </c>
      <c r="F1207" s="66">
        <v>3.1358732988009401</v>
      </c>
      <c r="G1207" s="67">
        <v>99.3118156270817</v>
      </c>
      <c r="H1207" s="68">
        <f t="shared" si="33"/>
        <v>52.820888046513687</v>
      </c>
    </row>
    <row r="1208" spans="1:8" x14ac:dyDescent="0.3">
      <c r="A1208" t="s">
        <v>194</v>
      </c>
      <c r="B1208" t="str">
        <f>VLOOKUP(C1208, olt_db!$B$2:$E$75, 2, 0)</f>
        <v>OLT-SMGN-IBS-Bandar_Sawah-01</v>
      </c>
      <c r="C1208" t="s">
        <v>205</v>
      </c>
      <c r="D1208" s="135" t="s">
        <v>842</v>
      </c>
      <c r="E1208" s="65" t="s">
        <v>792</v>
      </c>
      <c r="F1208" s="66">
        <v>3.1359030991932801</v>
      </c>
      <c r="G1208" s="67">
        <v>99.312245100462107</v>
      </c>
      <c r="H1208" s="68">
        <f t="shared" si="33"/>
        <v>57.978201869424844</v>
      </c>
    </row>
    <row r="1209" spans="1:8" x14ac:dyDescent="0.3">
      <c r="A1209" t="s">
        <v>194</v>
      </c>
      <c r="B1209" t="str">
        <f>VLOOKUP(C1209, olt_db!$B$2:$E$75, 2, 0)</f>
        <v>OLT-SMGN-IBS-Bandar_Sawah-01</v>
      </c>
      <c r="C1209" t="s">
        <v>205</v>
      </c>
      <c r="D1209" s="135" t="s">
        <v>842</v>
      </c>
      <c r="E1209" s="65" t="s">
        <v>793</v>
      </c>
      <c r="F1209" s="66">
        <v>3.1359114009878901</v>
      </c>
      <c r="G1209" s="67">
        <v>99.312717570582095</v>
      </c>
      <c r="H1209" s="68">
        <f t="shared" si="33"/>
        <v>64.584499775271311</v>
      </c>
    </row>
    <row r="1210" spans="1:8" x14ac:dyDescent="0.3">
      <c r="A1210" t="s">
        <v>194</v>
      </c>
      <c r="B1210" t="str">
        <f>VLOOKUP(C1210, olt_db!$B$2:$E$75, 2, 0)</f>
        <v>OLT-SMGN-IBS-Bandar_Sawah-01</v>
      </c>
      <c r="C1210" t="s">
        <v>205</v>
      </c>
      <c r="D1210" s="135" t="s">
        <v>842</v>
      </c>
      <c r="E1210" s="65" t="s">
        <v>794</v>
      </c>
      <c r="F1210" s="66">
        <v>3.135966149003</v>
      </c>
      <c r="G1210" s="67">
        <v>99.313241094979304</v>
      </c>
      <c r="H1210" s="68">
        <f t="shared" si="33"/>
        <v>68.134475247292315</v>
      </c>
    </row>
    <row r="1211" spans="1:8" x14ac:dyDescent="0.3">
      <c r="A1211" t="s">
        <v>194</v>
      </c>
      <c r="B1211" t="str">
        <f>VLOOKUP(C1211, olt_db!$B$2:$E$75, 2, 0)</f>
        <v>OLT-SMGN-IBS-Bandar_Sawah-01</v>
      </c>
      <c r="C1211" t="s">
        <v>205</v>
      </c>
      <c r="D1211" s="135" t="s">
        <v>842</v>
      </c>
      <c r="E1211" s="65" t="s">
        <v>795</v>
      </c>
      <c r="F1211" s="66">
        <v>3.1359814782156499</v>
      </c>
      <c r="G1211" s="67">
        <v>99.313796203663102</v>
      </c>
      <c r="H1211" s="68">
        <f t="shared" si="33"/>
        <v>45.716433057701835</v>
      </c>
    </row>
    <row r="1212" spans="1:8" x14ac:dyDescent="0.3">
      <c r="A1212" t="s">
        <v>194</v>
      </c>
      <c r="B1212" t="str">
        <f>VLOOKUP(C1212, olt_db!$B$2:$E$75, 2, 0)</f>
        <v>OLT-SMGN-IBS-Bandar_Sawah-01</v>
      </c>
      <c r="C1212" t="s">
        <v>205</v>
      </c>
      <c r="D1212" s="135" t="s">
        <v>842</v>
      </c>
      <c r="E1212" s="65" t="s">
        <v>796</v>
      </c>
      <c r="F1212" s="66">
        <v>3.13603284569523</v>
      </c>
      <c r="G1212" s="67">
        <v>99.314165240621094</v>
      </c>
      <c r="H1212" s="68">
        <f t="shared" si="33"/>
        <v>70.639623306842054</v>
      </c>
    </row>
    <row r="1213" spans="1:8" x14ac:dyDescent="0.3">
      <c r="A1213" t="s">
        <v>194</v>
      </c>
      <c r="B1213" t="str">
        <f>VLOOKUP(C1213, olt_db!$B$2:$E$75, 2, 0)</f>
        <v>OLT-SMGN-IBS-Bandar_Sawah-01</v>
      </c>
      <c r="C1213" t="s">
        <v>205</v>
      </c>
      <c r="D1213" s="135" t="s">
        <v>842</v>
      </c>
      <c r="E1213" s="65" t="s">
        <v>797</v>
      </c>
      <c r="F1213" s="66">
        <v>3.1359887504544699</v>
      </c>
      <c r="G1213" s="67">
        <v>99.314739282552296</v>
      </c>
      <c r="H1213" s="68">
        <f t="shared" si="33"/>
        <v>82.529071304041935</v>
      </c>
    </row>
    <row r="1214" spans="1:8" x14ac:dyDescent="0.3">
      <c r="A1214" t="s">
        <v>194</v>
      </c>
      <c r="B1214" t="str">
        <f>VLOOKUP(C1214, olt_db!$B$2:$E$75, 2, 0)</f>
        <v>OLT-SMGN-IBS-Bandar_Sawah-01</v>
      </c>
      <c r="C1214" t="s">
        <v>205</v>
      </c>
      <c r="D1214" s="135" t="s">
        <v>842</v>
      </c>
      <c r="E1214" s="65" t="s">
        <v>798</v>
      </c>
      <c r="F1214" s="66">
        <v>3.1360269770835498</v>
      </c>
      <c r="G1214" s="67">
        <v>99.315410833834306</v>
      </c>
      <c r="H1214" s="68">
        <f t="shared" si="33"/>
        <v>100.48912000721639</v>
      </c>
    </row>
    <row r="1215" spans="1:8" x14ac:dyDescent="0.3">
      <c r="A1215" t="s">
        <v>194</v>
      </c>
      <c r="B1215" t="str">
        <f>VLOOKUP(C1215, olt_db!$B$2:$E$75, 2, 0)</f>
        <v>OLT-SMGN-IBS-Bandar_Sawah-01</v>
      </c>
      <c r="C1215" t="s">
        <v>205</v>
      </c>
      <c r="D1215" s="135" t="s">
        <v>842</v>
      </c>
      <c r="E1215" s="65" t="s">
        <v>799</v>
      </c>
      <c r="F1215" s="66">
        <v>3.1360673679498401</v>
      </c>
      <c r="G1215" s="67">
        <v>99.316228856584601</v>
      </c>
      <c r="H1215" s="68">
        <f t="shared" si="33"/>
        <v>139.62573586109323</v>
      </c>
    </row>
    <row r="1216" spans="1:8" x14ac:dyDescent="0.3">
      <c r="A1216" t="s">
        <v>194</v>
      </c>
      <c r="B1216" t="str">
        <f>VLOOKUP(C1216, olt_db!$B$2:$E$75, 2, 0)</f>
        <v>OLT-SMGN-IBS-Bandar_Sawah-01</v>
      </c>
      <c r="C1216" t="s">
        <v>205</v>
      </c>
      <c r="D1216" s="135" t="s">
        <v>842</v>
      </c>
      <c r="E1216" s="65" t="s">
        <v>800</v>
      </c>
      <c r="F1216" s="66">
        <v>3.1361354966775798</v>
      </c>
      <c r="G1216" s="67">
        <v>99.3173648093439</v>
      </c>
      <c r="H1216" s="68">
        <f t="shared" si="33"/>
        <v>147.72749000742897</v>
      </c>
    </row>
    <row r="1217" spans="1:8" x14ac:dyDescent="0.3">
      <c r="A1217" t="s">
        <v>194</v>
      </c>
      <c r="B1217" t="str">
        <f>VLOOKUP(C1217, olt_db!$B$2:$E$75, 2, 0)</f>
        <v>OLT-SMGN-IBS-Bandar_Sawah-01</v>
      </c>
      <c r="C1217" t="s">
        <v>205</v>
      </c>
      <c r="D1217" s="135" t="s">
        <v>842</v>
      </c>
      <c r="E1217" s="65" t="s">
        <v>801</v>
      </c>
      <c r="F1217" s="66">
        <v>3.1362099852121101</v>
      </c>
      <c r="G1217" s="67">
        <v>99.318566528715905</v>
      </c>
      <c r="H1217" s="68">
        <f t="shared" si="33"/>
        <v>93.44492043933414</v>
      </c>
    </row>
    <row r="1218" spans="1:8" x14ac:dyDescent="0.3">
      <c r="A1218" t="s">
        <v>194</v>
      </c>
      <c r="B1218" t="str">
        <f>VLOOKUP(C1218, olt_db!$B$2:$E$75, 2, 0)</f>
        <v>OLT-SMGN-IBS-Bandar_Sawah-01</v>
      </c>
      <c r="C1218" t="s">
        <v>205</v>
      </c>
      <c r="D1218" s="135" t="s">
        <v>842</v>
      </c>
      <c r="E1218" s="65" t="s">
        <v>802</v>
      </c>
      <c r="F1218" s="66">
        <v>3.13624450319932</v>
      </c>
      <c r="G1218" s="67">
        <v>99.319327354302402</v>
      </c>
      <c r="H1218" s="68">
        <f t="shared" si="33"/>
        <v>99.584531631060059</v>
      </c>
    </row>
    <row r="1219" spans="1:8" x14ac:dyDescent="0.3">
      <c r="A1219" t="s">
        <v>194</v>
      </c>
      <c r="B1219" t="str">
        <f>VLOOKUP(C1219, olt_db!$B$2:$E$75, 2, 0)</f>
        <v>OLT-SMGN-IBS-Bandar_Sawah-01</v>
      </c>
      <c r="C1219" t="s">
        <v>205</v>
      </c>
      <c r="D1219" s="135" t="s">
        <v>842</v>
      </c>
      <c r="E1219" s="65" t="s">
        <v>803</v>
      </c>
      <c r="F1219" s="66">
        <v>3.13628213515041</v>
      </c>
      <c r="G1219" s="67">
        <v>99.320138128598998</v>
      </c>
      <c r="H1219" s="68">
        <f t="shared" si="33"/>
        <v>55.13574800827049</v>
      </c>
    </row>
    <row r="1220" spans="1:8" x14ac:dyDescent="0.3">
      <c r="A1220" t="s">
        <v>194</v>
      </c>
      <c r="B1220" t="str">
        <f>VLOOKUP(C1220, olt_db!$B$2:$E$75, 2, 0)</f>
        <v>OLT-SMGN-IBS-Bandar_Sawah-01</v>
      </c>
      <c r="C1220" t="s">
        <v>205</v>
      </c>
      <c r="D1220" s="135" t="s">
        <v>842</v>
      </c>
      <c r="E1220" s="65" t="s">
        <v>804</v>
      </c>
      <c r="F1220" s="66">
        <v>3.13665630466391</v>
      </c>
      <c r="G1220" s="67">
        <v>99.320386151882303</v>
      </c>
      <c r="H1220" s="68">
        <f t="shared" si="33"/>
        <v>94.171984967812861</v>
      </c>
    </row>
    <row r="1221" spans="1:8" x14ac:dyDescent="0.3">
      <c r="A1221" t="s">
        <v>194</v>
      </c>
      <c r="B1221" t="str">
        <f>VLOOKUP(C1221, olt_db!$B$2:$E$75, 2, 0)</f>
        <v>OLT-SMGN-IBS-Bandar_Sawah-01</v>
      </c>
      <c r="C1221" t="s">
        <v>205</v>
      </c>
      <c r="D1221" s="135" t="s">
        <v>842</v>
      </c>
      <c r="E1221" s="65" t="s">
        <v>805</v>
      </c>
      <c r="F1221" s="66">
        <v>3.1374127404674299</v>
      </c>
      <c r="G1221" s="67">
        <v>99.320509433630406</v>
      </c>
      <c r="H1221" s="68">
        <f t="shared" si="33"/>
        <v>89.055332205357445</v>
      </c>
    </row>
    <row r="1222" spans="1:8" x14ac:dyDescent="0.3">
      <c r="A1222" t="s">
        <v>194</v>
      </c>
      <c r="B1222" t="str">
        <f>VLOOKUP(C1222, olt_db!$B$2:$E$75, 2, 0)</f>
        <v>OLT-SMGN-IBS-Bandar_Sawah-01</v>
      </c>
      <c r="C1222" t="s">
        <v>205</v>
      </c>
      <c r="D1222" s="135" t="s">
        <v>842</v>
      </c>
      <c r="E1222" s="65" t="s">
        <v>806</v>
      </c>
      <c r="F1222" s="66">
        <v>3.1381238404089902</v>
      </c>
      <c r="G1222" s="67">
        <v>99.320649625440495</v>
      </c>
      <c r="H1222" s="68">
        <f t="shared" si="33"/>
        <v>114.23543243811839</v>
      </c>
    </row>
    <row r="1223" spans="1:8" x14ac:dyDescent="0.3">
      <c r="A1223" t="s">
        <v>194</v>
      </c>
      <c r="B1223" t="str">
        <f>VLOOKUP(C1223, olt_db!$B$2:$E$75, 2, 0)</f>
        <v>OLT-SMGN-IBS-Bandar_Sawah-01</v>
      </c>
      <c r="C1223" t="s">
        <v>205</v>
      </c>
      <c r="D1223" s="135" t="s">
        <v>842</v>
      </c>
      <c r="E1223" s="65" t="s">
        <v>807</v>
      </c>
      <c r="F1223" s="66">
        <v>3.13903917935176</v>
      </c>
      <c r="G1223" s="67">
        <v>99.3208124526749</v>
      </c>
      <c r="H1223" s="68">
        <f t="shared" si="33"/>
        <v>70.859047322456121</v>
      </c>
    </row>
    <row r="1224" spans="1:8" x14ac:dyDescent="0.3">
      <c r="A1224" t="s">
        <v>194</v>
      </c>
      <c r="B1224" t="str">
        <f>VLOOKUP(C1224, olt_db!$B$2:$E$75, 2, 0)</f>
        <v>OLT-SMGN-IBS-Bandar_Sawah-01</v>
      </c>
      <c r="C1224" t="s">
        <v>205</v>
      </c>
      <c r="D1224" s="135" t="s">
        <v>842</v>
      </c>
      <c r="E1224" s="65" t="s">
        <v>808</v>
      </c>
      <c r="F1224" s="66">
        <v>3.13960730101148</v>
      </c>
      <c r="G1224" s="67">
        <v>99.320911475470595</v>
      </c>
      <c r="H1224" s="68">
        <f t="shared" si="33"/>
        <v>68.763416386809809</v>
      </c>
    </row>
    <row r="1225" spans="1:8" x14ac:dyDescent="0.3">
      <c r="A1225" t="s">
        <v>194</v>
      </c>
      <c r="B1225" t="str">
        <f>VLOOKUP(C1225, olt_db!$B$2:$E$75, 2, 0)</f>
        <v>OLT-SMGN-IBS-Bandar_Sawah-01</v>
      </c>
      <c r="C1225" t="s">
        <v>205</v>
      </c>
      <c r="D1225" s="135" t="s">
        <v>842</v>
      </c>
      <c r="E1225" s="65" t="s">
        <v>809</v>
      </c>
      <c r="F1225" s="66">
        <v>3.1401644874803201</v>
      </c>
      <c r="G1225" s="67">
        <v>99.320963543484893</v>
      </c>
      <c r="H1225" s="68">
        <f t="shared" si="33"/>
        <v>96.651342207149838</v>
      </c>
    </row>
    <row r="1226" spans="1:8" x14ac:dyDescent="0.3">
      <c r="A1226" t="s">
        <v>194</v>
      </c>
      <c r="B1226" t="str">
        <f>VLOOKUP(C1226, olt_db!$B$2:$E$75, 2, 0)</f>
        <v>OLT-SMGN-IBS-Bandar_Sawah-01</v>
      </c>
      <c r="C1226" t="s">
        <v>205</v>
      </c>
      <c r="D1226" s="135" t="s">
        <v>842</v>
      </c>
      <c r="E1226" s="65" t="s">
        <v>810</v>
      </c>
      <c r="F1226" s="66">
        <v>3.1409311674099598</v>
      </c>
      <c r="G1226" s="67">
        <v>99.321139547332294</v>
      </c>
      <c r="H1226" s="68">
        <f t="shared" si="33"/>
        <v>82.51820172608889</v>
      </c>
    </row>
    <row r="1227" spans="1:8" x14ac:dyDescent="0.3">
      <c r="A1227" t="s">
        <v>194</v>
      </c>
      <c r="B1227" t="str">
        <f>VLOOKUP(C1227, olt_db!$B$2:$E$75, 2, 0)</f>
        <v>OLT-SMGN-IBS-Bandar_Sawah-01</v>
      </c>
      <c r="C1227" t="s">
        <v>205</v>
      </c>
      <c r="D1227" s="135" t="s">
        <v>842</v>
      </c>
      <c r="E1227" s="65" t="s">
        <v>811</v>
      </c>
      <c r="F1227" s="66">
        <v>3.1415907743978302</v>
      </c>
      <c r="G1227" s="67">
        <v>99.321265803534203</v>
      </c>
      <c r="H1227" s="68">
        <f t="shared" si="33"/>
        <v>74.594521914669897</v>
      </c>
    </row>
    <row r="1228" spans="1:8" x14ac:dyDescent="0.3">
      <c r="A1228" t="s">
        <v>194</v>
      </c>
      <c r="B1228" t="str">
        <f>VLOOKUP(C1228, olt_db!$B$2:$E$75, 2, 0)</f>
        <v>OLT-SMGN-IBS-Bandar_Sawah-01</v>
      </c>
      <c r="C1228" t="s">
        <v>205</v>
      </c>
      <c r="D1228" s="135" t="s">
        <v>842</v>
      </c>
      <c r="E1228" s="65" t="s">
        <v>812</v>
      </c>
      <c r="F1228" s="66">
        <v>3.1421890332064999</v>
      </c>
      <c r="G1228" s="67">
        <v>99.3213689682579</v>
      </c>
      <c r="H1228" s="68">
        <f t="shared" si="33"/>
        <v>64.446914378969595</v>
      </c>
    </row>
    <row r="1229" spans="1:8" x14ac:dyDescent="0.3">
      <c r="A1229" t="s">
        <v>194</v>
      </c>
      <c r="B1229" t="str">
        <f>VLOOKUP(C1229, olt_db!$B$2:$E$75, 2, 0)</f>
        <v>OLT-SMGN-IBS-Bandar_Sawah-01</v>
      </c>
      <c r="C1229" t="s">
        <v>205</v>
      </c>
      <c r="D1229" s="135" t="s">
        <v>842</v>
      </c>
      <c r="E1229" s="65" t="s">
        <v>813</v>
      </c>
      <c r="F1229" s="66">
        <v>3.1423787978578499</v>
      </c>
      <c r="G1229" s="67">
        <v>99.320879286870195</v>
      </c>
      <c r="H1229" s="68">
        <f t="shared" si="33"/>
        <v>28.244169224954131</v>
      </c>
    </row>
    <row r="1230" spans="1:8" x14ac:dyDescent="0.3">
      <c r="A1230" t="s">
        <v>194</v>
      </c>
      <c r="B1230" t="str">
        <f>VLOOKUP(C1230, olt_db!$B$2:$E$75, 2, 0)</f>
        <v>OLT-SMGN-IBS-Bandar_Sawah-01</v>
      </c>
      <c r="C1230" t="s">
        <v>205</v>
      </c>
      <c r="D1230" s="135" t="s">
        <v>842</v>
      </c>
      <c r="E1230" s="65" t="s">
        <v>814</v>
      </c>
      <c r="F1230" s="66">
        <v>3.1424613344501702</v>
      </c>
      <c r="G1230" s="67">
        <v>99.320664439433301</v>
      </c>
      <c r="H1230" s="68">
        <f t="shared" si="33"/>
        <v>24.385191034745656</v>
      </c>
    </row>
    <row r="1231" spans="1:8" x14ac:dyDescent="0.3">
      <c r="A1231" t="s">
        <v>194</v>
      </c>
      <c r="B1231" t="str">
        <f>VLOOKUP(C1231, olt_db!$B$2:$E$75, 2, 0)</f>
        <v>OLT-SMGN-IBS-Bandar_Sawah-01</v>
      </c>
      <c r="C1231" t="s">
        <v>205</v>
      </c>
      <c r="D1231" s="135" t="s">
        <v>842</v>
      </c>
      <c r="E1231" s="65" t="s">
        <v>815</v>
      </c>
      <c r="F1231" s="66">
        <v>3.14260706076875</v>
      </c>
      <c r="G1231" s="67">
        <v>99.320529528205796</v>
      </c>
      <c r="H1231" s="68">
        <f t="shared" si="33"/>
        <v>74.878376139469395</v>
      </c>
    </row>
    <row r="1232" spans="1:8" x14ac:dyDescent="0.3">
      <c r="A1232" t="s">
        <v>194</v>
      </c>
      <c r="B1232" t="str">
        <f>VLOOKUP(C1232, olt_db!$B$2:$E$75, 2, 0)</f>
        <v>OLT-SMGN-IBS-Bandar_Sawah-01</v>
      </c>
      <c r="C1232" t="s">
        <v>205</v>
      </c>
      <c r="D1232" s="135" t="s">
        <v>842</v>
      </c>
      <c r="E1232" s="65" t="s">
        <v>816</v>
      </c>
      <c r="F1232" s="66">
        <v>3.1431149529398899</v>
      </c>
      <c r="G1232" s="67">
        <v>99.3201923019719</v>
      </c>
      <c r="H1232" s="68">
        <f t="shared" si="33"/>
        <v>85.229899138219579</v>
      </c>
    </row>
    <row r="1233" spans="1:8" x14ac:dyDescent="0.3">
      <c r="A1233" t="s">
        <v>194</v>
      </c>
      <c r="B1233" t="str">
        <f>VLOOKUP(C1233, olt_db!$B$2:$E$75, 2, 0)</f>
        <v>OLT-SMGN-IBS-Bandar_Sawah-01</v>
      </c>
      <c r="C1233" t="s">
        <v>205</v>
      </c>
      <c r="D1233" s="135" t="s">
        <v>842</v>
      </c>
      <c r="E1233" s="65" t="s">
        <v>817</v>
      </c>
      <c r="F1233" s="66">
        <v>3.1437040420462301</v>
      </c>
      <c r="G1233" s="67">
        <v>99.319825587193293</v>
      </c>
      <c r="H1233" s="68">
        <f t="shared" si="33"/>
        <v>96.303399438997232</v>
      </c>
    </row>
    <row r="1234" spans="1:8" x14ac:dyDescent="0.3">
      <c r="A1234" t="s">
        <v>194</v>
      </c>
      <c r="B1234" t="str">
        <f>VLOOKUP(C1234, olt_db!$B$2:$E$75, 2, 0)</f>
        <v>OLT-SMGN-IBS-Bandar_Sawah-01</v>
      </c>
      <c r="C1234" t="s">
        <v>205</v>
      </c>
      <c r="D1234" s="135" t="s">
        <v>842</v>
      </c>
      <c r="E1234" s="65" t="s">
        <v>818</v>
      </c>
      <c r="F1234" s="66">
        <v>3.1443656427733799</v>
      </c>
      <c r="G1234" s="67">
        <v>99.319404809042695</v>
      </c>
      <c r="H1234" s="68">
        <f t="shared" si="33"/>
        <v>82.448482352168099</v>
      </c>
    </row>
    <row r="1235" spans="1:8" x14ac:dyDescent="0.3">
      <c r="A1235" t="s">
        <v>194</v>
      </c>
      <c r="B1235" t="str">
        <f>VLOOKUP(C1235, olt_db!$B$2:$E$75, 2, 0)</f>
        <v>OLT-SMGN-IBS-Bandar_Sawah-01</v>
      </c>
      <c r="C1235" t="s">
        <v>205</v>
      </c>
      <c r="D1235" s="135" t="s">
        <v>842</v>
      </c>
      <c r="E1235" s="65" t="s">
        <v>819</v>
      </c>
      <c r="F1235" s="66">
        <v>3.1449386714734202</v>
      </c>
      <c r="G1235" s="67">
        <v>99.319055211126297</v>
      </c>
      <c r="H1235" s="68">
        <f t="shared" si="33"/>
        <v>63.187852587821951</v>
      </c>
    </row>
    <row r="1236" spans="1:8" x14ac:dyDescent="0.3">
      <c r="A1236" t="s">
        <v>194</v>
      </c>
      <c r="B1236" t="str">
        <f>VLOOKUP(C1236, olt_db!$B$2:$E$75, 2, 0)</f>
        <v>OLT-SMGN-IBS-Bandar_Sawah-01</v>
      </c>
      <c r="C1236" t="s">
        <v>205</v>
      </c>
      <c r="D1236" s="135" t="s">
        <v>842</v>
      </c>
      <c r="E1236" s="65" t="s">
        <v>820</v>
      </c>
      <c r="F1236" s="66">
        <v>3.1453765241586402</v>
      </c>
      <c r="G1236" s="67">
        <v>99.318785136948506</v>
      </c>
      <c r="H1236" s="68">
        <f t="shared" si="33"/>
        <v>88.34676865728953</v>
      </c>
    </row>
    <row r="1237" spans="1:8" x14ac:dyDescent="0.3">
      <c r="A1237" t="s">
        <v>194</v>
      </c>
      <c r="B1237" t="str">
        <f>VLOOKUP(C1237, olt_db!$B$2:$E$75, 2, 0)</f>
        <v>OLT-SMGN-IBS-Bandar_Sawah-01</v>
      </c>
      <c r="C1237" t="s">
        <v>205</v>
      </c>
      <c r="D1237" s="135" t="s">
        <v>842</v>
      </c>
      <c r="E1237" s="65" t="s">
        <v>821</v>
      </c>
      <c r="F1237" s="66">
        <v>3.1459781203247701</v>
      </c>
      <c r="G1237" s="67">
        <v>99.318390825410603</v>
      </c>
      <c r="H1237" s="68">
        <f t="shared" si="33"/>
        <v>117.02756459078357</v>
      </c>
    </row>
    <row r="1238" spans="1:8" x14ac:dyDescent="0.3">
      <c r="A1238" t="s">
        <v>194</v>
      </c>
      <c r="B1238" t="str">
        <f>VLOOKUP(C1238, olt_db!$B$2:$E$75, 2, 0)</f>
        <v>OLT-SMGN-IBS-Bandar_Sawah-01</v>
      </c>
      <c r="C1238" t="s">
        <v>205</v>
      </c>
      <c r="D1238" s="135" t="s">
        <v>842</v>
      </c>
      <c r="E1238" s="65" t="s">
        <v>822</v>
      </c>
      <c r="F1238" s="66">
        <v>3.14680168428547</v>
      </c>
      <c r="G1238" s="67">
        <v>99.317911786575195</v>
      </c>
      <c r="H1238" s="68">
        <f t="shared" si="33"/>
        <v>98.663507691246025</v>
      </c>
    </row>
    <row r="1239" spans="1:8" x14ac:dyDescent="0.3">
      <c r="A1239" t="s">
        <v>194</v>
      </c>
      <c r="B1239" t="str">
        <f>VLOOKUP(C1239, olt_db!$B$2:$E$75, 2, 0)</f>
        <v>OLT-SMGN-IBS-Bandar_Sawah-01</v>
      </c>
      <c r="C1239" t="s">
        <v>205</v>
      </c>
      <c r="D1239" s="135" t="s">
        <v>842</v>
      </c>
      <c r="E1239" s="65" t="s">
        <v>823</v>
      </c>
      <c r="F1239" s="66">
        <v>3.14750280196919</v>
      </c>
      <c r="G1239" s="67">
        <v>99.317519858229105</v>
      </c>
      <c r="H1239" s="68">
        <f t="shared" si="33"/>
        <v>93.762332985979043</v>
      </c>
    </row>
    <row r="1240" spans="1:8" x14ac:dyDescent="0.3">
      <c r="A1240" t="s">
        <v>194</v>
      </c>
      <c r="B1240" t="str">
        <f>VLOOKUP(C1240, olt_db!$B$2:$E$75, 2, 0)</f>
        <v>OLT-SMGN-IBS-Bandar_Sawah-01</v>
      </c>
      <c r="C1240" t="s">
        <v>205</v>
      </c>
      <c r="D1240" s="135" t="s">
        <v>842</v>
      </c>
      <c r="E1240" s="65" t="s">
        <v>824</v>
      </c>
      <c r="F1240" s="66">
        <v>3.1481550592910001</v>
      </c>
      <c r="G1240" s="67">
        <v>99.317123267815404</v>
      </c>
      <c r="H1240" s="68">
        <f t="shared" si="33"/>
        <v>90.811856525017234</v>
      </c>
    </row>
    <row r="1241" spans="1:8" x14ac:dyDescent="0.3">
      <c r="A1241" t="s">
        <v>194</v>
      </c>
      <c r="B1241" t="str">
        <f>VLOOKUP(C1241, olt_db!$B$2:$E$75, 2, 0)</f>
        <v>OLT-SMGN-IBS-Bandar_Sawah-01</v>
      </c>
      <c r="C1241" t="s">
        <v>205</v>
      </c>
      <c r="D1241" s="135" t="s">
        <v>842</v>
      </c>
      <c r="E1241" s="65" t="s">
        <v>825</v>
      </c>
      <c r="F1241" s="66">
        <v>3.1487863146242399</v>
      </c>
      <c r="G1241" s="67">
        <v>99.316738372249802</v>
      </c>
      <c r="H1241" s="68">
        <f t="shared" si="33"/>
        <v>79.233832427814463</v>
      </c>
    </row>
    <row r="1242" spans="1:8" x14ac:dyDescent="0.3">
      <c r="A1242" t="s">
        <v>194</v>
      </c>
      <c r="B1242" t="str">
        <f>VLOOKUP(C1242, olt_db!$B$2:$E$75, 2, 0)</f>
        <v>OLT-SMGN-IBS-Bandar_Sawah-01</v>
      </c>
      <c r="C1242" t="s">
        <v>205</v>
      </c>
      <c r="D1242" s="135" t="s">
        <v>842</v>
      </c>
      <c r="E1242" s="65" t="s">
        <v>826</v>
      </c>
      <c r="F1242" s="66">
        <v>3.1493369880950501</v>
      </c>
      <c r="G1242" s="67">
        <v>99.316402384567098</v>
      </c>
      <c r="H1242" s="68">
        <f t="shared" si="33"/>
        <v>60.456815801852038</v>
      </c>
    </row>
    <row r="1243" spans="1:8" x14ac:dyDescent="0.3">
      <c r="A1243" t="s">
        <v>194</v>
      </c>
      <c r="B1243" t="str">
        <f>VLOOKUP(C1243, olt_db!$B$2:$E$75, 2, 0)</f>
        <v>OLT-SMGN-IBS-Bandar_Sawah-01</v>
      </c>
      <c r="C1243" t="s">
        <v>205</v>
      </c>
      <c r="D1243" s="135" t="s">
        <v>842</v>
      </c>
      <c r="E1243" s="65" t="s">
        <v>827</v>
      </c>
      <c r="F1243" s="66">
        <v>3.1497504170325099</v>
      </c>
      <c r="G1243" s="67">
        <v>99.316135246717195</v>
      </c>
      <c r="H1243" s="68">
        <f t="shared" si="33"/>
        <v>72.238105947367458</v>
      </c>
    </row>
    <row r="1244" spans="1:8" x14ac:dyDescent="0.3">
      <c r="A1244" t="s">
        <v>194</v>
      </c>
      <c r="B1244" t="str">
        <f>VLOOKUP(C1244, olt_db!$B$2:$E$75, 2, 0)</f>
        <v>OLT-SMGN-IBS-Bandar_Sawah-01</v>
      </c>
      <c r="C1244" t="s">
        <v>205</v>
      </c>
      <c r="D1244" s="135" t="s">
        <v>842</v>
      </c>
      <c r="E1244" s="65" t="s">
        <v>828</v>
      </c>
      <c r="F1244" s="66">
        <v>3.1502583031609999</v>
      </c>
      <c r="G1244" s="67">
        <v>99.315838723665294</v>
      </c>
      <c r="H1244" s="68">
        <f t="shared" si="33"/>
        <v>70.703864201231085</v>
      </c>
    </row>
    <row r="1245" spans="1:8" x14ac:dyDescent="0.3">
      <c r="A1245" t="s">
        <v>194</v>
      </c>
      <c r="B1245" t="str">
        <f>VLOOKUP(C1245, olt_db!$B$2:$E$75, 2, 0)</f>
        <v>OLT-SMGN-IBS-Bandar_Sawah-01</v>
      </c>
      <c r="C1245" t="s">
        <v>205</v>
      </c>
      <c r="D1245" s="135" t="s">
        <v>842</v>
      </c>
      <c r="E1245" s="65" t="s">
        <v>829</v>
      </c>
      <c r="F1245" s="66">
        <v>3.1507569590367002</v>
      </c>
      <c r="G1245" s="67">
        <v>99.315551189175594</v>
      </c>
      <c r="H1245" s="68">
        <f t="shared" si="33"/>
        <v>52.786079385019264</v>
      </c>
    </row>
    <row r="1246" spans="1:8" x14ac:dyDescent="0.3">
      <c r="A1246" t="s">
        <v>194</v>
      </c>
      <c r="B1246" t="str">
        <f>VLOOKUP(C1246, olt_db!$B$2:$E$75, 2, 0)</f>
        <v>OLT-SMGN-IBS-Bandar_Sawah-01</v>
      </c>
      <c r="C1246" t="s">
        <v>205</v>
      </c>
      <c r="D1246" s="135" t="s">
        <v>842</v>
      </c>
      <c r="E1246" s="65" t="s">
        <v>830</v>
      </c>
      <c r="F1246" s="66">
        <v>3.1511261221588001</v>
      </c>
      <c r="G1246" s="67">
        <v>99.315331178064994</v>
      </c>
      <c r="H1246" s="68">
        <f t="shared" si="33"/>
        <v>72.669819183361312</v>
      </c>
    </row>
    <row r="1247" spans="1:8" x14ac:dyDescent="0.3">
      <c r="A1247" t="s">
        <v>194</v>
      </c>
      <c r="B1247" t="str">
        <f>VLOOKUP(C1247, olt_db!$B$2:$E$75, 2, 0)</f>
        <v>OLT-SMGN-IBS-Bandar_Sawah-01</v>
      </c>
      <c r="C1247" t="s">
        <v>205</v>
      </c>
      <c r="D1247" s="135" t="s">
        <v>842</v>
      </c>
      <c r="E1247" s="65" t="s">
        <v>831</v>
      </c>
      <c r="F1247" s="66">
        <v>3.1515950981872498</v>
      </c>
      <c r="G1247" s="67">
        <v>99.3149703357345</v>
      </c>
      <c r="H1247" s="68">
        <f t="shared" ref="H1247:H1257" si="34">(ACOS(COS(RADIANS(90-F1248)) * COS(RADIANS(90-F1247)) + SIN(RADIANS(90-F1248)) * SIN(RADIANS(90-F1247)) * COS(RADIANS(G1248-G1247))) * 6371392)*1.105</f>
        <v>39.658600979027163</v>
      </c>
    </row>
    <row r="1248" spans="1:8" x14ac:dyDescent="0.3">
      <c r="A1248" t="s">
        <v>194</v>
      </c>
      <c r="B1248" t="str">
        <f>VLOOKUP(C1248, olt_db!$B$2:$E$75, 2, 0)</f>
        <v>OLT-SMGN-IBS-Bandar_Sawah-01</v>
      </c>
      <c r="C1248" t="s">
        <v>205</v>
      </c>
      <c r="D1248" s="135" t="s">
        <v>842</v>
      </c>
      <c r="E1248" s="65" t="s">
        <v>832</v>
      </c>
      <c r="F1248" s="66">
        <v>3.1519101599054999</v>
      </c>
      <c r="G1248" s="67">
        <v>99.314900214382007</v>
      </c>
      <c r="H1248" s="68">
        <f t="shared" si="34"/>
        <v>74.194708249228398</v>
      </c>
    </row>
    <row r="1249" spans="1:8" x14ac:dyDescent="0.3">
      <c r="A1249" t="s">
        <v>194</v>
      </c>
      <c r="B1249" t="str">
        <f>VLOOKUP(C1249, olt_db!$B$2:$E$75, 2, 0)</f>
        <v>OLT-SMGN-IBS-Bandar_Sawah-01</v>
      </c>
      <c r="C1249" t="s">
        <v>205</v>
      </c>
      <c r="D1249" s="135" t="s">
        <v>842</v>
      </c>
      <c r="E1249" s="65" t="s">
        <v>833</v>
      </c>
      <c r="F1249" s="66">
        <v>3.1525116923176899</v>
      </c>
      <c r="G1249" s="67">
        <v>99.314847762068098</v>
      </c>
      <c r="H1249" s="68">
        <f t="shared" si="34"/>
        <v>81.095330324001708</v>
      </c>
    </row>
    <row r="1250" spans="1:8" x14ac:dyDescent="0.3">
      <c r="A1250" t="s">
        <v>194</v>
      </c>
      <c r="B1250" t="str">
        <f>VLOOKUP(C1250, olt_db!$B$2:$E$75, 2, 0)</f>
        <v>OLT-SMGN-IBS-Bandar_Sawah-01</v>
      </c>
      <c r="C1250" t="s">
        <v>205</v>
      </c>
      <c r="D1250" s="135" t="s">
        <v>842</v>
      </c>
      <c r="E1250" s="65" t="s">
        <v>834</v>
      </c>
      <c r="F1250" s="66">
        <v>3.1531680231521499</v>
      </c>
      <c r="G1250" s="67">
        <v>99.314778482495896</v>
      </c>
      <c r="H1250" s="68">
        <f t="shared" si="34"/>
        <v>73.141203923439548</v>
      </c>
    </row>
    <row r="1251" spans="1:8" x14ac:dyDescent="0.3">
      <c r="A1251" t="s">
        <v>194</v>
      </c>
      <c r="B1251" t="str">
        <f>VLOOKUP(C1251, olt_db!$B$2:$E$75, 2, 0)</f>
        <v>OLT-SMGN-IBS-Bandar_Sawah-01</v>
      </c>
      <c r="C1251" t="s">
        <v>205</v>
      </c>
      <c r="D1251" s="135" t="s">
        <v>842</v>
      </c>
      <c r="E1251" s="65" t="s">
        <v>835</v>
      </c>
      <c r="F1251" s="66">
        <v>3.15376034816151</v>
      </c>
      <c r="G1251" s="67">
        <v>99.314719613516402</v>
      </c>
      <c r="H1251" s="68">
        <f t="shared" si="34"/>
        <v>52.989292211457247</v>
      </c>
    </row>
    <row r="1252" spans="1:8" x14ac:dyDescent="0.3">
      <c r="A1252" t="s">
        <v>194</v>
      </c>
      <c r="B1252" t="str">
        <f>VLOOKUP(C1252, olt_db!$B$2:$E$75, 2, 0)</f>
        <v>OLT-SMGN-IBS-Bandar_Sawah-01</v>
      </c>
      <c r="C1252" t="s">
        <v>205</v>
      </c>
      <c r="D1252" s="135" t="s">
        <v>842</v>
      </c>
      <c r="E1252" s="65" t="s">
        <v>836</v>
      </c>
      <c r="F1252" s="66">
        <v>3.1541890331161802</v>
      </c>
      <c r="G1252" s="67">
        <v>99.314672714392501</v>
      </c>
      <c r="H1252" s="68">
        <f t="shared" si="34"/>
        <v>48.653796075521804</v>
      </c>
    </row>
    <row r="1253" spans="1:8" x14ac:dyDescent="0.3">
      <c r="A1253" t="s">
        <v>194</v>
      </c>
      <c r="B1253" t="str">
        <f>VLOOKUP(C1253, olt_db!$B$2:$E$75, 2, 0)</f>
        <v>OLT-SMGN-IBS-Bandar_Sawah-01</v>
      </c>
      <c r="C1253" t="s">
        <v>205</v>
      </c>
      <c r="D1253" s="135" t="s">
        <v>842</v>
      </c>
      <c r="E1253" s="65" t="s">
        <v>837</v>
      </c>
      <c r="F1253" s="66">
        <v>3.1545832594768402</v>
      </c>
      <c r="G1253" s="67">
        <v>99.314635728719395</v>
      </c>
      <c r="H1253" s="68">
        <f t="shared" si="34"/>
        <v>52.905313161391035</v>
      </c>
    </row>
    <row r="1254" spans="1:8" x14ac:dyDescent="0.3">
      <c r="A1254" t="s">
        <v>194</v>
      </c>
      <c r="B1254" t="str">
        <f>VLOOKUP(C1254, olt_db!$B$2:$E$75, 2, 0)</f>
        <v>OLT-SMGN-IBS-Bandar_Sawah-01</v>
      </c>
      <c r="C1254" t="s">
        <v>205</v>
      </c>
      <c r="D1254" s="135" t="s">
        <v>842</v>
      </c>
      <c r="E1254" s="65" t="s">
        <v>838</v>
      </c>
      <c r="F1254" s="66">
        <v>3.15501244814799</v>
      </c>
      <c r="G1254" s="67">
        <v>99.314601438654407</v>
      </c>
      <c r="H1254" s="68">
        <f t="shared" si="34"/>
        <v>52.216712310752925</v>
      </c>
    </row>
    <row r="1255" spans="1:8" x14ac:dyDescent="0.3">
      <c r="A1255" t="s">
        <v>194</v>
      </c>
      <c r="B1255" t="str">
        <f>VLOOKUP(C1255, olt_db!$B$2:$E$75, 2, 0)</f>
        <v>OLT-SMGN-IBS-Bandar_Sawah-01</v>
      </c>
      <c r="C1255" t="s">
        <v>205</v>
      </c>
      <c r="D1255" s="135" t="s">
        <v>842</v>
      </c>
      <c r="E1255" s="65" t="s">
        <v>839</v>
      </c>
      <c r="F1255" s="66">
        <v>3.1554367814269799</v>
      </c>
      <c r="G1255" s="67">
        <v>99.314578558783396</v>
      </c>
      <c r="H1255" s="68">
        <f t="shared" si="34"/>
        <v>88.486497420185358</v>
      </c>
    </row>
    <row r="1256" spans="1:8" x14ac:dyDescent="0.3">
      <c r="A1256" t="s">
        <v>194</v>
      </c>
      <c r="B1256" t="str">
        <f>VLOOKUP(C1256, olt_db!$B$2:$E$75, 2, 0)</f>
        <v>OLT-SMGN-IBS-Bandar_Sawah-01</v>
      </c>
      <c r="C1256" t="s">
        <v>205</v>
      </c>
      <c r="D1256" s="135" t="s">
        <v>842</v>
      </c>
      <c r="E1256" s="65" t="s">
        <v>840</v>
      </c>
      <c r="F1256" s="66">
        <v>3.1555340121226001</v>
      </c>
      <c r="G1256" s="67">
        <v>99.315293164641204</v>
      </c>
      <c r="H1256" s="68">
        <f t="shared" si="34"/>
        <v>78.858800038113642</v>
      </c>
    </row>
    <row r="1257" spans="1:8" x14ac:dyDescent="0.3">
      <c r="A1257" t="s">
        <v>194</v>
      </c>
      <c r="B1257" t="str">
        <f>VLOOKUP(C1257, olt_db!$B$2:$E$75, 2, 0)</f>
        <v>OLT-SMGN-IBS-Bandar_Sawah-01</v>
      </c>
      <c r="C1257" t="s">
        <v>205</v>
      </c>
      <c r="D1257" s="135" t="s">
        <v>842</v>
      </c>
      <c r="E1257" s="65" t="s">
        <v>841</v>
      </c>
      <c r="F1257" s="66">
        <v>3.1555481541956798</v>
      </c>
      <c r="G1257" s="67">
        <v>99.315935748112693</v>
      </c>
      <c r="H1257" s="68">
        <f t="shared" si="34"/>
        <v>71.585347120833092</v>
      </c>
    </row>
    <row r="1258" spans="1:8" x14ac:dyDescent="0.3">
      <c r="A1258" t="s">
        <v>194</v>
      </c>
      <c r="B1258" t="str">
        <f>VLOOKUP(C1258, olt_db!$B$2:$E$75, 2, 0)</f>
        <v>OLT-SMGN-IBS-Bandar_Sawah-01</v>
      </c>
      <c r="C1258" t="s">
        <v>205</v>
      </c>
      <c r="D1258" s="135" t="s">
        <v>842</v>
      </c>
      <c r="E1258" s="65" t="s">
        <v>712</v>
      </c>
      <c r="F1258" s="66">
        <v>3.15565016326752</v>
      </c>
      <c r="G1258" s="67">
        <v>99.316510191325307</v>
      </c>
      <c r="H1258" s="136">
        <f>(ACOS(COS(RADIANS(90-olt_db!F46)) * COS(RADIANS(90-F1258)) + SIN(RADIANS(90-olt_db!F46)) * SIN(RADIANS(90-F1258)) * COS(RADIANS(olt_db!G46-G1258))) * 6371392)*1.105</f>
        <v>57.331540779920999</v>
      </c>
    </row>
    <row r="1259" spans="1:8" x14ac:dyDescent="0.3">
      <c r="A1259" t="s">
        <v>194</v>
      </c>
      <c r="B1259" t="str">
        <f>VLOOKUP(C1259, olt_db!$B$2:$E$75, 2, 0)</f>
        <v>OLT-SMGN-IBS-Bandar_Sawah-01</v>
      </c>
      <c r="C1259" t="s">
        <v>205</v>
      </c>
      <c r="D1259" s="138" t="s">
        <v>844</v>
      </c>
      <c r="E1259" s="26" t="s">
        <v>804</v>
      </c>
      <c r="F1259" s="43">
        <v>3.13665630466391</v>
      </c>
      <c r="G1259" s="41">
        <v>99.320386151882303</v>
      </c>
      <c r="H1259" s="27">
        <f t="shared" ref="H1259:H1296" si="35">(ACOS(COS(RADIANS(90-F1260)) * COS(RADIANS(90-F1259)) + SIN(RADIANS(90-F1260)) * SIN(RADIANS(90-F1259)) * COS(RADIANS(G1260-G1259))) * 6371392)*1.105</f>
        <v>94.171984967812861</v>
      </c>
    </row>
    <row r="1260" spans="1:8" x14ac:dyDescent="0.3">
      <c r="A1260" t="s">
        <v>194</v>
      </c>
      <c r="B1260" t="str">
        <f>VLOOKUP(C1260, olt_db!$B$2:$E$75, 2, 0)</f>
        <v>OLT-SMGN-IBS-Bandar_Sawah-01</v>
      </c>
      <c r="C1260" t="s">
        <v>205</v>
      </c>
      <c r="D1260" s="138" t="s">
        <v>844</v>
      </c>
      <c r="E1260" s="26" t="s">
        <v>805</v>
      </c>
      <c r="F1260" s="43">
        <v>3.1374127404674299</v>
      </c>
      <c r="G1260" s="41">
        <v>99.320509433630406</v>
      </c>
      <c r="H1260" s="27">
        <f t="shared" si="35"/>
        <v>89.055332205357445</v>
      </c>
    </row>
    <row r="1261" spans="1:8" x14ac:dyDescent="0.3">
      <c r="A1261" t="s">
        <v>194</v>
      </c>
      <c r="B1261" t="str">
        <f>VLOOKUP(C1261, olt_db!$B$2:$E$75, 2, 0)</f>
        <v>OLT-SMGN-IBS-Bandar_Sawah-01</v>
      </c>
      <c r="C1261" t="s">
        <v>205</v>
      </c>
      <c r="D1261" s="138" t="s">
        <v>844</v>
      </c>
      <c r="E1261" s="26" t="s">
        <v>806</v>
      </c>
      <c r="F1261" s="43">
        <v>3.1381238404089902</v>
      </c>
      <c r="G1261" s="41">
        <v>99.320649625440495</v>
      </c>
      <c r="H1261" s="27">
        <f t="shared" si="35"/>
        <v>114.23543243811839</v>
      </c>
    </row>
    <row r="1262" spans="1:8" x14ac:dyDescent="0.3">
      <c r="A1262" t="s">
        <v>194</v>
      </c>
      <c r="B1262" t="str">
        <f>VLOOKUP(C1262, olt_db!$B$2:$E$75, 2, 0)</f>
        <v>OLT-SMGN-IBS-Bandar_Sawah-01</v>
      </c>
      <c r="C1262" t="s">
        <v>205</v>
      </c>
      <c r="D1262" s="138" t="s">
        <v>844</v>
      </c>
      <c r="E1262" s="26" t="s">
        <v>807</v>
      </c>
      <c r="F1262" s="43">
        <v>3.13903917935176</v>
      </c>
      <c r="G1262" s="41">
        <v>99.3208124526749</v>
      </c>
      <c r="H1262" s="27">
        <f t="shared" si="35"/>
        <v>70.859047322456121</v>
      </c>
    </row>
    <row r="1263" spans="1:8" x14ac:dyDescent="0.3">
      <c r="A1263" t="s">
        <v>194</v>
      </c>
      <c r="B1263" t="str">
        <f>VLOOKUP(C1263, olt_db!$B$2:$E$75, 2, 0)</f>
        <v>OLT-SMGN-IBS-Bandar_Sawah-01</v>
      </c>
      <c r="C1263" t="s">
        <v>205</v>
      </c>
      <c r="D1263" s="138" t="s">
        <v>844</v>
      </c>
      <c r="E1263" s="26" t="s">
        <v>808</v>
      </c>
      <c r="F1263" s="43">
        <v>3.13960730101148</v>
      </c>
      <c r="G1263" s="41">
        <v>99.320911475470595</v>
      </c>
      <c r="H1263" s="27">
        <f t="shared" si="35"/>
        <v>68.763416386809809</v>
      </c>
    </row>
    <row r="1264" spans="1:8" x14ac:dyDescent="0.3">
      <c r="A1264" t="s">
        <v>194</v>
      </c>
      <c r="B1264" t="str">
        <f>VLOOKUP(C1264, olt_db!$B$2:$E$75, 2, 0)</f>
        <v>OLT-SMGN-IBS-Bandar_Sawah-01</v>
      </c>
      <c r="C1264" t="s">
        <v>205</v>
      </c>
      <c r="D1264" s="138" t="s">
        <v>844</v>
      </c>
      <c r="E1264" s="26" t="s">
        <v>809</v>
      </c>
      <c r="F1264" s="43">
        <v>3.1401644874803201</v>
      </c>
      <c r="G1264" s="41">
        <v>99.320963543484893</v>
      </c>
      <c r="H1264" s="27">
        <f t="shared" si="35"/>
        <v>96.651342207149838</v>
      </c>
    </row>
    <row r="1265" spans="1:8" x14ac:dyDescent="0.3">
      <c r="A1265" t="s">
        <v>194</v>
      </c>
      <c r="B1265" t="str">
        <f>VLOOKUP(C1265, olt_db!$B$2:$E$75, 2, 0)</f>
        <v>OLT-SMGN-IBS-Bandar_Sawah-01</v>
      </c>
      <c r="C1265" t="s">
        <v>205</v>
      </c>
      <c r="D1265" s="138" t="s">
        <v>844</v>
      </c>
      <c r="E1265" s="26" t="s">
        <v>810</v>
      </c>
      <c r="F1265" s="43">
        <v>3.1409311674099598</v>
      </c>
      <c r="G1265" s="41">
        <v>99.321139547332294</v>
      </c>
      <c r="H1265" s="27">
        <f t="shared" si="35"/>
        <v>82.51820172608889</v>
      </c>
    </row>
    <row r="1266" spans="1:8" x14ac:dyDescent="0.3">
      <c r="A1266" t="s">
        <v>194</v>
      </c>
      <c r="B1266" t="str">
        <f>VLOOKUP(C1266, olt_db!$B$2:$E$75, 2, 0)</f>
        <v>OLT-SMGN-IBS-Bandar_Sawah-01</v>
      </c>
      <c r="C1266" t="s">
        <v>205</v>
      </c>
      <c r="D1266" s="138" t="s">
        <v>844</v>
      </c>
      <c r="E1266" s="26" t="s">
        <v>811</v>
      </c>
      <c r="F1266" s="43">
        <v>3.1415907743978302</v>
      </c>
      <c r="G1266" s="41">
        <v>99.321265803534203</v>
      </c>
      <c r="H1266" s="27">
        <f t="shared" si="35"/>
        <v>74.594521914669897</v>
      </c>
    </row>
    <row r="1267" spans="1:8" x14ac:dyDescent="0.3">
      <c r="A1267" t="s">
        <v>194</v>
      </c>
      <c r="B1267" t="str">
        <f>VLOOKUP(C1267, olt_db!$B$2:$E$75, 2, 0)</f>
        <v>OLT-SMGN-IBS-Bandar_Sawah-01</v>
      </c>
      <c r="C1267" t="s">
        <v>205</v>
      </c>
      <c r="D1267" s="138" t="s">
        <v>844</v>
      </c>
      <c r="E1267" s="26" t="s">
        <v>812</v>
      </c>
      <c r="F1267" s="43">
        <v>3.1421890332064999</v>
      </c>
      <c r="G1267" s="41">
        <v>99.3213689682579</v>
      </c>
      <c r="H1267" s="27">
        <f t="shared" si="35"/>
        <v>64.446914378969595</v>
      </c>
    </row>
    <row r="1268" spans="1:8" x14ac:dyDescent="0.3">
      <c r="A1268" t="s">
        <v>194</v>
      </c>
      <c r="B1268" t="str">
        <f>VLOOKUP(C1268, olt_db!$B$2:$E$75, 2, 0)</f>
        <v>OLT-SMGN-IBS-Bandar_Sawah-01</v>
      </c>
      <c r="C1268" t="s">
        <v>205</v>
      </c>
      <c r="D1268" s="138" t="s">
        <v>844</v>
      </c>
      <c r="E1268" s="26" t="s">
        <v>813</v>
      </c>
      <c r="F1268" s="43">
        <v>3.1423787978578499</v>
      </c>
      <c r="G1268" s="41">
        <v>99.320879286870195</v>
      </c>
      <c r="H1268" s="27">
        <f t="shared" si="35"/>
        <v>28.244169224954131</v>
      </c>
    </row>
    <row r="1269" spans="1:8" x14ac:dyDescent="0.3">
      <c r="A1269" t="s">
        <v>194</v>
      </c>
      <c r="B1269" t="str">
        <f>VLOOKUP(C1269, olt_db!$B$2:$E$75, 2, 0)</f>
        <v>OLT-SMGN-IBS-Bandar_Sawah-01</v>
      </c>
      <c r="C1269" t="s">
        <v>205</v>
      </c>
      <c r="D1269" s="138" t="s">
        <v>844</v>
      </c>
      <c r="E1269" s="26" t="s">
        <v>814</v>
      </c>
      <c r="F1269" s="43">
        <v>3.1424613344501702</v>
      </c>
      <c r="G1269" s="41">
        <v>99.320664439433301</v>
      </c>
      <c r="H1269" s="27">
        <f t="shared" si="35"/>
        <v>24.385191034745656</v>
      </c>
    </row>
    <row r="1270" spans="1:8" x14ac:dyDescent="0.3">
      <c r="A1270" t="s">
        <v>194</v>
      </c>
      <c r="B1270" t="str">
        <f>VLOOKUP(C1270, olt_db!$B$2:$E$75, 2, 0)</f>
        <v>OLT-SMGN-IBS-Bandar_Sawah-01</v>
      </c>
      <c r="C1270" t="s">
        <v>205</v>
      </c>
      <c r="D1270" s="138" t="s">
        <v>844</v>
      </c>
      <c r="E1270" s="26" t="s">
        <v>815</v>
      </c>
      <c r="F1270" s="43">
        <v>3.14260706076875</v>
      </c>
      <c r="G1270" s="41">
        <v>99.320529528205796</v>
      </c>
      <c r="H1270" s="27">
        <f t="shared" si="35"/>
        <v>74.878376139469395</v>
      </c>
    </row>
    <row r="1271" spans="1:8" x14ac:dyDescent="0.3">
      <c r="A1271" t="s">
        <v>194</v>
      </c>
      <c r="B1271" t="str">
        <f>VLOOKUP(C1271, olt_db!$B$2:$E$75, 2, 0)</f>
        <v>OLT-SMGN-IBS-Bandar_Sawah-01</v>
      </c>
      <c r="C1271" t="s">
        <v>205</v>
      </c>
      <c r="D1271" s="138" t="s">
        <v>844</v>
      </c>
      <c r="E1271" s="26" t="s">
        <v>816</v>
      </c>
      <c r="F1271" s="43">
        <v>3.1431149529398899</v>
      </c>
      <c r="G1271" s="41">
        <v>99.3201923019719</v>
      </c>
      <c r="H1271" s="27">
        <f t="shared" si="35"/>
        <v>85.229899138219579</v>
      </c>
    </row>
    <row r="1272" spans="1:8" x14ac:dyDescent="0.3">
      <c r="A1272" t="s">
        <v>194</v>
      </c>
      <c r="B1272" t="str">
        <f>VLOOKUP(C1272, olt_db!$B$2:$E$75, 2, 0)</f>
        <v>OLT-SMGN-IBS-Bandar_Sawah-01</v>
      </c>
      <c r="C1272" t="s">
        <v>205</v>
      </c>
      <c r="D1272" s="138" t="s">
        <v>844</v>
      </c>
      <c r="E1272" s="26" t="s">
        <v>817</v>
      </c>
      <c r="F1272" s="43">
        <v>3.1437040420462301</v>
      </c>
      <c r="G1272" s="41">
        <v>99.319825587193293</v>
      </c>
      <c r="H1272" s="27">
        <f t="shared" si="35"/>
        <v>96.303399438997232</v>
      </c>
    </row>
    <row r="1273" spans="1:8" x14ac:dyDescent="0.3">
      <c r="A1273" t="s">
        <v>194</v>
      </c>
      <c r="B1273" t="str">
        <f>VLOOKUP(C1273, olt_db!$B$2:$E$75, 2, 0)</f>
        <v>OLT-SMGN-IBS-Bandar_Sawah-01</v>
      </c>
      <c r="C1273" t="s">
        <v>205</v>
      </c>
      <c r="D1273" s="138" t="s">
        <v>844</v>
      </c>
      <c r="E1273" s="26" t="s">
        <v>818</v>
      </c>
      <c r="F1273" s="43">
        <v>3.1443656427733799</v>
      </c>
      <c r="G1273" s="41">
        <v>99.319404809042695</v>
      </c>
      <c r="H1273" s="27">
        <f t="shared" si="35"/>
        <v>82.448482352168099</v>
      </c>
    </row>
    <row r="1274" spans="1:8" x14ac:dyDescent="0.3">
      <c r="A1274" t="s">
        <v>194</v>
      </c>
      <c r="B1274" t="str">
        <f>VLOOKUP(C1274, olt_db!$B$2:$E$75, 2, 0)</f>
        <v>OLT-SMGN-IBS-Bandar_Sawah-01</v>
      </c>
      <c r="C1274" t="s">
        <v>205</v>
      </c>
      <c r="D1274" s="138" t="s">
        <v>844</v>
      </c>
      <c r="E1274" s="26" t="s">
        <v>819</v>
      </c>
      <c r="F1274" s="43">
        <v>3.1449386714734202</v>
      </c>
      <c r="G1274" s="41">
        <v>99.319055211126297</v>
      </c>
      <c r="H1274" s="27">
        <f t="shared" si="35"/>
        <v>63.187852587821951</v>
      </c>
    </row>
    <row r="1275" spans="1:8" x14ac:dyDescent="0.3">
      <c r="A1275" t="s">
        <v>194</v>
      </c>
      <c r="B1275" t="str">
        <f>VLOOKUP(C1275, olt_db!$B$2:$E$75, 2, 0)</f>
        <v>OLT-SMGN-IBS-Bandar_Sawah-01</v>
      </c>
      <c r="C1275" t="s">
        <v>205</v>
      </c>
      <c r="D1275" s="138" t="s">
        <v>844</v>
      </c>
      <c r="E1275" s="26" t="s">
        <v>820</v>
      </c>
      <c r="F1275" s="43">
        <v>3.1453765241586402</v>
      </c>
      <c r="G1275" s="41">
        <v>99.318785136948506</v>
      </c>
      <c r="H1275" s="27">
        <f t="shared" si="35"/>
        <v>88.34676865728953</v>
      </c>
    </row>
    <row r="1276" spans="1:8" x14ac:dyDescent="0.3">
      <c r="A1276" t="s">
        <v>194</v>
      </c>
      <c r="B1276" t="str">
        <f>VLOOKUP(C1276, olt_db!$B$2:$E$75, 2, 0)</f>
        <v>OLT-SMGN-IBS-Bandar_Sawah-01</v>
      </c>
      <c r="C1276" t="s">
        <v>205</v>
      </c>
      <c r="D1276" s="138" t="s">
        <v>844</v>
      </c>
      <c r="E1276" s="26" t="s">
        <v>821</v>
      </c>
      <c r="F1276" s="43">
        <v>3.1459781203247701</v>
      </c>
      <c r="G1276" s="41">
        <v>99.318390825410603</v>
      </c>
      <c r="H1276" s="27">
        <f t="shared" si="35"/>
        <v>117.02756459078357</v>
      </c>
    </row>
    <row r="1277" spans="1:8" x14ac:dyDescent="0.3">
      <c r="A1277" t="s">
        <v>194</v>
      </c>
      <c r="B1277" t="str">
        <f>VLOOKUP(C1277, olt_db!$B$2:$E$75, 2, 0)</f>
        <v>OLT-SMGN-IBS-Bandar_Sawah-01</v>
      </c>
      <c r="C1277" t="s">
        <v>205</v>
      </c>
      <c r="D1277" s="138" t="s">
        <v>844</v>
      </c>
      <c r="E1277" s="26" t="s">
        <v>822</v>
      </c>
      <c r="F1277" s="43">
        <v>3.14680168428547</v>
      </c>
      <c r="G1277" s="41">
        <v>99.317911786575195</v>
      </c>
      <c r="H1277" s="27">
        <f t="shared" si="35"/>
        <v>98.663507691246025</v>
      </c>
    </row>
    <row r="1278" spans="1:8" x14ac:dyDescent="0.3">
      <c r="A1278" t="s">
        <v>194</v>
      </c>
      <c r="B1278" t="str">
        <f>VLOOKUP(C1278, olt_db!$B$2:$E$75, 2, 0)</f>
        <v>OLT-SMGN-IBS-Bandar_Sawah-01</v>
      </c>
      <c r="C1278" t="s">
        <v>205</v>
      </c>
      <c r="D1278" s="138" t="s">
        <v>844</v>
      </c>
      <c r="E1278" s="26" t="s">
        <v>823</v>
      </c>
      <c r="F1278" s="43">
        <v>3.14750280196919</v>
      </c>
      <c r="G1278" s="41">
        <v>99.317519858229105</v>
      </c>
      <c r="H1278" s="27">
        <f t="shared" si="35"/>
        <v>93.762332985979043</v>
      </c>
    </row>
    <row r="1279" spans="1:8" x14ac:dyDescent="0.3">
      <c r="A1279" t="s">
        <v>194</v>
      </c>
      <c r="B1279" t="str">
        <f>VLOOKUP(C1279, olt_db!$B$2:$E$75, 2, 0)</f>
        <v>OLT-SMGN-IBS-Bandar_Sawah-01</v>
      </c>
      <c r="C1279" t="s">
        <v>205</v>
      </c>
      <c r="D1279" s="138" t="s">
        <v>844</v>
      </c>
      <c r="E1279" s="26" t="s">
        <v>824</v>
      </c>
      <c r="F1279" s="43">
        <v>3.1481550592910001</v>
      </c>
      <c r="G1279" s="41">
        <v>99.317123267815404</v>
      </c>
      <c r="H1279" s="27">
        <f t="shared" si="35"/>
        <v>90.811856525017234</v>
      </c>
    </row>
    <row r="1280" spans="1:8" x14ac:dyDescent="0.3">
      <c r="A1280" t="s">
        <v>194</v>
      </c>
      <c r="B1280" t="str">
        <f>VLOOKUP(C1280, olt_db!$B$2:$E$75, 2, 0)</f>
        <v>OLT-SMGN-IBS-Bandar_Sawah-01</v>
      </c>
      <c r="C1280" t="s">
        <v>205</v>
      </c>
      <c r="D1280" s="138" t="s">
        <v>844</v>
      </c>
      <c r="E1280" s="26" t="s">
        <v>825</v>
      </c>
      <c r="F1280" s="43">
        <v>3.1487863146242399</v>
      </c>
      <c r="G1280" s="41">
        <v>99.316738372249802</v>
      </c>
      <c r="H1280" s="27">
        <f t="shared" si="35"/>
        <v>79.233832427814463</v>
      </c>
    </row>
    <row r="1281" spans="1:8" x14ac:dyDescent="0.3">
      <c r="A1281" t="s">
        <v>194</v>
      </c>
      <c r="B1281" t="str">
        <f>VLOOKUP(C1281, olt_db!$B$2:$E$75, 2, 0)</f>
        <v>OLT-SMGN-IBS-Bandar_Sawah-01</v>
      </c>
      <c r="C1281" t="s">
        <v>205</v>
      </c>
      <c r="D1281" s="138" t="s">
        <v>844</v>
      </c>
      <c r="E1281" s="26" t="s">
        <v>826</v>
      </c>
      <c r="F1281" s="43">
        <v>3.1493369880950501</v>
      </c>
      <c r="G1281" s="41">
        <v>99.316402384567098</v>
      </c>
      <c r="H1281" s="27">
        <f t="shared" si="35"/>
        <v>60.456815801852038</v>
      </c>
    </row>
    <row r="1282" spans="1:8" x14ac:dyDescent="0.3">
      <c r="A1282" t="s">
        <v>194</v>
      </c>
      <c r="B1282" t="str">
        <f>VLOOKUP(C1282, olt_db!$B$2:$E$75, 2, 0)</f>
        <v>OLT-SMGN-IBS-Bandar_Sawah-01</v>
      </c>
      <c r="C1282" t="s">
        <v>205</v>
      </c>
      <c r="D1282" s="138" t="s">
        <v>844</v>
      </c>
      <c r="E1282" s="26" t="s">
        <v>827</v>
      </c>
      <c r="F1282" s="43">
        <v>3.1497504170325099</v>
      </c>
      <c r="G1282" s="41">
        <v>99.316135246717195</v>
      </c>
      <c r="H1282" s="27">
        <f t="shared" si="35"/>
        <v>72.238105947367458</v>
      </c>
    </row>
    <row r="1283" spans="1:8" x14ac:dyDescent="0.3">
      <c r="A1283" t="s">
        <v>194</v>
      </c>
      <c r="B1283" t="str">
        <f>VLOOKUP(C1283, olt_db!$B$2:$E$75, 2, 0)</f>
        <v>OLT-SMGN-IBS-Bandar_Sawah-01</v>
      </c>
      <c r="C1283" t="s">
        <v>205</v>
      </c>
      <c r="D1283" s="138" t="s">
        <v>844</v>
      </c>
      <c r="E1283" s="26" t="s">
        <v>828</v>
      </c>
      <c r="F1283" s="43">
        <v>3.1502583031609999</v>
      </c>
      <c r="G1283" s="41">
        <v>99.315838723665294</v>
      </c>
      <c r="H1283" s="27">
        <f t="shared" si="35"/>
        <v>70.703864201231085</v>
      </c>
    </row>
    <row r="1284" spans="1:8" x14ac:dyDescent="0.3">
      <c r="A1284" t="s">
        <v>194</v>
      </c>
      <c r="B1284" t="str">
        <f>VLOOKUP(C1284, olt_db!$B$2:$E$75, 2, 0)</f>
        <v>OLT-SMGN-IBS-Bandar_Sawah-01</v>
      </c>
      <c r="C1284" t="s">
        <v>205</v>
      </c>
      <c r="D1284" s="138" t="s">
        <v>844</v>
      </c>
      <c r="E1284" s="26" t="s">
        <v>829</v>
      </c>
      <c r="F1284" s="43">
        <v>3.1507569590367002</v>
      </c>
      <c r="G1284" s="41">
        <v>99.315551189175594</v>
      </c>
      <c r="H1284" s="27">
        <f t="shared" si="35"/>
        <v>52.786079385019264</v>
      </c>
    </row>
    <row r="1285" spans="1:8" x14ac:dyDescent="0.3">
      <c r="A1285" t="s">
        <v>194</v>
      </c>
      <c r="B1285" t="str">
        <f>VLOOKUP(C1285, olt_db!$B$2:$E$75, 2, 0)</f>
        <v>OLT-SMGN-IBS-Bandar_Sawah-01</v>
      </c>
      <c r="C1285" t="s">
        <v>205</v>
      </c>
      <c r="D1285" s="138" t="s">
        <v>844</v>
      </c>
      <c r="E1285" s="26" t="s">
        <v>830</v>
      </c>
      <c r="F1285" s="43">
        <v>3.1511261221588001</v>
      </c>
      <c r="G1285" s="41">
        <v>99.315331178064994</v>
      </c>
      <c r="H1285" s="27">
        <f t="shared" si="35"/>
        <v>72.669819183361312</v>
      </c>
    </row>
    <row r="1286" spans="1:8" x14ac:dyDescent="0.3">
      <c r="A1286" t="s">
        <v>194</v>
      </c>
      <c r="B1286" t="str">
        <f>VLOOKUP(C1286, olt_db!$B$2:$E$75, 2, 0)</f>
        <v>OLT-SMGN-IBS-Bandar_Sawah-01</v>
      </c>
      <c r="C1286" t="s">
        <v>205</v>
      </c>
      <c r="D1286" s="138" t="s">
        <v>844</v>
      </c>
      <c r="E1286" s="26" t="s">
        <v>831</v>
      </c>
      <c r="F1286" s="43">
        <v>3.1515950981872498</v>
      </c>
      <c r="G1286" s="41">
        <v>99.3149703357345</v>
      </c>
      <c r="H1286" s="27">
        <f t="shared" si="35"/>
        <v>39.658600979027163</v>
      </c>
    </row>
    <row r="1287" spans="1:8" x14ac:dyDescent="0.3">
      <c r="A1287" t="s">
        <v>194</v>
      </c>
      <c r="B1287" t="str">
        <f>VLOOKUP(C1287, olt_db!$B$2:$E$75, 2, 0)</f>
        <v>OLT-SMGN-IBS-Bandar_Sawah-01</v>
      </c>
      <c r="C1287" t="s">
        <v>205</v>
      </c>
      <c r="D1287" s="138" t="s">
        <v>844</v>
      </c>
      <c r="E1287" s="26" t="s">
        <v>832</v>
      </c>
      <c r="F1287" s="43">
        <v>3.1519101599054999</v>
      </c>
      <c r="G1287" s="41">
        <v>99.314900214382007</v>
      </c>
      <c r="H1287" s="27">
        <f t="shared" si="35"/>
        <v>74.194708249228398</v>
      </c>
    </row>
    <row r="1288" spans="1:8" x14ac:dyDescent="0.3">
      <c r="A1288" t="s">
        <v>194</v>
      </c>
      <c r="B1288" t="str">
        <f>VLOOKUP(C1288, olt_db!$B$2:$E$75, 2, 0)</f>
        <v>OLT-SMGN-IBS-Bandar_Sawah-01</v>
      </c>
      <c r="C1288" t="s">
        <v>205</v>
      </c>
      <c r="D1288" s="138" t="s">
        <v>844</v>
      </c>
      <c r="E1288" s="26" t="s">
        <v>833</v>
      </c>
      <c r="F1288" s="43">
        <v>3.1525116923176899</v>
      </c>
      <c r="G1288" s="41">
        <v>99.314847762068098</v>
      </c>
      <c r="H1288" s="27">
        <f t="shared" si="35"/>
        <v>81.095330324001708</v>
      </c>
    </row>
    <row r="1289" spans="1:8" x14ac:dyDescent="0.3">
      <c r="A1289" t="s">
        <v>194</v>
      </c>
      <c r="B1289" t="str">
        <f>VLOOKUP(C1289, olt_db!$B$2:$E$75, 2, 0)</f>
        <v>OLT-SMGN-IBS-Bandar_Sawah-01</v>
      </c>
      <c r="C1289" t="s">
        <v>205</v>
      </c>
      <c r="D1289" s="138" t="s">
        <v>844</v>
      </c>
      <c r="E1289" s="26" t="s">
        <v>834</v>
      </c>
      <c r="F1289" s="43">
        <v>3.1531680231521499</v>
      </c>
      <c r="G1289" s="41">
        <v>99.314778482495896</v>
      </c>
      <c r="H1289" s="27">
        <f t="shared" si="35"/>
        <v>73.141203923439548</v>
      </c>
    </row>
    <row r="1290" spans="1:8" x14ac:dyDescent="0.3">
      <c r="A1290" t="s">
        <v>194</v>
      </c>
      <c r="B1290" t="str">
        <f>VLOOKUP(C1290, olt_db!$B$2:$E$75, 2, 0)</f>
        <v>OLT-SMGN-IBS-Bandar_Sawah-01</v>
      </c>
      <c r="C1290" t="s">
        <v>205</v>
      </c>
      <c r="D1290" s="138" t="s">
        <v>844</v>
      </c>
      <c r="E1290" s="26" t="s">
        <v>835</v>
      </c>
      <c r="F1290" s="43">
        <v>3.15376034816151</v>
      </c>
      <c r="G1290" s="41">
        <v>99.314719613516402</v>
      </c>
      <c r="H1290" s="27">
        <f t="shared" si="35"/>
        <v>52.989292211457247</v>
      </c>
    </row>
    <row r="1291" spans="1:8" x14ac:dyDescent="0.3">
      <c r="A1291" t="s">
        <v>194</v>
      </c>
      <c r="B1291" t="str">
        <f>VLOOKUP(C1291, olt_db!$B$2:$E$75, 2, 0)</f>
        <v>OLT-SMGN-IBS-Bandar_Sawah-01</v>
      </c>
      <c r="C1291" t="s">
        <v>205</v>
      </c>
      <c r="D1291" s="138" t="s">
        <v>844</v>
      </c>
      <c r="E1291" s="26" t="s">
        <v>836</v>
      </c>
      <c r="F1291" s="43">
        <v>3.1541890331161802</v>
      </c>
      <c r="G1291" s="41">
        <v>99.314672714392501</v>
      </c>
      <c r="H1291" s="27">
        <f t="shared" si="35"/>
        <v>48.653796075521804</v>
      </c>
    </row>
    <row r="1292" spans="1:8" x14ac:dyDescent="0.3">
      <c r="A1292" t="s">
        <v>194</v>
      </c>
      <c r="B1292" t="str">
        <f>VLOOKUP(C1292, olt_db!$B$2:$E$75, 2, 0)</f>
        <v>OLT-SMGN-IBS-Bandar_Sawah-01</v>
      </c>
      <c r="C1292" t="s">
        <v>205</v>
      </c>
      <c r="D1292" s="138" t="s">
        <v>844</v>
      </c>
      <c r="E1292" s="26" t="s">
        <v>837</v>
      </c>
      <c r="F1292" s="43">
        <v>3.1545832594768402</v>
      </c>
      <c r="G1292" s="41">
        <v>99.314635728719395</v>
      </c>
      <c r="H1292" s="27">
        <f t="shared" si="35"/>
        <v>52.905313161391035</v>
      </c>
    </row>
    <row r="1293" spans="1:8" x14ac:dyDescent="0.3">
      <c r="A1293" t="s">
        <v>194</v>
      </c>
      <c r="B1293" t="str">
        <f>VLOOKUP(C1293, olt_db!$B$2:$E$75, 2, 0)</f>
        <v>OLT-SMGN-IBS-Bandar_Sawah-01</v>
      </c>
      <c r="C1293" t="s">
        <v>205</v>
      </c>
      <c r="D1293" s="138" t="s">
        <v>844</v>
      </c>
      <c r="E1293" s="26" t="s">
        <v>838</v>
      </c>
      <c r="F1293" s="43">
        <v>3.15501244814799</v>
      </c>
      <c r="G1293" s="41">
        <v>99.314601438654407</v>
      </c>
      <c r="H1293" s="27">
        <f t="shared" si="35"/>
        <v>52.216712310752925</v>
      </c>
    </row>
    <row r="1294" spans="1:8" x14ac:dyDescent="0.3">
      <c r="A1294" t="s">
        <v>194</v>
      </c>
      <c r="B1294" t="str">
        <f>VLOOKUP(C1294, olt_db!$B$2:$E$75, 2, 0)</f>
        <v>OLT-SMGN-IBS-Bandar_Sawah-01</v>
      </c>
      <c r="C1294" t="s">
        <v>205</v>
      </c>
      <c r="D1294" s="138" t="s">
        <v>844</v>
      </c>
      <c r="E1294" s="26" t="s">
        <v>839</v>
      </c>
      <c r="F1294" s="43">
        <v>3.1554367814269799</v>
      </c>
      <c r="G1294" s="41">
        <v>99.314578558783396</v>
      </c>
      <c r="H1294" s="27">
        <f t="shared" si="35"/>
        <v>88.486497420185358</v>
      </c>
    </row>
    <row r="1295" spans="1:8" x14ac:dyDescent="0.3">
      <c r="A1295" t="s">
        <v>194</v>
      </c>
      <c r="B1295" t="str">
        <f>VLOOKUP(C1295, olt_db!$B$2:$E$75, 2, 0)</f>
        <v>OLT-SMGN-IBS-Bandar_Sawah-01</v>
      </c>
      <c r="C1295" t="s">
        <v>205</v>
      </c>
      <c r="D1295" s="138" t="s">
        <v>844</v>
      </c>
      <c r="E1295" s="26" t="s">
        <v>840</v>
      </c>
      <c r="F1295" s="43">
        <v>3.1555340121226001</v>
      </c>
      <c r="G1295" s="41">
        <v>99.315293164641204</v>
      </c>
      <c r="H1295" s="27">
        <f t="shared" si="35"/>
        <v>78.858800038113642</v>
      </c>
    </row>
    <row r="1296" spans="1:8" x14ac:dyDescent="0.3">
      <c r="A1296" t="s">
        <v>194</v>
      </c>
      <c r="B1296" t="str">
        <f>VLOOKUP(C1296, olt_db!$B$2:$E$75, 2, 0)</f>
        <v>OLT-SMGN-IBS-Bandar_Sawah-01</v>
      </c>
      <c r="C1296" t="s">
        <v>205</v>
      </c>
      <c r="D1296" s="138" t="s">
        <v>844</v>
      </c>
      <c r="E1296" s="26" t="s">
        <v>841</v>
      </c>
      <c r="F1296" s="43">
        <v>3.1555481541956798</v>
      </c>
      <c r="G1296" s="41">
        <v>99.315935748112693</v>
      </c>
      <c r="H1296" s="27">
        <f t="shared" si="35"/>
        <v>71.585347120833092</v>
      </c>
    </row>
    <row r="1297" spans="1:8" x14ac:dyDescent="0.3">
      <c r="A1297" t="s">
        <v>194</v>
      </c>
      <c r="B1297" t="str">
        <f>VLOOKUP(C1297, olt_db!$B$2:$E$75, 2, 0)</f>
        <v>OLT-SMGN-IBS-Bandar_Sawah-01</v>
      </c>
      <c r="C1297" t="s">
        <v>205</v>
      </c>
      <c r="D1297" s="138" t="s">
        <v>844</v>
      </c>
      <c r="E1297" s="26" t="s">
        <v>712</v>
      </c>
      <c r="F1297" s="43">
        <v>3.15565016326752</v>
      </c>
      <c r="G1297" s="41">
        <v>99.316510191325307</v>
      </c>
      <c r="H1297" s="137">
        <f>(ACOS(COS(RADIANS(90-olt_db!F46)) * COS(RADIANS(90-F1297)) + SIN(RADIANS(90-olt_db!F46)) * SIN(RADIANS(90-F1297)) * COS(RADIANS(olt_db!G46-G1297))) * 6371392)*1.105</f>
        <v>57.331540779920999</v>
      </c>
    </row>
    <row r="1298" spans="1:8" x14ac:dyDescent="0.3">
      <c r="A1298" t="s">
        <v>194</v>
      </c>
      <c r="B1298" t="str">
        <f>VLOOKUP(C1298, olt_db!$B$2:$E$75, 2, 0)</f>
        <v>OLT-SMGN-IBS-Bandar_Sawah-01</v>
      </c>
      <c r="C1298" t="s">
        <v>205</v>
      </c>
      <c r="D1298" s="144" t="s">
        <v>845</v>
      </c>
      <c r="E1298" s="139" t="s">
        <v>847</v>
      </c>
      <c r="F1298" s="140">
        <v>3.1105595374460102</v>
      </c>
      <c r="G1298" s="141">
        <v>99.297245595400298</v>
      </c>
      <c r="H1298" s="142">
        <f t="shared" ref="H1298:H1349" si="36">(ACOS(COS(RADIANS(90-F1299)) * COS(RADIANS(90-F1298)) + SIN(RADIANS(90-F1299)) * SIN(RADIANS(90-F1298)) * COS(RADIANS(G1299-G1298))) * 6371392)*1.105</f>
        <v>63.718616144143276</v>
      </c>
    </row>
    <row r="1299" spans="1:8" x14ac:dyDescent="0.3">
      <c r="A1299" t="s">
        <v>194</v>
      </c>
      <c r="B1299" t="str">
        <f>VLOOKUP(C1299, olt_db!$B$2:$E$75, 2, 0)</f>
        <v>OLT-SMGN-IBS-Bandar_Sawah-01</v>
      </c>
      <c r="C1299" t="s">
        <v>205</v>
      </c>
      <c r="D1299" s="144" t="s">
        <v>845</v>
      </c>
      <c r="E1299" s="139" t="s">
        <v>848</v>
      </c>
      <c r="F1299" s="140">
        <v>3.1104724232194698</v>
      </c>
      <c r="G1299" s="141">
        <v>99.297757532207299</v>
      </c>
      <c r="H1299" s="142">
        <f t="shared" si="36"/>
        <v>80.368286926381558</v>
      </c>
    </row>
    <row r="1300" spans="1:8" x14ac:dyDescent="0.3">
      <c r="A1300" t="s">
        <v>194</v>
      </c>
      <c r="B1300" t="str">
        <f>VLOOKUP(C1300, olt_db!$B$2:$E$75, 2, 0)</f>
        <v>OLT-SMGN-IBS-Bandar_Sawah-01</v>
      </c>
      <c r="C1300" t="s">
        <v>205</v>
      </c>
      <c r="D1300" s="144" t="s">
        <v>845</v>
      </c>
      <c r="E1300" s="139" t="s">
        <v>849</v>
      </c>
      <c r="F1300" s="140">
        <v>3.1103947358237898</v>
      </c>
      <c r="G1300" s="141">
        <v>99.298407909714101</v>
      </c>
      <c r="H1300" s="142">
        <f t="shared" si="36"/>
        <v>85.036624284160581</v>
      </c>
    </row>
    <row r="1301" spans="1:8" x14ac:dyDescent="0.3">
      <c r="A1301" t="s">
        <v>194</v>
      </c>
      <c r="B1301" t="str">
        <f>VLOOKUP(C1301, olt_db!$B$2:$E$75, 2, 0)</f>
        <v>OLT-SMGN-IBS-Bandar_Sawah-01</v>
      </c>
      <c r="C1301" t="s">
        <v>205</v>
      </c>
      <c r="D1301" s="144" t="s">
        <v>845</v>
      </c>
      <c r="E1301" s="139" t="s">
        <v>850</v>
      </c>
      <c r="F1301" s="140">
        <v>3.11028072652176</v>
      </c>
      <c r="G1301" s="141">
        <v>99.299091502040298</v>
      </c>
      <c r="H1301" s="142">
        <f t="shared" si="36"/>
        <v>88.411463451650093</v>
      </c>
    </row>
    <row r="1302" spans="1:8" x14ac:dyDescent="0.3">
      <c r="A1302" t="s">
        <v>194</v>
      </c>
      <c r="B1302" t="str">
        <f>VLOOKUP(C1302, olt_db!$B$2:$E$75, 2, 0)</f>
        <v>OLT-SMGN-IBS-Bandar_Sawah-01</v>
      </c>
      <c r="C1302" t="s">
        <v>205</v>
      </c>
      <c r="D1302" s="144" t="s">
        <v>845</v>
      </c>
      <c r="E1302" s="139" t="s">
        <v>851</v>
      </c>
      <c r="F1302" s="140">
        <v>3.1102197907006399</v>
      </c>
      <c r="G1302" s="141">
        <v>99.299809481145601</v>
      </c>
      <c r="H1302" s="142">
        <f t="shared" si="36"/>
        <v>95.20733382781907</v>
      </c>
    </row>
    <row r="1303" spans="1:8" x14ac:dyDescent="0.3">
      <c r="A1303" t="s">
        <v>194</v>
      </c>
      <c r="B1303" t="str">
        <f>VLOOKUP(C1303, olt_db!$B$2:$E$75, 2, 0)</f>
        <v>OLT-SMGN-IBS-Bandar_Sawah-01</v>
      </c>
      <c r="C1303" t="s">
        <v>205</v>
      </c>
      <c r="D1303" s="144" t="s">
        <v>845</v>
      </c>
      <c r="E1303" s="139" t="s">
        <v>852</v>
      </c>
      <c r="F1303" s="140">
        <v>3.11013962880362</v>
      </c>
      <c r="G1303" s="141">
        <v>99.300581272532696</v>
      </c>
      <c r="H1303" s="142">
        <f t="shared" si="36"/>
        <v>90.292193067948347</v>
      </c>
    </row>
    <row r="1304" spans="1:8" x14ac:dyDescent="0.3">
      <c r="A1304" t="s">
        <v>194</v>
      </c>
      <c r="B1304" t="str">
        <f>VLOOKUP(C1304, olt_db!$B$2:$E$75, 2, 0)</f>
        <v>OLT-SMGN-IBS-Bandar_Sawah-01</v>
      </c>
      <c r="C1304" t="s">
        <v>205</v>
      </c>
      <c r="D1304" s="144" t="s">
        <v>845</v>
      </c>
      <c r="E1304" s="139" t="s">
        <v>853</v>
      </c>
      <c r="F1304" s="140">
        <v>3.11006339687501</v>
      </c>
      <c r="G1304" s="141">
        <v>99.301313197468005</v>
      </c>
      <c r="H1304" s="142">
        <f t="shared" si="36"/>
        <v>72.708959376964842</v>
      </c>
    </row>
    <row r="1305" spans="1:8" x14ac:dyDescent="0.3">
      <c r="A1305" t="s">
        <v>194</v>
      </c>
      <c r="B1305" t="str">
        <f>VLOOKUP(C1305, olt_db!$B$2:$E$75, 2, 0)</f>
        <v>OLT-SMGN-IBS-Bandar_Sawah-01</v>
      </c>
      <c r="C1305" t="s">
        <v>205</v>
      </c>
      <c r="D1305" s="144" t="s">
        <v>845</v>
      </c>
      <c r="E1305" s="139" t="s">
        <v>854</v>
      </c>
      <c r="F1305" s="140">
        <v>3.10990072959068</v>
      </c>
      <c r="G1305" s="141">
        <v>99.301882955165496</v>
      </c>
      <c r="H1305" s="142">
        <f t="shared" si="36"/>
        <v>99.989483088814424</v>
      </c>
    </row>
    <row r="1306" spans="1:8" x14ac:dyDescent="0.3">
      <c r="A1306" t="s">
        <v>194</v>
      </c>
      <c r="B1306" t="str">
        <f>VLOOKUP(C1306, olt_db!$B$2:$E$75, 2, 0)</f>
        <v>OLT-SMGN-IBS-Bandar_Sawah-01</v>
      </c>
      <c r="C1306" t="s">
        <v>205</v>
      </c>
      <c r="D1306" s="144" t="s">
        <v>845</v>
      </c>
      <c r="E1306" s="139" t="s">
        <v>855</v>
      </c>
      <c r="F1306" s="140">
        <v>3.1096934728977801</v>
      </c>
      <c r="G1306" s="141">
        <v>99.302671008664902</v>
      </c>
      <c r="H1306" s="142">
        <f t="shared" si="36"/>
        <v>70.89204595559508</v>
      </c>
    </row>
    <row r="1307" spans="1:8" x14ac:dyDescent="0.3">
      <c r="A1307" t="s">
        <v>194</v>
      </c>
      <c r="B1307" t="str">
        <f>VLOOKUP(C1307, olt_db!$B$2:$E$75, 2, 0)</f>
        <v>OLT-SMGN-IBS-Bandar_Sawah-01</v>
      </c>
      <c r="C1307" t="s">
        <v>205</v>
      </c>
      <c r="D1307" s="144" t="s">
        <v>845</v>
      </c>
      <c r="E1307" s="139" t="s">
        <v>856</v>
      </c>
      <c r="F1307" s="140">
        <v>3.1095674519807499</v>
      </c>
      <c r="G1307" s="141">
        <v>99.303234837698099</v>
      </c>
      <c r="H1307" s="142">
        <f t="shared" si="36"/>
        <v>94.784681846961504</v>
      </c>
    </row>
    <row r="1308" spans="1:8" x14ac:dyDescent="0.3">
      <c r="A1308" t="s">
        <v>194</v>
      </c>
      <c r="B1308" t="str">
        <f>VLOOKUP(C1308, olt_db!$B$2:$E$75, 2, 0)</f>
        <v>OLT-SMGN-IBS-Bandar_Sawah-01</v>
      </c>
      <c r="C1308" t="s">
        <v>205</v>
      </c>
      <c r="D1308" s="144" t="s">
        <v>845</v>
      </c>
      <c r="E1308" s="139" t="s">
        <v>857</v>
      </c>
      <c r="F1308" s="140">
        <v>3.1091681863409999</v>
      </c>
      <c r="G1308" s="141">
        <v>99.303895813010698</v>
      </c>
      <c r="H1308" s="142">
        <f t="shared" si="36"/>
        <v>70.019519012023778</v>
      </c>
    </row>
    <row r="1309" spans="1:8" x14ac:dyDescent="0.3">
      <c r="A1309" t="s">
        <v>194</v>
      </c>
      <c r="B1309" t="str">
        <f>VLOOKUP(C1309, olt_db!$B$2:$E$75, 2, 0)</f>
        <v>OLT-SMGN-IBS-Bandar_Sawah-01</v>
      </c>
      <c r="C1309" t="s">
        <v>205</v>
      </c>
      <c r="D1309" s="144" t="s">
        <v>845</v>
      </c>
      <c r="E1309" s="139" t="s">
        <v>858</v>
      </c>
      <c r="F1309" s="140">
        <v>3.1088708102114899</v>
      </c>
      <c r="G1309" s="141">
        <v>99.304382609197802</v>
      </c>
      <c r="H1309" s="142">
        <f t="shared" si="36"/>
        <v>79.286807573090414</v>
      </c>
    </row>
    <row r="1310" spans="1:8" x14ac:dyDescent="0.3">
      <c r="A1310" t="s">
        <v>194</v>
      </c>
      <c r="B1310" t="str">
        <f>VLOOKUP(C1310, olt_db!$B$2:$E$75, 2, 0)</f>
        <v>OLT-SMGN-IBS-Bandar_Sawah-01</v>
      </c>
      <c r="C1310" t="s">
        <v>205</v>
      </c>
      <c r="D1310" s="144" t="s">
        <v>845</v>
      </c>
      <c r="E1310" s="139" t="s">
        <v>859</v>
      </c>
      <c r="F1310" s="140">
        <v>3.10851730842331</v>
      </c>
      <c r="G1310" s="141">
        <v>99.304923202411402</v>
      </c>
      <c r="H1310" s="142">
        <f t="shared" si="36"/>
        <v>70.142880073255711</v>
      </c>
    </row>
    <row r="1311" spans="1:8" x14ac:dyDescent="0.3">
      <c r="A1311" t="s">
        <v>194</v>
      </c>
      <c r="B1311" t="str">
        <f>VLOOKUP(C1311, olt_db!$B$2:$E$75, 2, 0)</f>
        <v>OLT-SMGN-IBS-Bandar_Sawah-01</v>
      </c>
      <c r="C1311" t="s">
        <v>205</v>
      </c>
      <c r="D1311" s="144" t="s">
        <v>845</v>
      </c>
      <c r="E1311" s="139" t="s">
        <v>860</v>
      </c>
      <c r="F1311" s="140">
        <v>3.1082038922901898</v>
      </c>
      <c r="G1311" s="141">
        <v>99.305401002263196</v>
      </c>
      <c r="H1311" s="142">
        <f t="shared" si="36"/>
        <v>69.717778762165096</v>
      </c>
    </row>
    <row r="1312" spans="1:8" x14ac:dyDescent="0.3">
      <c r="A1312" t="s">
        <v>194</v>
      </c>
      <c r="B1312" t="str">
        <f>VLOOKUP(C1312, olt_db!$B$2:$E$75, 2, 0)</f>
        <v>OLT-SMGN-IBS-Bandar_Sawah-01</v>
      </c>
      <c r="C1312" t="s">
        <v>205</v>
      </c>
      <c r="D1312" s="144" t="s">
        <v>845</v>
      </c>
      <c r="E1312" s="139" t="s">
        <v>861</v>
      </c>
      <c r="F1312" s="140">
        <v>3.1078915925074599</v>
      </c>
      <c r="G1312" s="141">
        <v>99.305875390927099</v>
      </c>
      <c r="H1312" s="142">
        <f t="shared" si="36"/>
        <v>81.012364160700656</v>
      </c>
    </row>
    <row r="1313" spans="1:8" x14ac:dyDescent="0.3">
      <c r="A1313" t="s">
        <v>194</v>
      </c>
      <c r="B1313" t="str">
        <f>VLOOKUP(C1313, olt_db!$B$2:$E$75, 2, 0)</f>
        <v>OLT-SMGN-IBS-Bandar_Sawah-01</v>
      </c>
      <c r="C1313" t="s">
        <v>205</v>
      </c>
      <c r="D1313" s="144" t="s">
        <v>845</v>
      </c>
      <c r="E1313" s="139" t="s">
        <v>862</v>
      </c>
      <c r="F1313" s="140">
        <v>3.1075213794610002</v>
      </c>
      <c r="G1313" s="141">
        <v>99.306421727757495</v>
      </c>
      <c r="H1313" s="142">
        <f t="shared" si="36"/>
        <v>76.581970522353544</v>
      </c>
    </row>
    <row r="1314" spans="1:8" x14ac:dyDescent="0.3">
      <c r="A1314" t="s">
        <v>194</v>
      </c>
      <c r="B1314" t="str">
        <f>VLOOKUP(C1314, olt_db!$B$2:$E$75, 2, 0)</f>
        <v>OLT-SMGN-IBS-Bandar_Sawah-01</v>
      </c>
      <c r="C1314" t="s">
        <v>205</v>
      </c>
      <c r="D1314" s="144" t="s">
        <v>845</v>
      </c>
      <c r="E1314" s="139" t="s">
        <v>863</v>
      </c>
      <c r="F1314" s="140">
        <v>3.1071710793730398</v>
      </c>
      <c r="G1314" s="141">
        <v>99.306937960234194</v>
      </c>
      <c r="H1314" s="142">
        <f t="shared" si="36"/>
        <v>95.368980737514889</v>
      </c>
    </row>
    <row r="1315" spans="1:8" x14ac:dyDescent="0.3">
      <c r="A1315" t="s">
        <v>194</v>
      </c>
      <c r="B1315" t="str">
        <f>VLOOKUP(C1315, olt_db!$B$2:$E$75, 2, 0)</f>
        <v>OLT-SMGN-IBS-Bandar_Sawah-01</v>
      </c>
      <c r="C1315" t="s">
        <v>205</v>
      </c>
      <c r="D1315" s="144" t="s">
        <v>845</v>
      </c>
      <c r="E1315" s="139" t="s">
        <v>864</v>
      </c>
      <c r="F1315" s="140">
        <v>3.1067515818354101</v>
      </c>
      <c r="G1315" s="141">
        <v>99.307591911169695</v>
      </c>
      <c r="H1315" s="142">
        <f t="shared" si="36"/>
        <v>85.401152809680113</v>
      </c>
    </row>
    <row r="1316" spans="1:8" x14ac:dyDescent="0.3">
      <c r="A1316" t="s">
        <v>194</v>
      </c>
      <c r="B1316" t="str">
        <f>VLOOKUP(C1316, olt_db!$B$2:$E$75, 2, 0)</f>
        <v>OLT-SMGN-IBS-Bandar_Sawah-01</v>
      </c>
      <c r="C1316" t="s">
        <v>205</v>
      </c>
      <c r="D1316" s="144" t="s">
        <v>845</v>
      </c>
      <c r="E1316" s="139" t="s">
        <v>865</v>
      </c>
      <c r="F1316" s="140">
        <v>3.10638346366393</v>
      </c>
      <c r="G1316" s="141">
        <v>99.308182291238396</v>
      </c>
      <c r="H1316" s="142">
        <f t="shared" si="36"/>
        <v>75.04890660311375</v>
      </c>
    </row>
    <row r="1317" spans="1:8" x14ac:dyDescent="0.3">
      <c r="A1317" t="s">
        <v>194</v>
      </c>
      <c r="B1317" t="str">
        <f>VLOOKUP(C1317, olt_db!$B$2:$E$75, 2, 0)</f>
        <v>OLT-SMGN-IBS-Bandar_Sawah-01</v>
      </c>
      <c r="C1317" t="s">
        <v>205</v>
      </c>
      <c r="D1317" s="144" t="s">
        <v>845</v>
      </c>
      <c r="E1317" s="139" t="s">
        <v>866</v>
      </c>
      <c r="F1317" s="140">
        <v>3.1060529707559499</v>
      </c>
      <c r="G1317" s="141">
        <v>99.308696663730203</v>
      </c>
      <c r="H1317" s="142">
        <f t="shared" si="36"/>
        <v>92.326009127804213</v>
      </c>
    </row>
    <row r="1318" spans="1:8" x14ac:dyDescent="0.3">
      <c r="A1318" t="s">
        <v>194</v>
      </c>
      <c r="B1318" t="str">
        <f>VLOOKUP(C1318, olt_db!$B$2:$E$75, 2, 0)</f>
        <v>OLT-SMGN-IBS-Bandar_Sawah-01</v>
      </c>
      <c r="C1318" t="s">
        <v>205</v>
      </c>
      <c r="D1318" s="144" t="s">
        <v>845</v>
      </c>
      <c r="E1318" s="139" t="s">
        <v>867</v>
      </c>
      <c r="F1318" s="140">
        <v>3.10564917684454</v>
      </c>
      <c r="G1318" s="141">
        <v>99.309331234183006</v>
      </c>
      <c r="H1318" s="142">
        <f t="shared" si="36"/>
        <v>81.470064200657063</v>
      </c>
    </row>
    <row r="1319" spans="1:8" x14ac:dyDescent="0.3">
      <c r="A1319" t="s">
        <v>194</v>
      </c>
      <c r="B1319" t="str">
        <f>VLOOKUP(C1319, olt_db!$B$2:$E$75, 2, 0)</f>
        <v>OLT-SMGN-IBS-Bandar_Sawah-01</v>
      </c>
      <c r="C1319" t="s">
        <v>205</v>
      </c>
      <c r="D1319" s="144" t="s">
        <v>845</v>
      </c>
      <c r="E1319" s="139" t="s">
        <v>868</v>
      </c>
      <c r="F1319" s="140">
        <v>3.10527091726629</v>
      </c>
      <c r="G1319" s="141">
        <v>99.309876562534697</v>
      </c>
      <c r="H1319" s="142">
        <f t="shared" si="36"/>
        <v>190.96615464843666</v>
      </c>
    </row>
    <row r="1320" spans="1:8" x14ac:dyDescent="0.3">
      <c r="A1320" t="s">
        <v>194</v>
      </c>
      <c r="B1320" t="str">
        <f>VLOOKUP(C1320, olt_db!$B$2:$E$75, 2, 0)</f>
        <v>OLT-SMGN-IBS-Bandar_Sawah-01</v>
      </c>
      <c r="C1320" t="s">
        <v>205</v>
      </c>
      <c r="D1320" s="144" t="s">
        <v>845</v>
      </c>
      <c r="E1320" s="139" t="s">
        <v>869</v>
      </c>
      <c r="F1320" s="140">
        <v>3.10656363043715</v>
      </c>
      <c r="G1320" s="141">
        <v>99.310740478114397</v>
      </c>
      <c r="H1320" s="142">
        <f t="shared" si="36"/>
        <v>148.8106626245503</v>
      </c>
    </row>
    <row r="1321" spans="1:8" x14ac:dyDescent="0.3">
      <c r="A1321" t="s">
        <v>194</v>
      </c>
      <c r="B1321" t="str">
        <f>VLOOKUP(C1321, olt_db!$B$2:$E$75, 2, 0)</f>
        <v>OLT-SMGN-IBS-Bandar_Sawah-01</v>
      </c>
      <c r="C1321" t="s">
        <v>205</v>
      </c>
      <c r="D1321" s="144" t="s">
        <v>845</v>
      </c>
      <c r="E1321" s="139" t="s">
        <v>870</v>
      </c>
      <c r="F1321" s="140">
        <v>3.1074923986666398</v>
      </c>
      <c r="G1321" s="141">
        <v>99.311518808791604</v>
      </c>
      <c r="H1321" s="142">
        <f t="shared" si="36"/>
        <v>137.87072647720052</v>
      </c>
    </row>
    <row r="1322" spans="1:8" x14ac:dyDescent="0.3">
      <c r="A1322" t="s">
        <v>194</v>
      </c>
      <c r="B1322" t="str">
        <f>VLOOKUP(C1322, olt_db!$B$2:$E$75, 2, 0)</f>
        <v>OLT-SMGN-IBS-Bandar_Sawah-01</v>
      </c>
      <c r="C1322" t="s">
        <v>205</v>
      </c>
      <c r="D1322" s="144" t="s">
        <v>845</v>
      </c>
      <c r="E1322" s="139" t="s">
        <v>871</v>
      </c>
      <c r="F1322" s="140">
        <v>3.1084168749511401</v>
      </c>
      <c r="G1322" s="141">
        <v>99.312155557964104</v>
      </c>
      <c r="H1322" s="142">
        <f t="shared" si="36"/>
        <v>125.46086313517692</v>
      </c>
    </row>
    <row r="1323" spans="1:8" x14ac:dyDescent="0.3">
      <c r="A1323" t="s">
        <v>194</v>
      </c>
      <c r="B1323" t="str">
        <f>VLOOKUP(C1323, olt_db!$B$2:$E$75, 2, 0)</f>
        <v>OLT-SMGN-IBS-Bandar_Sawah-01</v>
      </c>
      <c r="C1323" t="s">
        <v>205</v>
      </c>
      <c r="D1323" s="144" t="s">
        <v>845</v>
      </c>
      <c r="E1323" s="139" t="s">
        <v>872</v>
      </c>
      <c r="F1323" s="140">
        <v>3.1093210166499099</v>
      </c>
      <c r="G1323" s="141">
        <v>99.312630608793</v>
      </c>
      <c r="H1323" s="142">
        <f t="shared" si="36"/>
        <v>129.47954649098861</v>
      </c>
    </row>
    <row r="1324" spans="1:8" x14ac:dyDescent="0.3">
      <c r="A1324" t="s">
        <v>194</v>
      </c>
      <c r="B1324" t="str">
        <f>VLOOKUP(C1324, olt_db!$B$2:$E$75, 2, 0)</f>
        <v>OLT-SMGN-IBS-Bandar_Sawah-01</v>
      </c>
      <c r="C1324" t="s">
        <v>205</v>
      </c>
      <c r="D1324" s="144" t="s">
        <v>845</v>
      </c>
      <c r="E1324" s="139" t="s">
        <v>873</v>
      </c>
      <c r="F1324" s="140">
        <v>3.11021526448791</v>
      </c>
      <c r="G1324" s="141">
        <v>99.313188796348101</v>
      </c>
      <c r="H1324" s="142">
        <f t="shared" si="36"/>
        <v>98.892369809449761</v>
      </c>
    </row>
    <row r="1325" spans="1:8" x14ac:dyDescent="0.3">
      <c r="A1325" t="s">
        <v>194</v>
      </c>
      <c r="B1325" t="str">
        <f>VLOOKUP(C1325, olt_db!$B$2:$E$75, 2, 0)</f>
        <v>OLT-SMGN-IBS-Bandar_Sawah-01</v>
      </c>
      <c r="C1325" t="s">
        <v>205</v>
      </c>
      <c r="D1325" s="144" t="s">
        <v>845</v>
      </c>
      <c r="E1325" s="139" t="s">
        <v>874</v>
      </c>
      <c r="F1325" s="140">
        <v>3.1109654219046901</v>
      </c>
      <c r="G1325" s="141">
        <v>99.313480722247903</v>
      </c>
      <c r="H1325" s="142">
        <f t="shared" si="36"/>
        <v>103.63033135301774</v>
      </c>
    </row>
    <row r="1326" spans="1:8" x14ac:dyDescent="0.3">
      <c r="A1326" t="s">
        <v>194</v>
      </c>
      <c r="B1326" t="str">
        <f>VLOOKUP(C1326, olt_db!$B$2:$E$75, 2, 0)</f>
        <v>OLT-SMGN-IBS-Bandar_Sawah-01</v>
      </c>
      <c r="C1326" t="s">
        <v>205</v>
      </c>
      <c r="D1326" s="144" t="s">
        <v>845</v>
      </c>
      <c r="E1326" s="139" t="s">
        <v>875</v>
      </c>
      <c r="F1326" s="140">
        <v>3.11177573651001</v>
      </c>
      <c r="G1326" s="141">
        <v>99.3137148330961</v>
      </c>
      <c r="H1326" s="142">
        <f t="shared" si="36"/>
        <v>160.24157426440149</v>
      </c>
    </row>
    <row r="1327" spans="1:8" x14ac:dyDescent="0.3">
      <c r="A1327" t="s">
        <v>194</v>
      </c>
      <c r="B1327" t="str">
        <f>VLOOKUP(C1327, olt_db!$B$2:$E$75, 2, 0)</f>
        <v>OLT-SMGN-IBS-Bandar_Sawah-01</v>
      </c>
      <c r="C1327" t="s">
        <v>205</v>
      </c>
      <c r="D1327" s="144" t="s">
        <v>845</v>
      </c>
      <c r="E1327" s="139" t="s">
        <v>876</v>
      </c>
      <c r="F1327" s="140">
        <v>3.1130389382089199</v>
      </c>
      <c r="G1327" s="141">
        <v>99.314039229768795</v>
      </c>
      <c r="H1327" s="142">
        <f t="shared" si="36"/>
        <v>195.38879233310203</v>
      </c>
    </row>
    <row r="1328" spans="1:8" x14ac:dyDescent="0.3">
      <c r="A1328" t="s">
        <v>194</v>
      </c>
      <c r="B1328" t="str">
        <f>VLOOKUP(C1328, olt_db!$B$2:$E$75, 2, 0)</f>
        <v>OLT-SMGN-IBS-Bandar_Sawah-01</v>
      </c>
      <c r="C1328" t="s">
        <v>205</v>
      </c>
      <c r="D1328" s="144" t="s">
        <v>845</v>
      </c>
      <c r="E1328" s="139" t="s">
        <v>877</v>
      </c>
      <c r="F1328" s="140">
        <v>3.1145717343944899</v>
      </c>
      <c r="G1328" s="141">
        <v>99.314462902669902</v>
      </c>
      <c r="H1328" s="142">
        <f t="shared" si="36"/>
        <v>105.94778779813679</v>
      </c>
    </row>
    <row r="1329" spans="1:8" x14ac:dyDescent="0.3">
      <c r="A1329" t="s">
        <v>194</v>
      </c>
      <c r="B1329" t="str">
        <f>VLOOKUP(C1329, olt_db!$B$2:$E$75, 2, 0)</f>
        <v>OLT-SMGN-IBS-Bandar_Sawah-01</v>
      </c>
      <c r="C1329" t="s">
        <v>205</v>
      </c>
      <c r="D1329" s="144" t="s">
        <v>845</v>
      </c>
      <c r="E1329" s="139" t="s">
        <v>878</v>
      </c>
      <c r="F1329" s="140">
        <v>3.1154233700324099</v>
      </c>
      <c r="G1329" s="141">
        <v>99.314597785949999</v>
      </c>
      <c r="H1329" s="142">
        <f t="shared" si="36"/>
        <v>103.82376324795327</v>
      </c>
    </row>
    <row r="1330" spans="1:8" x14ac:dyDescent="0.3">
      <c r="A1330" t="s">
        <v>194</v>
      </c>
      <c r="B1330" t="str">
        <f>VLOOKUP(C1330, olt_db!$B$2:$E$75, 2, 0)</f>
        <v>OLT-SMGN-IBS-Bandar_Sawah-01</v>
      </c>
      <c r="C1330" t="s">
        <v>205</v>
      </c>
      <c r="D1330" s="144" t="s">
        <v>845</v>
      </c>
      <c r="E1330" s="139" t="s">
        <v>879</v>
      </c>
      <c r="F1330" s="140">
        <v>3.1162498419167499</v>
      </c>
      <c r="G1330" s="141">
        <v>99.314773705972996</v>
      </c>
      <c r="H1330" s="142">
        <f t="shared" si="36"/>
        <v>204.12078646718911</v>
      </c>
    </row>
    <row r="1331" spans="1:8" x14ac:dyDescent="0.3">
      <c r="A1331" t="s">
        <v>194</v>
      </c>
      <c r="B1331" t="str">
        <f>VLOOKUP(C1331, olt_db!$B$2:$E$75, 2, 0)</f>
        <v>OLT-SMGN-IBS-Bandar_Sawah-01</v>
      </c>
      <c r="C1331" t="s">
        <v>205</v>
      </c>
      <c r="D1331" s="144" t="s">
        <v>845</v>
      </c>
      <c r="E1331" s="139" t="s">
        <v>880</v>
      </c>
      <c r="F1331" s="140">
        <v>3.1178420217498699</v>
      </c>
      <c r="G1331" s="141">
        <v>99.315248156830506</v>
      </c>
      <c r="H1331" s="142">
        <f t="shared" si="36"/>
        <v>113.91670959690197</v>
      </c>
    </row>
    <row r="1332" spans="1:8" x14ac:dyDescent="0.3">
      <c r="A1332" t="s">
        <v>194</v>
      </c>
      <c r="B1332" t="str">
        <f>VLOOKUP(C1332, olt_db!$B$2:$E$75, 2, 0)</f>
        <v>OLT-SMGN-IBS-Bandar_Sawah-01</v>
      </c>
      <c r="C1332" t="s">
        <v>205</v>
      </c>
      <c r="D1332" s="144" t="s">
        <v>845</v>
      </c>
      <c r="E1332" s="139" t="s">
        <v>881</v>
      </c>
      <c r="F1332" s="140">
        <v>3.1187591962565699</v>
      </c>
      <c r="G1332" s="141">
        <v>99.315383459962703</v>
      </c>
      <c r="H1332" s="142">
        <f t="shared" si="36"/>
        <v>162.96164067054727</v>
      </c>
    </row>
    <row r="1333" spans="1:8" x14ac:dyDescent="0.3">
      <c r="A1333" t="s">
        <v>194</v>
      </c>
      <c r="B1333" t="str">
        <f>VLOOKUP(C1333, olt_db!$B$2:$E$75, 2, 0)</f>
        <v>OLT-SMGN-IBS-Bandar_Sawah-01</v>
      </c>
      <c r="C1333" t="s">
        <v>205</v>
      </c>
      <c r="D1333" s="144" t="s">
        <v>845</v>
      </c>
      <c r="E1333" s="139" t="s">
        <v>882</v>
      </c>
      <c r="F1333" s="140">
        <v>3.1200385823830099</v>
      </c>
      <c r="G1333" s="141">
        <v>99.3157332579014</v>
      </c>
      <c r="H1333" s="142">
        <f t="shared" si="36"/>
        <v>164.57781349776718</v>
      </c>
    </row>
    <row r="1334" spans="1:8" x14ac:dyDescent="0.3">
      <c r="A1334" t="s">
        <v>194</v>
      </c>
      <c r="B1334" t="str">
        <f>VLOOKUP(C1334, olt_db!$B$2:$E$75, 2, 0)</f>
        <v>OLT-SMGN-IBS-Bandar_Sawah-01</v>
      </c>
      <c r="C1334" t="s">
        <v>205</v>
      </c>
      <c r="D1334" s="144" t="s">
        <v>845</v>
      </c>
      <c r="E1334" s="139" t="s">
        <v>883</v>
      </c>
      <c r="F1334" s="140">
        <v>3.1213203776438299</v>
      </c>
      <c r="G1334" s="141">
        <v>99.316122273892304</v>
      </c>
      <c r="H1334" s="142">
        <f t="shared" si="36"/>
        <v>111.27539751449717</v>
      </c>
    </row>
    <row r="1335" spans="1:8" x14ac:dyDescent="0.3">
      <c r="A1335" t="s">
        <v>194</v>
      </c>
      <c r="B1335" t="str">
        <f>VLOOKUP(C1335, olt_db!$B$2:$E$75, 2, 0)</f>
        <v>OLT-SMGN-IBS-Bandar_Sawah-01</v>
      </c>
      <c r="C1335" t="s">
        <v>205</v>
      </c>
      <c r="D1335" s="144" t="s">
        <v>845</v>
      </c>
      <c r="E1335" s="139" t="s">
        <v>884</v>
      </c>
      <c r="F1335" s="140">
        <v>3.1221591936076099</v>
      </c>
      <c r="G1335" s="141">
        <v>99.316464038708204</v>
      </c>
      <c r="H1335" s="142">
        <f t="shared" si="36"/>
        <v>116.56157407256046</v>
      </c>
    </row>
    <row r="1336" spans="1:8" x14ac:dyDescent="0.3">
      <c r="A1336" t="s">
        <v>194</v>
      </c>
      <c r="B1336" t="str">
        <f>VLOOKUP(C1336, olt_db!$B$2:$E$75, 2, 0)</f>
        <v>OLT-SMGN-IBS-Bandar_Sawah-01</v>
      </c>
      <c r="C1336" t="s">
        <v>205</v>
      </c>
      <c r="D1336" s="144" t="s">
        <v>845</v>
      </c>
      <c r="E1336" s="139" t="s">
        <v>885</v>
      </c>
      <c r="F1336" s="140">
        <v>3.12306107919441</v>
      </c>
      <c r="G1336" s="141">
        <v>99.316758479002203</v>
      </c>
      <c r="H1336" s="142">
        <f t="shared" si="36"/>
        <v>157.22454107825746</v>
      </c>
    </row>
    <row r="1337" spans="1:8" x14ac:dyDescent="0.3">
      <c r="A1337" t="s">
        <v>194</v>
      </c>
      <c r="B1337" t="str">
        <f>VLOOKUP(C1337, olt_db!$B$2:$E$75, 2, 0)</f>
        <v>OLT-SMGN-IBS-Bandar_Sawah-01</v>
      </c>
      <c r="C1337" t="s">
        <v>205</v>
      </c>
      <c r="D1337" s="144" t="s">
        <v>845</v>
      </c>
      <c r="E1337" s="139" t="s">
        <v>886</v>
      </c>
      <c r="F1337" s="140">
        <v>3.1242861911658899</v>
      </c>
      <c r="G1337" s="141">
        <v>99.317128170489198</v>
      </c>
      <c r="H1337" s="142">
        <f t="shared" si="36"/>
        <v>191.74134043563367</v>
      </c>
    </row>
    <row r="1338" spans="1:8" x14ac:dyDescent="0.3">
      <c r="A1338" t="s">
        <v>194</v>
      </c>
      <c r="B1338" t="str">
        <f>VLOOKUP(C1338, olt_db!$B$2:$E$75, 2, 0)</f>
        <v>OLT-SMGN-IBS-Bandar_Sawah-01</v>
      </c>
      <c r="C1338" t="s">
        <v>205</v>
      </c>
      <c r="D1338" s="144" t="s">
        <v>845</v>
      </c>
      <c r="E1338" s="139" t="s">
        <v>887</v>
      </c>
      <c r="F1338" s="140">
        <v>3.12577589532096</v>
      </c>
      <c r="G1338" s="141">
        <v>99.317593292135498</v>
      </c>
      <c r="H1338" s="142">
        <f t="shared" si="36"/>
        <v>95.912893529841696</v>
      </c>
    </row>
    <row r="1339" spans="1:8" x14ac:dyDescent="0.3">
      <c r="A1339" t="s">
        <v>194</v>
      </c>
      <c r="B1339" t="str">
        <f>VLOOKUP(C1339, olt_db!$B$2:$E$75, 2, 0)</f>
        <v>OLT-SMGN-IBS-Bandar_Sawah-01</v>
      </c>
      <c r="C1339" t="s">
        <v>205</v>
      </c>
      <c r="D1339" s="144" t="s">
        <v>845</v>
      </c>
      <c r="E1339" s="139" t="s">
        <v>888</v>
      </c>
      <c r="F1339" s="140">
        <v>3.1265317823420302</v>
      </c>
      <c r="G1339" s="141">
        <v>99.317788260373604</v>
      </c>
      <c r="H1339" s="142">
        <f t="shared" si="36"/>
        <v>114.37172855189786</v>
      </c>
    </row>
    <row r="1340" spans="1:8" x14ac:dyDescent="0.3">
      <c r="A1340" t="s">
        <v>194</v>
      </c>
      <c r="B1340" t="str">
        <f>VLOOKUP(C1340, olt_db!$B$2:$E$75, 2, 0)</f>
        <v>OLT-SMGN-IBS-Bandar_Sawah-01</v>
      </c>
      <c r="C1340" t="s">
        <v>205</v>
      </c>
      <c r="D1340" s="144" t="s">
        <v>845</v>
      </c>
      <c r="E1340" s="139" t="s">
        <v>889</v>
      </c>
      <c r="F1340" s="140">
        <v>3.1274329009380302</v>
      </c>
      <c r="G1340" s="141">
        <v>99.318021689910793</v>
      </c>
      <c r="H1340" s="142">
        <f t="shared" si="36"/>
        <v>103.34733240350961</v>
      </c>
    </row>
    <row r="1341" spans="1:8" x14ac:dyDescent="0.3">
      <c r="A1341" t="s">
        <v>194</v>
      </c>
      <c r="B1341" t="str">
        <f>VLOOKUP(C1341, olt_db!$B$2:$E$75, 2, 0)</f>
        <v>OLT-SMGN-IBS-Bandar_Sawah-01</v>
      </c>
      <c r="C1341" t="s">
        <v>205</v>
      </c>
      <c r="D1341" s="144" t="s">
        <v>845</v>
      </c>
      <c r="E1341" s="139" t="s">
        <v>890</v>
      </c>
      <c r="F1341" s="140">
        <v>3.1282415539203599</v>
      </c>
      <c r="G1341" s="141">
        <v>99.318253243226593</v>
      </c>
      <c r="H1341" s="142">
        <f t="shared" si="36"/>
        <v>118.95702252814999</v>
      </c>
    </row>
    <row r="1342" spans="1:8" x14ac:dyDescent="0.3">
      <c r="A1342" t="s">
        <v>194</v>
      </c>
      <c r="B1342" t="str">
        <f>VLOOKUP(C1342, olt_db!$B$2:$E$75, 2, 0)</f>
        <v>OLT-SMGN-IBS-Bandar_Sawah-01</v>
      </c>
      <c r="C1342" t="s">
        <v>205</v>
      </c>
      <c r="D1342" s="144" t="s">
        <v>845</v>
      </c>
      <c r="E1342" s="139" t="s">
        <v>891</v>
      </c>
      <c r="F1342" s="140">
        <v>3.1291824720499002</v>
      </c>
      <c r="G1342" s="141">
        <v>99.318481339199806</v>
      </c>
      <c r="H1342" s="142">
        <f t="shared" si="36"/>
        <v>117.6410713194273</v>
      </c>
    </row>
    <row r="1343" spans="1:8" x14ac:dyDescent="0.3">
      <c r="A1343" t="s">
        <v>194</v>
      </c>
      <c r="B1343" t="str">
        <f>VLOOKUP(C1343, olt_db!$B$2:$E$75, 2, 0)</f>
        <v>OLT-SMGN-IBS-Bandar_Sawah-01</v>
      </c>
      <c r="C1343" t="s">
        <v>205</v>
      </c>
      <c r="D1343" s="144" t="s">
        <v>845</v>
      </c>
      <c r="E1343" s="139" t="s">
        <v>892</v>
      </c>
      <c r="F1343" s="140">
        <v>3.1301092295132298</v>
      </c>
      <c r="G1343" s="141">
        <v>99.3187219060258</v>
      </c>
      <c r="H1343" s="142">
        <f t="shared" si="36"/>
        <v>111.83721455191399</v>
      </c>
    </row>
    <row r="1344" spans="1:8" x14ac:dyDescent="0.3">
      <c r="A1344" t="s">
        <v>194</v>
      </c>
      <c r="B1344" t="str">
        <f>VLOOKUP(C1344, olt_db!$B$2:$E$75, 2, 0)</f>
        <v>OLT-SMGN-IBS-Bandar_Sawah-01</v>
      </c>
      <c r="C1344" t="s">
        <v>205</v>
      </c>
      <c r="D1344" s="144" t="s">
        <v>845</v>
      </c>
      <c r="E1344" s="139" t="s">
        <v>893</v>
      </c>
      <c r="F1344" s="140">
        <v>3.1309940598460999</v>
      </c>
      <c r="G1344" s="141">
        <v>99.318935404910604</v>
      </c>
      <c r="H1344" s="142">
        <f t="shared" si="36"/>
        <v>99.186637756567222</v>
      </c>
    </row>
    <row r="1345" spans="1:8" x14ac:dyDescent="0.3">
      <c r="A1345" t="s">
        <v>194</v>
      </c>
      <c r="B1345" t="str">
        <f>VLOOKUP(C1345, olt_db!$B$2:$E$75, 2, 0)</f>
        <v>OLT-SMGN-IBS-Bandar_Sawah-01</v>
      </c>
      <c r="C1345" t="s">
        <v>205</v>
      </c>
      <c r="D1345" s="144" t="s">
        <v>845</v>
      </c>
      <c r="E1345" s="139" t="s">
        <v>894</v>
      </c>
      <c r="F1345" s="140">
        <v>3.1317681904654902</v>
      </c>
      <c r="G1345" s="141">
        <v>99.319164412594603</v>
      </c>
      <c r="H1345" s="142">
        <f t="shared" si="36"/>
        <v>113.78610743269184</v>
      </c>
    </row>
    <row r="1346" spans="1:8" x14ac:dyDescent="0.3">
      <c r="A1346" t="s">
        <v>194</v>
      </c>
      <c r="B1346" t="str">
        <f>VLOOKUP(C1346, olt_db!$B$2:$E$75, 2, 0)</f>
        <v>OLT-SMGN-IBS-Bandar_Sawah-01</v>
      </c>
      <c r="C1346" t="s">
        <v>205</v>
      </c>
      <c r="D1346" s="144" t="s">
        <v>845</v>
      </c>
      <c r="E1346" s="139" t="s">
        <v>895</v>
      </c>
      <c r="F1346" s="140">
        <v>3.1326648147632601</v>
      </c>
      <c r="G1346" s="141">
        <v>99.319396183642795</v>
      </c>
      <c r="H1346" s="142">
        <f t="shared" si="36"/>
        <v>166.45147768939037</v>
      </c>
    </row>
    <row r="1347" spans="1:8" x14ac:dyDescent="0.3">
      <c r="A1347" t="s">
        <v>194</v>
      </c>
      <c r="B1347" t="str">
        <f>VLOOKUP(C1347, olt_db!$B$2:$E$75, 2, 0)</f>
        <v>OLT-SMGN-IBS-Bandar_Sawah-01</v>
      </c>
      <c r="C1347" t="s">
        <v>205</v>
      </c>
      <c r="D1347" s="144" t="s">
        <v>845</v>
      </c>
      <c r="E1347" s="139" t="s">
        <v>896</v>
      </c>
      <c r="F1347" s="140">
        <v>3.1339598360599799</v>
      </c>
      <c r="G1347" s="141">
        <v>99.319794122975395</v>
      </c>
      <c r="H1347" s="142">
        <f t="shared" si="36"/>
        <v>101.7927226123286</v>
      </c>
    </row>
    <row r="1348" spans="1:8" x14ac:dyDescent="0.3">
      <c r="A1348" t="s">
        <v>194</v>
      </c>
      <c r="B1348" t="str">
        <f>VLOOKUP(C1348, olt_db!$B$2:$E$75, 2, 0)</f>
        <v>OLT-SMGN-IBS-Bandar_Sawah-01</v>
      </c>
      <c r="C1348" t="s">
        <v>205</v>
      </c>
      <c r="D1348" s="144" t="s">
        <v>845</v>
      </c>
      <c r="E1348" s="139" t="s">
        <v>897</v>
      </c>
      <c r="F1348" s="140">
        <v>3.1347718061525902</v>
      </c>
      <c r="G1348" s="141">
        <v>99.319958561050697</v>
      </c>
      <c r="H1348" s="142">
        <f t="shared" si="36"/>
        <v>126.38284638032701</v>
      </c>
    </row>
    <row r="1349" spans="1:8" x14ac:dyDescent="0.3">
      <c r="A1349" t="s">
        <v>194</v>
      </c>
      <c r="B1349" t="str">
        <f>VLOOKUP(C1349, olt_db!$B$2:$E$75, 2, 0)</f>
        <v>OLT-SMGN-IBS-Bandar_Sawah-01</v>
      </c>
      <c r="C1349" t="s">
        <v>205</v>
      </c>
      <c r="D1349" s="144" t="s">
        <v>845</v>
      </c>
      <c r="E1349" s="139" t="s">
        <v>898</v>
      </c>
      <c r="F1349" s="140">
        <v>3.13577328797613</v>
      </c>
      <c r="G1349" s="141">
        <v>99.320193209777003</v>
      </c>
      <c r="H1349" s="142">
        <f t="shared" si="36"/>
        <v>111.05565278882199</v>
      </c>
    </row>
    <row r="1350" spans="1:8" x14ac:dyDescent="0.3">
      <c r="A1350" t="s">
        <v>194</v>
      </c>
      <c r="B1350" t="str">
        <f>VLOOKUP(C1350, olt_db!$B$2:$E$75, 2, 0)</f>
        <v>OLT-SMGN-IBS-Bandar_Sawah-01</v>
      </c>
      <c r="C1350" t="s">
        <v>205</v>
      </c>
      <c r="D1350" s="144" t="s">
        <v>845</v>
      </c>
      <c r="E1350" s="139" t="s">
        <v>804</v>
      </c>
      <c r="F1350" s="140">
        <v>3.13665630466391</v>
      </c>
      <c r="G1350" s="141">
        <v>99.320386151882303</v>
      </c>
      <c r="H1350" s="142">
        <f t="shared" ref="H1350:H1387" si="37">(ACOS(COS(RADIANS(90-F1351)) * COS(RADIANS(90-F1350)) + SIN(RADIANS(90-F1351)) * SIN(RADIANS(90-F1350)) * COS(RADIANS(G1351-G1350))) * 6371392)*1.105</f>
        <v>94.171984967812861</v>
      </c>
    </row>
    <row r="1351" spans="1:8" x14ac:dyDescent="0.3">
      <c r="A1351" t="s">
        <v>194</v>
      </c>
      <c r="B1351" t="str">
        <f>VLOOKUP(C1351, olt_db!$B$2:$E$75, 2, 0)</f>
        <v>OLT-SMGN-IBS-Bandar_Sawah-01</v>
      </c>
      <c r="C1351" t="s">
        <v>205</v>
      </c>
      <c r="D1351" s="144" t="s">
        <v>845</v>
      </c>
      <c r="E1351" s="139" t="s">
        <v>805</v>
      </c>
      <c r="F1351" s="140">
        <v>3.1374127404674299</v>
      </c>
      <c r="G1351" s="141">
        <v>99.320509433630406</v>
      </c>
      <c r="H1351" s="142">
        <f t="shared" si="37"/>
        <v>89.055332205357445</v>
      </c>
    </row>
    <row r="1352" spans="1:8" x14ac:dyDescent="0.3">
      <c r="A1352" t="s">
        <v>194</v>
      </c>
      <c r="B1352" t="str">
        <f>VLOOKUP(C1352, olt_db!$B$2:$E$75, 2, 0)</f>
        <v>OLT-SMGN-IBS-Bandar_Sawah-01</v>
      </c>
      <c r="C1352" t="s">
        <v>205</v>
      </c>
      <c r="D1352" s="144" t="s">
        <v>845</v>
      </c>
      <c r="E1352" s="139" t="s">
        <v>806</v>
      </c>
      <c r="F1352" s="140">
        <v>3.1381238404089902</v>
      </c>
      <c r="G1352" s="141">
        <v>99.320649625440495</v>
      </c>
      <c r="H1352" s="142">
        <f t="shared" si="37"/>
        <v>114.23543243811839</v>
      </c>
    </row>
    <row r="1353" spans="1:8" x14ac:dyDescent="0.3">
      <c r="A1353" t="s">
        <v>194</v>
      </c>
      <c r="B1353" t="str">
        <f>VLOOKUP(C1353, olt_db!$B$2:$E$75, 2, 0)</f>
        <v>OLT-SMGN-IBS-Bandar_Sawah-01</v>
      </c>
      <c r="C1353" t="s">
        <v>205</v>
      </c>
      <c r="D1353" s="144" t="s">
        <v>845</v>
      </c>
      <c r="E1353" s="139" t="s">
        <v>807</v>
      </c>
      <c r="F1353" s="140">
        <v>3.13903917935176</v>
      </c>
      <c r="G1353" s="141">
        <v>99.3208124526749</v>
      </c>
      <c r="H1353" s="142">
        <f t="shared" si="37"/>
        <v>70.859047322456121</v>
      </c>
    </row>
    <row r="1354" spans="1:8" x14ac:dyDescent="0.3">
      <c r="A1354" t="s">
        <v>194</v>
      </c>
      <c r="B1354" t="str">
        <f>VLOOKUP(C1354, olt_db!$B$2:$E$75, 2, 0)</f>
        <v>OLT-SMGN-IBS-Bandar_Sawah-01</v>
      </c>
      <c r="C1354" t="s">
        <v>205</v>
      </c>
      <c r="D1354" s="144" t="s">
        <v>845</v>
      </c>
      <c r="E1354" s="139" t="s">
        <v>808</v>
      </c>
      <c r="F1354" s="140">
        <v>3.13960730101148</v>
      </c>
      <c r="G1354" s="141">
        <v>99.320911475470595</v>
      </c>
      <c r="H1354" s="142">
        <f t="shared" si="37"/>
        <v>68.763416386809809</v>
      </c>
    </row>
    <row r="1355" spans="1:8" x14ac:dyDescent="0.3">
      <c r="A1355" t="s">
        <v>194</v>
      </c>
      <c r="B1355" t="str">
        <f>VLOOKUP(C1355, olt_db!$B$2:$E$75, 2, 0)</f>
        <v>OLT-SMGN-IBS-Bandar_Sawah-01</v>
      </c>
      <c r="C1355" t="s">
        <v>205</v>
      </c>
      <c r="D1355" s="144" t="s">
        <v>845</v>
      </c>
      <c r="E1355" s="139" t="s">
        <v>809</v>
      </c>
      <c r="F1355" s="140">
        <v>3.1401644874803201</v>
      </c>
      <c r="G1355" s="141">
        <v>99.320963543484893</v>
      </c>
      <c r="H1355" s="142">
        <f t="shared" si="37"/>
        <v>96.651342207149838</v>
      </c>
    </row>
    <row r="1356" spans="1:8" x14ac:dyDescent="0.3">
      <c r="A1356" t="s">
        <v>194</v>
      </c>
      <c r="B1356" t="str">
        <f>VLOOKUP(C1356, olt_db!$B$2:$E$75, 2, 0)</f>
        <v>OLT-SMGN-IBS-Bandar_Sawah-01</v>
      </c>
      <c r="C1356" t="s">
        <v>205</v>
      </c>
      <c r="D1356" s="144" t="s">
        <v>845</v>
      </c>
      <c r="E1356" s="139" t="s">
        <v>810</v>
      </c>
      <c r="F1356" s="140">
        <v>3.1409311674099598</v>
      </c>
      <c r="G1356" s="141">
        <v>99.321139547332294</v>
      </c>
      <c r="H1356" s="142">
        <f t="shared" si="37"/>
        <v>82.51820172608889</v>
      </c>
    </row>
    <row r="1357" spans="1:8" x14ac:dyDescent="0.3">
      <c r="A1357" t="s">
        <v>194</v>
      </c>
      <c r="B1357" t="str">
        <f>VLOOKUP(C1357, olt_db!$B$2:$E$75, 2, 0)</f>
        <v>OLT-SMGN-IBS-Bandar_Sawah-01</v>
      </c>
      <c r="C1357" t="s">
        <v>205</v>
      </c>
      <c r="D1357" s="144" t="s">
        <v>845</v>
      </c>
      <c r="E1357" s="139" t="s">
        <v>811</v>
      </c>
      <c r="F1357" s="140">
        <v>3.1415907743978302</v>
      </c>
      <c r="G1357" s="141">
        <v>99.321265803534203</v>
      </c>
      <c r="H1357" s="142">
        <f t="shared" si="37"/>
        <v>74.594521914669897</v>
      </c>
    </row>
    <row r="1358" spans="1:8" x14ac:dyDescent="0.3">
      <c r="A1358" t="s">
        <v>194</v>
      </c>
      <c r="B1358" t="str">
        <f>VLOOKUP(C1358, olt_db!$B$2:$E$75, 2, 0)</f>
        <v>OLT-SMGN-IBS-Bandar_Sawah-01</v>
      </c>
      <c r="C1358" t="s">
        <v>205</v>
      </c>
      <c r="D1358" s="144" t="s">
        <v>845</v>
      </c>
      <c r="E1358" s="139" t="s">
        <v>812</v>
      </c>
      <c r="F1358" s="140">
        <v>3.1421890332064999</v>
      </c>
      <c r="G1358" s="141">
        <v>99.3213689682579</v>
      </c>
      <c r="H1358" s="142">
        <f t="shared" si="37"/>
        <v>64.446914378969595</v>
      </c>
    </row>
    <row r="1359" spans="1:8" x14ac:dyDescent="0.3">
      <c r="A1359" t="s">
        <v>194</v>
      </c>
      <c r="B1359" t="str">
        <f>VLOOKUP(C1359, olt_db!$B$2:$E$75, 2, 0)</f>
        <v>OLT-SMGN-IBS-Bandar_Sawah-01</v>
      </c>
      <c r="C1359" t="s">
        <v>205</v>
      </c>
      <c r="D1359" s="144" t="s">
        <v>845</v>
      </c>
      <c r="E1359" s="139" t="s">
        <v>813</v>
      </c>
      <c r="F1359" s="140">
        <v>3.1423787978578499</v>
      </c>
      <c r="G1359" s="141">
        <v>99.320879286870195</v>
      </c>
      <c r="H1359" s="142">
        <f t="shared" si="37"/>
        <v>28.244169224954131</v>
      </c>
    </row>
    <row r="1360" spans="1:8" x14ac:dyDescent="0.3">
      <c r="A1360" t="s">
        <v>194</v>
      </c>
      <c r="B1360" t="str">
        <f>VLOOKUP(C1360, olt_db!$B$2:$E$75, 2, 0)</f>
        <v>OLT-SMGN-IBS-Bandar_Sawah-01</v>
      </c>
      <c r="C1360" t="s">
        <v>205</v>
      </c>
      <c r="D1360" s="144" t="s">
        <v>845</v>
      </c>
      <c r="E1360" s="139" t="s">
        <v>814</v>
      </c>
      <c r="F1360" s="140">
        <v>3.1424613344501702</v>
      </c>
      <c r="G1360" s="141">
        <v>99.320664439433301</v>
      </c>
      <c r="H1360" s="142">
        <f t="shared" si="37"/>
        <v>24.385191034745656</v>
      </c>
    </row>
    <row r="1361" spans="1:8" x14ac:dyDescent="0.3">
      <c r="A1361" t="s">
        <v>194</v>
      </c>
      <c r="B1361" t="str">
        <f>VLOOKUP(C1361, olt_db!$B$2:$E$75, 2, 0)</f>
        <v>OLT-SMGN-IBS-Bandar_Sawah-01</v>
      </c>
      <c r="C1361" t="s">
        <v>205</v>
      </c>
      <c r="D1361" s="144" t="s">
        <v>845</v>
      </c>
      <c r="E1361" s="139" t="s">
        <v>815</v>
      </c>
      <c r="F1361" s="140">
        <v>3.14260706076875</v>
      </c>
      <c r="G1361" s="141">
        <v>99.320529528205796</v>
      </c>
      <c r="H1361" s="142">
        <f t="shared" si="37"/>
        <v>74.878376139469395</v>
      </c>
    </row>
    <row r="1362" spans="1:8" x14ac:dyDescent="0.3">
      <c r="A1362" t="s">
        <v>194</v>
      </c>
      <c r="B1362" t="str">
        <f>VLOOKUP(C1362, olt_db!$B$2:$E$75, 2, 0)</f>
        <v>OLT-SMGN-IBS-Bandar_Sawah-01</v>
      </c>
      <c r="C1362" t="s">
        <v>205</v>
      </c>
      <c r="D1362" s="144" t="s">
        <v>845</v>
      </c>
      <c r="E1362" s="139" t="s">
        <v>816</v>
      </c>
      <c r="F1362" s="140">
        <v>3.1431149529398899</v>
      </c>
      <c r="G1362" s="141">
        <v>99.3201923019719</v>
      </c>
      <c r="H1362" s="142">
        <f t="shared" si="37"/>
        <v>85.229899138219579</v>
      </c>
    </row>
    <row r="1363" spans="1:8" x14ac:dyDescent="0.3">
      <c r="A1363" t="s">
        <v>194</v>
      </c>
      <c r="B1363" t="str">
        <f>VLOOKUP(C1363, olt_db!$B$2:$E$75, 2, 0)</f>
        <v>OLT-SMGN-IBS-Bandar_Sawah-01</v>
      </c>
      <c r="C1363" t="s">
        <v>205</v>
      </c>
      <c r="D1363" s="144" t="s">
        <v>845</v>
      </c>
      <c r="E1363" s="139" t="s">
        <v>817</v>
      </c>
      <c r="F1363" s="140">
        <v>3.1437040420462301</v>
      </c>
      <c r="G1363" s="141">
        <v>99.319825587193293</v>
      </c>
      <c r="H1363" s="142">
        <f t="shared" si="37"/>
        <v>96.303399438997232</v>
      </c>
    </row>
    <row r="1364" spans="1:8" x14ac:dyDescent="0.3">
      <c r="A1364" t="s">
        <v>194</v>
      </c>
      <c r="B1364" t="str">
        <f>VLOOKUP(C1364, olt_db!$B$2:$E$75, 2, 0)</f>
        <v>OLT-SMGN-IBS-Bandar_Sawah-01</v>
      </c>
      <c r="C1364" t="s">
        <v>205</v>
      </c>
      <c r="D1364" s="144" t="s">
        <v>845</v>
      </c>
      <c r="E1364" s="139" t="s">
        <v>818</v>
      </c>
      <c r="F1364" s="140">
        <v>3.1443656427733799</v>
      </c>
      <c r="G1364" s="141">
        <v>99.319404809042695</v>
      </c>
      <c r="H1364" s="142">
        <f t="shared" si="37"/>
        <v>82.448482352168099</v>
      </c>
    </row>
    <row r="1365" spans="1:8" x14ac:dyDescent="0.3">
      <c r="A1365" t="s">
        <v>194</v>
      </c>
      <c r="B1365" t="str">
        <f>VLOOKUP(C1365, olt_db!$B$2:$E$75, 2, 0)</f>
        <v>OLT-SMGN-IBS-Bandar_Sawah-01</v>
      </c>
      <c r="C1365" t="s">
        <v>205</v>
      </c>
      <c r="D1365" s="144" t="s">
        <v>845</v>
      </c>
      <c r="E1365" s="139" t="s">
        <v>819</v>
      </c>
      <c r="F1365" s="140">
        <v>3.1449386714734202</v>
      </c>
      <c r="G1365" s="141">
        <v>99.319055211126297</v>
      </c>
      <c r="H1365" s="142">
        <f t="shared" si="37"/>
        <v>63.187852587821951</v>
      </c>
    </row>
    <row r="1366" spans="1:8" x14ac:dyDescent="0.3">
      <c r="A1366" t="s">
        <v>194</v>
      </c>
      <c r="B1366" t="str">
        <f>VLOOKUP(C1366, olt_db!$B$2:$E$75, 2, 0)</f>
        <v>OLT-SMGN-IBS-Bandar_Sawah-01</v>
      </c>
      <c r="C1366" t="s">
        <v>205</v>
      </c>
      <c r="D1366" s="144" t="s">
        <v>845</v>
      </c>
      <c r="E1366" s="139" t="s">
        <v>820</v>
      </c>
      <c r="F1366" s="140">
        <v>3.1453765241586402</v>
      </c>
      <c r="G1366" s="141">
        <v>99.318785136948506</v>
      </c>
      <c r="H1366" s="142">
        <f t="shared" si="37"/>
        <v>88.34676865728953</v>
      </c>
    </row>
    <row r="1367" spans="1:8" x14ac:dyDescent="0.3">
      <c r="A1367" t="s">
        <v>194</v>
      </c>
      <c r="B1367" t="str">
        <f>VLOOKUP(C1367, olt_db!$B$2:$E$75, 2, 0)</f>
        <v>OLT-SMGN-IBS-Bandar_Sawah-01</v>
      </c>
      <c r="C1367" t="s">
        <v>205</v>
      </c>
      <c r="D1367" s="144" t="s">
        <v>845</v>
      </c>
      <c r="E1367" s="139" t="s">
        <v>821</v>
      </c>
      <c r="F1367" s="140">
        <v>3.1459781203247701</v>
      </c>
      <c r="G1367" s="141">
        <v>99.318390825410603</v>
      </c>
      <c r="H1367" s="142">
        <f t="shared" si="37"/>
        <v>117.02756459078357</v>
      </c>
    </row>
    <row r="1368" spans="1:8" x14ac:dyDescent="0.3">
      <c r="A1368" t="s">
        <v>194</v>
      </c>
      <c r="B1368" t="str">
        <f>VLOOKUP(C1368, olt_db!$B$2:$E$75, 2, 0)</f>
        <v>OLT-SMGN-IBS-Bandar_Sawah-01</v>
      </c>
      <c r="C1368" t="s">
        <v>205</v>
      </c>
      <c r="D1368" s="144" t="s">
        <v>845</v>
      </c>
      <c r="E1368" s="139" t="s">
        <v>822</v>
      </c>
      <c r="F1368" s="140">
        <v>3.14680168428547</v>
      </c>
      <c r="G1368" s="141">
        <v>99.317911786575195</v>
      </c>
      <c r="H1368" s="142">
        <f t="shared" si="37"/>
        <v>98.663507691246025</v>
      </c>
    </row>
    <row r="1369" spans="1:8" x14ac:dyDescent="0.3">
      <c r="A1369" t="s">
        <v>194</v>
      </c>
      <c r="B1369" t="str">
        <f>VLOOKUP(C1369, olt_db!$B$2:$E$75, 2, 0)</f>
        <v>OLT-SMGN-IBS-Bandar_Sawah-01</v>
      </c>
      <c r="C1369" t="s">
        <v>205</v>
      </c>
      <c r="D1369" s="144" t="s">
        <v>845</v>
      </c>
      <c r="E1369" s="139" t="s">
        <v>823</v>
      </c>
      <c r="F1369" s="140">
        <v>3.14750280196919</v>
      </c>
      <c r="G1369" s="141">
        <v>99.317519858229105</v>
      </c>
      <c r="H1369" s="142">
        <f t="shared" si="37"/>
        <v>93.762332985979043</v>
      </c>
    </row>
    <row r="1370" spans="1:8" x14ac:dyDescent="0.3">
      <c r="A1370" t="s">
        <v>194</v>
      </c>
      <c r="B1370" t="str">
        <f>VLOOKUP(C1370, olt_db!$B$2:$E$75, 2, 0)</f>
        <v>OLT-SMGN-IBS-Bandar_Sawah-01</v>
      </c>
      <c r="C1370" t="s">
        <v>205</v>
      </c>
      <c r="D1370" s="144" t="s">
        <v>845</v>
      </c>
      <c r="E1370" s="139" t="s">
        <v>824</v>
      </c>
      <c r="F1370" s="140">
        <v>3.1481550592910001</v>
      </c>
      <c r="G1370" s="141">
        <v>99.317123267815404</v>
      </c>
      <c r="H1370" s="142">
        <f t="shared" si="37"/>
        <v>90.811856525017234</v>
      </c>
    </row>
    <row r="1371" spans="1:8" x14ac:dyDescent="0.3">
      <c r="A1371" t="s">
        <v>194</v>
      </c>
      <c r="B1371" t="str">
        <f>VLOOKUP(C1371, olt_db!$B$2:$E$75, 2, 0)</f>
        <v>OLT-SMGN-IBS-Bandar_Sawah-01</v>
      </c>
      <c r="C1371" t="s">
        <v>205</v>
      </c>
      <c r="D1371" s="144" t="s">
        <v>845</v>
      </c>
      <c r="E1371" s="139" t="s">
        <v>825</v>
      </c>
      <c r="F1371" s="140">
        <v>3.1487863146242399</v>
      </c>
      <c r="G1371" s="141">
        <v>99.316738372249802</v>
      </c>
      <c r="H1371" s="142">
        <f t="shared" si="37"/>
        <v>79.233832427814463</v>
      </c>
    </row>
    <row r="1372" spans="1:8" x14ac:dyDescent="0.3">
      <c r="A1372" t="s">
        <v>194</v>
      </c>
      <c r="B1372" t="str">
        <f>VLOOKUP(C1372, olt_db!$B$2:$E$75, 2, 0)</f>
        <v>OLT-SMGN-IBS-Bandar_Sawah-01</v>
      </c>
      <c r="C1372" t="s">
        <v>205</v>
      </c>
      <c r="D1372" s="144" t="s">
        <v>845</v>
      </c>
      <c r="E1372" s="139" t="s">
        <v>826</v>
      </c>
      <c r="F1372" s="140">
        <v>3.1493369880950501</v>
      </c>
      <c r="G1372" s="141">
        <v>99.316402384567098</v>
      </c>
      <c r="H1372" s="142">
        <f t="shared" si="37"/>
        <v>60.456815801852038</v>
      </c>
    </row>
    <row r="1373" spans="1:8" x14ac:dyDescent="0.3">
      <c r="A1373" t="s">
        <v>194</v>
      </c>
      <c r="B1373" t="str">
        <f>VLOOKUP(C1373, olt_db!$B$2:$E$75, 2, 0)</f>
        <v>OLT-SMGN-IBS-Bandar_Sawah-01</v>
      </c>
      <c r="C1373" t="s">
        <v>205</v>
      </c>
      <c r="D1373" s="144" t="s">
        <v>845</v>
      </c>
      <c r="E1373" s="139" t="s">
        <v>827</v>
      </c>
      <c r="F1373" s="140">
        <v>3.1497504170325099</v>
      </c>
      <c r="G1373" s="141">
        <v>99.316135246717195</v>
      </c>
      <c r="H1373" s="142">
        <f t="shared" si="37"/>
        <v>72.238105947367458</v>
      </c>
    </row>
    <row r="1374" spans="1:8" x14ac:dyDescent="0.3">
      <c r="A1374" t="s">
        <v>194</v>
      </c>
      <c r="B1374" t="str">
        <f>VLOOKUP(C1374, olt_db!$B$2:$E$75, 2, 0)</f>
        <v>OLT-SMGN-IBS-Bandar_Sawah-01</v>
      </c>
      <c r="C1374" t="s">
        <v>205</v>
      </c>
      <c r="D1374" s="144" t="s">
        <v>845</v>
      </c>
      <c r="E1374" s="139" t="s">
        <v>828</v>
      </c>
      <c r="F1374" s="140">
        <v>3.1502583031609999</v>
      </c>
      <c r="G1374" s="141">
        <v>99.315838723665294</v>
      </c>
      <c r="H1374" s="142">
        <f t="shared" si="37"/>
        <v>70.703864201231085</v>
      </c>
    </row>
    <row r="1375" spans="1:8" x14ac:dyDescent="0.3">
      <c r="A1375" t="s">
        <v>194</v>
      </c>
      <c r="B1375" t="str">
        <f>VLOOKUP(C1375, olt_db!$B$2:$E$75, 2, 0)</f>
        <v>OLT-SMGN-IBS-Bandar_Sawah-01</v>
      </c>
      <c r="C1375" t="s">
        <v>205</v>
      </c>
      <c r="D1375" s="144" t="s">
        <v>845</v>
      </c>
      <c r="E1375" s="139" t="s">
        <v>829</v>
      </c>
      <c r="F1375" s="140">
        <v>3.1507569590367002</v>
      </c>
      <c r="G1375" s="141">
        <v>99.315551189175594</v>
      </c>
      <c r="H1375" s="142">
        <f t="shared" si="37"/>
        <v>52.786079385019264</v>
      </c>
    </row>
    <row r="1376" spans="1:8" x14ac:dyDescent="0.3">
      <c r="A1376" t="s">
        <v>194</v>
      </c>
      <c r="B1376" t="str">
        <f>VLOOKUP(C1376, olt_db!$B$2:$E$75, 2, 0)</f>
        <v>OLT-SMGN-IBS-Bandar_Sawah-01</v>
      </c>
      <c r="C1376" t="s">
        <v>205</v>
      </c>
      <c r="D1376" s="144" t="s">
        <v>845</v>
      </c>
      <c r="E1376" s="139" t="s">
        <v>830</v>
      </c>
      <c r="F1376" s="140">
        <v>3.1511261221588001</v>
      </c>
      <c r="G1376" s="141">
        <v>99.315331178064994</v>
      </c>
      <c r="H1376" s="142">
        <f t="shared" si="37"/>
        <v>72.669819183361312</v>
      </c>
    </row>
    <row r="1377" spans="1:8" x14ac:dyDescent="0.3">
      <c r="A1377" t="s">
        <v>194</v>
      </c>
      <c r="B1377" t="str">
        <f>VLOOKUP(C1377, olt_db!$B$2:$E$75, 2, 0)</f>
        <v>OLT-SMGN-IBS-Bandar_Sawah-01</v>
      </c>
      <c r="C1377" t="s">
        <v>205</v>
      </c>
      <c r="D1377" s="144" t="s">
        <v>845</v>
      </c>
      <c r="E1377" s="139" t="s">
        <v>831</v>
      </c>
      <c r="F1377" s="140">
        <v>3.1515950981872498</v>
      </c>
      <c r="G1377" s="141">
        <v>99.3149703357345</v>
      </c>
      <c r="H1377" s="142">
        <f t="shared" si="37"/>
        <v>39.658600979027163</v>
      </c>
    </row>
    <row r="1378" spans="1:8" x14ac:dyDescent="0.3">
      <c r="A1378" t="s">
        <v>194</v>
      </c>
      <c r="B1378" t="str">
        <f>VLOOKUP(C1378, olt_db!$B$2:$E$75, 2, 0)</f>
        <v>OLT-SMGN-IBS-Bandar_Sawah-01</v>
      </c>
      <c r="C1378" t="s">
        <v>205</v>
      </c>
      <c r="D1378" s="144" t="s">
        <v>845</v>
      </c>
      <c r="E1378" s="139" t="s">
        <v>832</v>
      </c>
      <c r="F1378" s="140">
        <v>3.1519101599054999</v>
      </c>
      <c r="G1378" s="141">
        <v>99.314900214382007</v>
      </c>
      <c r="H1378" s="142">
        <f t="shared" si="37"/>
        <v>74.194708249228398</v>
      </c>
    </row>
    <row r="1379" spans="1:8" x14ac:dyDescent="0.3">
      <c r="A1379" t="s">
        <v>194</v>
      </c>
      <c r="B1379" t="str">
        <f>VLOOKUP(C1379, olt_db!$B$2:$E$75, 2, 0)</f>
        <v>OLT-SMGN-IBS-Bandar_Sawah-01</v>
      </c>
      <c r="C1379" t="s">
        <v>205</v>
      </c>
      <c r="D1379" s="144" t="s">
        <v>845</v>
      </c>
      <c r="E1379" s="139" t="s">
        <v>833</v>
      </c>
      <c r="F1379" s="140">
        <v>3.1525116923176899</v>
      </c>
      <c r="G1379" s="141">
        <v>99.314847762068098</v>
      </c>
      <c r="H1379" s="142">
        <f t="shared" si="37"/>
        <v>81.095330324001708</v>
      </c>
    </row>
    <row r="1380" spans="1:8" x14ac:dyDescent="0.3">
      <c r="A1380" t="s">
        <v>194</v>
      </c>
      <c r="B1380" t="str">
        <f>VLOOKUP(C1380, olt_db!$B$2:$E$75, 2, 0)</f>
        <v>OLT-SMGN-IBS-Bandar_Sawah-01</v>
      </c>
      <c r="C1380" t="s">
        <v>205</v>
      </c>
      <c r="D1380" s="144" t="s">
        <v>845</v>
      </c>
      <c r="E1380" s="139" t="s">
        <v>834</v>
      </c>
      <c r="F1380" s="140">
        <v>3.1531680231521499</v>
      </c>
      <c r="G1380" s="141">
        <v>99.314778482495896</v>
      </c>
      <c r="H1380" s="142">
        <f t="shared" si="37"/>
        <v>73.141203923439548</v>
      </c>
    </row>
    <row r="1381" spans="1:8" x14ac:dyDescent="0.3">
      <c r="A1381" t="s">
        <v>194</v>
      </c>
      <c r="B1381" t="str">
        <f>VLOOKUP(C1381, olt_db!$B$2:$E$75, 2, 0)</f>
        <v>OLT-SMGN-IBS-Bandar_Sawah-01</v>
      </c>
      <c r="C1381" t="s">
        <v>205</v>
      </c>
      <c r="D1381" s="144" t="s">
        <v>845</v>
      </c>
      <c r="E1381" s="139" t="s">
        <v>835</v>
      </c>
      <c r="F1381" s="140">
        <v>3.15376034816151</v>
      </c>
      <c r="G1381" s="141">
        <v>99.314719613516402</v>
      </c>
      <c r="H1381" s="142">
        <f t="shared" si="37"/>
        <v>52.989292211457247</v>
      </c>
    </row>
    <row r="1382" spans="1:8" x14ac:dyDescent="0.3">
      <c r="A1382" t="s">
        <v>194</v>
      </c>
      <c r="B1382" t="str">
        <f>VLOOKUP(C1382, olt_db!$B$2:$E$75, 2, 0)</f>
        <v>OLT-SMGN-IBS-Bandar_Sawah-01</v>
      </c>
      <c r="C1382" t="s">
        <v>205</v>
      </c>
      <c r="D1382" s="144" t="s">
        <v>845</v>
      </c>
      <c r="E1382" s="139" t="s">
        <v>836</v>
      </c>
      <c r="F1382" s="140">
        <v>3.1541890331161802</v>
      </c>
      <c r="G1382" s="141">
        <v>99.314672714392501</v>
      </c>
      <c r="H1382" s="142">
        <f t="shared" si="37"/>
        <v>48.653796075521804</v>
      </c>
    </row>
    <row r="1383" spans="1:8" x14ac:dyDescent="0.3">
      <c r="A1383" t="s">
        <v>194</v>
      </c>
      <c r="B1383" t="str">
        <f>VLOOKUP(C1383, olt_db!$B$2:$E$75, 2, 0)</f>
        <v>OLT-SMGN-IBS-Bandar_Sawah-01</v>
      </c>
      <c r="C1383" t="s">
        <v>205</v>
      </c>
      <c r="D1383" s="144" t="s">
        <v>845</v>
      </c>
      <c r="E1383" s="139" t="s">
        <v>837</v>
      </c>
      <c r="F1383" s="140">
        <v>3.1545832594768402</v>
      </c>
      <c r="G1383" s="141">
        <v>99.314635728719395</v>
      </c>
      <c r="H1383" s="142">
        <f t="shared" si="37"/>
        <v>52.905313161391035</v>
      </c>
    </row>
    <row r="1384" spans="1:8" x14ac:dyDescent="0.3">
      <c r="A1384" t="s">
        <v>194</v>
      </c>
      <c r="B1384" t="str">
        <f>VLOOKUP(C1384, olt_db!$B$2:$E$75, 2, 0)</f>
        <v>OLT-SMGN-IBS-Bandar_Sawah-01</v>
      </c>
      <c r="C1384" t="s">
        <v>205</v>
      </c>
      <c r="D1384" s="144" t="s">
        <v>845</v>
      </c>
      <c r="E1384" s="139" t="s">
        <v>838</v>
      </c>
      <c r="F1384" s="140">
        <v>3.15501244814799</v>
      </c>
      <c r="G1384" s="141">
        <v>99.314601438654407</v>
      </c>
      <c r="H1384" s="142">
        <f t="shared" si="37"/>
        <v>52.216712310752925</v>
      </c>
    </row>
    <row r="1385" spans="1:8" x14ac:dyDescent="0.3">
      <c r="A1385" t="s">
        <v>194</v>
      </c>
      <c r="B1385" t="str">
        <f>VLOOKUP(C1385, olt_db!$B$2:$E$75, 2, 0)</f>
        <v>OLT-SMGN-IBS-Bandar_Sawah-01</v>
      </c>
      <c r="C1385" t="s">
        <v>205</v>
      </c>
      <c r="D1385" s="144" t="s">
        <v>845</v>
      </c>
      <c r="E1385" s="139" t="s">
        <v>839</v>
      </c>
      <c r="F1385" s="140">
        <v>3.1554367814269799</v>
      </c>
      <c r="G1385" s="141">
        <v>99.314578558783396</v>
      </c>
      <c r="H1385" s="142">
        <f t="shared" si="37"/>
        <v>88.486497420185358</v>
      </c>
    </row>
    <row r="1386" spans="1:8" x14ac:dyDescent="0.3">
      <c r="A1386" t="s">
        <v>194</v>
      </c>
      <c r="B1386" t="str">
        <f>VLOOKUP(C1386, olt_db!$B$2:$E$75, 2, 0)</f>
        <v>OLT-SMGN-IBS-Bandar_Sawah-01</v>
      </c>
      <c r="C1386" t="s">
        <v>205</v>
      </c>
      <c r="D1386" s="144" t="s">
        <v>845</v>
      </c>
      <c r="E1386" s="139" t="s">
        <v>840</v>
      </c>
      <c r="F1386" s="140">
        <v>3.1555340121226001</v>
      </c>
      <c r="G1386" s="141">
        <v>99.315293164641204</v>
      </c>
      <c r="H1386" s="142">
        <f t="shared" si="37"/>
        <v>78.858800038113642</v>
      </c>
    </row>
    <row r="1387" spans="1:8" x14ac:dyDescent="0.3">
      <c r="A1387" t="s">
        <v>194</v>
      </c>
      <c r="B1387" t="str">
        <f>VLOOKUP(C1387, olt_db!$B$2:$E$75, 2, 0)</f>
        <v>OLT-SMGN-IBS-Bandar_Sawah-01</v>
      </c>
      <c r="C1387" t="s">
        <v>205</v>
      </c>
      <c r="D1387" s="144" t="s">
        <v>845</v>
      </c>
      <c r="E1387" s="139" t="s">
        <v>841</v>
      </c>
      <c r="F1387" s="140">
        <v>3.1555481541956798</v>
      </c>
      <c r="G1387" s="141">
        <v>99.315935748112693</v>
      </c>
      <c r="H1387" s="142">
        <f t="shared" si="37"/>
        <v>71.585347120833092</v>
      </c>
    </row>
    <row r="1388" spans="1:8" x14ac:dyDescent="0.3">
      <c r="A1388" t="s">
        <v>194</v>
      </c>
      <c r="B1388" t="str">
        <f>VLOOKUP(C1388, olt_db!$B$2:$E$75, 2, 0)</f>
        <v>OLT-SMGN-IBS-Bandar_Sawah-01</v>
      </c>
      <c r="C1388" t="s">
        <v>205</v>
      </c>
      <c r="D1388" s="144" t="s">
        <v>845</v>
      </c>
      <c r="E1388" s="139" t="s">
        <v>712</v>
      </c>
      <c r="F1388" s="140">
        <v>3.15565016326752</v>
      </c>
      <c r="G1388" s="141">
        <v>99.316510191325307</v>
      </c>
      <c r="H1388" s="143">
        <f>(ACOS(COS(RADIANS(90-olt_db!F46)) * COS(RADIANS(90-F1388)) + SIN(RADIANS(90-olt_db!F46)) * SIN(RADIANS(90-F1388)) * COS(RADIANS(olt_db!G46-G1388))) * 6371392)*1.105</f>
        <v>57.331540779920999</v>
      </c>
    </row>
    <row r="1389" spans="1:8" x14ac:dyDescent="0.3">
      <c r="A1389" t="s">
        <v>194</v>
      </c>
      <c r="B1389" t="str">
        <f>VLOOKUP(C1389, olt_db!$B$2:$E$75, 2, 0)</f>
        <v>OLT-SMGN-IBS-Bandar_Sawah-01</v>
      </c>
      <c r="C1389" t="s">
        <v>205</v>
      </c>
      <c r="D1389" s="79" t="s">
        <v>846</v>
      </c>
      <c r="E1389" s="79" t="s">
        <v>899</v>
      </c>
      <c r="F1389" s="81">
        <v>3.09615127519218</v>
      </c>
      <c r="G1389" s="82">
        <v>99.302785473894403</v>
      </c>
      <c r="H1389" s="80">
        <f t="shared" ref="H1389:H1398" si="38">(ACOS(COS(RADIANS(90-F1390)) * COS(RADIANS(90-F1389)) + SIN(RADIANS(90-F1390)) * SIN(RADIANS(90-F1389)) * COS(RADIANS(G1390-G1389))) * 6371392)*1.105</f>
        <v>147.99616324783568</v>
      </c>
    </row>
    <row r="1390" spans="1:8" x14ac:dyDescent="0.3">
      <c r="A1390" t="s">
        <v>194</v>
      </c>
      <c r="B1390" t="str">
        <f>VLOOKUP(C1390, olt_db!$B$2:$E$75, 2, 0)</f>
        <v>OLT-SMGN-IBS-Bandar_Sawah-01</v>
      </c>
      <c r="C1390" t="s">
        <v>205</v>
      </c>
      <c r="D1390" s="79" t="s">
        <v>846</v>
      </c>
      <c r="E1390" s="79" t="s">
        <v>900</v>
      </c>
      <c r="F1390" s="81">
        <v>3.0971100458464198</v>
      </c>
      <c r="G1390" s="82">
        <v>99.303515496028396</v>
      </c>
      <c r="H1390" s="80">
        <f t="shared" si="38"/>
        <v>130.65333970880263</v>
      </c>
    </row>
    <row r="1391" spans="1:8" x14ac:dyDescent="0.3">
      <c r="A1391" t="s">
        <v>194</v>
      </c>
      <c r="B1391" t="str">
        <f>VLOOKUP(C1391, olt_db!$B$2:$E$75, 2, 0)</f>
        <v>OLT-SMGN-IBS-Bandar_Sawah-01</v>
      </c>
      <c r="C1391" t="s">
        <v>205</v>
      </c>
      <c r="D1391" s="79" t="s">
        <v>846</v>
      </c>
      <c r="E1391" s="79" t="s">
        <v>901</v>
      </c>
      <c r="F1391" s="81">
        <v>3.0979151757840899</v>
      </c>
      <c r="G1391" s="82">
        <v>99.304211008263295</v>
      </c>
      <c r="H1391" s="80">
        <f t="shared" si="38"/>
        <v>182.34443374522257</v>
      </c>
    </row>
    <row r="1392" spans="1:8" x14ac:dyDescent="0.3">
      <c r="A1392" t="s">
        <v>194</v>
      </c>
      <c r="B1392" t="str">
        <f>VLOOKUP(C1392, olt_db!$B$2:$E$75, 2, 0)</f>
        <v>OLT-SMGN-IBS-Bandar_Sawah-01</v>
      </c>
      <c r="C1392" t="s">
        <v>205</v>
      </c>
      <c r="D1392" s="79" t="s">
        <v>846</v>
      </c>
      <c r="E1392" s="79" t="s">
        <v>902</v>
      </c>
      <c r="F1392" s="81">
        <v>3.09908879163422</v>
      </c>
      <c r="G1392" s="82">
        <v>99.305120482049304</v>
      </c>
      <c r="H1392" s="80">
        <f t="shared" si="38"/>
        <v>148.08760697808881</v>
      </c>
    </row>
    <row r="1393" spans="1:8" x14ac:dyDescent="0.3">
      <c r="A1393" t="s">
        <v>194</v>
      </c>
      <c r="B1393" t="str">
        <f>VLOOKUP(C1393, olt_db!$B$2:$E$75, 2, 0)</f>
        <v>OLT-SMGN-IBS-Bandar_Sawah-01</v>
      </c>
      <c r="C1393" t="s">
        <v>205</v>
      </c>
      <c r="D1393" s="79" t="s">
        <v>846</v>
      </c>
      <c r="E1393" s="79" t="s">
        <v>903</v>
      </c>
      <c r="F1393" s="81">
        <v>3.1000175272480899</v>
      </c>
      <c r="G1393" s="82">
        <v>99.305889631578594</v>
      </c>
      <c r="H1393" s="80">
        <f t="shared" si="38"/>
        <v>133.13429258981068</v>
      </c>
    </row>
    <row r="1394" spans="1:8" x14ac:dyDescent="0.3">
      <c r="A1394" t="s">
        <v>194</v>
      </c>
      <c r="B1394" t="str">
        <f>VLOOKUP(C1394, olt_db!$B$2:$E$75, 2, 0)</f>
        <v>OLT-SMGN-IBS-Bandar_Sawah-01</v>
      </c>
      <c r="C1394" t="s">
        <v>205</v>
      </c>
      <c r="D1394" s="79" t="s">
        <v>846</v>
      </c>
      <c r="E1394" s="79" t="s">
        <v>904</v>
      </c>
      <c r="F1394" s="81">
        <v>3.10088733453181</v>
      </c>
      <c r="G1394" s="82">
        <v>99.306536595643294</v>
      </c>
      <c r="H1394" s="80">
        <f t="shared" si="38"/>
        <v>144.67243084626966</v>
      </c>
    </row>
    <row r="1395" spans="1:8" x14ac:dyDescent="0.3">
      <c r="A1395" t="s">
        <v>194</v>
      </c>
      <c r="B1395" t="str">
        <f>VLOOKUP(C1395, olt_db!$B$2:$E$75, 2, 0)</f>
        <v>OLT-SMGN-IBS-Bandar_Sawah-01</v>
      </c>
      <c r="C1395" t="s">
        <v>205</v>
      </c>
      <c r="D1395" s="79" t="s">
        <v>846</v>
      </c>
      <c r="E1395" s="79" t="s">
        <v>905</v>
      </c>
      <c r="F1395" s="81">
        <v>3.1017895833375402</v>
      </c>
      <c r="G1395" s="82">
        <v>99.307294103996298</v>
      </c>
      <c r="H1395" s="80">
        <f t="shared" si="38"/>
        <v>129.42840732295628</v>
      </c>
    </row>
    <row r="1396" spans="1:8" x14ac:dyDescent="0.3">
      <c r="A1396" t="s">
        <v>194</v>
      </c>
      <c r="B1396" t="str">
        <f>VLOOKUP(C1396, olt_db!$B$2:$E$75, 2, 0)</f>
        <v>OLT-SMGN-IBS-Bandar_Sawah-01</v>
      </c>
      <c r="C1396" t="s">
        <v>205</v>
      </c>
      <c r="D1396" s="79" t="s">
        <v>846</v>
      </c>
      <c r="E1396" s="79" t="s">
        <v>906</v>
      </c>
      <c r="F1396" s="81">
        <v>3.1026225399218599</v>
      </c>
      <c r="G1396" s="82">
        <v>99.307939753499895</v>
      </c>
      <c r="H1396" s="80">
        <f t="shared" si="38"/>
        <v>117.9439451772386</v>
      </c>
    </row>
    <row r="1397" spans="1:8" x14ac:dyDescent="0.3">
      <c r="A1397" t="s">
        <v>194</v>
      </c>
      <c r="B1397" t="str">
        <f>VLOOKUP(C1397, olt_db!$B$2:$E$75, 2, 0)</f>
        <v>OLT-SMGN-IBS-Bandar_Sawah-01</v>
      </c>
      <c r="C1397" t="s">
        <v>205</v>
      </c>
      <c r="D1397" s="79" t="s">
        <v>846</v>
      </c>
      <c r="E1397" s="79" t="s">
        <v>907</v>
      </c>
      <c r="F1397" s="81">
        <v>3.1033557587694398</v>
      </c>
      <c r="G1397" s="82">
        <v>99.308560093681706</v>
      </c>
      <c r="H1397" s="80">
        <f t="shared" si="38"/>
        <v>142.21809317972853</v>
      </c>
    </row>
    <row r="1398" spans="1:8" x14ac:dyDescent="0.3">
      <c r="A1398" t="s">
        <v>194</v>
      </c>
      <c r="B1398" t="str">
        <f>VLOOKUP(C1398, olt_db!$B$2:$E$75, 2, 0)</f>
        <v>OLT-SMGN-IBS-Bandar_Sawah-01</v>
      </c>
      <c r="C1398" t="s">
        <v>205</v>
      </c>
      <c r="D1398" s="79" t="s">
        <v>846</v>
      </c>
      <c r="E1398" s="79" t="s">
        <v>908</v>
      </c>
      <c r="F1398" s="81">
        <v>3.10432519212539</v>
      </c>
      <c r="G1398" s="82">
        <v>99.309193286160493</v>
      </c>
      <c r="H1398" s="80">
        <f t="shared" si="38"/>
        <v>143.2934861891753</v>
      </c>
    </row>
    <row r="1399" spans="1:8" x14ac:dyDescent="0.3">
      <c r="A1399" t="s">
        <v>194</v>
      </c>
      <c r="B1399" t="str">
        <f>VLOOKUP(C1399, olt_db!$B$2:$E$75, 2, 0)</f>
        <v>OLT-SMGN-IBS-Bandar_Sawah-01</v>
      </c>
      <c r="C1399" t="s">
        <v>205</v>
      </c>
      <c r="D1399" s="79" t="s">
        <v>846</v>
      </c>
      <c r="E1399" s="79" t="s">
        <v>868</v>
      </c>
      <c r="F1399" s="81">
        <v>3.10527091726629</v>
      </c>
      <c r="G1399" s="82">
        <v>99.309876562534697</v>
      </c>
      <c r="H1399" s="80">
        <f t="shared" ref="H1399:H1462" si="39">(ACOS(COS(RADIANS(90-F1400)) * COS(RADIANS(90-F1399)) + SIN(RADIANS(90-F1400)) * SIN(RADIANS(90-F1399)) * COS(RADIANS(G1400-G1399))) * 6371392)*1.105</f>
        <v>190.96615464843666</v>
      </c>
    </row>
    <row r="1400" spans="1:8" x14ac:dyDescent="0.3">
      <c r="A1400" t="s">
        <v>194</v>
      </c>
      <c r="B1400" t="str">
        <f>VLOOKUP(C1400, olt_db!$B$2:$E$75, 2, 0)</f>
        <v>OLT-SMGN-IBS-Bandar_Sawah-01</v>
      </c>
      <c r="C1400" t="s">
        <v>205</v>
      </c>
      <c r="D1400" s="79" t="s">
        <v>846</v>
      </c>
      <c r="E1400" s="79" t="s">
        <v>869</v>
      </c>
      <c r="F1400" s="81">
        <v>3.10656363043715</v>
      </c>
      <c r="G1400" s="82">
        <v>99.310740478114397</v>
      </c>
      <c r="H1400" s="80">
        <f t="shared" si="39"/>
        <v>148.8106626245503</v>
      </c>
    </row>
    <row r="1401" spans="1:8" x14ac:dyDescent="0.3">
      <c r="A1401" t="s">
        <v>194</v>
      </c>
      <c r="B1401" t="str">
        <f>VLOOKUP(C1401, olt_db!$B$2:$E$75, 2, 0)</f>
        <v>OLT-SMGN-IBS-Bandar_Sawah-01</v>
      </c>
      <c r="C1401" t="s">
        <v>205</v>
      </c>
      <c r="D1401" s="79" t="s">
        <v>846</v>
      </c>
      <c r="E1401" s="79" t="s">
        <v>870</v>
      </c>
      <c r="F1401" s="81">
        <v>3.1074923986666398</v>
      </c>
      <c r="G1401" s="82">
        <v>99.311518808791604</v>
      </c>
      <c r="H1401" s="80">
        <f t="shared" si="39"/>
        <v>137.87072647720052</v>
      </c>
    </row>
    <row r="1402" spans="1:8" x14ac:dyDescent="0.3">
      <c r="A1402" t="s">
        <v>194</v>
      </c>
      <c r="B1402" t="str">
        <f>VLOOKUP(C1402, olt_db!$B$2:$E$75, 2, 0)</f>
        <v>OLT-SMGN-IBS-Bandar_Sawah-01</v>
      </c>
      <c r="C1402" t="s">
        <v>205</v>
      </c>
      <c r="D1402" s="79" t="s">
        <v>846</v>
      </c>
      <c r="E1402" s="79" t="s">
        <v>871</v>
      </c>
      <c r="F1402" s="81">
        <v>3.1084168749511401</v>
      </c>
      <c r="G1402" s="82">
        <v>99.312155557964104</v>
      </c>
      <c r="H1402" s="80">
        <f t="shared" si="39"/>
        <v>125.46086313517692</v>
      </c>
    </row>
    <row r="1403" spans="1:8" x14ac:dyDescent="0.3">
      <c r="A1403" t="s">
        <v>194</v>
      </c>
      <c r="B1403" t="str">
        <f>VLOOKUP(C1403, olt_db!$B$2:$E$75, 2, 0)</f>
        <v>OLT-SMGN-IBS-Bandar_Sawah-01</v>
      </c>
      <c r="C1403" t="s">
        <v>205</v>
      </c>
      <c r="D1403" s="79" t="s">
        <v>846</v>
      </c>
      <c r="E1403" s="79" t="s">
        <v>872</v>
      </c>
      <c r="F1403" s="81">
        <v>3.1093210166499099</v>
      </c>
      <c r="G1403" s="82">
        <v>99.312630608793</v>
      </c>
      <c r="H1403" s="80">
        <f t="shared" si="39"/>
        <v>129.47954649098861</v>
      </c>
    </row>
    <row r="1404" spans="1:8" x14ac:dyDescent="0.3">
      <c r="A1404" t="s">
        <v>194</v>
      </c>
      <c r="B1404" t="str">
        <f>VLOOKUP(C1404, olt_db!$B$2:$E$75, 2, 0)</f>
        <v>OLT-SMGN-IBS-Bandar_Sawah-01</v>
      </c>
      <c r="C1404" t="s">
        <v>205</v>
      </c>
      <c r="D1404" s="79" t="s">
        <v>846</v>
      </c>
      <c r="E1404" s="79" t="s">
        <v>873</v>
      </c>
      <c r="F1404" s="81">
        <v>3.11021526448791</v>
      </c>
      <c r="G1404" s="82">
        <v>99.313188796348101</v>
      </c>
      <c r="H1404" s="80">
        <f t="shared" si="39"/>
        <v>98.892369809449761</v>
      </c>
    </row>
    <row r="1405" spans="1:8" x14ac:dyDescent="0.3">
      <c r="A1405" t="s">
        <v>194</v>
      </c>
      <c r="B1405" t="str">
        <f>VLOOKUP(C1405, olt_db!$B$2:$E$75, 2, 0)</f>
        <v>OLT-SMGN-IBS-Bandar_Sawah-01</v>
      </c>
      <c r="C1405" t="s">
        <v>205</v>
      </c>
      <c r="D1405" s="79" t="s">
        <v>846</v>
      </c>
      <c r="E1405" s="79" t="s">
        <v>874</v>
      </c>
      <c r="F1405" s="81">
        <v>3.1109654219046901</v>
      </c>
      <c r="G1405" s="82">
        <v>99.313480722247903</v>
      </c>
      <c r="H1405" s="80">
        <f t="shared" si="39"/>
        <v>103.63033135301774</v>
      </c>
    </row>
    <row r="1406" spans="1:8" x14ac:dyDescent="0.3">
      <c r="A1406" t="s">
        <v>194</v>
      </c>
      <c r="B1406" t="str">
        <f>VLOOKUP(C1406, olt_db!$B$2:$E$75, 2, 0)</f>
        <v>OLT-SMGN-IBS-Bandar_Sawah-01</v>
      </c>
      <c r="C1406" t="s">
        <v>205</v>
      </c>
      <c r="D1406" s="79" t="s">
        <v>846</v>
      </c>
      <c r="E1406" s="79" t="s">
        <v>875</v>
      </c>
      <c r="F1406" s="81">
        <v>3.11177573651001</v>
      </c>
      <c r="G1406" s="82">
        <v>99.3137148330961</v>
      </c>
      <c r="H1406" s="80">
        <f t="shared" si="39"/>
        <v>160.24157426440149</v>
      </c>
    </row>
    <row r="1407" spans="1:8" x14ac:dyDescent="0.3">
      <c r="A1407" t="s">
        <v>194</v>
      </c>
      <c r="B1407" t="str">
        <f>VLOOKUP(C1407, olt_db!$B$2:$E$75, 2, 0)</f>
        <v>OLT-SMGN-IBS-Bandar_Sawah-01</v>
      </c>
      <c r="C1407" t="s">
        <v>205</v>
      </c>
      <c r="D1407" s="79" t="s">
        <v>846</v>
      </c>
      <c r="E1407" s="79" t="s">
        <v>876</v>
      </c>
      <c r="F1407" s="81">
        <v>3.1130389382089199</v>
      </c>
      <c r="G1407" s="82">
        <v>99.314039229768795</v>
      </c>
      <c r="H1407" s="80">
        <f t="shared" si="39"/>
        <v>195.38879233310203</v>
      </c>
    </row>
    <row r="1408" spans="1:8" x14ac:dyDescent="0.3">
      <c r="A1408" t="s">
        <v>194</v>
      </c>
      <c r="B1408" t="str">
        <f>VLOOKUP(C1408, olt_db!$B$2:$E$75, 2, 0)</f>
        <v>OLT-SMGN-IBS-Bandar_Sawah-01</v>
      </c>
      <c r="C1408" t="s">
        <v>205</v>
      </c>
      <c r="D1408" s="79" t="s">
        <v>846</v>
      </c>
      <c r="E1408" s="79" t="s">
        <v>877</v>
      </c>
      <c r="F1408" s="81">
        <v>3.1145717343944899</v>
      </c>
      <c r="G1408" s="82">
        <v>99.314462902669902</v>
      </c>
      <c r="H1408" s="80">
        <f t="shared" si="39"/>
        <v>105.94778779813679</v>
      </c>
    </row>
    <row r="1409" spans="1:8" x14ac:dyDescent="0.3">
      <c r="A1409" t="s">
        <v>194</v>
      </c>
      <c r="B1409" t="str">
        <f>VLOOKUP(C1409, olt_db!$B$2:$E$75, 2, 0)</f>
        <v>OLT-SMGN-IBS-Bandar_Sawah-01</v>
      </c>
      <c r="C1409" t="s">
        <v>205</v>
      </c>
      <c r="D1409" s="79" t="s">
        <v>846</v>
      </c>
      <c r="E1409" s="79" t="s">
        <v>878</v>
      </c>
      <c r="F1409" s="81">
        <v>3.1154233700324099</v>
      </c>
      <c r="G1409" s="82">
        <v>99.314597785949999</v>
      </c>
      <c r="H1409" s="80">
        <f t="shared" si="39"/>
        <v>103.82376324795327</v>
      </c>
    </row>
    <row r="1410" spans="1:8" x14ac:dyDescent="0.3">
      <c r="A1410" t="s">
        <v>194</v>
      </c>
      <c r="B1410" t="str">
        <f>VLOOKUP(C1410, olt_db!$B$2:$E$75, 2, 0)</f>
        <v>OLT-SMGN-IBS-Bandar_Sawah-01</v>
      </c>
      <c r="C1410" t="s">
        <v>205</v>
      </c>
      <c r="D1410" s="79" t="s">
        <v>846</v>
      </c>
      <c r="E1410" s="79" t="s">
        <v>879</v>
      </c>
      <c r="F1410" s="81">
        <v>3.1162498419167499</v>
      </c>
      <c r="G1410" s="82">
        <v>99.314773705972996</v>
      </c>
      <c r="H1410" s="80">
        <f t="shared" si="39"/>
        <v>204.12078646718911</v>
      </c>
    </row>
    <row r="1411" spans="1:8" x14ac:dyDescent="0.3">
      <c r="A1411" t="s">
        <v>194</v>
      </c>
      <c r="B1411" t="str">
        <f>VLOOKUP(C1411, olt_db!$B$2:$E$75, 2, 0)</f>
        <v>OLT-SMGN-IBS-Bandar_Sawah-01</v>
      </c>
      <c r="C1411" t="s">
        <v>205</v>
      </c>
      <c r="D1411" s="79" t="s">
        <v>846</v>
      </c>
      <c r="E1411" s="79" t="s">
        <v>880</v>
      </c>
      <c r="F1411" s="81">
        <v>3.1178420217498699</v>
      </c>
      <c r="G1411" s="82">
        <v>99.315248156830506</v>
      </c>
      <c r="H1411" s="80">
        <f t="shared" si="39"/>
        <v>113.91670959690197</v>
      </c>
    </row>
    <row r="1412" spans="1:8" x14ac:dyDescent="0.3">
      <c r="A1412" t="s">
        <v>194</v>
      </c>
      <c r="B1412" t="str">
        <f>VLOOKUP(C1412, olt_db!$B$2:$E$75, 2, 0)</f>
        <v>OLT-SMGN-IBS-Bandar_Sawah-01</v>
      </c>
      <c r="C1412" t="s">
        <v>205</v>
      </c>
      <c r="D1412" s="79" t="s">
        <v>846</v>
      </c>
      <c r="E1412" s="79" t="s">
        <v>881</v>
      </c>
      <c r="F1412" s="81">
        <v>3.1187591962565699</v>
      </c>
      <c r="G1412" s="82">
        <v>99.315383459962703</v>
      </c>
      <c r="H1412" s="80">
        <f t="shared" si="39"/>
        <v>162.96164067054727</v>
      </c>
    </row>
    <row r="1413" spans="1:8" x14ac:dyDescent="0.3">
      <c r="A1413" t="s">
        <v>194</v>
      </c>
      <c r="B1413" t="str">
        <f>VLOOKUP(C1413, olt_db!$B$2:$E$75, 2, 0)</f>
        <v>OLT-SMGN-IBS-Bandar_Sawah-01</v>
      </c>
      <c r="C1413" t="s">
        <v>205</v>
      </c>
      <c r="D1413" s="79" t="s">
        <v>846</v>
      </c>
      <c r="E1413" s="79" t="s">
        <v>882</v>
      </c>
      <c r="F1413" s="81">
        <v>3.1200385823830099</v>
      </c>
      <c r="G1413" s="82">
        <v>99.3157332579014</v>
      </c>
      <c r="H1413" s="80">
        <f t="shared" si="39"/>
        <v>164.57781349776718</v>
      </c>
    </row>
    <row r="1414" spans="1:8" x14ac:dyDescent="0.3">
      <c r="A1414" t="s">
        <v>194</v>
      </c>
      <c r="B1414" t="str">
        <f>VLOOKUP(C1414, olt_db!$B$2:$E$75, 2, 0)</f>
        <v>OLT-SMGN-IBS-Bandar_Sawah-01</v>
      </c>
      <c r="C1414" t="s">
        <v>205</v>
      </c>
      <c r="D1414" s="79" t="s">
        <v>846</v>
      </c>
      <c r="E1414" s="79" t="s">
        <v>883</v>
      </c>
      <c r="F1414" s="81">
        <v>3.1213203776438299</v>
      </c>
      <c r="G1414" s="82">
        <v>99.316122273892304</v>
      </c>
      <c r="H1414" s="80">
        <f t="shared" si="39"/>
        <v>111.27539751449717</v>
      </c>
    </row>
    <row r="1415" spans="1:8" x14ac:dyDescent="0.3">
      <c r="A1415" t="s">
        <v>194</v>
      </c>
      <c r="B1415" t="str">
        <f>VLOOKUP(C1415, olt_db!$B$2:$E$75, 2, 0)</f>
        <v>OLT-SMGN-IBS-Bandar_Sawah-01</v>
      </c>
      <c r="C1415" t="s">
        <v>205</v>
      </c>
      <c r="D1415" s="79" t="s">
        <v>846</v>
      </c>
      <c r="E1415" s="79" t="s">
        <v>884</v>
      </c>
      <c r="F1415" s="81">
        <v>3.1221591936076099</v>
      </c>
      <c r="G1415" s="82">
        <v>99.316464038708204</v>
      </c>
      <c r="H1415" s="80">
        <f t="shared" si="39"/>
        <v>116.56157407256046</v>
      </c>
    </row>
    <row r="1416" spans="1:8" x14ac:dyDescent="0.3">
      <c r="A1416" t="s">
        <v>194</v>
      </c>
      <c r="B1416" t="str">
        <f>VLOOKUP(C1416, olt_db!$B$2:$E$75, 2, 0)</f>
        <v>OLT-SMGN-IBS-Bandar_Sawah-01</v>
      </c>
      <c r="C1416" t="s">
        <v>205</v>
      </c>
      <c r="D1416" s="79" t="s">
        <v>846</v>
      </c>
      <c r="E1416" s="79" t="s">
        <v>885</v>
      </c>
      <c r="F1416" s="81">
        <v>3.12306107919441</v>
      </c>
      <c r="G1416" s="82">
        <v>99.316758479002203</v>
      </c>
      <c r="H1416" s="80">
        <f t="shared" si="39"/>
        <v>157.22454107825746</v>
      </c>
    </row>
    <row r="1417" spans="1:8" x14ac:dyDescent="0.3">
      <c r="A1417" t="s">
        <v>194</v>
      </c>
      <c r="B1417" t="str">
        <f>VLOOKUP(C1417, olt_db!$B$2:$E$75, 2, 0)</f>
        <v>OLT-SMGN-IBS-Bandar_Sawah-01</v>
      </c>
      <c r="C1417" t="s">
        <v>205</v>
      </c>
      <c r="D1417" s="79" t="s">
        <v>846</v>
      </c>
      <c r="E1417" s="79" t="s">
        <v>886</v>
      </c>
      <c r="F1417" s="81">
        <v>3.1242861911658899</v>
      </c>
      <c r="G1417" s="82">
        <v>99.317128170489198</v>
      </c>
      <c r="H1417" s="80">
        <f t="shared" si="39"/>
        <v>191.74134043563367</v>
      </c>
    </row>
    <row r="1418" spans="1:8" x14ac:dyDescent="0.3">
      <c r="A1418" t="s">
        <v>194</v>
      </c>
      <c r="B1418" t="str">
        <f>VLOOKUP(C1418, olt_db!$B$2:$E$75, 2, 0)</f>
        <v>OLT-SMGN-IBS-Bandar_Sawah-01</v>
      </c>
      <c r="C1418" t="s">
        <v>205</v>
      </c>
      <c r="D1418" s="79" t="s">
        <v>846</v>
      </c>
      <c r="E1418" s="79" t="s">
        <v>887</v>
      </c>
      <c r="F1418" s="81">
        <v>3.12577589532096</v>
      </c>
      <c r="G1418" s="82">
        <v>99.317593292135498</v>
      </c>
      <c r="H1418" s="80">
        <f t="shared" si="39"/>
        <v>95.912893529841696</v>
      </c>
    </row>
    <row r="1419" spans="1:8" x14ac:dyDescent="0.3">
      <c r="A1419" t="s">
        <v>194</v>
      </c>
      <c r="B1419" t="str">
        <f>VLOOKUP(C1419, olt_db!$B$2:$E$75, 2, 0)</f>
        <v>OLT-SMGN-IBS-Bandar_Sawah-01</v>
      </c>
      <c r="C1419" t="s">
        <v>205</v>
      </c>
      <c r="D1419" s="79" t="s">
        <v>846</v>
      </c>
      <c r="E1419" s="79" t="s">
        <v>888</v>
      </c>
      <c r="F1419" s="81">
        <v>3.1265317823420302</v>
      </c>
      <c r="G1419" s="82">
        <v>99.317788260373604</v>
      </c>
      <c r="H1419" s="80">
        <f t="shared" si="39"/>
        <v>114.37172855189786</v>
      </c>
    </row>
    <row r="1420" spans="1:8" x14ac:dyDescent="0.3">
      <c r="A1420" t="s">
        <v>194</v>
      </c>
      <c r="B1420" t="str">
        <f>VLOOKUP(C1420, olt_db!$B$2:$E$75, 2, 0)</f>
        <v>OLT-SMGN-IBS-Bandar_Sawah-01</v>
      </c>
      <c r="C1420" t="s">
        <v>205</v>
      </c>
      <c r="D1420" s="79" t="s">
        <v>846</v>
      </c>
      <c r="E1420" s="79" t="s">
        <v>889</v>
      </c>
      <c r="F1420" s="81">
        <v>3.1274329009380302</v>
      </c>
      <c r="G1420" s="82">
        <v>99.318021689910793</v>
      </c>
      <c r="H1420" s="80">
        <f t="shared" si="39"/>
        <v>103.34733240350961</v>
      </c>
    </row>
    <row r="1421" spans="1:8" x14ac:dyDescent="0.3">
      <c r="A1421" t="s">
        <v>194</v>
      </c>
      <c r="B1421" t="str">
        <f>VLOOKUP(C1421, olt_db!$B$2:$E$75, 2, 0)</f>
        <v>OLT-SMGN-IBS-Bandar_Sawah-01</v>
      </c>
      <c r="C1421" t="s">
        <v>205</v>
      </c>
      <c r="D1421" s="79" t="s">
        <v>846</v>
      </c>
      <c r="E1421" s="79" t="s">
        <v>890</v>
      </c>
      <c r="F1421" s="81">
        <v>3.1282415539203599</v>
      </c>
      <c r="G1421" s="82">
        <v>99.318253243226593</v>
      </c>
      <c r="H1421" s="80">
        <f t="shared" si="39"/>
        <v>118.95702252814999</v>
      </c>
    </row>
    <row r="1422" spans="1:8" x14ac:dyDescent="0.3">
      <c r="A1422" t="s">
        <v>194</v>
      </c>
      <c r="B1422" t="str">
        <f>VLOOKUP(C1422, olt_db!$B$2:$E$75, 2, 0)</f>
        <v>OLT-SMGN-IBS-Bandar_Sawah-01</v>
      </c>
      <c r="C1422" t="s">
        <v>205</v>
      </c>
      <c r="D1422" s="79" t="s">
        <v>846</v>
      </c>
      <c r="E1422" s="79" t="s">
        <v>891</v>
      </c>
      <c r="F1422" s="81">
        <v>3.1291824720499002</v>
      </c>
      <c r="G1422" s="82">
        <v>99.318481339199806</v>
      </c>
      <c r="H1422" s="80">
        <f t="shared" si="39"/>
        <v>117.6410713194273</v>
      </c>
    </row>
    <row r="1423" spans="1:8" x14ac:dyDescent="0.3">
      <c r="A1423" t="s">
        <v>194</v>
      </c>
      <c r="B1423" t="str">
        <f>VLOOKUP(C1423, olt_db!$B$2:$E$75, 2, 0)</f>
        <v>OLT-SMGN-IBS-Bandar_Sawah-01</v>
      </c>
      <c r="C1423" t="s">
        <v>205</v>
      </c>
      <c r="D1423" s="79" t="s">
        <v>846</v>
      </c>
      <c r="E1423" s="79" t="s">
        <v>892</v>
      </c>
      <c r="F1423" s="81">
        <v>3.1301092295132298</v>
      </c>
      <c r="G1423" s="82">
        <v>99.3187219060258</v>
      </c>
      <c r="H1423" s="80">
        <f t="shared" si="39"/>
        <v>111.83721455191399</v>
      </c>
    </row>
    <row r="1424" spans="1:8" x14ac:dyDescent="0.3">
      <c r="A1424" t="s">
        <v>194</v>
      </c>
      <c r="B1424" t="str">
        <f>VLOOKUP(C1424, olt_db!$B$2:$E$75, 2, 0)</f>
        <v>OLT-SMGN-IBS-Bandar_Sawah-01</v>
      </c>
      <c r="C1424" t="s">
        <v>205</v>
      </c>
      <c r="D1424" s="79" t="s">
        <v>846</v>
      </c>
      <c r="E1424" s="79" t="s">
        <v>893</v>
      </c>
      <c r="F1424" s="81">
        <v>3.1309940598460999</v>
      </c>
      <c r="G1424" s="82">
        <v>99.318935404910604</v>
      </c>
      <c r="H1424" s="80">
        <f t="shared" si="39"/>
        <v>99.186637756567222</v>
      </c>
    </row>
    <row r="1425" spans="1:8" x14ac:dyDescent="0.3">
      <c r="A1425" t="s">
        <v>194</v>
      </c>
      <c r="B1425" t="str">
        <f>VLOOKUP(C1425, olt_db!$B$2:$E$75, 2, 0)</f>
        <v>OLT-SMGN-IBS-Bandar_Sawah-01</v>
      </c>
      <c r="C1425" t="s">
        <v>205</v>
      </c>
      <c r="D1425" s="79" t="s">
        <v>846</v>
      </c>
      <c r="E1425" s="79" t="s">
        <v>894</v>
      </c>
      <c r="F1425" s="81">
        <v>3.1317681904654902</v>
      </c>
      <c r="G1425" s="82">
        <v>99.319164412594603</v>
      </c>
      <c r="H1425" s="80">
        <f t="shared" si="39"/>
        <v>113.78610743269184</v>
      </c>
    </row>
    <row r="1426" spans="1:8" x14ac:dyDescent="0.3">
      <c r="A1426" t="s">
        <v>194</v>
      </c>
      <c r="B1426" t="str">
        <f>VLOOKUP(C1426, olt_db!$B$2:$E$75, 2, 0)</f>
        <v>OLT-SMGN-IBS-Bandar_Sawah-01</v>
      </c>
      <c r="C1426" t="s">
        <v>205</v>
      </c>
      <c r="D1426" s="79" t="s">
        <v>846</v>
      </c>
      <c r="E1426" s="79" t="s">
        <v>895</v>
      </c>
      <c r="F1426" s="81">
        <v>3.1326648147632601</v>
      </c>
      <c r="G1426" s="82">
        <v>99.319396183642795</v>
      </c>
      <c r="H1426" s="80">
        <f t="shared" si="39"/>
        <v>166.45147768939037</v>
      </c>
    </row>
    <row r="1427" spans="1:8" x14ac:dyDescent="0.3">
      <c r="A1427" t="s">
        <v>194</v>
      </c>
      <c r="B1427" t="str">
        <f>VLOOKUP(C1427, olt_db!$B$2:$E$75, 2, 0)</f>
        <v>OLT-SMGN-IBS-Bandar_Sawah-01</v>
      </c>
      <c r="C1427" t="s">
        <v>205</v>
      </c>
      <c r="D1427" s="79" t="s">
        <v>846</v>
      </c>
      <c r="E1427" s="79" t="s">
        <v>896</v>
      </c>
      <c r="F1427" s="81">
        <v>3.1339598360599799</v>
      </c>
      <c r="G1427" s="82">
        <v>99.319794122975395</v>
      </c>
      <c r="H1427" s="80">
        <f t="shared" si="39"/>
        <v>101.7927226123286</v>
      </c>
    </row>
    <row r="1428" spans="1:8" x14ac:dyDescent="0.3">
      <c r="A1428" t="s">
        <v>194</v>
      </c>
      <c r="B1428" t="str">
        <f>VLOOKUP(C1428, olt_db!$B$2:$E$75, 2, 0)</f>
        <v>OLT-SMGN-IBS-Bandar_Sawah-01</v>
      </c>
      <c r="C1428" t="s">
        <v>205</v>
      </c>
      <c r="D1428" s="79" t="s">
        <v>846</v>
      </c>
      <c r="E1428" s="79" t="s">
        <v>897</v>
      </c>
      <c r="F1428" s="81">
        <v>3.1347718061525902</v>
      </c>
      <c r="G1428" s="82">
        <v>99.319958561050697</v>
      </c>
      <c r="H1428" s="80">
        <f t="shared" si="39"/>
        <v>126.38284638032701</v>
      </c>
    </row>
    <row r="1429" spans="1:8" x14ac:dyDescent="0.3">
      <c r="A1429" t="s">
        <v>194</v>
      </c>
      <c r="B1429" t="str">
        <f>VLOOKUP(C1429, olt_db!$B$2:$E$75, 2, 0)</f>
        <v>OLT-SMGN-IBS-Bandar_Sawah-01</v>
      </c>
      <c r="C1429" t="s">
        <v>205</v>
      </c>
      <c r="D1429" s="79" t="s">
        <v>846</v>
      </c>
      <c r="E1429" s="79" t="s">
        <v>898</v>
      </c>
      <c r="F1429" s="81">
        <v>3.13577328797613</v>
      </c>
      <c r="G1429" s="82">
        <v>99.320193209777003</v>
      </c>
      <c r="H1429" s="80">
        <f t="shared" si="39"/>
        <v>111.05565278882199</v>
      </c>
    </row>
    <row r="1430" spans="1:8" x14ac:dyDescent="0.3">
      <c r="A1430" t="s">
        <v>194</v>
      </c>
      <c r="B1430" t="str">
        <f>VLOOKUP(C1430, olt_db!$B$2:$E$75, 2, 0)</f>
        <v>OLT-SMGN-IBS-Bandar_Sawah-01</v>
      </c>
      <c r="C1430" t="s">
        <v>205</v>
      </c>
      <c r="D1430" s="79" t="s">
        <v>846</v>
      </c>
      <c r="E1430" s="79" t="s">
        <v>804</v>
      </c>
      <c r="F1430" s="81">
        <v>3.13665630466391</v>
      </c>
      <c r="G1430" s="82">
        <v>99.320386151882303</v>
      </c>
      <c r="H1430" s="80">
        <f t="shared" si="39"/>
        <v>94.171984967812861</v>
      </c>
    </row>
    <row r="1431" spans="1:8" x14ac:dyDescent="0.3">
      <c r="A1431" t="s">
        <v>194</v>
      </c>
      <c r="B1431" t="str">
        <f>VLOOKUP(C1431, olt_db!$B$2:$E$75, 2, 0)</f>
        <v>OLT-SMGN-IBS-Bandar_Sawah-01</v>
      </c>
      <c r="C1431" t="s">
        <v>205</v>
      </c>
      <c r="D1431" s="79" t="s">
        <v>846</v>
      </c>
      <c r="E1431" s="79" t="s">
        <v>805</v>
      </c>
      <c r="F1431" s="81">
        <v>3.1374127404674299</v>
      </c>
      <c r="G1431" s="82">
        <v>99.320509433630406</v>
      </c>
      <c r="H1431" s="80">
        <f t="shared" si="39"/>
        <v>89.055332205357445</v>
      </c>
    </row>
    <row r="1432" spans="1:8" x14ac:dyDescent="0.3">
      <c r="A1432" t="s">
        <v>194</v>
      </c>
      <c r="B1432" t="str">
        <f>VLOOKUP(C1432, olt_db!$B$2:$E$75, 2, 0)</f>
        <v>OLT-SMGN-IBS-Bandar_Sawah-01</v>
      </c>
      <c r="C1432" t="s">
        <v>205</v>
      </c>
      <c r="D1432" s="79" t="s">
        <v>846</v>
      </c>
      <c r="E1432" s="79" t="s">
        <v>806</v>
      </c>
      <c r="F1432" s="81">
        <v>3.1381238404089902</v>
      </c>
      <c r="G1432" s="82">
        <v>99.320649625440495</v>
      </c>
      <c r="H1432" s="80">
        <f t="shared" si="39"/>
        <v>114.23543243811839</v>
      </c>
    </row>
    <row r="1433" spans="1:8" x14ac:dyDescent="0.3">
      <c r="A1433" t="s">
        <v>194</v>
      </c>
      <c r="B1433" t="str">
        <f>VLOOKUP(C1433, olt_db!$B$2:$E$75, 2, 0)</f>
        <v>OLT-SMGN-IBS-Bandar_Sawah-01</v>
      </c>
      <c r="C1433" t="s">
        <v>205</v>
      </c>
      <c r="D1433" s="79" t="s">
        <v>846</v>
      </c>
      <c r="E1433" s="79" t="s">
        <v>807</v>
      </c>
      <c r="F1433" s="81">
        <v>3.13903917935176</v>
      </c>
      <c r="G1433" s="82">
        <v>99.3208124526749</v>
      </c>
      <c r="H1433" s="80">
        <f t="shared" si="39"/>
        <v>70.859047322456121</v>
      </c>
    </row>
    <row r="1434" spans="1:8" x14ac:dyDescent="0.3">
      <c r="A1434" t="s">
        <v>194</v>
      </c>
      <c r="B1434" t="str">
        <f>VLOOKUP(C1434, olt_db!$B$2:$E$75, 2, 0)</f>
        <v>OLT-SMGN-IBS-Bandar_Sawah-01</v>
      </c>
      <c r="C1434" t="s">
        <v>205</v>
      </c>
      <c r="D1434" s="79" t="s">
        <v>846</v>
      </c>
      <c r="E1434" s="79" t="s">
        <v>808</v>
      </c>
      <c r="F1434" s="81">
        <v>3.13960730101148</v>
      </c>
      <c r="G1434" s="82">
        <v>99.320911475470595</v>
      </c>
      <c r="H1434" s="80">
        <f t="shared" si="39"/>
        <v>68.763416386809809</v>
      </c>
    </row>
    <row r="1435" spans="1:8" x14ac:dyDescent="0.3">
      <c r="A1435" t="s">
        <v>194</v>
      </c>
      <c r="B1435" t="str">
        <f>VLOOKUP(C1435, olt_db!$B$2:$E$75, 2, 0)</f>
        <v>OLT-SMGN-IBS-Bandar_Sawah-01</v>
      </c>
      <c r="C1435" t="s">
        <v>205</v>
      </c>
      <c r="D1435" s="79" t="s">
        <v>846</v>
      </c>
      <c r="E1435" s="79" t="s">
        <v>809</v>
      </c>
      <c r="F1435" s="81">
        <v>3.1401644874803201</v>
      </c>
      <c r="G1435" s="82">
        <v>99.320963543484893</v>
      </c>
      <c r="H1435" s="80">
        <f t="shared" si="39"/>
        <v>96.651342207149838</v>
      </c>
    </row>
    <row r="1436" spans="1:8" x14ac:dyDescent="0.3">
      <c r="A1436" t="s">
        <v>194</v>
      </c>
      <c r="B1436" t="str">
        <f>VLOOKUP(C1436, olt_db!$B$2:$E$75, 2, 0)</f>
        <v>OLT-SMGN-IBS-Bandar_Sawah-01</v>
      </c>
      <c r="C1436" t="s">
        <v>205</v>
      </c>
      <c r="D1436" s="79" t="s">
        <v>846</v>
      </c>
      <c r="E1436" s="79" t="s">
        <v>810</v>
      </c>
      <c r="F1436" s="81">
        <v>3.1409311674099598</v>
      </c>
      <c r="G1436" s="82">
        <v>99.321139547332294</v>
      </c>
      <c r="H1436" s="80">
        <f t="shared" si="39"/>
        <v>82.51820172608889</v>
      </c>
    </row>
    <row r="1437" spans="1:8" x14ac:dyDescent="0.3">
      <c r="A1437" t="s">
        <v>194</v>
      </c>
      <c r="B1437" t="str">
        <f>VLOOKUP(C1437, olt_db!$B$2:$E$75, 2, 0)</f>
        <v>OLT-SMGN-IBS-Bandar_Sawah-01</v>
      </c>
      <c r="C1437" t="s">
        <v>205</v>
      </c>
      <c r="D1437" s="79" t="s">
        <v>846</v>
      </c>
      <c r="E1437" s="79" t="s">
        <v>811</v>
      </c>
      <c r="F1437" s="81">
        <v>3.1415907743978302</v>
      </c>
      <c r="G1437" s="82">
        <v>99.321265803534203</v>
      </c>
      <c r="H1437" s="80">
        <f t="shared" si="39"/>
        <v>74.594521914669897</v>
      </c>
    </row>
    <row r="1438" spans="1:8" x14ac:dyDescent="0.3">
      <c r="A1438" t="s">
        <v>194</v>
      </c>
      <c r="B1438" t="str">
        <f>VLOOKUP(C1438, olt_db!$B$2:$E$75, 2, 0)</f>
        <v>OLT-SMGN-IBS-Bandar_Sawah-01</v>
      </c>
      <c r="C1438" t="s">
        <v>205</v>
      </c>
      <c r="D1438" s="79" t="s">
        <v>846</v>
      </c>
      <c r="E1438" s="79" t="s">
        <v>812</v>
      </c>
      <c r="F1438" s="81">
        <v>3.1421890332064999</v>
      </c>
      <c r="G1438" s="82">
        <v>99.3213689682579</v>
      </c>
      <c r="H1438" s="80">
        <f t="shared" si="39"/>
        <v>64.446914378969595</v>
      </c>
    </row>
    <row r="1439" spans="1:8" x14ac:dyDescent="0.3">
      <c r="A1439" t="s">
        <v>194</v>
      </c>
      <c r="B1439" t="str">
        <f>VLOOKUP(C1439, olt_db!$B$2:$E$75, 2, 0)</f>
        <v>OLT-SMGN-IBS-Bandar_Sawah-01</v>
      </c>
      <c r="C1439" t="s">
        <v>205</v>
      </c>
      <c r="D1439" s="79" t="s">
        <v>846</v>
      </c>
      <c r="E1439" s="79" t="s">
        <v>813</v>
      </c>
      <c r="F1439" s="81">
        <v>3.1423787978578499</v>
      </c>
      <c r="G1439" s="82">
        <v>99.320879286870195</v>
      </c>
      <c r="H1439" s="80">
        <f t="shared" si="39"/>
        <v>28.244169224954131</v>
      </c>
    </row>
    <row r="1440" spans="1:8" x14ac:dyDescent="0.3">
      <c r="A1440" t="s">
        <v>194</v>
      </c>
      <c r="B1440" t="str">
        <f>VLOOKUP(C1440, olt_db!$B$2:$E$75, 2, 0)</f>
        <v>OLT-SMGN-IBS-Bandar_Sawah-01</v>
      </c>
      <c r="C1440" t="s">
        <v>205</v>
      </c>
      <c r="D1440" s="79" t="s">
        <v>846</v>
      </c>
      <c r="E1440" s="79" t="s">
        <v>814</v>
      </c>
      <c r="F1440" s="81">
        <v>3.1424613344501702</v>
      </c>
      <c r="G1440" s="82">
        <v>99.320664439433301</v>
      </c>
      <c r="H1440" s="80">
        <f t="shared" si="39"/>
        <v>24.385191034745656</v>
      </c>
    </row>
    <row r="1441" spans="1:8" x14ac:dyDescent="0.3">
      <c r="A1441" t="s">
        <v>194</v>
      </c>
      <c r="B1441" t="str">
        <f>VLOOKUP(C1441, olt_db!$B$2:$E$75, 2, 0)</f>
        <v>OLT-SMGN-IBS-Bandar_Sawah-01</v>
      </c>
      <c r="C1441" t="s">
        <v>205</v>
      </c>
      <c r="D1441" s="79" t="s">
        <v>846</v>
      </c>
      <c r="E1441" s="79" t="s">
        <v>815</v>
      </c>
      <c r="F1441" s="81">
        <v>3.14260706076875</v>
      </c>
      <c r="G1441" s="82">
        <v>99.320529528205796</v>
      </c>
      <c r="H1441" s="80">
        <f t="shared" si="39"/>
        <v>74.878376139469395</v>
      </c>
    </row>
    <row r="1442" spans="1:8" x14ac:dyDescent="0.3">
      <c r="A1442" t="s">
        <v>194</v>
      </c>
      <c r="B1442" t="str">
        <f>VLOOKUP(C1442, olt_db!$B$2:$E$75, 2, 0)</f>
        <v>OLT-SMGN-IBS-Bandar_Sawah-01</v>
      </c>
      <c r="C1442" t="s">
        <v>205</v>
      </c>
      <c r="D1442" s="79" t="s">
        <v>846</v>
      </c>
      <c r="E1442" s="79" t="s">
        <v>816</v>
      </c>
      <c r="F1442" s="81">
        <v>3.1431149529398899</v>
      </c>
      <c r="G1442" s="82">
        <v>99.3201923019719</v>
      </c>
      <c r="H1442" s="80">
        <f t="shared" si="39"/>
        <v>85.229899138219579</v>
      </c>
    </row>
    <row r="1443" spans="1:8" x14ac:dyDescent="0.3">
      <c r="A1443" t="s">
        <v>194</v>
      </c>
      <c r="B1443" t="str">
        <f>VLOOKUP(C1443, olt_db!$B$2:$E$75, 2, 0)</f>
        <v>OLT-SMGN-IBS-Bandar_Sawah-01</v>
      </c>
      <c r="C1443" t="s">
        <v>205</v>
      </c>
      <c r="D1443" s="79" t="s">
        <v>846</v>
      </c>
      <c r="E1443" s="79" t="s">
        <v>817</v>
      </c>
      <c r="F1443" s="81">
        <v>3.1437040420462301</v>
      </c>
      <c r="G1443" s="82">
        <v>99.319825587193293</v>
      </c>
      <c r="H1443" s="80">
        <f t="shared" si="39"/>
        <v>96.303399438997232</v>
      </c>
    </row>
    <row r="1444" spans="1:8" x14ac:dyDescent="0.3">
      <c r="A1444" t="s">
        <v>194</v>
      </c>
      <c r="B1444" t="str">
        <f>VLOOKUP(C1444, olt_db!$B$2:$E$75, 2, 0)</f>
        <v>OLT-SMGN-IBS-Bandar_Sawah-01</v>
      </c>
      <c r="C1444" t="s">
        <v>205</v>
      </c>
      <c r="D1444" s="79" t="s">
        <v>846</v>
      </c>
      <c r="E1444" s="79" t="s">
        <v>818</v>
      </c>
      <c r="F1444" s="81">
        <v>3.1443656427733799</v>
      </c>
      <c r="G1444" s="82">
        <v>99.319404809042695</v>
      </c>
      <c r="H1444" s="80">
        <f t="shared" si="39"/>
        <v>82.448482352168099</v>
      </c>
    </row>
    <row r="1445" spans="1:8" x14ac:dyDescent="0.3">
      <c r="A1445" t="s">
        <v>194</v>
      </c>
      <c r="B1445" t="str">
        <f>VLOOKUP(C1445, olt_db!$B$2:$E$75, 2, 0)</f>
        <v>OLT-SMGN-IBS-Bandar_Sawah-01</v>
      </c>
      <c r="C1445" t="s">
        <v>205</v>
      </c>
      <c r="D1445" s="79" t="s">
        <v>846</v>
      </c>
      <c r="E1445" s="79" t="s">
        <v>819</v>
      </c>
      <c r="F1445" s="81">
        <v>3.1449386714734202</v>
      </c>
      <c r="G1445" s="82">
        <v>99.319055211126297</v>
      </c>
      <c r="H1445" s="80">
        <f t="shared" si="39"/>
        <v>63.187852587821951</v>
      </c>
    </row>
    <row r="1446" spans="1:8" x14ac:dyDescent="0.3">
      <c r="A1446" t="s">
        <v>194</v>
      </c>
      <c r="B1446" t="str">
        <f>VLOOKUP(C1446, olt_db!$B$2:$E$75, 2, 0)</f>
        <v>OLT-SMGN-IBS-Bandar_Sawah-01</v>
      </c>
      <c r="C1446" t="s">
        <v>205</v>
      </c>
      <c r="D1446" s="79" t="s">
        <v>846</v>
      </c>
      <c r="E1446" s="79" t="s">
        <v>820</v>
      </c>
      <c r="F1446" s="81">
        <v>3.1453765241586402</v>
      </c>
      <c r="G1446" s="82">
        <v>99.318785136948506</v>
      </c>
      <c r="H1446" s="80">
        <f t="shared" si="39"/>
        <v>88.34676865728953</v>
      </c>
    </row>
    <row r="1447" spans="1:8" x14ac:dyDescent="0.3">
      <c r="A1447" t="s">
        <v>194</v>
      </c>
      <c r="B1447" t="str">
        <f>VLOOKUP(C1447, olt_db!$B$2:$E$75, 2, 0)</f>
        <v>OLT-SMGN-IBS-Bandar_Sawah-01</v>
      </c>
      <c r="C1447" t="s">
        <v>205</v>
      </c>
      <c r="D1447" s="79" t="s">
        <v>846</v>
      </c>
      <c r="E1447" s="79" t="s">
        <v>821</v>
      </c>
      <c r="F1447" s="81">
        <v>3.1459781203247701</v>
      </c>
      <c r="G1447" s="82">
        <v>99.318390825410603</v>
      </c>
      <c r="H1447" s="80">
        <f t="shared" si="39"/>
        <v>117.02756459078357</v>
      </c>
    </row>
    <row r="1448" spans="1:8" x14ac:dyDescent="0.3">
      <c r="A1448" t="s">
        <v>194</v>
      </c>
      <c r="B1448" t="str">
        <f>VLOOKUP(C1448, olt_db!$B$2:$E$75, 2, 0)</f>
        <v>OLT-SMGN-IBS-Bandar_Sawah-01</v>
      </c>
      <c r="C1448" t="s">
        <v>205</v>
      </c>
      <c r="D1448" s="79" t="s">
        <v>846</v>
      </c>
      <c r="E1448" s="79" t="s">
        <v>822</v>
      </c>
      <c r="F1448" s="81">
        <v>3.14680168428547</v>
      </c>
      <c r="G1448" s="82">
        <v>99.317911786575195</v>
      </c>
      <c r="H1448" s="80">
        <f t="shared" si="39"/>
        <v>98.663507691246025</v>
      </c>
    </row>
    <row r="1449" spans="1:8" x14ac:dyDescent="0.3">
      <c r="A1449" t="s">
        <v>194</v>
      </c>
      <c r="B1449" t="str">
        <f>VLOOKUP(C1449, olt_db!$B$2:$E$75, 2, 0)</f>
        <v>OLT-SMGN-IBS-Bandar_Sawah-01</v>
      </c>
      <c r="C1449" t="s">
        <v>205</v>
      </c>
      <c r="D1449" s="79" t="s">
        <v>846</v>
      </c>
      <c r="E1449" s="79" t="s">
        <v>823</v>
      </c>
      <c r="F1449" s="81">
        <v>3.14750280196919</v>
      </c>
      <c r="G1449" s="82">
        <v>99.317519858229105</v>
      </c>
      <c r="H1449" s="80">
        <f t="shared" si="39"/>
        <v>93.762332985979043</v>
      </c>
    </row>
    <row r="1450" spans="1:8" x14ac:dyDescent="0.3">
      <c r="A1450" t="s">
        <v>194</v>
      </c>
      <c r="B1450" t="str">
        <f>VLOOKUP(C1450, olt_db!$B$2:$E$75, 2, 0)</f>
        <v>OLT-SMGN-IBS-Bandar_Sawah-01</v>
      </c>
      <c r="C1450" t="s">
        <v>205</v>
      </c>
      <c r="D1450" s="79" t="s">
        <v>846</v>
      </c>
      <c r="E1450" s="79" t="s">
        <v>824</v>
      </c>
      <c r="F1450" s="81">
        <v>3.1481550592910001</v>
      </c>
      <c r="G1450" s="82">
        <v>99.317123267815404</v>
      </c>
      <c r="H1450" s="80">
        <f t="shared" si="39"/>
        <v>90.811856525017234</v>
      </c>
    </row>
    <row r="1451" spans="1:8" x14ac:dyDescent="0.3">
      <c r="A1451" t="s">
        <v>194</v>
      </c>
      <c r="B1451" t="str">
        <f>VLOOKUP(C1451, olt_db!$B$2:$E$75, 2, 0)</f>
        <v>OLT-SMGN-IBS-Bandar_Sawah-01</v>
      </c>
      <c r="C1451" t="s">
        <v>205</v>
      </c>
      <c r="D1451" s="79" t="s">
        <v>846</v>
      </c>
      <c r="E1451" s="79" t="s">
        <v>825</v>
      </c>
      <c r="F1451" s="81">
        <v>3.1487863146242399</v>
      </c>
      <c r="G1451" s="82">
        <v>99.316738372249802</v>
      </c>
      <c r="H1451" s="80">
        <f t="shared" si="39"/>
        <v>79.233832427814463</v>
      </c>
    </row>
    <row r="1452" spans="1:8" x14ac:dyDescent="0.3">
      <c r="A1452" t="s">
        <v>194</v>
      </c>
      <c r="B1452" t="str">
        <f>VLOOKUP(C1452, olt_db!$B$2:$E$75, 2, 0)</f>
        <v>OLT-SMGN-IBS-Bandar_Sawah-01</v>
      </c>
      <c r="C1452" t="s">
        <v>205</v>
      </c>
      <c r="D1452" s="79" t="s">
        <v>846</v>
      </c>
      <c r="E1452" s="79" t="s">
        <v>826</v>
      </c>
      <c r="F1452" s="81">
        <v>3.1493369880950501</v>
      </c>
      <c r="G1452" s="82">
        <v>99.316402384567098</v>
      </c>
      <c r="H1452" s="80">
        <f t="shared" si="39"/>
        <v>60.456815801852038</v>
      </c>
    </row>
    <row r="1453" spans="1:8" x14ac:dyDescent="0.3">
      <c r="A1453" t="s">
        <v>194</v>
      </c>
      <c r="B1453" t="str">
        <f>VLOOKUP(C1453, olt_db!$B$2:$E$75, 2, 0)</f>
        <v>OLT-SMGN-IBS-Bandar_Sawah-01</v>
      </c>
      <c r="C1453" t="s">
        <v>205</v>
      </c>
      <c r="D1453" s="79" t="s">
        <v>846</v>
      </c>
      <c r="E1453" s="79" t="s">
        <v>827</v>
      </c>
      <c r="F1453" s="81">
        <v>3.1497504170325099</v>
      </c>
      <c r="G1453" s="82">
        <v>99.316135246717195</v>
      </c>
      <c r="H1453" s="80">
        <f t="shared" si="39"/>
        <v>72.238105947367458</v>
      </c>
    </row>
    <row r="1454" spans="1:8" x14ac:dyDescent="0.3">
      <c r="A1454" t="s">
        <v>194</v>
      </c>
      <c r="B1454" t="str">
        <f>VLOOKUP(C1454, olt_db!$B$2:$E$75, 2, 0)</f>
        <v>OLT-SMGN-IBS-Bandar_Sawah-01</v>
      </c>
      <c r="C1454" t="s">
        <v>205</v>
      </c>
      <c r="D1454" s="79" t="s">
        <v>846</v>
      </c>
      <c r="E1454" s="79" t="s">
        <v>828</v>
      </c>
      <c r="F1454" s="81">
        <v>3.1502583031609999</v>
      </c>
      <c r="G1454" s="82">
        <v>99.315838723665294</v>
      </c>
      <c r="H1454" s="80">
        <f t="shared" si="39"/>
        <v>70.703864201231085</v>
      </c>
    </row>
    <row r="1455" spans="1:8" x14ac:dyDescent="0.3">
      <c r="A1455" t="s">
        <v>194</v>
      </c>
      <c r="B1455" t="str">
        <f>VLOOKUP(C1455, olt_db!$B$2:$E$75, 2, 0)</f>
        <v>OLT-SMGN-IBS-Bandar_Sawah-01</v>
      </c>
      <c r="C1455" t="s">
        <v>205</v>
      </c>
      <c r="D1455" s="79" t="s">
        <v>846</v>
      </c>
      <c r="E1455" s="79" t="s">
        <v>829</v>
      </c>
      <c r="F1455" s="81">
        <v>3.1507569590367002</v>
      </c>
      <c r="G1455" s="82">
        <v>99.315551189175594</v>
      </c>
      <c r="H1455" s="80">
        <f t="shared" si="39"/>
        <v>52.786079385019264</v>
      </c>
    </row>
    <row r="1456" spans="1:8" x14ac:dyDescent="0.3">
      <c r="A1456" t="s">
        <v>194</v>
      </c>
      <c r="B1456" t="str">
        <f>VLOOKUP(C1456, olt_db!$B$2:$E$75, 2, 0)</f>
        <v>OLT-SMGN-IBS-Bandar_Sawah-01</v>
      </c>
      <c r="C1456" t="s">
        <v>205</v>
      </c>
      <c r="D1456" s="79" t="s">
        <v>846</v>
      </c>
      <c r="E1456" s="79" t="s">
        <v>830</v>
      </c>
      <c r="F1456" s="81">
        <v>3.1511261221588001</v>
      </c>
      <c r="G1456" s="82">
        <v>99.315331178064994</v>
      </c>
      <c r="H1456" s="80">
        <f t="shared" si="39"/>
        <v>72.669819183361312</v>
      </c>
    </row>
    <row r="1457" spans="1:8" x14ac:dyDescent="0.3">
      <c r="A1457" t="s">
        <v>194</v>
      </c>
      <c r="B1457" t="str">
        <f>VLOOKUP(C1457, olt_db!$B$2:$E$75, 2, 0)</f>
        <v>OLT-SMGN-IBS-Bandar_Sawah-01</v>
      </c>
      <c r="C1457" t="s">
        <v>205</v>
      </c>
      <c r="D1457" s="79" t="s">
        <v>846</v>
      </c>
      <c r="E1457" s="79" t="s">
        <v>831</v>
      </c>
      <c r="F1457" s="81">
        <v>3.1515950981872498</v>
      </c>
      <c r="G1457" s="82">
        <v>99.3149703357345</v>
      </c>
      <c r="H1457" s="80">
        <f t="shared" si="39"/>
        <v>39.658600979027163</v>
      </c>
    </row>
    <row r="1458" spans="1:8" x14ac:dyDescent="0.3">
      <c r="A1458" t="s">
        <v>194</v>
      </c>
      <c r="B1458" t="str">
        <f>VLOOKUP(C1458, olt_db!$B$2:$E$75, 2, 0)</f>
        <v>OLT-SMGN-IBS-Bandar_Sawah-01</v>
      </c>
      <c r="C1458" t="s">
        <v>205</v>
      </c>
      <c r="D1458" s="79" t="s">
        <v>846</v>
      </c>
      <c r="E1458" s="79" t="s">
        <v>832</v>
      </c>
      <c r="F1458" s="81">
        <v>3.1519101599054999</v>
      </c>
      <c r="G1458" s="82">
        <v>99.314900214382007</v>
      </c>
      <c r="H1458" s="80">
        <f t="shared" si="39"/>
        <v>74.194708249228398</v>
      </c>
    </row>
    <row r="1459" spans="1:8" x14ac:dyDescent="0.3">
      <c r="A1459" t="s">
        <v>194</v>
      </c>
      <c r="B1459" t="str">
        <f>VLOOKUP(C1459, olt_db!$B$2:$E$75, 2, 0)</f>
        <v>OLT-SMGN-IBS-Bandar_Sawah-01</v>
      </c>
      <c r="C1459" t="s">
        <v>205</v>
      </c>
      <c r="D1459" s="79" t="s">
        <v>846</v>
      </c>
      <c r="E1459" s="79" t="s">
        <v>833</v>
      </c>
      <c r="F1459" s="81">
        <v>3.1525116923176899</v>
      </c>
      <c r="G1459" s="82">
        <v>99.314847762068098</v>
      </c>
      <c r="H1459" s="80">
        <f t="shared" si="39"/>
        <v>81.095330324001708</v>
      </c>
    </row>
    <row r="1460" spans="1:8" x14ac:dyDescent="0.3">
      <c r="A1460" t="s">
        <v>194</v>
      </c>
      <c r="B1460" t="str">
        <f>VLOOKUP(C1460, olt_db!$B$2:$E$75, 2, 0)</f>
        <v>OLT-SMGN-IBS-Bandar_Sawah-01</v>
      </c>
      <c r="C1460" t="s">
        <v>205</v>
      </c>
      <c r="D1460" s="79" t="s">
        <v>846</v>
      </c>
      <c r="E1460" s="79" t="s">
        <v>834</v>
      </c>
      <c r="F1460" s="81">
        <v>3.1531680231521499</v>
      </c>
      <c r="G1460" s="82">
        <v>99.314778482495896</v>
      </c>
      <c r="H1460" s="80">
        <f t="shared" si="39"/>
        <v>73.141203923439548</v>
      </c>
    </row>
    <row r="1461" spans="1:8" x14ac:dyDescent="0.3">
      <c r="A1461" t="s">
        <v>194</v>
      </c>
      <c r="B1461" t="str">
        <f>VLOOKUP(C1461, olt_db!$B$2:$E$75, 2, 0)</f>
        <v>OLT-SMGN-IBS-Bandar_Sawah-01</v>
      </c>
      <c r="C1461" t="s">
        <v>205</v>
      </c>
      <c r="D1461" s="79" t="s">
        <v>846</v>
      </c>
      <c r="E1461" s="79" t="s">
        <v>835</v>
      </c>
      <c r="F1461" s="81">
        <v>3.15376034816151</v>
      </c>
      <c r="G1461" s="82">
        <v>99.314719613516402</v>
      </c>
      <c r="H1461" s="80">
        <f t="shared" si="39"/>
        <v>52.989292211457247</v>
      </c>
    </row>
    <row r="1462" spans="1:8" x14ac:dyDescent="0.3">
      <c r="A1462" t="s">
        <v>194</v>
      </c>
      <c r="B1462" t="str">
        <f>VLOOKUP(C1462, olt_db!$B$2:$E$75, 2, 0)</f>
        <v>OLT-SMGN-IBS-Bandar_Sawah-01</v>
      </c>
      <c r="C1462" t="s">
        <v>205</v>
      </c>
      <c r="D1462" s="79" t="s">
        <v>846</v>
      </c>
      <c r="E1462" s="79" t="s">
        <v>836</v>
      </c>
      <c r="F1462" s="81">
        <v>3.1541890331161802</v>
      </c>
      <c r="G1462" s="82">
        <v>99.314672714392501</v>
      </c>
      <c r="H1462" s="80">
        <f t="shared" si="39"/>
        <v>48.653796075521804</v>
      </c>
    </row>
    <row r="1463" spans="1:8" x14ac:dyDescent="0.3">
      <c r="A1463" t="s">
        <v>194</v>
      </c>
      <c r="B1463" t="str">
        <f>VLOOKUP(C1463, olt_db!$B$2:$E$75, 2, 0)</f>
        <v>OLT-SMGN-IBS-Bandar_Sawah-01</v>
      </c>
      <c r="C1463" t="s">
        <v>205</v>
      </c>
      <c r="D1463" s="79" t="s">
        <v>846</v>
      </c>
      <c r="E1463" s="79" t="s">
        <v>837</v>
      </c>
      <c r="F1463" s="81">
        <v>3.1545832594768402</v>
      </c>
      <c r="G1463" s="82">
        <v>99.314635728719395</v>
      </c>
      <c r="H1463" s="80">
        <f t="shared" ref="H1463:H1467" si="40">(ACOS(COS(RADIANS(90-F1464)) * COS(RADIANS(90-F1463)) + SIN(RADIANS(90-F1464)) * SIN(RADIANS(90-F1463)) * COS(RADIANS(G1464-G1463))) * 6371392)*1.105</f>
        <v>52.905313161391035</v>
      </c>
    </row>
    <row r="1464" spans="1:8" x14ac:dyDescent="0.3">
      <c r="A1464" t="s">
        <v>194</v>
      </c>
      <c r="B1464" t="str">
        <f>VLOOKUP(C1464, olt_db!$B$2:$E$75, 2, 0)</f>
        <v>OLT-SMGN-IBS-Bandar_Sawah-01</v>
      </c>
      <c r="C1464" t="s">
        <v>205</v>
      </c>
      <c r="D1464" s="79" t="s">
        <v>846</v>
      </c>
      <c r="E1464" s="79" t="s">
        <v>838</v>
      </c>
      <c r="F1464" s="81">
        <v>3.15501244814799</v>
      </c>
      <c r="G1464" s="82">
        <v>99.314601438654407</v>
      </c>
      <c r="H1464" s="80">
        <f t="shared" si="40"/>
        <v>52.216712310752925</v>
      </c>
    </row>
    <row r="1465" spans="1:8" x14ac:dyDescent="0.3">
      <c r="A1465" t="s">
        <v>194</v>
      </c>
      <c r="B1465" t="str">
        <f>VLOOKUP(C1465, olt_db!$B$2:$E$75, 2, 0)</f>
        <v>OLT-SMGN-IBS-Bandar_Sawah-01</v>
      </c>
      <c r="C1465" t="s">
        <v>205</v>
      </c>
      <c r="D1465" s="79" t="s">
        <v>846</v>
      </c>
      <c r="E1465" s="79" t="s">
        <v>839</v>
      </c>
      <c r="F1465" s="81">
        <v>3.1554367814269799</v>
      </c>
      <c r="G1465" s="82">
        <v>99.314578558783396</v>
      </c>
      <c r="H1465" s="80">
        <f t="shared" si="40"/>
        <v>88.486497420185358</v>
      </c>
    </row>
    <row r="1466" spans="1:8" x14ac:dyDescent="0.3">
      <c r="A1466" t="s">
        <v>194</v>
      </c>
      <c r="B1466" t="str">
        <f>VLOOKUP(C1466, olt_db!$B$2:$E$75, 2, 0)</f>
        <v>OLT-SMGN-IBS-Bandar_Sawah-01</v>
      </c>
      <c r="C1466" t="s">
        <v>205</v>
      </c>
      <c r="D1466" s="79" t="s">
        <v>846</v>
      </c>
      <c r="E1466" s="79" t="s">
        <v>840</v>
      </c>
      <c r="F1466" s="81">
        <v>3.1555340121226001</v>
      </c>
      <c r="G1466" s="82">
        <v>99.315293164641204</v>
      </c>
      <c r="H1466" s="80">
        <f t="shared" si="40"/>
        <v>78.858800038113642</v>
      </c>
    </row>
    <row r="1467" spans="1:8" x14ac:dyDescent="0.3">
      <c r="A1467" t="s">
        <v>194</v>
      </c>
      <c r="B1467" t="str">
        <f>VLOOKUP(C1467, olt_db!$B$2:$E$75, 2, 0)</f>
        <v>OLT-SMGN-IBS-Bandar_Sawah-01</v>
      </c>
      <c r="C1467" t="s">
        <v>205</v>
      </c>
      <c r="D1467" s="79" t="s">
        <v>846</v>
      </c>
      <c r="E1467" s="79" t="s">
        <v>841</v>
      </c>
      <c r="F1467" s="81">
        <v>3.1555481541956798</v>
      </c>
      <c r="G1467" s="82">
        <v>99.315935748112693</v>
      </c>
      <c r="H1467" s="80">
        <f t="shared" si="40"/>
        <v>71.585347120833092</v>
      </c>
    </row>
    <row r="1468" spans="1:8" x14ac:dyDescent="0.3">
      <c r="A1468" t="s">
        <v>194</v>
      </c>
      <c r="B1468" t="str">
        <f>VLOOKUP(C1468, olt_db!$B$2:$E$75, 2, 0)</f>
        <v>OLT-SMGN-IBS-Bandar_Sawah-01</v>
      </c>
      <c r="C1468" t="s">
        <v>205</v>
      </c>
      <c r="D1468" s="79" t="s">
        <v>846</v>
      </c>
      <c r="E1468" s="79" t="s">
        <v>712</v>
      </c>
      <c r="F1468" s="81">
        <v>3.15565016326752</v>
      </c>
      <c r="G1468" s="82">
        <v>99.316510191325307</v>
      </c>
      <c r="H1468" s="145">
        <f>(ACOS(COS(RADIANS(90-olt_db!F46)) * COS(RADIANS(90-F1468)) + SIN(RADIANS(90-olt_db!F46)) * SIN(RADIANS(90-F1468)) * COS(RADIANS(olt_db!G46-G1468))) * 6371392)*1.105</f>
        <v>57.331540779920999</v>
      </c>
    </row>
    <row r="1469" spans="1:8" x14ac:dyDescent="0.3">
      <c r="A1469" t="s">
        <v>194</v>
      </c>
      <c r="B1469" t="str">
        <f>VLOOKUP(C1469, olt_db!$B$2:$E$75, 2, 0)</f>
        <v>OLT-SMGN-IBS-Bandar_Sawah-01</v>
      </c>
      <c r="C1469" t="s">
        <v>205</v>
      </c>
      <c r="D1469" s="69" t="s">
        <v>843</v>
      </c>
      <c r="E1469" s="69" t="s">
        <v>909</v>
      </c>
      <c r="F1469" s="70">
        <v>3.08835282975891</v>
      </c>
      <c r="G1469" s="71">
        <v>99.295953553230703</v>
      </c>
      <c r="H1469" s="72">
        <f t="shared" ref="H1469:H1479" si="41">(ACOS(COS(RADIANS(90-F1470)) * COS(RADIANS(90-F1469)) + SIN(RADIANS(90-F1470)) * SIN(RADIANS(90-F1469)) * COS(RADIANS(G1470-G1469))) * 6371392)*1.105</f>
        <v>87.289877183218053</v>
      </c>
    </row>
    <row r="1470" spans="1:8" x14ac:dyDescent="0.3">
      <c r="A1470" t="s">
        <v>194</v>
      </c>
      <c r="B1470" t="str">
        <f>VLOOKUP(C1470, olt_db!$B$2:$E$75, 2, 0)</f>
        <v>OLT-SMGN-IBS-Bandar_Sawah-01</v>
      </c>
      <c r="C1470" t="s">
        <v>205</v>
      </c>
      <c r="D1470" s="69" t="s">
        <v>843</v>
      </c>
      <c r="E1470" s="69" t="s">
        <v>910</v>
      </c>
      <c r="F1470" s="70">
        <v>3.0888299720969101</v>
      </c>
      <c r="G1470" s="71">
        <v>99.296480600509199</v>
      </c>
      <c r="H1470" s="72">
        <f t="shared" si="41"/>
        <v>100.41401235503182</v>
      </c>
    </row>
    <row r="1471" spans="1:8" x14ac:dyDescent="0.3">
      <c r="A1471" t="s">
        <v>194</v>
      </c>
      <c r="B1471" t="str">
        <f>VLOOKUP(C1471, olt_db!$B$2:$E$75, 2, 0)</f>
        <v>OLT-SMGN-IBS-Bandar_Sawah-01</v>
      </c>
      <c r="C1471" t="s">
        <v>205</v>
      </c>
      <c r="D1471" s="69" t="s">
        <v>843</v>
      </c>
      <c r="E1471" s="69" t="s">
        <v>911</v>
      </c>
      <c r="F1471" s="70">
        <v>3.0894395334537901</v>
      </c>
      <c r="G1471" s="71">
        <v>99.297025659138896</v>
      </c>
      <c r="H1471" s="72">
        <f t="shared" si="41"/>
        <v>132.46796512420366</v>
      </c>
    </row>
    <row r="1472" spans="1:8" x14ac:dyDescent="0.3">
      <c r="A1472" t="s">
        <v>194</v>
      </c>
      <c r="B1472" t="str">
        <f>VLOOKUP(C1472, olt_db!$B$2:$E$75, 2, 0)</f>
        <v>OLT-SMGN-IBS-Bandar_Sawah-01</v>
      </c>
      <c r="C1472" t="s">
        <v>205</v>
      </c>
      <c r="D1472" s="69" t="s">
        <v>843</v>
      </c>
      <c r="E1472" s="69" t="s">
        <v>912</v>
      </c>
      <c r="F1472" s="70">
        <v>3.0902136501158801</v>
      </c>
      <c r="G1472" s="71">
        <v>99.297777034301902</v>
      </c>
      <c r="H1472" s="72">
        <f t="shared" si="41"/>
        <v>140.59938591730111</v>
      </c>
    </row>
    <row r="1473" spans="1:8" x14ac:dyDescent="0.3">
      <c r="A1473" t="s">
        <v>194</v>
      </c>
      <c r="B1473" t="str">
        <f>VLOOKUP(C1473, olt_db!$B$2:$E$75, 2, 0)</f>
        <v>OLT-SMGN-IBS-Bandar_Sawah-01</v>
      </c>
      <c r="C1473" t="s">
        <v>205</v>
      </c>
      <c r="D1473" s="69" t="s">
        <v>843</v>
      </c>
      <c r="E1473" s="69" t="s">
        <v>913</v>
      </c>
      <c r="F1473" s="70">
        <v>3.0910712725420502</v>
      </c>
      <c r="G1473" s="71">
        <v>99.298535582914099</v>
      </c>
      <c r="H1473" s="72">
        <f t="shared" si="41"/>
        <v>74.883740948207418</v>
      </c>
    </row>
    <row r="1474" spans="1:8" x14ac:dyDescent="0.3">
      <c r="A1474" t="s">
        <v>194</v>
      </c>
      <c r="B1474" t="str">
        <f>VLOOKUP(C1474, olt_db!$B$2:$E$75, 2, 0)</f>
        <v>OLT-SMGN-IBS-Bandar_Sawah-01</v>
      </c>
      <c r="C1474" t="s">
        <v>205</v>
      </c>
      <c r="D1474" s="69" t="s">
        <v>843</v>
      </c>
      <c r="E1474" s="69" t="s">
        <v>914</v>
      </c>
      <c r="F1474" s="70">
        <v>3.09148674799098</v>
      </c>
      <c r="G1474" s="71">
        <v>99.298982065425093</v>
      </c>
      <c r="H1474" s="72">
        <f t="shared" si="41"/>
        <v>139.67889369129423</v>
      </c>
    </row>
    <row r="1475" spans="1:8" x14ac:dyDescent="0.3">
      <c r="A1475" t="s">
        <v>194</v>
      </c>
      <c r="B1475" t="str">
        <f>VLOOKUP(C1475, olt_db!$B$2:$E$75, 2, 0)</f>
        <v>OLT-SMGN-IBS-Bandar_Sawah-01</v>
      </c>
      <c r="C1475" t="s">
        <v>205</v>
      </c>
      <c r="D1475" s="69" t="s">
        <v>843</v>
      </c>
      <c r="E1475" s="69" t="s">
        <v>915</v>
      </c>
      <c r="F1475" s="70">
        <v>3.0923310675640798</v>
      </c>
      <c r="G1475" s="71">
        <v>99.299744277048802</v>
      </c>
      <c r="H1475" s="72">
        <f t="shared" si="41"/>
        <v>92.886201671650426</v>
      </c>
    </row>
    <row r="1476" spans="1:8" x14ac:dyDescent="0.3">
      <c r="A1476" t="s">
        <v>194</v>
      </c>
      <c r="B1476" t="str">
        <f>VLOOKUP(C1476, olt_db!$B$2:$E$75, 2, 0)</f>
        <v>OLT-SMGN-IBS-Bandar_Sawah-01</v>
      </c>
      <c r="C1476" t="s">
        <v>205</v>
      </c>
      <c r="D1476" s="69" t="s">
        <v>843</v>
      </c>
      <c r="E1476" s="69" t="s">
        <v>916</v>
      </c>
      <c r="F1476" s="70">
        <v>3.0928829186387601</v>
      </c>
      <c r="G1476" s="71">
        <v>99.300261634454401</v>
      </c>
      <c r="H1476" s="72">
        <f t="shared" si="41"/>
        <v>139.65269165647598</v>
      </c>
    </row>
    <row r="1477" spans="1:8" x14ac:dyDescent="0.3">
      <c r="A1477" t="s">
        <v>194</v>
      </c>
      <c r="B1477" t="str">
        <f>VLOOKUP(C1477, olt_db!$B$2:$E$75, 2, 0)</f>
        <v>OLT-SMGN-IBS-Bandar_Sawah-01</v>
      </c>
      <c r="C1477" t="s">
        <v>205</v>
      </c>
      <c r="D1477" s="69" t="s">
        <v>843</v>
      </c>
      <c r="E1477" s="69" t="s">
        <v>917</v>
      </c>
      <c r="F1477" s="70">
        <v>3.09378378778375</v>
      </c>
      <c r="G1477" s="71">
        <v>99.300955539514007</v>
      </c>
      <c r="H1477" s="72">
        <f t="shared" si="41"/>
        <v>129.03967583688618</v>
      </c>
    </row>
    <row r="1478" spans="1:8" x14ac:dyDescent="0.3">
      <c r="A1478" t="s">
        <v>194</v>
      </c>
      <c r="B1478" t="str">
        <f>VLOOKUP(C1478, olt_db!$B$2:$E$75, 2, 0)</f>
        <v>OLT-SMGN-IBS-Bandar_Sawah-01</v>
      </c>
      <c r="C1478" t="s">
        <v>205</v>
      </c>
      <c r="D1478" s="69" t="s">
        <v>843</v>
      </c>
      <c r="E1478" s="69" t="s">
        <v>918</v>
      </c>
      <c r="F1478" s="70">
        <v>3.0945952852803198</v>
      </c>
      <c r="G1478" s="71">
        <v>99.301623053256407</v>
      </c>
      <c r="H1478" s="72">
        <f t="shared" si="41"/>
        <v>130.42122370726409</v>
      </c>
    </row>
    <row r="1479" spans="1:8" x14ac:dyDescent="0.3">
      <c r="A1479" t="s">
        <v>194</v>
      </c>
      <c r="B1479" t="str">
        <f>VLOOKUP(C1479, olt_db!$B$2:$E$75, 2, 0)</f>
        <v>OLT-SMGN-IBS-Bandar_Sawah-01</v>
      </c>
      <c r="C1479" t="s">
        <v>205</v>
      </c>
      <c r="D1479" s="69" t="s">
        <v>843</v>
      </c>
      <c r="E1479" s="69" t="s">
        <v>919</v>
      </c>
      <c r="F1479" s="70">
        <v>3.0954434423634898</v>
      </c>
      <c r="G1479" s="71">
        <v>99.302262087344801</v>
      </c>
      <c r="H1479" s="72">
        <f t="shared" si="41"/>
        <v>108.11596068046615</v>
      </c>
    </row>
    <row r="1480" spans="1:8" x14ac:dyDescent="0.3">
      <c r="A1480" t="s">
        <v>194</v>
      </c>
      <c r="B1480" t="str">
        <f>VLOOKUP(C1480, olt_db!$B$2:$E$75, 2, 0)</f>
        <v>OLT-SMGN-IBS-Bandar_Sawah-01</v>
      </c>
      <c r="C1480" t="s">
        <v>205</v>
      </c>
      <c r="D1480" s="69" t="s">
        <v>843</v>
      </c>
      <c r="E1480" s="69" t="s">
        <v>899</v>
      </c>
      <c r="F1480" s="70">
        <v>3.09615127519218</v>
      </c>
      <c r="G1480" s="71">
        <v>99.302785473894403</v>
      </c>
      <c r="H1480" s="72">
        <f t="shared" ref="H1480:H1543" si="42">(ACOS(COS(RADIANS(90-F1481)) * COS(RADIANS(90-F1480)) + SIN(RADIANS(90-F1481)) * SIN(RADIANS(90-F1480)) * COS(RADIANS(G1481-G1480))) * 6371392)*1.105</f>
        <v>147.99616324783568</v>
      </c>
    </row>
    <row r="1481" spans="1:8" x14ac:dyDescent="0.3">
      <c r="A1481" t="s">
        <v>194</v>
      </c>
      <c r="B1481" t="str">
        <f>VLOOKUP(C1481, olt_db!$B$2:$E$75, 2, 0)</f>
        <v>OLT-SMGN-IBS-Bandar_Sawah-01</v>
      </c>
      <c r="C1481" t="s">
        <v>205</v>
      </c>
      <c r="D1481" s="69" t="s">
        <v>843</v>
      </c>
      <c r="E1481" s="69" t="s">
        <v>900</v>
      </c>
      <c r="F1481" s="70">
        <v>3.0971100458464198</v>
      </c>
      <c r="G1481" s="71">
        <v>99.303515496028396</v>
      </c>
      <c r="H1481" s="72">
        <f t="shared" si="42"/>
        <v>130.65333970880263</v>
      </c>
    </row>
    <row r="1482" spans="1:8" x14ac:dyDescent="0.3">
      <c r="A1482" t="s">
        <v>194</v>
      </c>
      <c r="B1482" t="str">
        <f>VLOOKUP(C1482, olt_db!$B$2:$E$75, 2, 0)</f>
        <v>OLT-SMGN-IBS-Bandar_Sawah-01</v>
      </c>
      <c r="C1482" t="s">
        <v>205</v>
      </c>
      <c r="D1482" s="69" t="s">
        <v>843</v>
      </c>
      <c r="E1482" s="69" t="s">
        <v>901</v>
      </c>
      <c r="F1482" s="70">
        <v>3.0979151757840899</v>
      </c>
      <c r="G1482" s="71">
        <v>99.304211008263295</v>
      </c>
      <c r="H1482" s="72">
        <f t="shared" si="42"/>
        <v>182.34443374522257</v>
      </c>
    </row>
    <row r="1483" spans="1:8" x14ac:dyDescent="0.3">
      <c r="A1483" t="s">
        <v>194</v>
      </c>
      <c r="B1483" t="str">
        <f>VLOOKUP(C1483, olt_db!$B$2:$E$75, 2, 0)</f>
        <v>OLT-SMGN-IBS-Bandar_Sawah-01</v>
      </c>
      <c r="C1483" t="s">
        <v>205</v>
      </c>
      <c r="D1483" s="69" t="s">
        <v>843</v>
      </c>
      <c r="E1483" s="69" t="s">
        <v>902</v>
      </c>
      <c r="F1483" s="70">
        <v>3.09908879163422</v>
      </c>
      <c r="G1483" s="71">
        <v>99.305120482049304</v>
      </c>
      <c r="H1483" s="72">
        <f t="shared" si="42"/>
        <v>148.08760697808881</v>
      </c>
    </row>
    <row r="1484" spans="1:8" x14ac:dyDescent="0.3">
      <c r="A1484" t="s">
        <v>194</v>
      </c>
      <c r="B1484" t="str">
        <f>VLOOKUP(C1484, olt_db!$B$2:$E$75, 2, 0)</f>
        <v>OLT-SMGN-IBS-Bandar_Sawah-01</v>
      </c>
      <c r="C1484" t="s">
        <v>205</v>
      </c>
      <c r="D1484" s="69" t="s">
        <v>843</v>
      </c>
      <c r="E1484" s="69" t="s">
        <v>903</v>
      </c>
      <c r="F1484" s="70">
        <v>3.1000175272480899</v>
      </c>
      <c r="G1484" s="71">
        <v>99.305889631578594</v>
      </c>
      <c r="H1484" s="72">
        <f t="shared" si="42"/>
        <v>133.13429258981068</v>
      </c>
    </row>
    <row r="1485" spans="1:8" x14ac:dyDescent="0.3">
      <c r="A1485" t="s">
        <v>194</v>
      </c>
      <c r="B1485" t="str">
        <f>VLOOKUP(C1485, olt_db!$B$2:$E$75, 2, 0)</f>
        <v>OLT-SMGN-IBS-Bandar_Sawah-01</v>
      </c>
      <c r="C1485" t="s">
        <v>205</v>
      </c>
      <c r="D1485" s="69" t="s">
        <v>843</v>
      </c>
      <c r="E1485" s="69" t="s">
        <v>904</v>
      </c>
      <c r="F1485" s="70">
        <v>3.10088733453181</v>
      </c>
      <c r="G1485" s="71">
        <v>99.306536595643294</v>
      </c>
      <c r="H1485" s="72">
        <f t="shared" si="42"/>
        <v>144.67243084626966</v>
      </c>
    </row>
    <row r="1486" spans="1:8" x14ac:dyDescent="0.3">
      <c r="A1486" t="s">
        <v>194</v>
      </c>
      <c r="B1486" t="str">
        <f>VLOOKUP(C1486, olt_db!$B$2:$E$75, 2, 0)</f>
        <v>OLT-SMGN-IBS-Bandar_Sawah-01</v>
      </c>
      <c r="C1486" t="s">
        <v>205</v>
      </c>
      <c r="D1486" s="69" t="s">
        <v>843</v>
      </c>
      <c r="E1486" s="69" t="s">
        <v>905</v>
      </c>
      <c r="F1486" s="70">
        <v>3.1017895833375402</v>
      </c>
      <c r="G1486" s="71">
        <v>99.307294103996298</v>
      </c>
      <c r="H1486" s="72">
        <f t="shared" si="42"/>
        <v>129.42840732295628</v>
      </c>
    </row>
    <row r="1487" spans="1:8" x14ac:dyDescent="0.3">
      <c r="A1487" t="s">
        <v>194</v>
      </c>
      <c r="B1487" t="str">
        <f>VLOOKUP(C1487, olt_db!$B$2:$E$75, 2, 0)</f>
        <v>OLT-SMGN-IBS-Bandar_Sawah-01</v>
      </c>
      <c r="C1487" t="s">
        <v>205</v>
      </c>
      <c r="D1487" s="69" t="s">
        <v>843</v>
      </c>
      <c r="E1487" s="69" t="s">
        <v>906</v>
      </c>
      <c r="F1487" s="70">
        <v>3.1026225399218599</v>
      </c>
      <c r="G1487" s="71">
        <v>99.307939753499895</v>
      </c>
      <c r="H1487" s="72">
        <f t="shared" si="42"/>
        <v>117.9439451772386</v>
      </c>
    </row>
    <row r="1488" spans="1:8" x14ac:dyDescent="0.3">
      <c r="A1488" t="s">
        <v>194</v>
      </c>
      <c r="B1488" t="str">
        <f>VLOOKUP(C1488, olt_db!$B$2:$E$75, 2, 0)</f>
        <v>OLT-SMGN-IBS-Bandar_Sawah-01</v>
      </c>
      <c r="C1488" t="s">
        <v>205</v>
      </c>
      <c r="D1488" s="69" t="s">
        <v>843</v>
      </c>
      <c r="E1488" s="69" t="s">
        <v>907</v>
      </c>
      <c r="F1488" s="70">
        <v>3.1033557587694398</v>
      </c>
      <c r="G1488" s="71">
        <v>99.308560093681706</v>
      </c>
      <c r="H1488" s="72">
        <f t="shared" si="42"/>
        <v>142.21809317972853</v>
      </c>
    </row>
    <row r="1489" spans="1:8" x14ac:dyDescent="0.3">
      <c r="A1489" t="s">
        <v>194</v>
      </c>
      <c r="B1489" t="str">
        <f>VLOOKUP(C1489, olt_db!$B$2:$E$75, 2, 0)</f>
        <v>OLT-SMGN-IBS-Bandar_Sawah-01</v>
      </c>
      <c r="C1489" t="s">
        <v>205</v>
      </c>
      <c r="D1489" s="69" t="s">
        <v>843</v>
      </c>
      <c r="E1489" s="69" t="s">
        <v>908</v>
      </c>
      <c r="F1489" s="70">
        <v>3.10432519212539</v>
      </c>
      <c r="G1489" s="71">
        <v>99.309193286160493</v>
      </c>
      <c r="H1489" s="72">
        <f t="shared" si="42"/>
        <v>143.2934861891753</v>
      </c>
    </row>
    <row r="1490" spans="1:8" x14ac:dyDescent="0.3">
      <c r="A1490" t="s">
        <v>194</v>
      </c>
      <c r="B1490" t="str">
        <f>VLOOKUP(C1490, olt_db!$B$2:$E$75, 2, 0)</f>
        <v>OLT-SMGN-IBS-Bandar_Sawah-01</v>
      </c>
      <c r="C1490" t="s">
        <v>205</v>
      </c>
      <c r="D1490" s="69" t="s">
        <v>843</v>
      </c>
      <c r="E1490" s="69" t="s">
        <v>868</v>
      </c>
      <c r="F1490" s="70">
        <v>3.10527091726629</v>
      </c>
      <c r="G1490" s="71">
        <v>99.309876562534697</v>
      </c>
      <c r="H1490" s="72">
        <f t="shared" si="42"/>
        <v>190.96615464843666</v>
      </c>
    </row>
    <row r="1491" spans="1:8" x14ac:dyDescent="0.3">
      <c r="A1491" t="s">
        <v>194</v>
      </c>
      <c r="B1491" t="str">
        <f>VLOOKUP(C1491, olt_db!$B$2:$E$75, 2, 0)</f>
        <v>OLT-SMGN-IBS-Bandar_Sawah-01</v>
      </c>
      <c r="C1491" t="s">
        <v>205</v>
      </c>
      <c r="D1491" s="69" t="s">
        <v>843</v>
      </c>
      <c r="E1491" s="69" t="s">
        <v>869</v>
      </c>
      <c r="F1491" s="70">
        <v>3.10656363043715</v>
      </c>
      <c r="G1491" s="71">
        <v>99.310740478114397</v>
      </c>
      <c r="H1491" s="72">
        <f t="shared" si="42"/>
        <v>148.8106626245503</v>
      </c>
    </row>
    <row r="1492" spans="1:8" x14ac:dyDescent="0.3">
      <c r="A1492" t="s">
        <v>194</v>
      </c>
      <c r="B1492" t="str">
        <f>VLOOKUP(C1492, olt_db!$B$2:$E$75, 2, 0)</f>
        <v>OLT-SMGN-IBS-Bandar_Sawah-01</v>
      </c>
      <c r="C1492" t="s">
        <v>205</v>
      </c>
      <c r="D1492" s="69" t="s">
        <v>843</v>
      </c>
      <c r="E1492" s="69" t="s">
        <v>870</v>
      </c>
      <c r="F1492" s="70">
        <v>3.1074923986666398</v>
      </c>
      <c r="G1492" s="71">
        <v>99.311518808791604</v>
      </c>
      <c r="H1492" s="72">
        <f t="shared" si="42"/>
        <v>137.87072647720052</v>
      </c>
    </row>
    <row r="1493" spans="1:8" x14ac:dyDescent="0.3">
      <c r="A1493" t="s">
        <v>194</v>
      </c>
      <c r="B1493" t="str">
        <f>VLOOKUP(C1493, olt_db!$B$2:$E$75, 2, 0)</f>
        <v>OLT-SMGN-IBS-Bandar_Sawah-01</v>
      </c>
      <c r="C1493" t="s">
        <v>205</v>
      </c>
      <c r="D1493" s="69" t="s">
        <v>843</v>
      </c>
      <c r="E1493" s="69" t="s">
        <v>871</v>
      </c>
      <c r="F1493" s="70">
        <v>3.1084168749511401</v>
      </c>
      <c r="G1493" s="71">
        <v>99.312155557964104</v>
      </c>
      <c r="H1493" s="72">
        <f t="shared" si="42"/>
        <v>125.46086313517692</v>
      </c>
    </row>
    <row r="1494" spans="1:8" x14ac:dyDescent="0.3">
      <c r="A1494" t="s">
        <v>194</v>
      </c>
      <c r="B1494" t="str">
        <f>VLOOKUP(C1494, olt_db!$B$2:$E$75, 2, 0)</f>
        <v>OLT-SMGN-IBS-Bandar_Sawah-01</v>
      </c>
      <c r="C1494" t="s">
        <v>205</v>
      </c>
      <c r="D1494" s="69" t="s">
        <v>843</v>
      </c>
      <c r="E1494" s="69" t="s">
        <v>872</v>
      </c>
      <c r="F1494" s="70">
        <v>3.1093210166499099</v>
      </c>
      <c r="G1494" s="71">
        <v>99.312630608793</v>
      </c>
      <c r="H1494" s="72">
        <f t="shared" si="42"/>
        <v>129.47954649098861</v>
      </c>
    </row>
    <row r="1495" spans="1:8" x14ac:dyDescent="0.3">
      <c r="A1495" t="s">
        <v>194</v>
      </c>
      <c r="B1495" t="str">
        <f>VLOOKUP(C1495, olt_db!$B$2:$E$75, 2, 0)</f>
        <v>OLT-SMGN-IBS-Bandar_Sawah-01</v>
      </c>
      <c r="C1495" t="s">
        <v>205</v>
      </c>
      <c r="D1495" s="69" t="s">
        <v>843</v>
      </c>
      <c r="E1495" s="69" t="s">
        <v>873</v>
      </c>
      <c r="F1495" s="70">
        <v>3.11021526448791</v>
      </c>
      <c r="G1495" s="71">
        <v>99.313188796348101</v>
      </c>
      <c r="H1495" s="72">
        <f t="shared" si="42"/>
        <v>98.892369809449761</v>
      </c>
    </row>
    <row r="1496" spans="1:8" x14ac:dyDescent="0.3">
      <c r="A1496" t="s">
        <v>194</v>
      </c>
      <c r="B1496" t="str">
        <f>VLOOKUP(C1496, olt_db!$B$2:$E$75, 2, 0)</f>
        <v>OLT-SMGN-IBS-Bandar_Sawah-01</v>
      </c>
      <c r="C1496" t="s">
        <v>205</v>
      </c>
      <c r="D1496" s="69" t="s">
        <v>843</v>
      </c>
      <c r="E1496" s="69" t="s">
        <v>874</v>
      </c>
      <c r="F1496" s="70">
        <v>3.1109654219046901</v>
      </c>
      <c r="G1496" s="71">
        <v>99.313480722247903</v>
      </c>
      <c r="H1496" s="72">
        <f t="shared" si="42"/>
        <v>103.63033135301774</v>
      </c>
    </row>
    <row r="1497" spans="1:8" x14ac:dyDescent="0.3">
      <c r="A1497" t="s">
        <v>194</v>
      </c>
      <c r="B1497" t="str">
        <f>VLOOKUP(C1497, olt_db!$B$2:$E$75, 2, 0)</f>
        <v>OLT-SMGN-IBS-Bandar_Sawah-01</v>
      </c>
      <c r="C1497" t="s">
        <v>205</v>
      </c>
      <c r="D1497" s="69" t="s">
        <v>843</v>
      </c>
      <c r="E1497" s="69" t="s">
        <v>875</v>
      </c>
      <c r="F1497" s="70">
        <v>3.11177573651001</v>
      </c>
      <c r="G1497" s="71">
        <v>99.3137148330961</v>
      </c>
      <c r="H1497" s="72">
        <f t="shared" si="42"/>
        <v>160.24157426440149</v>
      </c>
    </row>
    <row r="1498" spans="1:8" x14ac:dyDescent="0.3">
      <c r="A1498" t="s">
        <v>194</v>
      </c>
      <c r="B1498" t="str">
        <f>VLOOKUP(C1498, olt_db!$B$2:$E$75, 2, 0)</f>
        <v>OLT-SMGN-IBS-Bandar_Sawah-01</v>
      </c>
      <c r="C1498" t="s">
        <v>205</v>
      </c>
      <c r="D1498" s="69" t="s">
        <v>843</v>
      </c>
      <c r="E1498" s="69" t="s">
        <v>876</v>
      </c>
      <c r="F1498" s="70">
        <v>3.1130389382089199</v>
      </c>
      <c r="G1498" s="71">
        <v>99.314039229768795</v>
      </c>
      <c r="H1498" s="72">
        <f t="shared" si="42"/>
        <v>195.38879233310203</v>
      </c>
    </row>
    <row r="1499" spans="1:8" x14ac:dyDescent="0.3">
      <c r="A1499" t="s">
        <v>194</v>
      </c>
      <c r="B1499" t="str">
        <f>VLOOKUP(C1499, olt_db!$B$2:$E$75, 2, 0)</f>
        <v>OLT-SMGN-IBS-Bandar_Sawah-01</v>
      </c>
      <c r="C1499" t="s">
        <v>205</v>
      </c>
      <c r="D1499" s="69" t="s">
        <v>843</v>
      </c>
      <c r="E1499" s="69" t="s">
        <v>877</v>
      </c>
      <c r="F1499" s="70">
        <v>3.1145717343944899</v>
      </c>
      <c r="G1499" s="71">
        <v>99.314462902669902</v>
      </c>
      <c r="H1499" s="72">
        <f t="shared" si="42"/>
        <v>105.94778779813679</v>
      </c>
    </row>
    <row r="1500" spans="1:8" x14ac:dyDescent="0.3">
      <c r="A1500" t="s">
        <v>194</v>
      </c>
      <c r="B1500" t="str">
        <f>VLOOKUP(C1500, olt_db!$B$2:$E$75, 2, 0)</f>
        <v>OLT-SMGN-IBS-Bandar_Sawah-01</v>
      </c>
      <c r="C1500" t="s">
        <v>205</v>
      </c>
      <c r="D1500" s="69" t="s">
        <v>843</v>
      </c>
      <c r="E1500" s="69" t="s">
        <v>878</v>
      </c>
      <c r="F1500" s="70">
        <v>3.1154233700324099</v>
      </c>
      <c r="G1500" s="71">
        <v>99.314597785949999</v>
      </c>
      <c r="H1500" s="72">
        <f t="shared" si="42"/>
        <v>103.82376324795327</v>
      </c>
    </row>
    <row r="1501" spans="1:8" x14ac:dyDescent="0.3">
      <c r="A1501" t="s">
        <v>194</v>
      </c>
      <c r="B1501" t="str">
        <f>VLOOKUP(C1501, olt_db!$B$2:$E$75, 2, 0)</f>
        <v>OLT-SMGN-IBS-Bandar_Sawah-01</v>
      </c>
      <c r="C1501" t="s">
        <v>205</v>
      </c>
      <c r="D1501" s="69" t="s">
        <v>843</v>
      </c>
      <c r="E1501" s="69" t="s">
        <v>879</v>
      </c>
      <c r="F1501" s="70">
        <v>3.1162498419167499</v>
      </c>
      <c r="G1501" s="71">
        <v>99.314773705972996</v>
      </c>
      <c r="H1501" s="72">
        <f t="shared" si="42"/>
        <v>204.12078646718911</v>
      </c>
    </row>
    <row r="1502" spans="1:8" x14ac:dyDescent="0.3">
      <c r="A1502" t="s">
        <v>194</v>
      </c>
      <c r="B1502" t="str">
        <f>VLOOKUP(C1502, olt_db!$B$2:$E$75, 2, 0)</f>
        <v>OLT-SMGN-IBS-Bandar_Sawah-01</v>
      </c>
      <c r="C1502" t="s">
        <v>205</v>
      </c>
      <c r="D1502" s="69" t="s">
        <v>843</v>
      </c>
      <c r="E1502" s="69" t="s">
        <v>880</v>
      </c>
      <c r="F1502" s="70">
        <v>3.1178420217498699</v>
      </c>
      <c r="G1502" s="71">
        <v>99.315248156830506</v>
      </c>
      <c r="H1502" s="72">
        <f t="shared" si="42"/>
        <v>113.91670959690197</v>
      </c>
    </row>
    <row r="1503" spans="1:8" x14ac:dyDescent="0.3">
      <c r="A1503" t="s">
        <v>194</v>
      </c>
      <c r="B1503" t="str">
        <f>VLOOKUP(C1503, olt_db!$B$2:$E$75, 2, 0)</f>
        <v>OLT-SMGN-IBS-Bandar_Sawah-01</v>
      </c>
      <c r="C1503" t="s">
        <v>205</v>
      </c>
      <c r="D1503" s="69" t="s">
        <v>843</v>
      </c>
      <c r="E1503" s="69" t="s">
        <v>881</v>
      </c>
      <c r="F1503" s="70">
        <v>3.1187591962565699</v>
      </c>
      <c r="G1503" s="71">
        <v>99.315383459962703</v>
      </c>
      <c r="H1503" s="72">
        <f t="shared" si="42"/>
        <v>162.96164067054727</v>
      </c>
    </row>
    <row r="1504" spans="1:8" x14ac:dyDescent="0.3">
      <c r="A1504" t="s">
        <v>194</v>
      </c>
      <c r="B1504" t="str">
        <f>VLOOKUP(C1504, olt_db!$B$2:$E$75, 2, 0)</f>
        <v>OLT-SMGN-IBS-Bandar_Sawah-01</v>
      </c>
      <c r="C1504" t="s">
        <v>205</v>
      </c>
      <c r="D1504" s="69" t="s">
        <v>843</v>
      </c>
      <c r="E1504" s="69" t="s">
        <v>882</v>
      </c>
      <c r="F1504" s="70">
        <v>3.1200385823830099</v>
      </c>
      <c r="G1504" s="71">
        <v>99.3157332579014</v>
      </c>
      <c r="H1504" s="72">
        <f t="shared" si="42"/>
        <v>164.57781349776718</v>
      </c>
    </row>
    <row r="1505" spans="1:8" x14ac:dyDescent="0.3">
      <c r="A1505" t="s">
        <v>194</v>
      </c>
      <c r="B1505" t="str">
        <f>VLOOKUP(C1505, olt_db!$B$2:$E$75, 2, 0)</f>
        <v>OLT-SMGN-IBS-Bandar_Sawah-01</v>
      </c>
      <c r="C1505" t="s">
        <v>205</v>
      </c>
      <c r="D1505" s="69" t="s">
        <v>843</v>
      </c>
      <c r="E1505" s="69" t="s">
        <v>883</v>
      </c>
      <c r="F1505" s="70">
        <v>3.1213203776438299</v>
      </c>
      <c r="G1505" s="71">
        <v>99.316122273892304</v>
      </c>
      <c r="H1505" s="72">
        <f t="shared" si="42"/>
        <v>111.27539751449717</v>
      </c>
    </row>
    <row r="1506" spans="1:8" x14ac:dyDescent="0.3">
      <c r="A1506" t="s">
        <v>194</v>
      </c>
      <c r="B1506" t="str">
        <f>VLOOKUP(C1506, olt_db!$B$2:$E$75, 2, 0)</f>
        <v>OLT-SMGN-IBS-Bandar_Sawah-01</v>
      </c>
      <c r="C1506" t="s">
        <v>205</v>
      </c>
      <c r="D1506" s="69" t="s">
        <v>843</v>
      </c>
      <c r="E1506" s="69" t="s">
        <v>884</v>
      </c>
      <c r="F1506" s="70">
        <v>3.1221591936076099</v>
      </c>
      <c r="G1506" s="71">
        <v>99.316464038708204</v>
      </c>
      <c r="H1506" s="72">
        <f t="shared" si="42"/>
        <v>116.56157407256046</v>
      </c>
    </row>
    <row r="1507" spans="1:8" x14ac:dyDescent="0.3">
      <c r="A1507" t="s">
        <v>194</v>
      </c>
      <c r="B1507" t="str">
        <f>VLOOKUP(C1507, olt_db!$B$2:$E$75, 2, 0)</f>
        <v>OLT-SMGN-IBS-Bandar_Sawah-01</v>
      </c>
      <c r="C1507" t="s">
        <v>205</v>
      </c>
      <c r="D1507" s="69" t="s">
        <v>843</v>
      </c>
      <c r="E1507" s="69" t="s">
        <v>885</v>
      </c>
      <c r="F1507" s="70">
        <v>3.12306107919441</v>
      </c>
      <c r="G1507" s="71">
        <v>99.316758479002203</v>
      </c>
      <c r="H1507" s="72">
        <f t="shared" si="42"/>
        <v>157.22454107825746</v>
      </c>
    </row>
    <row r="1508" spans="1:8" x14ac:dyDescent="0.3">
      <c r="A1508" t="s">
        <v>194</v>
      </c>
      <c r="B1508" t="str">
        <f>VLOOKUP(C1508, olt_db!$B$2:$E$75, 2, 0)</f>
        <v>OLT-SMGN-IBS-Bandar_Sawah-01</v>
      </c>
      <c r="C1508" t="s">
        <v>205</v>
      </c>
      <c r="D1508" s="69" t="s">
        <v>843</v>
      </c>
      <c r="E1508" s="69" t="s">
        <v>886</v>
      </c>
      <c r="F1508" s="70">
        <v>3.1242861911658899</v>
      </c>
      <c r="G1508" s="71">
        <v>99.317128170489198</v>
      </c>
      <c r="H1508" s="72">
        <f t="shared" si="42"/>
        <v>191.74134043563367</v>
      </c>
    </row>
    <row r="1509" spans="1:8" x14ac:dyDescent="0.3">
      <c r="A1509" t="s">
        <v>194</v>
      </c>
      <c r="B1509" t="str">
        <f>VLOOKUP(C1509, olt_db!$B$2:$E$75, 2, 0)</f>
        <v>OLT-SMGN-IBS-Bandar_Sawah-01</v>
      </c>
      <c r="C1509" t="s">
        <v>205</v>
      </c>
      <c r="D1509" s="69" t="s">
        <v>843</v>
      </c>
      <c r="E1509" s="69" t="s">
        <v>887</v>
      </c>
      <c r="F1509" s="70">
        <v>3.12577589532096</v>
      </c>
      <c r="G1509" s="71">
        <v>99.317593292135498</v>
      </c>
      <c r="H1509" s="72">
        <f t="shared" si="42"/>
        <v>95.912893529841696</v>
      </c>
    </row>
    <row r="1510" spans="1:8" x14ac:dyDescent="0.3">
      <c r="A1510" t="s">
        <v>194</v>
      </c>
      <c r="B1510" t="str">
        <f>VLOOKUP(C1510, olt_db!$B$2:$E$75, 2, 0)</f>
        <v>OLT-SMGN-IBS-Bandar_Sawah-01</v>
      </c>
      <c r="C1510" t="s">
        <v>205</v>
      </c>
      <c r="D1510" s="69" t="s">
        <v>843</v>
      </c>
      <c r="E1510" s="69" t="s">
        <v>888</v>
      </c>
      <c r="F1510" s="70">
        <v>3.1265317823420302</v>
      </c>
      <c r="G1510" s="71">
        <v>99.317788260373604</v>
      </c>
      <c r="H1510" s="72">
        <f t="shared" si="42"/>
        <v>114.37172855189786</v>
      </c>
    </row>
    <row r="1511" spans="1:8" x14ac:dyDescent="0.3">
      <c r="A1511" t="s">
        <v>194</v>
      </c>
      <c r="B1511" t="str">
        <f>VLOOKUP(C1511, olt_db!$B$2:$E$75, 2, 0)</f>
        <v>OLT-SMGN-IBS-Bandar_Sawah-01</v>
      </c>
      <c r="C1511" t="s">
        <v>205</v>
      </c>
      <c r="D1511" s="69" t="s">
        <v>843</v>
      </c>
      <c r="E1511" s="69" t="s">
        <v>889</v>
      </c>
      <c r="F1511" s="70">
        <v>3.1274329009380302</v>
      </c>
      <c r="G1511" s="71">
        <v>99.318021689910793</v>
      </c>
      <c r="H1511" s="72">
        <f t="shared" si="42"/>
        <v>103.34733240350961</v>
      </c>
    </row>
    <row r="1512" spans="1:8" x14ac:dyDescent="0.3">
      <c r="A1512" t="s">
        <v>194</v>
      </c>
      <c r="B1512" t="str">
        <f>VLOOKUP(C1512, olt_db!$B$2:$E$75, 2, 0)</f>
        <v>OLT-SMGN-IBS-Bandar_Sawah-01</v>
      </c>
      <c r="C1512" t="s">
        <v>205</v>
      </c>
      <c r="D1512" s="69" t="s">
        <v>843</v>
      </c>
      <c r="E1512" s="69" t="s">
        <v>890</v>
      </c>
      <c r="F1512" s="70">
        <v>3.1282415539203599</v>
      </c>
      <c r="G1512" s="71">
        <v>99.318253243226593</v>
      </c>
      <c r="H1512" s="72">
        <f t="shared" si="42"/>
        <v>118.95702252814999</v>
      </c>
    </row>
    <row r="1513" spans="1:8" x14ac:dyDescent="0.3">
      <c r="A1513" t="s">
        <v>194</v>
      </c>
      <c r="B1513" t="str">
        <f>VLOOKUP(C1513, olt_db!$B$2:$E$75, 2, 0)</f>
        <v>OLT-SMGN-IBS-Bandar_Sawah-01</v>
      </c>
      <c r="C1513" t="s">
        <v>205</v>
      </c>
      <c r="D1513" s="69" t="s">
        <v>843</v>
      </c>
      <c r="E1513" s="69" t="s">
        <v>891</v>
      </c>
      <c r="F1513" s="70">
        <v>3.1291824720499002</v>
      </c>
      <c r="G1513" s="71">
        <v>99.318481339199806</v>
      </c>
      <c r="H1513" s="72">
        <f t="shared" si="42"/>
        <v>117.6410713194273</v>
      </c>
    </row>
    <row r="1514" spans="1:8" x14ac:dyDescent="0.3">
      <c r="A1514" t="s">
        <v>194</v>
      </c>
      <c r="B1514" t="str">
        <f>VLOOKUP(C1514, olt_db!$B$2:$E$75, 2, 0)</f>
        <v>OLT-SMGN-IBS-Bandar_Sawah-01</v>
      </c>
      <c r="C1514" t="s">
        <v>205</v>
      </c>
      <c r="D1514" s="69" t="s">
        <v>843</v>
      </c>
      <c r="E1514" s="69" t="s">
        <v>892</v>
      </c>
      <c r="F1514" s="70">
        <v>3.1301092295132298</v>
      </c>
      <c r="G1514" s="71">
        <v>99.3187219060258</v>
      </c>
      <c r="H1514" s="72">
        <f t="shared" si="42"/>
        <v>111.83721455191399</v>
      </c>
    </row>
    <row r="1515" spans="1:8" x14ac:dyDescent="0.3">
      <c r="A1515" t="s">
        <v>194</v>
      </c>
      <c r="B1515" t="str">
        <f>VLOOKUP(C1515, olt_db!$B$2:$E$75, 2, 0)</f>
        <v>OLT-SMGN-IBS-Bandar_Sawah-01</v>
      </c>
      <c r="C1515" t="s">
        <v>205</v>
      </c>
      <c r="D1515" s="69" t="s">
        <v>843</v>
      </c>
      <c r="E1515" s="69" t="s">
        <v>893</v>
      </c>
      <c r="F1515" s="70">
        <v>3.1309940598460999</v>
      </c>
      <c r="G1515" s="71">
        <v>99.318935404910604</v>
      </c>
      <c r="H1515" s="72">
        <f t="shared" si="42"/>
        <v>99.186637756567222</v>
      </c>
    </row>
    <row r="1516" spans="1:8" x14ac:dyDescent="0.3">
      <c r="A1516" t="s">
        <v>194</v>
      </c>
      <c r="B1516" t="str">
        <f>VLOOKUP(C1516, olt_db!$B$2:$E$75, 2, 0)</f>
        <v>OLT-SMGN-IBS-Bandar_Sawah-01</v>
      </c>
      <c r="C1516" t="s">
        <v>205</v>
      </c>
      <c r="D1516" s="69" t="s">
        <v>843</v>
      </c>
      <c r="E1516" s="69" t="s">
        <v>894</v>
      </c>
      <c r="F1516" s="70">
        <v>3.1317681904654902</v>
      </c>
      <c r="G1516" s="71">
        <v>99.319164412594603</v>
      </c>
      <c r="H1516" s="72">
        <f t="shared" si="42"/>
        <v>113.78610743269184</v>
      </c>
    </row>
    <row r="1517" spans="1:8" x14ac:dyDescent="0.3">
      <c r="A1517" t="s">
        <v>194</v>
      </c>
      <c r="B1517" t="str">
        <f>VLOOKUP(C1517, olt_db!$B$2:$E$75, 2, 0)</f>
        <v>OLT-SMGN-IBS-Bandar_Sawah-01</v>
      </c>
      <c r="C1517" t="s">
        <v>205</v>
      </c>
      <c r="D1517" s="69" t="s">
        <v>843</v>
      </c>
      <c r="E1517" s="69" t="s">
        <v>895</v>
      </c>
      <c r="F1517" s="70">
        <v>3.1326648147632601</v>
      </c>
      <c r="G1517" s="71">
        <v>99.319396183642795</v>
      </c>
      <c r="H1517" s="72">
        <f t="shared" si="42"/>
        <v>166.45147768939037</v>
      </c>
    </row>
    <row r="1518" spans="1:8" x14ac:dyDescent="0.3">
      <c r="A1518" t="s">
        <v>194</v>
      </c>
      <c r="B1518" t="str">
        <f>VLOOKUP(C1518, olt_db!$B$2:$E$75, 2, 0)</f>
        <v>OLT-SMGN-IBS-Bandar_Sawah-01</v>
      </c>
      <c r="C1518" t="s">
        <v>205</v>
      </c>
      <c r="D1518" s="69" t="s">
        <v>843</v>
      </c>
      <c r="E1518" s="69" t="s">
        <v>896</v>
      </c>
      <c r="F1518" s="70">
        <v>3.1339598360599799</v>
      </c>
      <c r="G1518" s="71">
        <v>99.319794122975395</v>
      </c>
      <c r="H1518" s="72">
        <f t="shared" si="42"/>
        <v>101.7927226123286</v>
      </c>
    </row>
    <row r="1519" spans="1:8" x14ac:dyDescent="0.3">
      <c r="A1519" t="s">
        <v>194</v>
      </c>
      <c r="B1519" t="str">
        <f>VLOOKUP(C1519, olt_db!$B$2:$E$75, 2, 0)</f>
        <v>OLT-SMGN-IBS-Bandar_Sawah-01</v>
      </c>
      <c r="C1519" t="s">
        <v>205</v>
      </c>
      <c r="D1519" s="69" t="s">
        <v>843</v>
      </c>
      <c r="E1519" s="69" t="s">
        <v>897</v>
      </c>
      <c r="F1519" s="70">
        <v>3.1347718061525902</v>
      </c>
      <c r="G1519" s="71">
        <v>99.319958561050697</v>
      </c>
      <c r="H1519" s="72">
        <f t="shared" si="42"/>
        <v>126.38284638032701</v>
      </c>
    </row>
    <row r="1520" spans="1:8" x14ac:dyDescent="0.3">
      <c r="A1520" t="s">
        <v>194</v>
      </c>
      <c r="B1520" t="str">
        <f>VLOOKUP(C1520, olt_db!$B$2:$E$75, 2, 0)</f>
        <v>OLT-SMGN-IBS-Bandar_Sawah-01</v>
      </c>
      <c r="C1520" t="s">
        <v>205</v>
      </c>
      <c r="D1520" s="69" t="s">
        <v>843</v>
      </c>
      <c r="E1520" s="69" t="s">
        <v>898</v>
      </c>
      <c r="F1520" s="70">
        <v>3.13577328797613</v>
      </c>
      <c r="G1520" s="71">
        <v>99.320193209777003</v>
      </c>
      <c r="H1520" s="72">
        <f t="shared" si="42"/>
        <v>111.05565278882199</v>
      </c>
    </row>
    <row r="1521" spans="1:8" x14ac:dyDescent="0.3">
      <c r="A1521" t="s">
        <v>194</v>
      </c>
      <c r="B1521" t="str">
        <f>VLOOKUP(C1521, olt_db!$B$2:$E$75, 2, 0)</f>
        <v>OLT-SMGN-IBS-Bandar_Sawah-01</v>
      </c>
      <c r="C1521" t="s">
        <v>205</v>
      </c>
      <c r="D1521" s="69" t="s">
        <v>843</v>
      </c>
      <c r="E1521" s="69" t="s">
        <v>804</v>
      </c>
      <c r="F1521" s="70">
        <v>3.13665630466391</v>
      </c>
      <c r="G1521" s="71">
        <v>99.320386151882303</v>
      </c>
      <c r="H1521" s="72">
        <f t="shared" si="42"/>
        <v>94.171984967812861</v>
      </c>
    </row>
    <row r="1522" spans="1:8" x14ac:dyDescent="0.3">
      <c r="A1522" t="s">
        <v>194</v>
      </c>
      <c r="B1522" t="str">
        <f>VLOOKUP(C1522, olt_db!$B$2:$E$75, 2, 0)</f>
        <v>OLT-SMGN-IBS-Bandar_Sawah-01</v>
      </c>
      <c r="C1522" t="s">
        <v>205</v>
      </c>
      <c r="D1522" s="69" t="s">
        <v>843</v>
      </c>
      <c r="E1522" s="69" t="s">
        <v>805</v>
      </c>
      <c r="F1522" s="70">
        <v>3.1374127404674299</v>
      </c>
      <c r="G1522" s="71">
        <v>99.320509433630406</v>
      </c>
      <c r="H1522" s="72">
        <f t="shared" si="42"/>
        <v>89.055332205357445</v>
      </c>
    </row>
    <row r="1523" spans="1:8" x14ac:dyDescent="0.3">
      <c r="A1523" t="s">
        <v>194</v>
      </c>
      <c r="B1523" t="str">
        <f>VLOOKUP(C1523, olt_db!$B$2:$E$75, 2, 0)</f>
        <v>OLT-SMGN-IBS-Bandar_Sawah-01</v>
      </c>
      <c r="C1523" t="s">
        <v>205</v>
      </c>
      <c r="D1523" s="69" t="s">
        <v>843</v>
      </c>
      <c r="E1523" s="69" t="s">
        <v>806</v>
      </c>
      <c r="F1523" s="70">
        <v>3.1381238404089902</v>
      </c>
      <c r="G1523" s="71">
        <v>99.320649625440495</v>
      </c>
      <c r="H1523" s="72">
        <f t="shared" si="42"/>
        <v>114.23543243811839</v>
      </c>
    </row>
    <row r="1524" spans="1:8" x14ac:dyDescent="0.3">
      <c r="A1524" t="s">
        <v>194</v>
      </c>
      <c r="B1524" t="str">
        <f>VLOOKUP(C1524, olt_db!$B$2:$E$75, 2, 0)</f>
        <v>OLT-SMGN-IBS-Bandar_Sawah-01</v>
      </c>
      <c r="C1524" t="s">
        <v>205</v>
      </c>
      <c r="D1524" s="69" t="s">
        <v>843</v>
      </c>
      <c r="E1524" s="69" t="s">
        <v>807</v>
      </c>
      <c r="F1524" s="70">
        <v>3.13903917935176</v>
      </c>
      <c r="G1524" s="71">
        <v>99.3208124526749</v>
      </c>
      <c r="H1524" s="72">
        <f t="shared" si="42"/>
        <v>70.859047322456121</v>
      </c>
    </row>
    <row r="1525" spans="1:8" x14ac:dyDescent="0.3">
      <c r="A1525" t="s">
        <v>194</v>
      </c>
      <c r="B1525" t="str">
        <f>VLOOKUP(C1525, olt_db!$B$2:$E$75, 2, 0)</f>
        <v>OLT-SMGN-IBS-Bandar_Sawah-01</v>
      </c>
      <c r="C1525" t="s">
        <v>205</v>
      </c>
      <c r="D1525" s="69" t="s">
        <v>843</v>
      </c>
      <c r="E1525" s="69" t="s">
        <v>808</v>
      </c>
      <c r="F1525" s="70">
        <v>3.13960730101148</v>
      </c>
      <c r="G1525" s="71">
        <v>99.320911475470595</v>
      </c>
      <c r="H1525" s="72">
        <f t="shared" si="42"/>
        <v>68.763416386809809</v>
      </c>
    </row>
    <row r="1526" spans="1:8" x14ac:dyDescent="0.3">
      <c r="A1526" t="s">
        <v>194</v>
      </c>
      <c r="B1526" t="str">
        <f>VLOOKUP(C1526, olt_db!$B$2:$E$75, 2, 0)</f>
        <v>OLT-SMGN-IBS-Bandar_Sawah-01</v>
      </c>
      <c r="C1526" t="s">
        <v>205</v>
      </c>
      <c r="D1526" s="69" t="s">
        <v>843</v>
      </c>
      <c r="E1526" s="69" t="s">
        <v>809</v>
      </c>
      <c r="F1526" s="70">
        <v>3.1401644874803201</v>
      </c>
      <c r="G1526" s="71">
        <v>99.320963543484893</v>
      </c>
      <c r="H1526" s="72">
        <f t="shared" si="42"/>
        <v>96.651342207149838</v>
      </c>
    </row>
    <row r="1527" spans="1:8" x14ac:dyDescent="0.3">
      <c r="A1527" t="s">
        <v>194</v>
      </c>
      <c r="B1527" t="str">
        <f>VLOOKUP(C1527, olt_db!$B$2:$E$75, 2, 0)</f>
        <v>OLT-SMGN-IBS-Bandar_Sawah-01</v>
      </c>
      <c r="C1527" t="s">
        <v>205</v>
      </c>
      <c r="D1527" s="69" t="s">
        <v>843</v>
      </c>
      <c r="E1527" s="69" t="s">
        <v>810</v>
      </c>
      <c r="F1527" s="70">
        <v>3.1409311674099598</v>
      </c>
      <c r="G1527" s="71">
        <v>99.321139547332294</v>
      </c>
      <c r="H1527" s="72">
        <f t="shared" si="42"/>
        <v>82.51820172608889</v>
      </c>
    </row>
    <row r="1528" spans="1:8" x14ac:dyDescent="0.3">
      <c r="A1528" t="s">
        <v>194</v>
      </c>
      <c r="B1528" t="str">
        <f>VLOOKUP(C1528, olt_db!$B$2:$E$75, 2, 0)</f>
        <v>OLT-SMGN-IBS-Bandar_Sawah-01</v>
      </c>
      <c r="C1528" t="s">
        <v>205</v>
      </c>
      <c r="D1528" s="69" t="s">
        <v>843</v>
      </c>
      <c r="E1528" s="69" t="s">
        <v>811</v>
      </c>
      <c r="F1528" s="70">
        <v>3.1415907743978302</v>
      </c>
      <c r="G1528" s="71">
        <v>99.321265803534203</v>
      </c>
      <c r="H1528" s="72">
        <f t="shared" si="42"/>
        <v>74.594521914669897</v>
      </c>
    </row>
    <row r="1529" spans="1:8" x14ac:dyDescent="0.3">
      <c r="A1529" t="s">
        <v>194</v>
      </c>
      <c r="B1529" t="str">
        <f>VLOOKUP(C1529, olt_db!$B$2:$E$75, 2, 0)</f>
        <v>OLT-SMGN-IBS-Bandar_Sawah-01</v>
      </c>
      <c r="C1529" t="s">
        <v>205</v>
      </c>
      <c r="D1529" s="69" t="s">
        <v>843</v>
      </c>
      <c r="E1529" s="69" t="s">
        <v>812</v>
      </c>
      <c r="F1529" s="70">
        <v>3.1421890332064999</v>
      </c>
      <c r="G1529" s="71">
        <v>99.3213689682579</v>
      </c>
      <c r="H1529" s="72">
        <f t="shared" si="42"/>
        <v>64.446914378969595</v>
      </c>
    </row>
    <row r="1530" spans="1:8" x14ac:dyDescent="0.3">
      <c r="A1530" t="s">
        <v>194</v>
      </c>
      <c r="B1530" t="str">
        <f>VLOOKUP(C1530, olt_db!$B$2:$E$75, 2, 0)</f>
        <v>OLT-SMGN-IBS-Bandar_Sawah-01</v>
      </c>
      <c r="C1530" t="s">
        <v>205</v>
      </c>
      <c r="D1530" s="69" t="s">
        <v>843</v>
      </c>
      <c r="E1530" s="69" t="s">
        <v>813</v>
      </c>
      <c r="F1530" s="70">
        <v>3.1423787978578499</v>
      </c>
      <c r="G1530" s="71">
        <v>99.320879286870195</v>
      </c>
      <c r="H1530" s="72">
        <f t="shared" si="42"/>
        <v>28.244169224954131</v>
      </c>
    </row>
    <row r="1531" spans="1:8" x14ac:dyDescent="0.3">
      <c r="A1531" t="s">
        <v>194</v>
      </c>
      <c r="B1531" t="str">
        <f>VLOOKUP(C1531, olt_db!$B$2:$E$75, 2, 0)</f>
        <v>OLT-SMGN-IBS-Bandar_Sawah-01</v>
      </c>
      <c r="C1531" t="s">
        <v>205</v>
      </c>
      <c r="D1531" s="69" t="s">
        <v>843</v>
      </c>
      <c r="E1531" s="69" t="s">
        <v>814</v>
      </c>
      <c r="F1531" s="70">
        <v>3.1424613344501702</v>
      </c>
      <c r="G1531" s="71">
        <v>99.320664439433301</v>
      </c>
      <c r="H1531" s="72">
        <f t="shared" si="42"/>
        <v>24.385191034745656</v>
      </c>
    </row>
    <row r="1532" spans="1:8" x14ac:dyDescent="0.3">
      <c r="A1532" t="s">
        <v>194</v>
      </c>
      <c r="B1532" t="str">
        <f>VLOOKUP(C1532, olt_db!$B$2:$E$75, 2, 0)</f>
        <v>OLT-SMGN-IBS-Bandar_Sawah-01</v>
      </c>
      <c r="C1532" t="s">
        <v>205</v>
      </c>
      <c r="D1532" s="69" t="s">
        <v>843</v>
      </c>
      <c r="E1532" s="69" t="s">
        <v>815</v>
      </c>
      <c r="F1532" s="70">
        <v>3.14260706076875</v>
      </c>
      <c r="G1532" s="71">
        <v>99.320529528205796</v>
      </c>
      <c r="H1532" s="72">
        <f t="shared" si="42"/>
        <v>74.878376139469395</v>
      </c>
    </row>
    <row r="1533" spans="1:8" x14ac:dyDescent="0.3">
      <c r="A1533" t="s">
        <v>194</v>
      </c>
      <c r="B1533" t="str">
        <f>VLOOKUP(C1533, olt_db!$B$2:$E$75, 2, 0)</f>
        <v>OLT-SMGN-IBS-Bandar_Sawah-01</v>
      </c>
      <c r="C1533" t="s">
        <v>205</v>
      </c>
      <c r="D1533" s="69" t="s">
        <v>843</v>
      </c>
      <c r="E1533" s="69" t="s">
        <v>816</v>
      </c>
      <c r="F1533" s="70">
        <v>3.1431149529398899</v>
      </c>
      <c r="G1533" s="71">
        <v>99.3201923019719</v>
      </c>
      <c r="H1533" s="72">
        <f t="shared" si="42"/>
        <v>85.229899138219579</v>
      </c>
    </row>
    <row r="1534" spans="1:8" x14ac:dyDescent="0.3">
      <c r="A1534" t="s">
        <v>194</v>
      </c>
      <c r="B1534" t="str">
        <f>VLOOKUP(C1534, olt_db!$B$2:$E$75, 2, 0)</f>
        <v>OLT-SMGN-IBS-Bandar_Sawah-01</v>
      </c>
      <c r="C1534" t="s">
        <v>205</v>
      </c>
      <c r="D1534" s="69" t="s">
        <v>843</v>
      </c>
      <c r="E1534" s="69" t="s">
        <v>817</v>
      </c>
      <c r="F1534" s="70">
        <v>3.1437040420462301</v>
      </c>
      <c r="G1534" s="71">
        <v>99.319825587193293</v>
      </c>
      <c r="H1534" s="72">
        <f t="shared" si="42"/>
        <v>96.303399438997232</v>
      </c>
    </row>
    <row r="1535" spans="1:8" x14ac:dyDescent="0.3">
      <c r="A1535" t="s">
        <v>194</v>
      </c>
      <c r="B1535" t="str">
        <f>VLOOKUP(C1535, olt_db!$B$2:$E$75, 2, 0)</f>
        <v>OLT-SMGN-IBS-Bandar_Sawah-01</v>
      </c>
      <c r="C1535" t="s">
        <v>205</v>
      </c>
      <c r="D1535" s="69" t="s">
        <v>843</v>
      </c>
      <c r="E1535" s="69" t="s">
        <v>818</v>
      </c>
      <c r="F1535" s="70">
        <v>3.1443656427733799</v>
      </c>
      <c r="G1535" s="71">
        <v>99.319404809042695</v>
      </c>
      <c r="H1535" s="72">
        <f t="shared" si="42"/>
        <v>82.448482352168099</v>
      </c>
    </row>
    <row r="1536" spans="1:8" x14ac:dyDescent="0.3">
      <c r="A1536" t="s">
        <v>194</v>
      </c>
      <c r="B1536" t="str">
        <f>VLOOKUP(C1536, olt_db!$B$2:$E$75, 2, 0)</f>
        <v>OLT-SMGN-IBS-Bandar_Sawah-01</v>
      </c>
      <c r="C1536" t="s">
        <v>205</v>
      </c>
      <c r="D1536" s="69" t="s">
        <v>843</v>
      </c>
      <c r="E1536" s="69" t="s">
        <v>819</v>
      </c>
      <c r="F1536" s="70">
        <v>3.1449386714734202</v>
      </c>
      <c r="G1536" s="71">
        <v>99.319055211126297</v>
      </c>
      <c r="H1536" s="72">
        <f t="shared" si="42"/>
        <v>63.187852587821951</v>
      </c>
    </row>
    <row r="1537" spans="1:8" x14ac:dyDescent="0.3">
      <c r="A1537" t="s">
        <v>194</v>
      </c>
      <c r="B1537" t="str">
        <f>VLOOKUP(C1537, olt_db!$B$2:$E$75, 2, 0)</f>
        <v>OLT-SMGN-IBS-Bandar_Sawah-01</v>
      </c>
      <c r="C1537" t="s">
        <v>205</v>
      </c>
      <c r="D1537" s="69" t="s">
        <v>843</v>
      </c>
      <c r="E1537" s="69" t="s">
        <v>820</v>
      </c>
      <c r="F1537" s="70">
        <v>3.1453765241586402</v>
      </c>
      <c r="G1537" s="71">
        <v>99.318785136948506</v>
      </c>
      <c r="H1537" s="72">
        <f t="shared" si="42"/>
        <v>88.34676865728953</v>
      </c>
    </row>
    <row r="1538" spans="1:8" x14ac:dyDescent="0.3">
      <c r="A1538" t="s">
        <v>194</v>
      </c>
      <c r="B1538" t="str">
        <f>VLOOKUP(C1538, olt_db!$B$2:$E$75, 2, 0)</f>
        <v>OLT-SMGN-IBS-Bandar_Sawah-01</v>
      </c>
      <c r="C1538" t="s">
        <v>205</v>
      </c>
      <c r="D1538" s="69" t="s">
        <v>843</v>
      </c>
      <c r="E1538" s="69" t="s">
        <v>821</v>
      </c>
      <c r="F1538" s="70">
        <v>3.1459781203247701</v>
      </c>
      <c r="G1538" s="71">
        <v>99.318390825410603</v>
      </c>
      <c r="H1538" s="72">
        <f t="shared" si="42"/>
        <v>117.02756459078357</v>
      </c>
    </row>
    <row r="1539" spans="1:8" x14ac:dyDescent="0.3">
      <c r="A1539" t="s">
        <v>194</v>
      </c>
      <c r="B1539" t="str">
        <f>VLOOKUP(C1539, olt_db!$B$2:$E$75, 2, 0)</f>
        <v>OLT-SMGN-IBS-Bandar_Sawah-01</v>
      </c>
      <c r="C1539" t="s">
        <v>205</v>
      </c>
      <c r="D1539" s="69" t="s">
        <v>843</v>
      </c>
      <c r="E1539" s="69" t="s">
        <v>822</v>
      </c>
      <c r="F1539" s="70">
        <v>3.14680168428547</v>
      </c>
      <c r="G1539" s="71">
        <v>99.317911786575195</v>
      </c>
      <c r="H1539" s="72">
        <f t="shared" si="42"/>
        <v>98.663507691246025</v>
      </c>
    </row>
    <row r="1540" spans="1:8" x14ac:dyDescent="0.3">
      <c r="A1540" t="s">
        <v>194</v>
      </c>
      <c r="B1540" t="str">
        <f>VLOOKUP(C1540, olt_db!$B$2:$E$75, 2, 0)</f>
        <v>OLT-SMGN-IBS-Bandar_Sawah-01</v>
      </c>
      <c r="C1540" t="s">
        <v>205</v>
      </c>
      <c r="D1540" s="69" t="s">
        <v>843</v>
      </c>
      <c r="E1540" s="69" t="s">
        <v>823</v>
      </c>
      <c r="F1540" s="70">
        <v>3.14750280196919</v>
      </c>
      <c r="G1540" s="71">
        <v>99.317519858229105</v>
      </c>
      <c r="H1540" s="72">
        <f t="shared" si="42"/>
        <v>93.762332985979043</v>
      </c>
    </row>
    <row r="1541" spans="1:8" x14ac:dyDescent="0.3">
      <c r="A1541" t="s">
        <v>194</v>
      </c>
      <c r="B1541" t="str">
        <f>VLOOKUP(C1541, olt_db!$B$2:$E$75, 2, 0)</f>
        <v>OLT-SMGN-IBS-Bandar_Sawah-01</v>
      </c>
      <c r="C1541" t="s">
        <v>205</v>
      </c>
      <c r="D1541" s="69" t="s">
        <v>843</v>
      </c>
      <c r="E1541" s="69" t="s">
        <v>824</v>
      </c>
      <c r="F1541" s="70">
        <v>3.1481550592910001</v>
      </c>
      <c r="G1541" s="71">
        <v>99.317123267815404</v>
      </c>
      <c r="H1541" s="72">
        <f t="shared" si="42"/>
        <v>90.811856525017234</v>
      </c>
    </row>
    <row r="1542" spans="1:8" x14ac:dyDescent="0.3">
      <c r="A1542" t="s">
        <v>194</v>
      </c>
      <c r="B1542" t="str">
        <f>VLOOKUP(C1542, olt_db!$B$2:$E$75, 2, 0)</f>
        <v>OLT-SMGN-IBS-Bandar_Sawah-01</v>
      </c>
      <c r="C1542" t="s">
        <v>205</v>
      </c>
      <c r="D1542" s="69" t="s">
        <v>843</v>
      </c>
      <c r="E1542" s="69" t="s">
        <v>825</v>
      </c>
      <c r="F1542" s="70">
        <v>3.1487863146242399</v>
      </c>
      <c r="G1542" s="71">
        <v>99.316738372249802</v>
      </c>
      <c r="H1542" s="72">
        <f t="shared" si="42"/>
        <v>79.233832427814463</v>
      </c>
    </row>
    <row r="1543" spans="1:8" x14ac:dyDescent="0.3">
      <c r="A1543" t="s">
        <v>194</v>
      </c>
      <c r="B1543" t="str">
        <f>VLOOKUP(C1543, olt_db!$B$2:$E$75, 2, 0)</f>
        <v>OLT-SMGN-IBS-Bandar_Sawah-01</v>
      </c>
      <c r="C1543" t="s">
        <v>205</v>
      </c>
      <c r="D1543" s="69" t="s">
        <v>843</v>
      </c>
      <c r="E1543" s="69" t="s">
        <v>826</v>
      </c>
      <c r="F1543" s="70">
        <v>3.1493369880950501</v>
      </c>
      <c r="G1543" s="71">
        <v>99.316402384567098</v>
      </c>
      <c r="H1543" s="72">
        <f t="shared" si="42"/>
        <v>60.456815801852038</v>
      </c>
    </row>
    <row r="1544" spans="1:8" x14ac:dyDescent="0.3">
      <c r="A1544" t="s">
        <v>194</v>
      </c>
      <c r="B1544" t="str">
        <f>VLOOKUP(C1544, olt_db!$B$2:$E$75, 2, 0)</f>
        <v>OLT-SMGN-IBS-Bandar_Sawah-01</v>
      </c>
      <c r="C1544" t="s">
        <v>205</v>
      </c>
      <c r="D1544" s="69" t="s">
        <v>843</v>
      </c>
      <c r="E1544" s="69" t="s">
        <v>827</v>
      </c>
      <c r="F1544" s="70">
        <v>3.1497504170325099</v>
      </c>
      <c r="G1544" s="71">
        <v>99.316135246717195</v>
      </c>
      <c r="H1544" s="72">
        <f t="shared" ref="H1544:H1558" si="43">(ACOS(COS(RADIANS(90-F1545)) * COS(RADIANS(90-F1544)) + SIN(RADIANS(90-F1545)) * SIN(RADIANS(90-F1544)) * COS(RADIANS(G1545-G1544))) * 6371392)*1.105</f>
        <v>72.238105947367458</v>
      </c>
    </row>
    <row r="1545" spans="1:8" x14ac:dyDescent="0.3">
      <c r="A1545" t="s">
        <v>194</v>
      </c>
      <c r="B1545" t="str">
        <f>VLOOKUP(C1545, olt_db!$B$2:$E$75, 2, 0)</f>
        <v>OLT-SMGN-IBS-Bandar_Sawah-01</v>
      </c>
      <c r="C1545" t="s">
        <v>205</v>
      </c>
      <c r="D1545" s="69" t="s">
        <v>843</v>
      </c>
      <c r="E1545" s="69" t="s">
        <v>828</v>
      </c>
      <c r="F1545" s="70">
        <v>3.1502583031609999</v>
      </c>
      <c r="G1545" s="71">
        <v>99.315838723665294</v>
      </c>
      <c r="H1545" s="72">
        <f t="shared" si="43"/>
        <v>70.703864201231085</v>
      </c>
    </row>
    <row r="1546" spans="1:8" x14ac:dyDescent="0.3">
      <c r="A1546" t="s">
        <v>194</v>
      </c>
      <c r="B1546" t="str">
        <f>VLOOKUP(C1546, olt_db!$B$2:$E$75, 2, 0)</f>
        <v>OLT-SMGN-IBS-Bandar_Sawah-01</v>
      </c>
      <c r="C1546" t="s">
        <v>205</v>
      </c>
      <c r="D1546" s="69" t="s">
        <v>843</v>
      </c>
      <c r="E1546" s="69" t="s">
        <v>829</v>
      </c>
      <c r="F1546" s="70">
        <v>3.1507569590367002</v>
      </c>
      <c r="G1546" s="71">
        <v>99.315551189175594</v>
      </c>
      <c r="H1546" s="72">
        <f t="shared" si="43"/>
        <v>52.786079385019264</v>
      </c>
    </row>
    <row r="1547" spans="1:8" x14ac:dyDescent="0.3">
      <c r="A1547" t="s">
        <v>194</v>
      </c>
      <c r="B1547" t="str">
        <f>VLOOKUP(C1547, olt_db!$B$2:$E$75, 2, 0)</f>
        <v>OLT-SMGN-IBS-Bandar_Sawah-01</v>
      </c>
      <c r="C1547" t="s">
        <v>205</v>
      </c>
      <c r="D1547" s="69" t="s">
        <v>843</v>
      </c>
      <c r="E1547" s="69" t="s">
        <v>830</v>
      </c>
      <c r="F1547" s="70">
        <v>3.1511261221588001</v>
      </c>
      <c r="G1547" s="71">
        <v>99.315331178064994</v>
      </c>
      <c r="H1547" s="72">
        <f t="shared" si="43"/>
        <v>72.669819183361312</v>
      </c>
    </row>
    <row r="1548" spans="1:8" x14ac:dyDescent="0.3">
      <c r="A1548" t="s">
        <v>194</v>
      </c>
      <c r="B1548" t="str">
        <f>VLOOKUP(C1548, olt_db!$B$2:$E$75, 2, 0)</f>
        <v>OLT-SMGN-IBS-Bandar_Sawah-01</v>
      </c>
      <c r="C1548" t="s">
        <v>205</v>
      </c>
      <c r="D1548" s="69" t="s">
        <v>843</v>
      </c>
      <c r="E1548" s="69" t="s">
        <v>831</v>
      </c>
      <c r="F1548" s="70">
        <v>3.1515950981872498</v>
      </c>
      <c r="G1548" s="71">
        <v>99.3149703357345</v>
      </c>
      <c r="H1548" s="72">
        <f t="shared" si="43"/>
        <v>39.658600979027163</v>
      </c>
    </row>
    <row r="1549" spans="1:8" x14ac:dyDescent="0.3">
      <c r="A1549" t="s">
        <v>194</v>
      </c>
      <c r="B1549" t="str">
        <f>VLOOKUP(C1549, olt_db!$B$2:$E$75, 2, 0)</f>
        <v>OLT-SMGN-IBS-Bandar_Sawah-01</v>
      </c>
      <c r="C1549" t="s">
        <v>205</v>
      </c>
      <c r="D1549" s="69" t="s">
        <v>843</v>
      </c>
      <c r="E1549" s="69" t="s">
        <v>832</v>
      </c>
      <c r="F1549" s="70">
        <v>3.1519101599054999</v>
      </c>
      <c r="G1549" s="71">
        <v>99.314900214382007</v>
      </c>
      <c r="H1549" s="72">
        <f t="shared" si="43"/>
        <v>74.194708249228398</v>
      </c>
    </row>
    <row r="1550" spans="1:8" x14ac:dyDescent="0.3">
      <c r="A1550" t="s">
        <v>194</v>
      </c>
      <c r="B1550" t="str">
        <f>VLOOKUP(C1550, olt_db!$B$2:$E$75, 2, 0)</f>
        <v>OLT-SMGN-IBS-Bandar_Sawah-01</v>
      </c>
      <c r="C1550" t="s">
        <v>205</v>
      </c>
      <c r="D1550" s="69" t="s">
        <v>843</v>
      </c>
      <c r="E1550" s="69" t="s">
        <v>833</v>
      </c>
      <c r="F1550" s="70">
        <v>3.1525116923176899</v>
      </c>
      <c r="G1550" s="71">
        <v>99.314847762068098</v>
      </c>
      <c r="H1550" s="72">
        <f t="shared" si="43"/>
        <v>81.095330324001708</v>
      </c>
    </row>
    <row r="1551" spans="1:8" x14ac:dyDescent="0.3">
      <c r="A1551" t="s">
        <v>194</v>
      </c>
      <c r="B1551" t="str">
        <f>VLOOKUP(C1551, olt_db!$B$2:$E$75, 2, 0)</f>
        <v>OLT-SMGN-IBS-Bandar_Sawah-01</v>
      </c>
      <c r="C1551" t="s">
        <v>205</v>
      </c>
      <c r="D1551" s="69" t="s">
        <v>843</v>
      </c>
      <c r="E1551" s="69" t="s">
        <v>834</v>
      </c>
      <c r="F1551" s="70">
        <v>3.1531680231521499</v>
      </c>
      <c r="G1551" s="71">
        <v>99.314778482495896</v>
      </c>
      <c r="H1551" s="72">
        <f t="shared" si="43"/>
        <v>73.141203923439548</v>
      </c>
    </row>
    <row r="1552" spans="1:8" x14ac:dyDescent="0.3">
      <c r="A1552" t="s">
        <v>194</v>
      </c>
      <c r="B1552" t="str">
        <f>VLOOKUP(C1552, olt_db!$B$2:$E$75, 2, 0)</f>
        <v>OLT-SMGN-IBS-Bandar_Sawah-01</v>
      </c>
      <c r="C1552" t="s">
        <v>205</v>
      </c>
      <c r="D1552" s="69" t="s">
        <v>843</v>
      </c>
      <c r="E1552" s="69" t="s">
        <v>835</v>
      </c>
      <c r="F1552" s="70">
        <v>3.15376034816151</v>
      </c>
      <c r="G1552" s="71">
        <v>99.314719613516402</v>
      </c>
      <c r="H1552" s="72">
        <f t="shared" si="43"/>
        <v>52.989292211457247</v>
      </c>
    </row>
    <row r="1553" spans="1:8" x14ac:dyDescent="0.3">
      <c r="A1553" t="s">
        <v>194</v>
      </c>
      <c r="B1553" t="str">
        <f>VLOOKUP(C1553, olt_db!$B$2:$E$75, 2, 0)</f>
        <v>OLT-SMGN-IBS-Bandar_Sawah-01</v>
      </c>
      <c r="C1553" t="s">
        <v>205</v>
      </c>
      <c r="D1553" s="69" t="s">
        <v>843</v>
      </c>
      <c r="E1553" s="69" t="s">
        <v>836</v>
      </c>
      <c r="F1553" s="70">
        <v>3.1541890331161802</v>
      </c>
      <c r="G1553" s="71">
        <v>99.314672714392501</v>
      </c>
      <c r="H1553" s="72">
        <f t="shared" si="43"/>
        <v>48.653796075521804</v>
      </c>
    </row>
    <row r="1554" spans="1:8" x14ac:dyDescent="0.3">
      <c r="A1554" t="s">
        <v>194</v>
      </c>
      <c r="B1554" t="str">
        <f>VLOOKUP(C1554, olt_db!$B$2:$E$75, 2, 0)</f>
        <v>OLT-SMGN-IBS-Bandar_Sawah-01</v>
      </c>
      <c r="C1554" t="s">
        <v>205</v>
      </c>
      <c r="D1554" s="69" t="s">
        <v>843</v>
      </c>
      <c r="E1554" s="69" t="s">
        <v>837</v>
      </c>
      <c r="F1554" s="70">
        <v>3.1545832594768402</v>
      </c>
      <c r="G1554" s="71">
        <v>99.314635728719395</v>
      </c>
      <c r="H1554" s="72">
        <f t="shared" si="43"/>
        <v>52.905313161391035</v>
      </c>
    </row>
    <row r="1555" spans="1:8" x14ac:dyDescent="0.3">
      <c r="A1555" t="s">
        <v>194</v>
      </c>
      <c r="B1555" t="str">
        <f>VLOOKUP(C1555, olt_db!$B$2:$E$75, 2, 0)</f>
        <v>OLT-SMGN-IBS-Bandar_Sawah-01</v>
      </c>
      <c r="C1555" t="s">
        <v>205</v>
      </c>
      <c r="D1555" s="69" t="s">
        <v>843</v>
      </c>
      <c r="E1555" s="69" t="s">
        <v>838</v>
      </c>
      <c r="F1555" s="70">
        <v>3.15501244814799</v>
      </c>
      <c r="G1555" s="71">
        <v>99.314601438654407</v>
      </c>
      <c r="H1555" s="72">
        <f t="shared" si="43"/>
        <v>52.216712310752925</v>
      </c>
    </row>
    <row r="1556" spans="1:8" x14ac:dyDescent="0.3">
      <c r="A1556" t="s">
        <v>194</v>
      </c>
      <c r="B1556" t="str">
        <f>VLOOKUP(C1556, olt_db!$B$2:$E$75, 2, 0)</f>
        <v>OLT-SMGN-IBS-Bandar_Sawah-01</v>
      </c>
      <c r="C1556" t="s">
        <v>205</v>
      </c>
      <c r="D1556" s="69" t="s">
        <v>843</v>
      </c>
      <c r="E1556" s="69" t="s">
        <v>839</v>
      </c>
      <c r="F1556" s="70">
        <v>3.1554367814269799</v>
      </c>
      <c r="G1556" s="71">
        <v>99.314578558783396</v>
      </c>
      <c r="H1556" s="72">
        <f t="shared" si="43"/>
        <v>88.486497420185358</v>
      </c>
    </row>
    <row r="1557" spans="1:8" x14ac:dyDescent="0.3">
      <c r="A1557" t="s">
        <v>194</v>
      </c>
      <c r="B1557" t="str">
        <f>VLOOKUP(C1557, olt_db!$B$2:$E$75, 2, 0)</f>
        <v>OLT-SMGN-IBS-Bandar_Sawah-01</v>
      </c>
      <c r="C1557" t="s">
        <v>205</v>
      </c>
      <c r="D1557" s="69" t="s">
        <v>843</v>
      </c>
      <c r="E1557" s="69" t="s">
        <v>840</v>
      </c>
      <c r="F1557" s="70">
        <v>3.1555340121226001</v>
      </c>
      <c r="G1557" s="71">
        <v>99.315293164641204</v>
      </c>
      <c r="H1557" s="72">
        <f t="shared" si="43"/>
        <v>78.858800038113642</v>
      </c>
    </row>
    <row r="1558" spans="1:8" x14ac:dyDescent="0.3">
      <c r="A1558" t="s">
        <v>194</v>
      </c>
      <c r="B1558" t="str">
        <f>VLOOKUP(C1558, olt_db!$B$2:$E$75, 2, 0)</f>
        <v>OLT-SMGN-IBS-Bandar_Sawah-01</v>
      </c>
      <c r="C1558" t="s">
        <v>205</v>
      </c>
      <c r="D1558" s="69" t="s">
        <v>843</v>
      </c>
      <c r="E1558" s="69" t="s">
        <v>841</v>
      </c>
      <c r="F1558" s="70">
        <v>3.1555481541956798</v>
      </c>
      <c r="G1558" s="71">
        <v>99.315935748112693</v>
      </c>
      <c r="H1558" s="72">
        <f t="shared" si="43"/>
        <v>71.585347120833092</v>
      </c>
    </row>
    <row r="1559" spans="1:8" ht="15" thickBot="1" x14ac:dyDescent="0.35">
      <c r="A1559" s="105" t="s">
        <v>194</v>
      </c>
      <c r="B1559" s="105" t="str">
        <f>VLOOKUP(C1559, olt_db!$B$2:$E$75, 2, 0)</f>
        <v>OLT-SMGN-IBS-Bandar_Sawah-01</v>
      </c>
      <c r="C1559" s="105" t="s">
        <v>205</v>
      </c>
      <c r="D1559" s="180" t="s">
        <v>843</v>
      </c>
      <c r="E1559" s="180" t="s">
        <v>712</v>
      </c>
      <c r="F1559" s="181">
        <v>3.15565016326752</v>
      </c>
      <c r="G1559" s="182">
        <v>99.316510191325307</v>
      </c>
      <c r="H1559" s="183">
        <f>(ACOS(COS(RADIANS(90-olt_db!F46)) * COS(RADIANS(90-F1559)) + SIN(RADIANS(90-olt_db!F46)) * SIN(RADIANS(90-F1559)) * COS(RADIANS(olt_db!G46-G1559))) * 6371392)*1.105</f>
        <v>57.331540779920999</v>
      </c>
    </row>
    <row r="1560" spans="1:8" x14ac:dyDescent="0.3">
      <c r="A1560" t="s">
        <v>194</v>
      </c>
      <c r="B1560" t="str">
        <f>VLOOKUP(C1560, olt_db!$B$2:$E$75, 2, 0)</f>
        <v>OLT-SMGN-IBS-Bandar_Sawah-02</v>
      </c>
      <c r="C1560" t="s">
        <v>206</v>
      </c>
      <c r="D1560" s="89" t="s">
        <v>928</v>
      </c>
      <c r="E1560" s="89" t="s">
        <v>920</v>
      </c>
      <c r="F1560" s="93">
        <v>3.1505002837920899</v>
      </c>
      <c r="G1560" s="94">
        <v>99.323104928871004</v>
      </c>
      <c r="H1560" s="92">
        <f t="shared" ref="H1560:H1567" si="44">(ACOS(COS(RADIANS(90-F1561)) * COS(RADIANS(90-F1560)) + SIN(RADIANS(90-F1561)) * SIN(RADIANS(90-F1560)) * COS(RADIANS(G1561-G1560))) * 6371392)*1.105</f>
        <v>106.26436359592407</v>
      </c>
    </row>
    <row r="1561" spans="1:8" x14ac:dyDescent="0.3">
      <c r="A1561" t="s">
        <v>194</v>
      </c>
      <c r="B1561" t="str">
        <f>VLOOKUP(C1561, olt_db!$B$2:$E$75, 2, 0)</f>
        <v>OLT-SMGN-IBS-Bandar_Sawah-02</v>
      </c>
      <c r="C1561" t="s">
        <v>206</v>
      </c>
      <c r="D1561" s="89" t="s">
        <v>928</v>
      </c>
      <c r="E1561" s="89" t="s">
        <v>921</v>
      </c>
      <c r="F1561" s="93">
        <v>3.15128150355436</v>
      </c>
      <c r="G1561" s="94">
        <v>99.323476390678707</v>
      </c>
      <c r="H1561" s="92">
        <f t="shared" si="44"/>
        <v>99.115873262606669</v>
      </c>
    </row>
    <row r="1562" spans="1:8" x14ac:dyDescent="0.3">
      <c r="A1562" t="s">
        <v>194</v>
      </c>
      <c r="B1562" t="str">
        <f>VLOOKUP(C1562, olt_db!$B$2:$E$75, 2, 0)</f>
        <v>OLT-SMGN-IBS-Bandar_Sawah-02</v>
      </c>
      <c r="C1562" t="s">
        <v>206</v>
      </c>
      <c r="D1562" s="89" t="s">
        <v>928</v>
      </c>
      <c r="E1562" s="89" t="s">
        <v>922</v>
      </c>
      <c r="F1562" s="93">
        <v>3.1520269465363802</v>
      </c>
      <c r="G1562" s="94">
        <v>99.323784998392895</v>
      </c>
      <c r="H1562" s="92">
        <f t="shared" si="44"/>
        <v>99.876484782275853</v>
      </c>
    </row>
    <row r="1563" spans="1:8" x14ac:dyDescent="0.3">
      <c r="A1563" t="s">
        <v>194</v>
      </c>
      <c r="B1563" t="str">
        <f>VLOOKUP(C1563, olt_db!$B$2:$E$75, 2, 0)</f>
        <v>OLT-SMGN-IBS-Bandar_Sawah-02</v>
      </c>
      <c r="C1563" t="s">
        <v>206</v>
      </c>
      <c r="D1563" s="89" t="s">
        <v>928</v>
      </c>
      <c r="E1563" s="89" t="s">
        <v>923</v>
      </c>
      <c r="F1563" s="93">
        <v>3.1527601357543502</v>
      </c>
      <c r="G1563" s="94">
        <v>99.324136377670001</v>
      </c>
      <c r="H1563" s="92">
        <f t="shared" si="44"/>
        <v>109.59752146252256</v>
      </c>
    </row>
    <row r="1564" spans="1:8" x14ac:dyDescent="0.3">
      <c r="A1564" t="s">
        <v>194</v>
      </c>
      <c r="B1564" t="str">
        <f>VLOOKUP(C1564, olt_db!$B$2:$E$75, 2, 0)</f>
        <v>OLT-SMGN-IBS-Bandar_Sawah-02</v>
      </c>
      <c r="C1564" t="s">
        <v>206</v>
      </c>
      <c r="D1564" s="89" t="s">
        <v>928</v>
      </c>
      <c r="E1564" s="89" t="s">
        <v>924</v>
      </c>
      <c r="F1564" s="93">
        <v>3.1535936495402699</v>
      </c>
      <c r="G1564" s="94">
        <v>99.324454316447998</v>
      </c>
      <c r="H1564" s="92">
        <f t="shared" si="44"/>
        <v>138.41373256075386</v>
      </c>
    </row>
    <row r="1565" spans="1:8" x14ac:dyDescent="0.3">
      <c r="A1565" t="s">
        <v>194</v>
      </c>
      <c r="B1565" t="str">
        <f>VLOOKUP(C1565, olt_db!$B$2:$E$75, 2, 0)</f>
        <v>OLT-SMGN-IBS-Bandar_Sawah-02</v>
      </c>
      <c r="C1565" t="s">
        <v>206</v>
      </c>
      <c r="D1565" s="89" t="s">
        <v>928</v>
      </c>
      <c r="E1565" s="89" t="s">
        <v>925</v>
      </c>
      <c r="F1565" s="93">
        <v>3.1547192735068101</v>
      </c>
      <c r="G1565" s="94">
        <v>99.324497067684504</v>
      </c>
      <c r="H1565" s="92">
        <f t="shared" si="44"/>
        <v>72.735520308089846</v>
      </c>
    </row>
    <row r="1566" spans="1:8" x14ac:dyDescent="0.3">
      <c r="A1566" t="s">
        <v>194</v>
      </c>
      <c r="B1566" t="str">
        <f>VLOOKUP(C1566, olt_db!$B$2:$E$75, 2, 0)</f>
        <v>OLT-SMGN-IBS-Bandar_Sawah-02</v>
      </c>
      <c r="C1566" t="s">
        <v>206</v>
      </c>
      <c r="D1566" s="89" t="s">
        <v>928</v>
      </c>
      <c r="E1566" s="89" t="s">
        <v>926</v>
      </c>
      <c r="F1566" s="93">
        <v>3.1553108077975498</v>
      </c>
      <c r="G1566" s="94">
        <v>99.324518797054594</v>
      </c>
      <c r="H1566" s="92">
        <f t="shared" si="44"/>
        <v>166.16823467119659</v>
      </c>
    </row>
    <row r="1567" spans="1:8" x14ac:dyDescent="0.3">
      <c r="A1567" t="s">
        <v>194</v>
      </c>
      <c r="B1567" t="str">
        <f>VLOOKUP(C1567, olt_db!$B$2:$E$75, 2, 0)</f>
        <v>OLT-SMGN-IBS-Bandar_Sawah-02</v>
      </c>
      <c r="C1567" t="s">
        <v>206</v>
      </c>
      <c r="D1567" s="89" t="s">
        <v>928</v>
      </c>
      <c r="E1567" s="89" t="s">
        <v>927</v>
      </c>
      <c r="F1567" s="93">
        <v>3.1566630590450599</v>
      </c>
      <c r="G1567" s="94">
        <v>99.324530667409505</v>
      </c>
      <c r="H1567" s="92">
        <f t="shared" si="44"/>
        <v>48.18234710025984</v>
      </c>
    </row>
    <row r="1568" spans="1:8" x14ac:dyDescent="0.3">
      <c r="A1568" t="s">
        <v>194</v>
      </c>
      <c r="B1568" t="str">
        <f>VLOOKUP(C1568, olt_db!$B$2:$E$75, 2, 0)</f>
        <v>OLT-SMGN-IBS-Bandar_Sawah-02</v>
      </c>
      <c r="C1568" t="s">
        <v>206</v>
      </c>
      <c r="D1568" s="89" t="s">
        <v>928</v>
      </c>
      <c r="E1568" s="89" t="s">
        <v>739</v>
      </c>
      <c r="F1568" s="93">
        <v>3.1570426941288199</v>
      </c>
      <c r="G1568" s="94">
        <v>99.324432376124804</v>
      </c>
      <c r="H1568" s="92">
        <f t="shared" ref="H1568:H1578" si="45">(ACOS(COS(RADIANS(90-F1569)) * COS(RADIANS(90-F1568)) + SIN(RADIANS(90-F1569)) * SIN(RADIANS(90-F1568)) * COS(RADIANS(G1569-G1568))) * 6371392)*1.105</f>
        <v>63.213713117825741</v>
      </c>
    </row>
    <row r="1569" spans="1:8" x14ac:dyDescent="0.3">
      <c r="A1569" t="s">
        <v>194</v>
      </c>
      <c r="B1569" t="str">
        <f>VLOOKUP(C1569, olt_db!$B$2:$E$75, 2, 0)</f>
        <v>OLT-SMGN-IBS-Bandar_Sawah-02</v>
      </c>
      <c r="C1569" t="s">
        <v>206</v>
      </c>
      <c r="D1569" s="89" t="s">
        <v>928</v>
      </c>
      <c r="E1569" s="89" t="s">
        <v>740</v>
      </c>
      <c r="F1569" s="93">
        <v>3.15702421578988</v>
      </c>
      <c r="G1569" s="94">
        <v>99.323917483213094</v>
      </c>
      <c r="H1569" s="92">
        <f t="shared" si="45"/>
        <v>79.715416469134126</v>
      </c>
    </row>
    <row r="1570" spans="1:8" x14ac:dyDescent="0.3">
      <c r="A1570" t="s">
        <v>194</v>
      </c>
      <c r="B1570" t="str">
        <f>VLOOKUP(C1570, olt_db!$B$2:$E$75, 2, 0)</f>
        <v>OLT-SMGN-IBS-Bandar_Sawah-02</v>
      </c>
      <c r="C1570" t="s">
        <v>206</v>
      </c>
      <c r="D1570" s="89" t="s">
        <v>928</v>
      </c>
      <c r="E1570" s="89" t="s">
        <v>741</v>
      </c>
      <c r="F1570" s="93">
        <v>3.15686098210361</v>
      </c>
      <c r="G1570" s="94">
        <v>99.323288664495806</v>
      </c>
      <c r="H1570" s="92">
        <f t="shared" si="45"/>
        <v>87.140020498455073</v>
      </c>
    </row>
    <row r="1571" spans="1:8" x14ac:dyDescent="0.3">
      <c r="A1571" t="s">
        <v>194</v>
      </c>
      <c r="B1571" t="str">
        <f>VLOOKUP(C1571, olt_db!$B$2:$E$75, 2, 0)</f>
        <v>OLT-SMGN-IBS-Bandar_Sawah-02</v>
      </c>
      <c r="C1571" t="s">
        <v>206</v>
      </c>
      <c r="D1571" s="89" t="s">
        <v>928</v>
      </c>
      <c r="E1571" s="89" t="s">
        <v>742</v>
      </c>
      <c r="F1571" s="93">
        <v>3.1567764631505502</v>
      </c>
      <c r="G1571" s="94">
        <v>99.322583490469796</v>
      </c>
      <c r="H1571" s="92">
        <f t="shared" si="45"/>
        <v>74.575043341671162</v>
      </c>
    </row>
    <row r="1572" spans="1:8" x14ac:dyDescent="0.3">
      <c r="A1572" t="s">
        <v>194</v>
      </c>
      <c r="B1572" t="str">
        <f>VLOOKUP(C1572, olt_db!$B$2:$E$75, 2, 0)</f>
        <v>OLT-SMGN-IBS-Bandar_Sawah-02</v>
      </c>
      <c r="C1572" t="s">
        <v>206</v>
      </c>
      <c r="D1572" s="89" t="s">
        <v>928</v>
      </c>
      <c r="E1572" s="89" t="s">
        <v>743</v>
      </c>
      <c r="F1572" s="93">
        <v>3.1566945019695498</v>
      </c>
      <c r="G1572" s="94">
        <v>99.321981233359097</v>
      </c>
      <c r="H1572" s="92">
        <f t="shared" si="45"/>
        <v>173.71267735221016</v>
      </c>
    </row>
    <row r="1573" spans="1:8" x14ac:dyDescent="0.3">
      <c r="A1573" t="s">
        <v>194</v>
      </c>
      <c r="B1573" t="str">
        <f>VLOOKUP(C1573, olt_db!$B$2:$E$75, 2, 0)</f>
        <v>OLT-SMGN-IBS-Bandar_Sawah-02</v>
      </c>
      <c r="C1573" t="s">
        <v>206</v>
      </c>
      <c r="D1573" s="89" t="s">
        <v>928</v>
      </c>
      <c r="E1573" s="89" t="s">
        <v>744</v>
      </c>
      <c r="F1573" s="93">
        <v>3.1565042035985198</v>
      </c>
      <c r="G1573" s="94">
        <v>99.320578270155195</v>
      </c>
      <c r="H1573" s="92">
        <f t="shared" si="45"/>
        <v>122.50680482719902</v>
      </c>
    </row>
    <row r="1574" spans="1:8" x14ac:dyDescent="0.3">
      <c r="A1574" t="s">
        <v>194</v>
      </c>
      <c r="B1574" t="str">
        <f>VLOOKUP(C1574, olt_db!$B$2:$E$75, 2, 0)</f>
        <v>OLT-SMGN-IBS-Bandar_Sawah-02</v>
      </c>
      <c r="C1574" t="s">
        <v>206</v>
      </c>
      <c r="D1574" s="89" t="s">
        <v>928</v>
      </c>
      <c r="E1574" s="89" t="s">
        <v>745</v>
      </c>
      <c r="F1574" s="93">
        <v>3.1563995334955299</v>
      </c>
      <c r="G1574" s="94">
        <v>99.319585294034496</v>
      </c>
      <c r="H1574" s="92">
        <f t="shared" si="45"/>
        <v>103.86928349761311</v>
      </c>
    </row>
    <row r="1575" spans="1:8" x14ac:dyDescent="0.3">
      <c r="A1575" t="s">
        <v>194</v>
      </c>
      <c r="B1575" t="str">
        <f>VLOOKUP(C1575, olt_db!$B$2:$E$75, 2, 0)</f>
        <v>OLT-SMGN-IBS-Bandar_Sawah-02</v>
      </c>
      <c r="C1575" t="s">
        <v>206</v>
      </c>
      <c r="D1575" s="89" t="s">
        <v>928</v>
      </c>
      <c r="E1575" s="89" t="s">
        <v>746</v>
      </c>
      <c r="F1575" s="93">
        <v>3.15627663649318</v>
      </c>
      <c r="G1575" s="94">
        <v>99.318747700171002</v>
      </c>
      <c r="H1575" s="92">
        <f t="shared" si="45"/>
        <v>95.415535472219261</v>
      </c>
    </row>
    <row r="1576" spans="1:8" x14ac:dyDescent="0.3">
      <c r="A1576" t="s">
        <v>194</v>
      </c>
      <c r="B1576" t="str">
        <f>VLOOKUP(C1576, olt_db!$B$2:$E$75, 2, 0)</f>
        <v>OLT-SMGN-IBS-Bandar_Sawah-02</v>
      </c>
      <c r="C1576" t="s">
        <v>206</v>
      </c>
      <c r="D1576" s="89" t="s">
        <v>928</v>
      </c>
      <c r="E1576" s="89" t="s">
        <v>747</v>
      </c>
      <c r="F1576" s="93">
        <v>3.1562422712837899</v>
      </c>
      <c r="G1576" s="94">
        <v>99.317970776026897</v>
      </c>
      <c r="H1576" s="92">
        <f t="shared" si="45"/>
        <v>57.593943090609571</v>
      </c>
    </row>
    <row r="1577" spans="1:8" x14ac:dyDescent="0.3">
      <c r="A1577" t="s">
        <v>194</v>
      </c>
      <c r="B1577" t="str">
        <f>VLOOKUP(C1577, olt_db!$B$2:$E$75, 2, 0)</f>
        <v>OLT-SMGN-IBS-Bandar_Sawah-02</v>
      </c>
      <c r="C1577" t="s">
        <v>206</v>
      </c>
      <c r="D1577" s="89" t="s">
        <v>928</v>
      </c>
      <c r="E1577" s="89" t="s">
        <v>748</v>
      </c>
      <c r="F1577" s="93">
        <v>3.1561851115378499</v>
      </c>
      <c r="G1577" s="94">
        <v>99.317504859684306</v>
      </c>
      <c r="H1577" s="92">
        <f t="shared" si="45"/>
        <v>122.25953822987169</v>
      </c>
    </row>
    <row r="1578" spans="1:8" x14ac:dyDescent="0.3">
      <c r="A1578" t="s">
        <v>194</v>
      </c>
      <c r="B1578" t="str">
        <f>VLOOKUP(C1578, olt_db!$B$2:$E$75, 2, 0)</f>
        <v>OLT-SMGN-IBS-Bandar_Sawah-02</v>
      </c>
      <c r="C1578" t="s">
        <v>206</v>
      </c>
      <c r="D1578" s="89" t="s">
        <v>928</v>
      </c>
      <c r="E1578" s="89" t="s">
        <v>711</v>
      </c>
      <c r="F1578" s="93">
        <v>3.1560758134144602</v>
      </c>
      <c r="G1578" s="94">
        <v>99.316514411507299</v>
      </c>
      <c r="H1578" s="92">
        <f t="shared" si="45"/>
        <v>52.305584715512197</v>
      </c>
    </row>
    <row r="1579" spans="1:8" x14ac:dyDescent="0.3">
      <c r="A1579" t="s">
        <v>194</v>
      </c>
      <c r="B1579" t="str">
        <f>VLOOKUP(C1579, olt_db!$B$2:$E$75, 2, 0)</f>
        <v>OLT-SMGN-IBS-Bandar_Sawah-02</v>
      </c>
      <c r="C1579" t="s">
        <v>206</v>
      </c>
      <c r="D1579" s="89" t="s">
        <v>928</v>
      </c>
      <c r="E1579" s="146" t="s">
        <v>712</v>
      </c>
      <c r="F1579" s="147">
        <v>3.15565016326752</v>
      </c>
      <c r="G1579" s="148">
        <v>99.316510191325307</v>
      </c>
      <c r="H1579" s="149">
        <f>(ACOS(COS(RADIANS(90-olt_db!F46)) * COS(RADIANS(90-F1579)) + SIN(RADIANS(90-olt_db!F46)) * SIN(RADIANS(90-F1579)) * COS(RADIANS(olt_db!G46-G1579))) * 6371392)*1.105</f>
        <v>57.331540779920999</v>
      </c>
    </row>
    <row r="1580" spans="1:8" x14ac:dyDescent="0.3">
      <c r="A1580" t="s">
        <v>194</v>
      </c>
      <c r="B1580" t="str">
        <f>VLOOKUP(C1580, olt_db!$B$2:$E$75, 2, 0)</f>
        <v>OLT-SMGN-IBS-Bandar_Sawah-02</v>
      </c>
      <c r="C1580" t="s">
        <v>206</v>
      </c>
      <c r="D1580" s="83" t="s">
        <v>929</v>
      </c>
      <c r="E1580" s="83" t="s">
        <v>930</v>
      </c>
      <c r="F1580" s="87">
        <v>3.1563606389671399</v>
      </c>
      <c r="G1580" s="88">
        <v>99.305842816248003</v>
      </c>
      <c r="H1580" s="86">
        <f t="shared" ref="H1580:H1586" si="46">(ACOS(COS(RADIANS(90-F1581)) * COS(RADIANS(90-F1580)) + SIN(RADIANS(90-F1581)) * SIN(RADIANS(90-F1580)) * COS(RADIANS(G1581-G1580))) * 6371392)*1.105</f>
        <v>116.02514988955072</v>
      </c>
    </row>
    <row r="1581" spans="1:8" x14ac:dyDescent="0.3">
      <c r="A1581" t="s">
        <v>194</v>
      </c>
      <c r="B1581" t="str">
        <f>VLOOKUP(C1581, olt_db!$B$2:$E$75, 2, 0)</f>
        <v>OLT-SMGN-IBS-Bandar_Sawah-02</v>
      </c>
      <c r="C1581" t="s">
        <v>206</v>
      </c>
      <c r="D1581" s="83" t="s">
        <v>929</v>
      </c>
      <c r="E1581" s="83" t="s">
        <v>931</v>
      </c>
      <c r="F1581" s="87">
        <v>3.1561742617942801</v>
      </c>
      <c r="G1581" s="88">
        <v>99.306769876344902</v>
      </c>
      <c r="H1581" s="86">
        <f t="shared" si="46"/>
        <v>98.685090619181295</v>
      </c>
    </row>
    <row r="1582" spans="1:8" x14ac:dyDescent="0.3">
      <c r="A1582" t="s">
        <v>194</v>
      </c>
      <c r="B1582" t="str">
        <f>VLOOKUP(C1582, olt_db!$B$2:$E$75, 2, 0)</f>
        <v>OLT-SMGN-IBS-Bandar_Sawah-02</v>
      </c>
      <c r="C1582" t="s">
        <v>206</v>
      </c>
      <c r="D1582" s="83" t="s">
        <v>929</v>
      </c>
      <c r="E1582" s="83" t="s">
        <v>932</v>
      </c>
      <c r="F1582" s="87">
        <v>3.1559212599722799</v>
      </c>
      <c r="G1582" s="88">
        <v>99.307533256451904</v>
      </c>
      <c r="H1582" s="86">
        <f t="shared" si="46"/>
        <v>125.44147433354411</v>
      </c>
    </row>
    <row r="1583" spans="1:8" x14ac:dyDescent="0.3">
      <c r="A1583" t="s">
        <v>194</v>
      </c>
      <c r="B1583" t="str">
        <f>VLOOKUP(C1583, olt_db!$B$2:$E$75, 2, 0)</f>
        <v>OLT-SMGN-IBS-Bandar_Sawah-02</v>
      </c>
      <c r="C1583" t="s">
        <v>206</v>
      </c>
      <c r="D1583" s="83" t="s">
        <v>929</v>
      </c>
      <c r="E1583" s="83" t="s">
        <v>933</v>
      </c>
      <c r="F1583" s="87">
        <v>3.1556592832602299</v>
      </c>
      <c r="G1583" s="88">
        <v>99.308521430323495</v>
      </c>
      <c r="H1583" s="86">
        <f t="shared" si="46"/>
        <v>65.172478031823417</v>
      </c>
    </row>
    <row r="1584" spans="1:8" x14ac:dyDescent="0.3">
      <c r="A1584" t="s">
        <v>194</v>
      </c>
      <c r="B1584" t="str">
        <f>VLOOKUP(C1584, olt_db!$B$2:$E$75, 2, 0)</f>
        <v>OLT-SMGN-IBS-Bandar_Sawah-02</v>
      </c>
      <c r="C1584" t="s">
        <v>206</v>
      </c>
      <c r="D1584" s="83" t="s">
        <v>929</v>
      </c>
      <c r="E1584" s="83" t="s">
        <v>934</v>
      </c>
      <c r="F1584" s="87">
        <v>3.1555648632153401</v>
      </c>
      <c r="G1584" s="88">
        <v>99.309044134853295</v>
      </c>
      <c r="H1584" s="86">
        <f t="shared" si="46"/>
        <v>55.357377826326861</v>
      </c>
    </row>
    <row r="1585" spans="1:8" x14ac:dyDescent="0.3">
      <c r="A1585" t="s">
        <v>194</v>
      </c>
      <c r="B1585" t="str">
        <f>VLOOKUP(C1585, olt_db!$B$2:$E$75, 2, 0)</f>
        <v>OLT-SMGN-IBS-Bandar_Sawah-02</v>
      </c>
      <c r="C1585" t="s">
        <v>206</v>
      </c>
      <c r="D1585" s="83" t="s">
        <v>929</v>
      </c>
      <c r="E1585" s="83" t="s">
        <v>935</v>
      </c>
      <c r="F1585" s="87">
        <v>3.1555780708881498</v>
      </c>
      <c r="G1585" s="88">
        <v>99.309495131617794</v>
      </c>
      <c r="H1585" s="86">
        <f t="shared" si="46"/>
        <v>100.09636147068649</v>
      </c>
    </row>
    <row r="1586" spans="1:8" x14ac:dyDescent="0.3">
      <c r="A1586" t="s">
        <v>194</v>
      </c>
      <c r="B1586" t="str">
        <f>VLOOKUP(C1586, olt_db!$B$2:$E$75, 2, 0)</f>
        <v>OLT-SMGN-IBS-Bandar_Sawah-02</v>
      </c>
      <c r="C1586" t="s">
        <v>206</v>
      </c>
      <c r="D1586" s="83" t="s">
        <v>929</v>
      </c>
      <c r="E1586" s="83" t="s">
        <v>936</v>
      </c>
      <c r="F1586" s="87">
        <v>3.15565749777556</v>
      </c>
      <c r="G1586" s="88">
        <v>99.310307080921405</v>
      </c>
      <c r="H1586" s="86">
        <f t="shared" si="46"/>
        <v>76.795451395280082</v>
      </c>
    </row>
    <row r="1587" spans="1:8" x14ac:dyDescent="0.3">
      <c r="A1587" t="s">
        <v>194</v>
      </c>
      <c r="B1587" t="str">
        <f>VLOOKUP(C1587, olt_db!$B$2:$E$75, 2, 0)</f>
        <v>OLT-SMGN-IBS-Bandar_Sawah-02</v>
      </c>
      <c r="C1587" t="s">
        <v>206</v>
      </c>
      <c r="D1587" s="83" t="s">
        <v>929</v>
      </c>
      <c r="E1587" s="83" t="s">
        <v>937</v>
      </c>
      <c r="F1587" s="87">
        <v>3.1557020043624902</v>
      </c>
      <c r="G1587" s="88">
        <v>99.310931414291602</v>
      </c>
      <c r="H1587" s="86">
        <f t="shared" ref="H1587:H1595" si="47">(ACOS(COS(RADIANS(90-F1588)) * COS(RADIANS(90-F1587)) + SIN(RADIANS(90-F1588)) * SIN(RADIANS(90-F1587)) * COS(RADIANS(G1588-G1587))) * 6371392)*1.105</f>
        <v>109.68053974714901</v>
      </c>
    </row>
    <row r="1588" spans="1:8" x14ac:dyDescent="0.3">
      <c r="A1588" t="s">
        <v>194</v>
      </c>
      <c r="B1588" t="str">
        <f>VLOOKUP(C1588, olt_db!$B$2:$E$75, 2, 0)</f>
        <v>OLT-SMGN-IBS-Bandar_Sawah-02</v>
      </c>
      <c r="C1588" t="s">
        <v>206</v>
      </c>
      <c r="D1588" s="83" t="s">
        <v>929</v>
      </c>
      <c r="E1588" s="83" t="s">
        <v>938</v>
      </c>
      <c r="F1588" s="87">
        <v>3.1557760745465302</v>
      </c>
      <c r="G1588" s="88">
        <v>99.311822284616895</v>
      </c>
      <c r="H1588" s="86">
        <f t="shared" si="47"/>
        <v>96.944579072483805</v>
      </c>
    </row>
    <row r="1589" spans="1:8" x14ac:dyDescent="0.3">
      <c r="A1589" t="s">
        <v>194</v>
      </c>
      <c r="B1589" t="str">
        <f>VLOOKUP(C1589, olt_db!$B$2:$E$75, 2, 0)</f>
        <v>OLT-SMGN-IBS-Bandar_Sawah-02</v>
      </c>
      <c r="C1589" t="s">
        <v>206</v>
      </c>
      <c r="D1589" s="83" t="s">
        <v>929</v>
      </c>
      <c r="E1589" s="83" t="s">
        <v>939</v>
      </c>
      <c r="F1589" s="87">
        <v>3.1558325189751302</v>
      </c>
      <c r="G1589" s="88">
        <v>99.312610407931601</v>
      </c>
      <c r="H1589" s="86">
        <f t="shared" si="47"/>
        <v>62.073193382823639</v>
      </c>
    </row>
    <row r="1590" spans="1:8" x14ac:dyDescent="0.3">
      <c r="A1590" t="s">
        <v>194</v>
      </c>
      <c r="B1590" t="str">
        <f>VLOOKUP(C1590, olt_db!$B$2:$E$75, 2, 0)</f>
        <v>OLT-SMGN-IBS-Bandar_Sawah-02</v>
      </c>
      <c r="C1590" t="s">
        <v>206</v>
      </c>
      <c r="D1590" s="83" t="s">
        <v>929</v>
      </c>
      <c r="E1590" s="83" t="s">
        <v>940</v>
      </c>
      <c r="F1590" s="87">
        <v>3.15587038910571</v>
      </c>
      <c r="G1590" s="88">
        <v>99.313114912280795</v>
      </c>
      <c r="H1590" s="86">
        <f t="shared" si="47"/>
        <v>81.495052718891586</v>
      </c>
    </row>
    <row r="1591" spans="1:8" x14ac:dyDescent="0.3">
      <c r="A1591" t="s">
        <v>194</v>
      </c>
      <c r="B1591" t="str">
        <f>VLOOKUP(C1591, olt_db!$B$2:$E$75, 2, 0)</f>
        <v>OLT-SMGN-IBS-Bandar_Sawah-02</v>
      </c>
      <c r="C1591" t="s">
        <v>206</v>
      </c>
      <c r="D1591" s="83" t="s">
        <v>929</v>
      </c>
      <c r="E1591" s="115" t="s">
        <v>941</v>
      </c>
      <c r="F1591" s="116">
        <v>3.15592023501691</v>
      </c>
      <c r="G1591" s="117">
        <v>99.3137772609346</v>
      </c>
      <c r="H1591" s="86">
        <f t="shared" si="47"/>
        <v>88.41569591712917</v>
      </c>
    </row>
    <row r="1592" spans="1:8" x14ac:dyDescent="0.3">
      <c r="A1592" t="s">
        <v>194</v>
      </c>
      <c r="B1592" t="str">
        <f>VLOOKUP(C1592, olt_db!$B$2:$E$75, 2, 0)</f>
        <v>OLT-SMGN-IBS-Bandar_Sawah-02</v>
      </c>
      <c r="C1592" t="s">
        <v>206</v>
      </c>
      <c r="D1592" s="83" t="s">
        <v>929</v>
      </c>
      <c r="E1592" s="83" t="s">
        <v>727</v>
      </c>
      <c r="F1592" s="87">
        <v>3.1559530231380499</v>
      </c>
      <c r="G1592" s="88">
        <v>99.314497146178894</v>
      </c>
      <c r="H1592" s="86">
        <f t="shared" si="47"/>
        <v>107.14044792742932</v>
      </c>
    </row>
    <row r="1593" spans="1:8" x14ac:dyDescent="0.3">
      <c r="A1593" t="s">
        <v>194</v>
      </c>
      <c r="B1593" t="str">
        <f>VLOOKUP(C1593, olt_db!$B$2:$E$75, 2, 0)</f>
        <v>OLT-SMGN-IBS-Bandar_Sawah-02</v>
      </c>
      <c r="C1593" t="s">
        <v>206</v>
      </c>
      <c r="D1593" s="83" t="s">
        <v>929</v>
      </c>
      <c r="E1593" s="83" t="s">
        <v>728</v>
      </c>
      <c r="F1593" s="87">
        <v>3.1560003118333899</v>
      </c>
      <c r="G1593" s="88">
        <v>99.315369110581102</v>
      </c>
      <c r="H1593" s="86">
        <f t="shared" si="47"/>
        <v>80.671801958880124</v>
      </c>
    </row>
    <row r="1594" spans="1:8" x14ac:dyDescent="0.3">
      <c r="A1594" t="s">
        <v>194</v>
      </c>
      <c r="B1594" t="str">
        <f>VLOOKUP(C1594, olt_db!$B$2:$E$75, 2, 0)</f>
        <v>OLT-SMGN-IBS-Bandar_Sawah-02</v>
      </c>
      <c r="C1594" t="s">
        <v>206</v>
      </c>
      <c r="D1594" s="83" t="s">
        <v>929</v>
      </c>
      <c r="E1594" s="83" t="s">
        <v>729</v>
      </c>
      <c r="F1594" s="87">
        <v>3.1560617657908301</v>
      </c>
      <c r="G1594" s="88">
        <v>99.316023739947099</v>
      </c>
      <c r="H1594" s="86">
        <f t="shared" si="47"/>
        <v>60.226083595630556</v>
      </c>
    </row>
    <row r="1595" spans="1:8" x14ac:dyDescent="0.3">
      <c r="A1595" t="s">
        <v>194</v>
      </c>
      <c r="B1595" t="str">
        <f>VLOOKUP(C1595, olt_db!$B$2:$E$75, 2, 0)</f>
        <v>OLT-SMGN-IBS-Bandar_Sawah-02</v>
      </c>
      <c r="C1595" t="s">
        <v>206</v>
      </c>
      <c r="D1595" s="83" t="s">
        <v>929</v>
      </c>
      <c r="E1595" s="83" t="s">
        <v>711</v>
      </c>
      <c r="F1595" s="87">
        <v>3.1560758134144602</v>
      </c>
      <c r="G1595" s="88">
        <v>99.316514411507299</v>
      </c>
      <c r="H1595" s="86">
        <f t="shared" si="47"/>
        <v>52.305584715512197</v>
      </c>
    </row>
    <row r="1596" spans="1:8" x14ac:dyDescent="0.3">
      <c r="A1596" t="s">
        <v>194</v>
      </c>
      <c r="B1596" t="str">
        <f>VLOOKUP(C1596, olt_db!$B$2:$E$75, 2, 0)</f>
        <v>OLT-SMGN-IBS-Bandar_Sawah-02</v>
      </c>
      <c r="C1596" t="s">
        <v>206</v>
      </c>
      <c r="D1596" s="83" t="s">
        <v>929</v>
      </c>
      <c r="E1596" s="115" t="s">
        <v>712</v>
      </c>
      <c r="F1596" s="116">
        <v>3.15565016326752</v>
      </c>
      <c r="G1596" s="117">
        <v>99.316510191325307</v>
      </c>
      <c r="H1596" s="118">
        <f>(ACOS(COS(RADIANS(90-olt_db!F46)) * COS(RADIANS(90-F1596)) + SIN(RADIANS(90-olt_db!F46)) * SIN(RADIANS(90-F1596)) * COS(RADIANS(olt_db!G46-G1596))) * 6371392)*1.105</f>
        <v>57.331540779920999</v>
      </c>
    </row>
    <row r="1597" spans="1:8" x14ac:dyDescent="0.3">
      <c r="A1597" t="s">
        <v>194</v>
      </c>
      <c r="B1597" t="str">
        <f>VLOOKUP(C1597, olt_db!$B$2:$E$75, 2, 0)</f>
        <v>OLT-SMGN-IBS-Bandar_Sawah-02</v>
      </c>
      <c r="C1597" t="s">
        <v>206</v>
      </c>
      <c r="D1597" s="18" t="s">
        <v>733</v>
      </c>
      <c r="E1597" s="18" t="s">
        <v>942</v>
      </c>
      <c r="F1597" s="45">
        <v>3.1625872310352201</v>
      </c>
      <c r="G1597" s="120">
        <v>99.326646711620796</v>
      </c>
      <c r="H1597" s="19">
        <f t="shared" ref="H1597:H1604" si="48">(ACOS(COS(RADIANS(90-F1598)) * COS(RADIANS(90-F1597)) + SIN(RADIANS(90-F1598)) * SIN(RADIANS(90-F1597)) * COS(RADIANS(G1598-G1597))) * 6371392)*1.105</f>
        <v>72.941926067130609</v>
      </c>
    </row>
    <row r="1598" spans="1:8" x14ac:dyDescent="0.3">
      <c r="A1598" t="s">
        <v>194</v>
      </c>
      <c r="B1598" t="str">
        <f>VLOOKUP(C1598, olt_db!$B$2:$E$75, 2, 0)</f>
        <v>OLT-SMGN-IBS-Bandar_Sawah-02</v>
      </c>
      <c r="C1598" t="s">
        <v>206</v>
      </c>
      <c r="D1598" s="18" t="s">
        <v>733</v>
      </c>
      <c r="E1598" s="18" t="s">
        <v>943</v>
      </c>
      <c r="F1598" s="45">
        <v>3.1620055607431099</v>
      </c>
      <c r="G1598" s="120">
        <v>99.326765365304794</v>
      </c>
      <c r="H1598" s="19">
        <f t="shared" si="48"/>
        <v>99.668270712924581</v>
      </c>
    </row>
    <row r="1599" spans="1:8" x14ac:dyDescent="0.3">
      <c r="A1599" t="s">
        <v>194</v>
      </c>
      <c r="B1599" t="str">
        <f>VLOOKUP(C1599, olt_db!$B$2:$E$75, 2, 0)</f>
        <v>OLT-SMGN-IBS-Bandar_Sawah-02</v>
      </c>
      <c r="C1599" t="s">
        <v>206</v>
      </c>
      <c r="D1599" s="18" t="s">
        <v>733</v>
      </c>
      <c r="E1599" s="18" t="s">
        <v>770</v>
      </c>
      <c r="F1599" s="45">
        <v>3.1612991832319901</v>
      </c>
      <c r="G1599" s="120">
        <v>99.327164646327006</v>
      </c>
      <c r="H1599" s="19">
        <f t="shared" si="48"/>
        <v>128.26331211492624</v>
      </c>
    </row>
    <row r="1600" spans="1:8" x14ac:dyDescent="0.3">
      <c r="A1600" t="s">
        <v>194</v>
      </c>
      <c r="B1600" t="str">
        <f>VLOOKUP(C1600, olt_db!$B$2:$E$75, 2, 0)</f>
        <v>OLT-SMGN-IBS-Bandar_Sawah-02</v>
      </c>
      <c r="C1600" t="s">
        <v>206</v>
      </c>
      <c r="D1600" s="18" t="s">
        <v>733</v>
      </c>
      <c r="E1600" s="18" t="s">
        <v>771</v>
      </c>
      <c r="F1600" s="45">
        <v>3.1608029578852901</v>
      </c>
      <c r="G1600" s="120">
        <v>99.326244914047393</v>
      </c>
      <c r="H1600" s="19">
        <f t="shared" si="48"/>
        <v>93.09634321703588</v>
      </c>
    </row>
    <row r="1601" spans="1:8" x14ac:dyDescent="0.3">
      <c r="A1601" t="s">
        <v>194</v>
      </c>
      <c r="B1601" t="str">
        <f>VLOOKUP(C1601, olt_db!$B$2:$E$75, 2, 0)</f>
        <v>OLT-SMGN-IBS-Bandar_Sawah-02</v>
      </c>
      <c r="C1601" t="s">
        <v>206</v>
      </c>
      <c r="D1601" s="18" t="s">
        <v>733</v>
      </c>
      <c r="E1601" s="18" t="s">
        <v>772</v>
      </c>
      <c r="F1601" s="45">
        <v>3.16044518701902</v>
      </c>
      <c r="G1601" s="120">
        <v>99.3255760592359</v>
      </c>
      <c r="H1601" s="19">
        <f t="shared" si="48"/>
        <v>81.107815422296952</v>
      </c>
    </row>
    <row r="1602" spans="1:8" x14ac:dyDescent="0.3">
      <c r="A1602" t="s">
        <v>194</v>
      </c>
      <c r="B1602" t="str">
        <f>VLOOKUP(C1602, olt_db!$B$2:$E$75, 2, 0)</f>
        <v>OLT-SMGN-IBS-Bandar_Sawah-02</v>
      </c>
      <c r="C1602" t="s">
        <v>206</v>
      </c>
      <c r="D1602" s="18" t="s">
        <v>733</v>
      </c>
      <c r="E1602" s="18" t="s">
        <v>773</v>
      </c>
      <c r="F1602" s="45">
        <v>3.1601263323143201</v>
      </c>
      <c r="G1602" s="120">
        <v>99.324997232669503</v>
      </c>
      <c r="H1602" s="19">
        <f t="shared" si="48"/>
        <v>76.378917223970902</v>
      </c>
    </row>
    <row r="1603" spans="1:8" x14ac:dyDescent="0.3">
      <c r="A1603" t="s">
        <v>194</v>
      </c>
      <c r="B1603" t="str">
        <f>VLOOKUP(C1603, olt_db!$B$2:$E$75, 2, 0)</f>
        <v>OLT-SMGN-IBS-Bandar_Sawah-02</v>
      </c>
      <c r="C1603" t="s">
        <v>206</v>
      </c>
      <c r="D1603" s="18" t="s">
        <v>733</v>
      </c>
      <c r="E1603" s="18" t="s">
        <v>774</v>
      </c>
      <c r="F1603" s="45">
        <v>3.1598220525907701</v>
      </c>
      <c r="G1603" s="120">
        <v>99.324454392495895</v>
      </c>
      <c r="H1603" s="19">
        <f t="shared" si="48"/>
        <v>95.166286488640466</v>
      </c>
    </row>
    <row r="1604" spans="1:8" x14ac:dyDescent="0.3">
      <c r="A1604" t="s">
        <v>194</v>
      </c>
      <c r="B1604" t="str">
        <f>VLOOKUP(C1604, olt_db!$B$2:$E$75, 2, 0)</f>
        <v>OLT-SMGN-IBS-Bandar_Sawah-02</v>
      </c>
      <c r="C1604" t="s">
        <v>206</v>
      </c>
      <c r="D1604" s="18" t="s">
        <v>733</v>
      </c>
      <c r="E1604" s="18" t="s">
        <v>775</v>
      </c>
      <c r="F1604" s="45">
        <v>3.1590476844543098</v>
      </c>
      <c r="G1604" s="120">
        <v>99.324441296912198</v>
      </c>
      <c r="H1604" s="19">
        <f t="shared" si="48"/>
        <v>95.856304598171732</v>
      </c>
    </row>
    <row r="1605" spans="1:8" x14ac:dyDescent="0.3">
      <c r="A1605" t="s">
        <v>194</v>
      </c>
      <c r="B1605" t="str">
        <f>VLOOKUP(C1605, olt_db!$B$2:$E$75, 2, 0)</f>
        <v>OLT-SMGN-IBS-Bandar_Sawah-02</v>
      </c>
      <c r="C1605" t="s">
        <v>206</v>
      </c>
      <c r="D1605" s="18" t="s">
        <v>733</v>
      </c>
      <c r="E1605" s="18" t="s">
        <v>737</v>
      </c>
      <c r="F1605" s="45">
        <v>3.1582676118383399</v>
      </c>
      <c r="G1605" s="120">
        <v>99.324447045951501</v>
      </c>
      <c r="H1605" s="19">
        <f>(ACOS(COS(RADIANS(90-F1606)) * COS(RADIANS(90-F1605)) + SIN(RADIANS(90-F1606)) * SIN(RADIANS(90-F1605)) * COS(RADIANS(G1606-G1605))) * 6371392)*1.105</f>
        <v>99.063225014854908</v>
      </c>
    </row>
    <row r="1606" spans="1:8" x14ac:dyDescent="0.3">
      <c r="A1606" t="s">
        <v>194</v>
      </c>
      <c r="B1606" t="str">
        <f>VLOOKUP(C1606, olt_db!$B$2:$E$75, 2, 0)</f>
        <v>OLT-SMGN-IBS-Bandar_Sawah-02</v>
      </c>
      <c r="C1606" t="s">
        <v>206</v>
      </c>
      <c r="D1606" s="18" t="s">
        <v>733</v>
      </c>
      <c r="E1606" s="18" t="s">
        <v>738</v>
      </c>
      <c r="F1606" s="45">
        <v>3.1574614217989501</v>
      </c>
      <c r="G1606" s="120">
        <v>99.324445261696198</v>
      </c>
      <c r="H1606" s="19">
        <f t="shared" ref="H1606:H1617" si="49">(ACOS(COS(RADIANS(90-F1607)) * COS(RADIANS(90-F1606)) + SIN(RADIANS(90-F1607)) * SIN(RADIANS(90-F1606)) * COS(RADIANS(G1607-G1606))) * 6371392)*1.105</f>
        <v>51.476591892856476</v>
      </c>
    </row>
    <row r="1607" spans="1:8" x14ac:dyDescent="0.3">
      <c r="A1607" t="s">
        <v>194</v>
      </c>
      <c r="B1607" t="str">
        <f>VLOOKUP(C1607, olt_db!$B$2:$E$75, 2, 0)</f>
        <v>OLT-SMGN-IBS-Bandar_Sawah-02</v>
      </c>
      <c r="C1607" t="s">
        <v>206</v>
      </c>
      <c r="D1607" s="18" t="s">
        <v>733</v>
      </c>
      <c r="E1607" s="18" t="s">
        <v>739</v>
      </c>
      <c r="F1607" s="45">
        <v>3.1570426941288199</v>
      </c>
      <c r="G1607" s="120">
        <v>99.324432376124804</v>
      </c>
      <c r="H1607" s="19">
        <f t="shared" si="49"/>
        <v>63.213713117825741</v>
      </c>
    </row>
    <row r="1608" spans="1:8" x14ac:dyDescent="0.3">
      <c r="A1608" t="s">
        <v>194</v>
      </c>
      <c r="B1608" t="str">
        <f>VLOOKUP(C1608, olt_db!$B$2:$E$75, 2, 0)</f>
        <v>OLT-SMGN-IBS-Bandar_Sawah-02</v>
      </c>
      <c r="C1608" t="s">
        <v>206</v>
      </c>
      <c r="D1608" s="18" t="s">
        <v>733</v>
      </c>
      <c r="E1608" s="18" t="s">
        <v>740</v>
      </c>
      <c r="F1608" s="45">
        <v>3.15702421578988</v>
      </c>
      <c r="G1608" s="120">
        <v>99.323917483213094</v>
      </c>
      <c r="H1608" s="19">
        <f t="shared" si="49"/>
        <v>79.715416469134126</v>
      </c>
    </row>
    <row r="1609" spans="1:8" x14ac:dyDescent="0.3">
      <c r="A1609" t="s">
        <v>194</v>
      </c>
      <c r="B1609" t="str">
        <f>VLOOKUP(C1609, olt_db!$B$2:$E$75, 2, 0)</f>
        <v>OLT-SMGN-IBS-Bandar_Sawah-02</v>
      </c>
      <c r="C1609" t="s">
        <v>206</v>
      </c>
      <c r="D1609" s="18" t="s">
        <v>733</v>
      </c>
      <c r="E1609" s="18" t="s">
        <v>741</v>
      </c>
      <c r="F1609" s="45">
        <v>3.15686098210361</v>
      </c>
      <c r="G1609" s="120">
        <v>99.323288664495806</v>
      </c>
      <c r="H1609" s="19">
        <f t="shared" si="49"/>
        <v>87.140020498455073</v>
      </c>
    </row>
    <row r="1610" spans="1:8" x14ac:dyDescent="0.3">
      <c r="A1610" t="s">
        <v>194</v>
      </c>
      <c r="B1610" t="str">
        <f>VLOOKUP(C1610, olt_db!$B$2:$E$75, 2, 0)</f>
        <v>OLT-SMGN-IBS-Bandar_Sawah-02</v>
      </c>
      <c r="C1610" t="s">
        <v>206</v>
      </c>
      <c r="D1610" s="18" t="s">
        <v>733</v>
      </c>
      <c r="E1610" s="18" t="s">
        <v>742</v>
      </c>
      <c r="F1610" s="45">
        <v>3.1567764631505502</v>
      </c>
      <c r="G1610" s="120">
        <v>99.322583490469796</v>
      </c>
      <c r="H1610" s="19">
        <f t="shared" si="49"/>
        <v>74.575043341671162</v>
      </c>
    </row>
    <row r="1611" spans="1:8" x14ac:dyDescent="0.3">
      <c r="A1611" t="s">
        <v>194</v>
      </c>
      <c r="B1611" t="str">
        <f>VLOOKUP(C1611, olt_db!$B$2:$E$75, 2, 0)</f>
        <v>OLT-SMGN-IBS-Bandar_Sawah-02</v>
      </c>
      <c r="C1611" t="s">
        <v>206</v>
      </c>
      <c r="D1611" s="18" t="s">
        <v>733</v>
      </c>
      <c r="E1611" s="18" t="s">
        <v>743</v>
      </c>
      <c r="F1611" s="45">
        <v>3.1566945019695498</v>
      </c>
      <c r="G1611" s="120">
        <v>99.321981233359097</v>
      </c>
      <c r="H1611" s="19">
        <f t="shared" si="49"/>
        <v>173.71267735221016</v>
      </c>
    </row>
    <row r="1612" spans="1:8" x14ac:dyDescent="0.3">
      <c r="A1612" t="s">
        <v>194</v>
      </c>
      <c r="B1612" t="str">
        <f>VLOOKUP(C1612, olt_db!$B$2:$E$75, 2, 0)</f>
        <v>OLT-SMGN-IBS-Bandar_Sawah-02</v>
      </c>
      <c r="C1612" t="s">
        <v>206</v>
      </c>
      <c r="D1612" s="18" t="s">
        <v>733</v>
      </c>
      <c r="E1612" s="18" t="s">
        <v>744</v>
      </c>
      <c r="F1612" s="45">
        <v>3.1565042035985198</v>
      </c>
      <c r="G1612" s="120">
        <v>99.320578270155195</v>
      </c>
      <c r="H1612" s="19">
        <f t="shared" si="49"/>
        <v>122.50680482719902</v>
      </c>
    </row>
    <row r="1613" spans="1:8" x14ac:dyDescent="0.3">
      <c r="A1613" t="s">
        <v>194</v>
      </c>
      <c r="B1613" t="str">
        <f>VLOOKUP(C1613, olt_db!$B$2:$E$75, 2, 0)</f>
        <v>OLT-SMGN-IBS-Bandar_Sawah-02</v>
      </c>
      <c r="C1613" t="s">
        <v>206</v>
      </c>
      <c r="D1613" s="18" t="s">
        <v>733</v>
      </c>
      <c r="E1613" s="18" t="s">
        <v>745</v>
      </c>
      <c r="F1613" s="45">
        <v>3.1563995334955299</v>
      </c>
      <c r="G1613" s="120">
        <v>99.319585294034496</v>
      </c>
      <c r="H1613" s="19">
        <f t="shared" si="49"/>
        <v>103.86928349761311</v>
      </c>
    </row>
    <row r="1614" spans="1:8" x14ac:dyDescent="0.3">
      <c r="A1614" t="s">
        <v>194</v>
      </c>
      <c r="B1614" t="str">
        <f>VLOOKUP(C1614, olt_db!$B$2:$E$75, 2, 0)</f>
        <v>OLT-SMGN-IBS-Bandar_Sawah-02</v>
      </c>
      <c r="C1614" t="s">
        <v>206</v>
      </c>
      <c r="D1614" s="18" t="s">
        <v>733</v>
      </c>
      <c r="E1614" s="18" t="s">
        <v>746</v>
      </c>
      <c r="F1614" s="45">
        <v>3.15627663649318</v>
      </c>
      <c r="G1614" s="120">
        <v>99.318747700171002</v>
      </c>
      <c r="H1614" s="19">
        <f t="shared" si="49"/>
        <v>95.415535472219261</v>
      </c>
    </row>
    <row r="1615" spans="1:8" x14ac:dyDescent="0.3">
      <c r="A1615" t="s">
        <v>194</v>
      </c>
      <c r="B1615" t="str">
        <f>VLOOKUP(C1615, olt_db!$B$2:$E$75, 2, 0)</f>
        <v>OLT-SMGN-IBS-Bandar_Sawah-02</v>
      </c>
      <c r="C1615" t="s">
        <v>206</v>
      </c>
      <c r="D1615" s="18" t="s">
        <v>733</v>
      </c>
      <c r="E1615" s="18" t="s">
        <v>747</v>
      </c>
      <c r="F1615" s="45">
        <v>3.1562422712837899</v>
      </c>
      <c r="G1615" s="120">
        <v>99.317970776026897</v>
      </c>
      <c r="H1615" s="19">
        <f t="shared" si="49"/>
        <v>57.593943090609571</v>
      </c>
    </row>
    <row r="1616" spans="1:8" x14ac:dyDescent="0.3">
      <c r="A1616" t="s">
        <v>194</v>
      </c>
      <c r="B1616" t="str">
        <f>VLOOKUP(C1616, olt_db!$B$2:$E$75, 2, 0)</f>
        <v>OLT-SMGN-IBS-Bandar_Sawah-02</v>
      </c>
      <c r="C1616" t="s">
        <v>206</v>
      </c>
      <c r="D1616" s="18" t="s">
        <v>733</v>
      </c>
      <c r="E1616" s="18" t="s">
        <v>748</v>
      </c>
      <c r="F1616" s="45">
        <v>3.1561851115378499</v>
      </c>
      <c r="G1616" s="120">
        <v>99.317504859684306</v>
      </c>
      <c r="H1616" s="19">
        <f t="shared" si="49"/>
        <v>122.25953822987169</v>
      </c>
    </row>
    <row r="1617" spans="1:8" x14ac:dyDescent="0.3">
      <c r="A1617" t="s">
        <v>194</v>
      </c>
      <c r="B1617" t="str">
        <f>VLOOKUP(C1617, olt_db!$B$2:$E$75, 2, 0)</f>
        <v>OLT-SMGN-IBS-Bandar_Sawah-02</v>
      </c>
      <c r="C1617" t="s">
        <v>206</v>
      </c>
      <c r="D1617" s="18" t="s">
        <v>733</v>
      </c>
      <c r="E1617" s="18" t="s">
        <v>711</v>
      </c>
      <c r="F1617" s="45">
        <v>3.1560758134144602</v>
      </c>
      <c r="G1617" s="120">
        <v>99.316514411507299</v>
      </c>
      <c r="H1617" s="19">
        <f t="shared" si="49"/>
        <v>52.305584715512197</v>
      </c>
    </row>
    <row r="1618" spans="1:8" x14ac:dyDescent="0.3">
      <c r="A1618" t="s">
        <v>194</v>
      </c>
      <c r="B1618" t="str">
        <f>VLOOKUP(C1618, olt_db!$B$2:$E$75, 2, 0)</f>
        <v>OLT-SMGN-IBS-Bandar_Sawah-02</v>
      </c>
      <c r="C1618" t="s">
        <v>206</v>
      </c>
      <c r="D1618" s="18" t="s">
        <v>733</v>
      </c>
      <c r="E1618" s="121" t="s">
        <v>712</v>
      </c>
      <c r="F1618" s="122">
        <v>3.15565016326752</v>
      </c>
      <c r="G1618" s="123">
        <v>99.316510191325307</v>
      </c>
      <c r="H1618" s="124">
        <f>(ACOS(COS(RADIANS(90-olt_db!F46)) * COS(RADIANS(90-F1618)) + SIN(RADIANS(90-olt_db!F46)) * SIN(RADIANS(90-F1618)) * COS(RADIANS(olt_db!G46-G1618))) * 6371392)*1.105</f>
        <v>57.331540779920999</v>
      </c>
    </row>
    <row r="1619" spans="1:8" x14ac:dyDescent="0.3">
      <c r="A1619" t="s">
        <v>194</v>
      </c>
      <c r="B1619" t="str">
        <f>VLOOKUP(C1619, olt_db!$B$2:$E$75, 2, 0)</f>
        <v>OLT-SMGN-IBS-Bandar_Sawah-02</v>
      </c>
      <c r="C1619" t="s">
        <v>206</v>
      </c>
      <c r="D1619" s="20" t="s">
        <v>734</v>
      </c>
      <c r="E1619" s="20" t="s">
        <v>944</v>
      </c>
      <c r="F1619" s="47">
        <v>3.1574011299558902</v>
      </c>
      <c r="G1619" s="150">
        <v>99.302225433431303</v>
      </c>
      <c r="H1619" s="21">
        <f t="shared" ref="H1619:H1633" si="50">(ACOS(COS(RADIANS(90-F1620)) * COS(RADIANS(90-F1619)) + SIN(RADIANS(90-F1620)) * SIN(RADIANS(90-F1619)) * COS(RADIANS(G1620-G1619))) * 6371392)*1.105</f>
        <v>166.24455261179122</v>
      </c>
    </row>
    <row r="1620" spans="1:8" x14ac:dyDescent="0.3">
      <c r="A1620" t="s">
        <v>194</v>
      </c>
      <c r="B1620" t="str">
        <f>VLOOKUP(C1620, olt_db!$B$2:$E$75, 2, 0)</f>
        <v>OLT-SMGN-IBS-Bandar_Sawah-02</v>
      </c>
      <c r="C1620" t="s">
        <v>206</v>
      </c>
      <c r="D1620" s="20" t="s">
        <v>734</v>
      </c>
      <c r="E1620" s="20" t="s">
        <v>945</v>
      </c>
      <c r="F1620" s="47">
        <v>3.15704289540616</v>
      </c>
      <c r="G1620" s="150">
        <v>99.303532051376607</v>
      </c>
      <c r="H1620" s="21">
        <f t="shared" si="50"/>
        <v>219.67586756704856</v>
      </c>
    </row>
    <row r="1621" spans="1:8" x14ac:dyDescent="0.3">
      <c r="A1621" t="s">
        <v>194</v>
      </c>
      <c r="B1621" t="str">
        <f>VLOOKUP(C1621, olt_db!$B$2:$E$75, 2, 0)</f>
        <v>OLT-SMGN-IBS-Bandar_Sawah-02</v>
      </c>
      <c r="C1621" t="s">
        <v>206</v>
      </c>
      <c r="D1621" s="20" t="s">
        <v>734</v>
      </c>
      <c r="E1621" s="20" t="s">
        <v>946</v>
      </c>
      <c r="F1621" s="47">
        <v>3.1565565302209202</v>
      </c>
      <c r="G1621" s="150">
        <v>99.305254992118904</v>
      </c>
      <c r="H1621" s="21">
        <f t="shared" si="50"/>
        <v>76.031859652292823</v>
      </c>
    </row>
    <row r="1622" spans="1:8" x14ac:dyDescent="0.3">
      <c r="A1622" t="s">
        <v>194</v>
      </c>
      <c r="B1622" t="str">
        <f>VLOOKUP(C1622, olt_db!$B$2:$E$75, 2, 0)</f>
        <v>OLT-SMGN-IBS-Bandar_Sawah-02</v>
      </c>
      <c r="C1622" t="s">
        <v>206</v>
      </c>
      <c r="D1622" s="20" t="s">
        <v>734</v>
      </c>
      <c r="E1622" s="20" t="s">
        <v>930</v>
      </c>
      <c r="F1622" s="47">
        <v>3.1563606389671399</v>
      </c>
      <c r="G1622" s="150">
        <v>99.305842816248003</v>
      </c>
      <c r="H1622" s="21">
        <f t="shared" si="50"/>
        <v>116.02514988955072</v>
      </c>
    </row>
    <row r="1623" spans="1:8" x14ac:dyDescent="0.3">
      <c r="A1623" t="s">
        <v>194</v>
      </c>
      <c r="B1623" t="str">
        <f>VLOOKUP(C1623, olt_db!$B$2:$E$75, 2, 0)</f>
        <v>OLT-SMGN-IBS-Bandar_Sawah-02</v>
      </c>
      <c r="C1623" t="s">
        <v>206</v>
      </c>
      <c r="D1623" s="20" t="s">
        <v>734</v>
      </c>
      <c r="E1623" s="20" t="s">
        <v>931</v>
      </c>
      <c r="F1623" s="47">
        <v>3.1561742617942801</v>
      </c>
      <c r="G1623" s="150">
        <v>99.306769876344902</v>
      </c>
      <c r="H1623" s="21">
        <f t="shared" si="50"/>
        <v>98.685090619181295</v>
      </c>
    </row>
    <row r="1624" spans="1:8" x14ac:dyDescent="0.3">
      <c r="A1624" t="s">
        <v>194</v>
      </c>
      <c r="B1624" t="str">
        <f>VLOOKUP(C1624, olt_db!$B$2:$E$75, 2, 0)</f>
        <v>OLT-SMGN-IBS-Bandar_Sawah-02</v>
      </c>
      <c r="C1624" t="s">
        <v>206</v>
      </c>
      <c r="D1624" s="20" t="s">
        <v>734</v>
      </c>
      <c r="E1624" s="20" t="s">
        <v>932</v>
      </c>
      <c r="F1624" s="47">
        <v>3.1559212599722799</v>
      </c>
      <c r="G1624" s="150">
        <v>99.307533256451904</v>
      </c>
      <c r="H1624" s="21">
        <f t="shared" si="50"/>
        <v>125.44147433354411</v>
      </c>
    </row>
    <row r="1625" spans="1:8" x14ac:dyDescent="0.3">
      <c r="A1625" t="s">
        <v>194</v>
      </c>
      <c r="B1625" t="str">
        <f>VLOOKUP(C1625, olt_db!$B$2:$E$75, 2, 0)</f>
        <v>OLT-SMGN-IBS-Bandar_Sawah-02</v>
      </c>
      <c r="C1625" t="s">
        <v>206</v>
      </c>
      <c r="D1625" s="20" t="s">
        <v>734</v>
      </c>
      <c r="E1625" s="20" t="s">
        <v>933</v>
      </c>
      <c r="F1625" s="47">
        <v>3.1556592832602299</v>
      </c>
      <c r="G1625" s="150">
        <v>99.308521430323495</v>
      </c>
      <c r="H1625" s="21">
        <f t="shared" si="50"/>
        <v>65.172478031823417</v>
      </c>
    </row>
    <row r="1626" spans="1:8" x14ac:dyDescent="0.3">
      <c r="A1626" t="s">
        <v>194</v>
      </c>
      <c r="B1626" t="str">
        <f>VLOOKUP(C1626, olt_db!$B$2:$E$75, 2, 0)</f>
        <v>OLT-SMGN-IBS-Bandar_Sawah-02</v>
      </c>
      <c r="C1626" t="s">
        <v>206</v>
      </c>
      <c r="D1626" s="20" t="s">
        <v>734</v>
      </c>
      <c r="E1626" s="20" t="s">
        <v>934</v>
      </c>
      <c r="F1626" s="47">
        <v>3.1555648632153401</v>
      </c>
      <c r="G1626" s="150">
        <v>99.309044134853295</v>
      </c>
      <c r="H1626" s="21">
        <f t="shared" si="50"/>
        <v>55.357377826326861</v>
      </c>
    </row>
    <row r="1627" spans="1:8" x14ac:dyDescent="0.3">
      <c r="A1627" t="s">
        <v>194</v>
      </c>
      <c r="B1627" t="str">
        <f>VLOOKUP(C1627, olt_db!$B$2:$E$75, 2, 0)</f>
        <v>OLT-SMGN-IBS-Bandar_Sawah-02</v>
      </c>
      <c r="C1627" t="s">
        <v>206</v>
      </c>
      <c r="D1627" s="20" t="s">
        <v>734</v>
      </c>
      <c r="E1627" s="20" t="s">
        <v>935</v>
      </c>
      <c r="F1627" s="47">
        <v>3.1555780708881498</v>
      </c>
      <c r="G1627" s="150">
        <v>99.309495131617794</v>
      </c>
      <c r="H1627" s="21">
        <f t="shared" si="50"/>
        <v>100.09636147068649</v>
      </c>
    </row>
    <row r="1628" spans="1:8" x14ac:dyDescent="0.3">
      <c r="A1628" t="s">
        <v>194</v>
      </c>
      <c r="B1628" t="str">
        <f>VLOOKUP(C1628, olt_db!$B$2:$E$75, 2, 0)</f>
        <v>OLT-SMGN-IBS-Bandar_Sawah-02</v>
      </c>
      <c r="C1628" t="s">
        <v>206</v>
      </c>
      <c r="D1628" s="20" t="s">
        <v>734</v>
      </c>
      <c r="E1628" s="20" t="s">
        <v>936</v>
      </c>
      <c r="F1628" s="47">
        <v>3.15565749777556</v>
      </c>
      <c r="G1628" s="150">
        <v>99.310307080921405</v>
      </c>
      <c r="H1628" s="21">
        <f t="shared" si="50"/>
        <v>76.795451395280082</v>
      </c>
    </row>
    <row r="1629" spans="1:8" x14ac:dyDescent="0.3">
      <c r="A1629" t="s">
        <v>194</v>
      </c>
      <c r="B1629" t="str">
        <f>VLOOKUP(C1629, olt_db!$B$2:$E$75, 2, 0)</f>
        <v>OLT-SMGN-IBS-Bandar_Sawah-02</v>
      </c>
      <c r="C1629" t="s">
        <v>206</v>
      </c>
      <c r="D1629" s="20" t="s">
        <v>734</v>
      </c>
      <c r="E1629" s="20" t="s">
        <v>937</v>
      </c>
      <c r="F1629" s="47">
        <v>3.1557020043624902</v>
      </c>
      <c r="G1629" s="150">
        <v>99.310931414291602</v>
      </c>
      <c r="H1629" s="21">
        <f t="shared" si="50"/>
        <v>109.68053974714901</v>
      </c>
    </row>
    <row r="1630" spans="1:8" x14ac:dyDescent="0.3">
      <c r="A1630" t="s">
        <v>194</v>
      </c>
      <c r="B1630" t="str">
        <f>VLOOKUP(C1630, olt_db!$B$2:$E$75, 2, 0)</f>
        <v>OLT-SMGN-IBS-Bandar_Sawah-02</v>
      </c>
      <c r="C1630" t="s">
        <v>206</v>
      </c>
      <c r="D1630" s="20" t="s">
        <v>734</v>
      </c>
      <c r="E1630" s="20" t="s">
        <v>938</v>
      </c>
      <c r="F1630" s="47">
        <v>3.1557760745465302</v>
      </c>
      <c r="G1630" s="150">
        <v>99.311822284616895</v>
      </c>
      <c r="H1630" s="21">
        <f t="shared" si="50"/>
        <v>96.944579072483805</v>
      </c>
    </row>
    <row r="1631" spans="1:8" x14ac:dyDescent="0.3">
      <c r="A1631" t="s">
        <v>194</v>
      </c>
      <c r="B1631" t="str">
        <f>VLOOKUP(C1631, olt_db!$B$2:$E$75, 2, 0)</f>
        <v>OLT-SMGN-IBS-Bandar_Sawah-02</v>
      </c>
      <c r="C1631" t="s">
        <v>206</v>
      </c>
      <c r="D1631" s="20" t="s">
        <v>734</v>
      </c>
      <c r="E1631" s="20" t="s">
        <v>939</v>
      </c>
      <c r="F1631" s="47">
        <v>3.1558325189751302</v>
      </c>
      <c r="G1631" s="150">
        <v>99.312610407931601</v>
      </c>
      <c r="H1631" s="21">
        <f t="shared" si="50"/>
        <v>62.073193382823639</v>
      </c>
    </row>
    <row r="1632" spans="1:8" x14ac:dyDescent="0.3">
      <c r="A1632" t="s">
        <v>194</v>
      </c>
      <c r="B1632" t="str">
        <f>VLOOKUP(C1632, olt_db!$B$2:$E$75, 2, 0)</f>
        <v>OLT-SMGN-IBS-Bandar_Sawah-02</v>
      </c>
      <c r="C1632" t="s">
        <v>206</v>
      </c>
      <c r="D1632" s="20" t="s">
        <v>734</v>
      </c>
      <c r="E1632" s="20" t="s">
        <v>940</v>
      </c>
      <c r="F1632" s="47">
        <v>3.15587038910571</v>
      </c>
      <c r="G1632" s="150">
        <v>99.313114912280795</v>
      </c>
      <c r="H1632" s="21">
        <f t="shared" si="50"/>
        <v>81.495052718891586</v>
      </c>
    </row>
    <row r="1633" spans="1:8" x14ac:dyDescent="0.3">
      <c r="A1633" t="s">
        <v>194</v>
      </c>
      <c r="B1633" t="str">
        <f>VLOOKUP(C1633, olt_db!$B$2:$E$75, 2, 0)</f>
        <v>OLT-SMGN-IBS-Bandar_Sawah-02</v>
      </c>
      <c r="C1633" t="s">
        <v>206</v>
      </c>
      <c r="D1633" s="20" t="s">
        <v>734</v>
      </c>
      <c r="E1633" s="20" t="s">
        <v>941</v>
      </c>
      <c r="F1633" s="47">
        <v>3.15592023501691</v>
      </c>
      <c r="G1633" s="150">
        <v>99.3137772609346</v>
      </c>
      <c r="H1633" s="21">
        <f t="shared" si="50"/>
        <v>88.41569591712917</v>
      </c>
    </row>
    <row r="1634" spans="1:8" x14ac:dyDescent="0.3">
      <c r="A1634" t="s">
        <v>194</v>
      </c>
      <c r="B1634" t="str">
        <f>VLOOKUP(C1634, olt_db!$B$2:$E$75, 2, 0)</f>
        <v>OLT-SMGN-IBS-Bandar_Sawah-02</v>
      </c>
      <c r="C1634" t="s">
        <v>206</v>
      </c>
      <c r="D1634" s="20" t="s">
        <v>734</v>
      </c>
      <c r="E1634" s="20" t="s">
        <v>727</v>
      </c>
      <c r="F1634" s="47">
        <v>3.1559530231380499</v>
      </c>
      <c r="G1634" s="150">
        <v>99.314497146178894</v>
      </c>
      <c r="H1634" s="21">
        <f t="shared" ref="H1634:H1637" si="51">(ACOS(COS(RADIANS(90-F1635)) * COS(RADIANS(90-F1634)) + SIN(RADIANS(90-F1635)) * SIN(RADIANS(90-F1634)) * COS(RADIANS(G1635-G1634))) * 6371392)*1.105</f>
        <v>107.14044792742932</v>
      </c>
    </row>
    <row r="1635" spans="1:8" x14ac:dyDescent="0.3">
      <c r="A1635" t="s">
        <v>194</v>
      </c>
      <c r="B1635" t="str">
        <f>VLOOKUP(C1635, olt_db!$B$2:$E$75, 2, 0)</f>
        <v>OLT-SMGN-IBS-Bandar_Sawah-02</v>
      </c>
      <c r="C1635" t="s">
        <v>206</v>
      </c>
      <c r="D1635" s="20" t="s">
        <v>734</v>
      </c>
      <c r="E1635" s="20" t="s">
        <v>728</v>
      </c>
      <c r="F1635" s="47">
        <v>3.1560003118333899</v>
      </c>
      <c r="G1635" s="150">
        <v>99.315369110581102</v>
      </c>
      <c r="H1635" s="21">
        <f t="shared" si="51"/>
        <v>80.671801958880124</v>
      </c>
    </row>
    <row r="1636" spans="1:8" x14ac:dyDescent="0.3">
      <c r="A1636" t="s">
        <v>194</v>
      </c>
      <c r="B1636" t="str">
        <f>VLOOKUP(C1636, olt_db!$B$2:$E$75, 2, 0)</f>
        <v>OLT-SMGN-IBS-Bandar_Sawah-02</v>
      </c>
      <c r="C1636" t="s">
        <v>206</v>
      </c>
      <c r="D1636" s="20" t="s">
        <v>734</v>
      </c>
      <c r="E1636" s="20" t="s">
        <v>729</v>
      </c>
      <c r="F1636" s="47">
        <v>3.1560617657908301</v>
      </c>
      <c r="G1636" s="150">
        <v>99.316023739947099</v>
      </c>
      <c r="H1636" s="21">
        <f t="shared" si="51"/>
        <v>60.226083595630556</v>
      </c>
    </row>
    <row r="1637" spans="1:8" x14ac:dyDescent="0.3">
      <c r="A1637" t="s">
        <v>194</v>
      </c>
      <c r="B1637" t="str">
        <f>VLOOKUP(C1637, olt_db!$B$2:$E$75, 2, 0)</f>
        <v>OLT-SMGN-IBS-Bandar_Sawah-02</v>
      </c>
      <c r="C1637" t="s">
        <v>206</v>
      </c>
      <c r="D1637" s="20" t="s">
        <v>734</v>
      </c>
      <c r="E1637" s="20" t="s">
        <v>711</v>
      </c>
      <c r="F1637" s="47">
        <v>3.1560758134144602</v>
      </c>
      <c r="G1637" s="150">
        <v>99.316514411507299</v>
      </c>
      <c r="H1637" s="21">
        <f t="shared" si="51"/>
        <v>52.305584715512197</v>
      </c>
    </row>
    <row r="1638" spans="1:8" x14ac:dyDescent="0.3">
      <c r="A1638" t="s">
        <v>194</v>
      </c>
      <c r="B1638" t="str">
        <f>VLOOKUP(C1638, olt_db!$B$2:$E$75, 2, 0)</f>
        <v>OLT-SMGN-IBS-Bandar_Sawah-02</v>
      </c>
      <c r="C1638" t="s">
        <v>206</v>
      </c>
      <c r="D1638" s="20" t="s">
        <v>734</v>
      </c>
      <c r="E1638" s="151" t="s">
        <v>712</v>
      </c>
      <c r="F1638" s="152">
        <v>3.15565016326752</v>
      </c>
      <c r="G1638" s="153">
        <v>99.316510191325307</v>
      </c>
      <c r="H1638" s="154">
        <f>(ACOS(COS(RADIANS(90-olt_db!F46)) * COS(RADIANS(90-F1638)) + SIN(RADIANS(90-olt_db!F46)) * SIN(RADIANS(90-F1638)) * COS(RADIANS(olt_db!G46-G1638))) * 6371392)*1.105</f>
        <v>57.331540779920999</v>
      </c>
    </row>
    <row r="1639" spans="1:8" x14ac:dyDescent="0.3">
      <c r="A1639" t="s">
        <v>194</v>
      </c>
      <c r="B1639" t="str">
        <f>VLOOKUP(C1639, olt_db!$B$2:$E$75, 2, 0)</f>
        <v>OLT-SMGN-IBS-Bandar_Sawah-02</v>
      </c>
      <c r="C1639" t="s">
        <v>206</v>
      </c>
      <c r="D1639" s="69" t="s">
        <v>776</v>
      </c>
      <c r="E1639" s="69" t="s">
        <v>746</v>
      </c>
      <c r="F1639" s="70">
        <v>3.15627663649318</v>
      </c>
      <c r="G1639" s="71">
        <v>99.318747700171002</v>
      </c>
      <c r="H1639" s="72">
        <f t="shared" ref="H1639:H1642" si="52">(ACOS(COS(RADIANS(90-F1640)) * COS(RADIANS(90-F1639)) + SIN(RADIANS(90-F1640)) * SIN(RADIANS(90-F1639)) * COS(RADIANS(G1640-G1639))) * 6371392)*1.105</f>
        <v>95.415535472219261</v>
      </c>
    </row>
    <row r="1640" spans="1:8" x14ac:dyDescent="0.3">
      <c r="A1640" t="s">
        <v>194</v>
      </c>
      <c r="B1640" t="str">
        <f>VLOOKUP(C1640, olt_db!$B$2:$E$75, 2, 0)</f>
        <v>OLT-SMGN-IBS-Bandar_Sawah-02</v>
      </c>
      <c r="C1640" t="s">
        <v>206</v>
      </c>
      <c r="D1640" s="69" t="s">
        <v>776</v>
      </c>
      <c r="E1640" s="69" t="s">
        <v>747</v>
      </c>
      <c r="F1640" s="70">
        <v>3.1562422712837899</v>
      </c>
      <c r="G1640" s="71">
        <v>99.317970776026897</v>
      </c>
      <c r="H1640" s="72">
        <f t="shared" si="52"/>
        <v>57.593943090609571</v>
      </c>
    </row>
    <row r="1641" spans="1:8" x14ac:dyDescent="0.3">
      <c r="A1641" t="s">
        <v>194</v>
      </c>
      <c r="B1641" t="str">
        <f>VLOOKUP(C1641, olt_db!$B$2:$E$75, 2, 0)</f>
        <v>OLT-SMGN-IBS-Bandar_Sawah-02</v>
      </c>
      <c r="C1641" t="s">
        <v>206</v>
      </c>
      <c r="D1641" s="69" t="s">
        <v>776</v>
      </c>
      <c r="E1641" s="69" t="s">
        <v>748</v>
      </c>
      <c r="F1641" s="70">
        <v>3.1561851115378499</v>
      </c>
      <c r="G1641" s="71">
        <v>99.317504859684306</v>
      </c>
      <c r="H1641" s="72">
        <f t="shared" si="52"/>
        <v>122.25953822987169</v>
      </c>
    </row>
    <row r="1642" spans="1:8" x14ac:dyDescent="0.3">
      <c r="A1642" t="s">
        <v>194</v>
      </c>
      <c r="B1642" t="str">
        <f>VLOOKUP(C1642, olt_db!$B$2:$E$75, 2, 0)</f>
        <v>OLT-SMGN-IBS-Bandar_Sawah-02</v>
      </c>
      <c r="C1642" t="s">
        <v>206</v>
      </c>
      <c r="D1642" s="69" t="s">
        <v>776</v>
      </c>
      <c r="E1642" s="69" t="s">
        <v>711</v>
      </c>
      <c r="F1642" s="70">
        <v>3.1560758134144602</v>
      </c>
      <c r="G1642" s="71">
        <v>99.316514411507299</v>
      </c>
      <c r="H1642" s="72">
        <f t="shared" si="52"/>
        <v>52.305584715512197</v>
      </c>
    </row>
    <row r="1643" spans="1:8" x14ac:dyDescent="0.3">
      <c r="A1643" t="s">
        <v>194</v>
      </c>
      <c r="B1643" t="str">
        <f>VLOOKUP(C1643, olt_db!$B$2:$E$75, 2, 0)</f>
        <v>OLT-SMGN-IBS-Bandar_Sawah-02</v>
      </c>
      <c r="C1643" t="s">
        <v>206</v>
      </c>
      <c r="D1643" s="69" t="s">
        <v>776</v>
      </c>
      <c r="E1643" s="126" t="s">
        <v>712</v>
      </c>
      <c r="F1643" s="127">
        <v>3.15565016326752</v>
      </c>
      <c r="G1643" s="128">
        <v>99.316510191325307</v>
      </c>
      <c r="H1643" s="129">
        <f>(ACOS(COS(RADIANS(90-olt_db!F46)) * COS(RADIANS(90-F1643)) + SIN(RADIANS(90-olt_db!F46)) * SIN(RADIANS(90-F1643)) * COS(RADIANS(olt_db!G46-G1643))) * 6371392)*1.105</f>
        <v>57.331540779920999</v>
      </c>
    </row>
    <row r="1644" spans="1:8" x14ac:dyDescent="0.3">
      <c r="A1644" t="s">
        <v>194</v>
      </c>
      <c r="B1644" t="str">
        <f>VLOOKUP(C1644, olt_db!$B$2:$E$75, 2, 0)</f>
        <v>OLT-SMGN-IBS-Bandar_Sawah-02</v>
      </c>
      <c r="C1644" t="s">
        <v>206</v>
      </c>
      <c r="D1644" s="73" t="s">
        <v>777</v>
      </c>
      <c r="E1644" s="73" t="s">
        <v>947</v>
      </c>
      <c r="F1644" s="74">
        <v>3.1573237018800802</v>
      </c>
      <c r="G1644" s="75">
        <v>99.339969784733299</v>
      </c>
      <c r="H1644" s="76">
        <f t="shared" ref="H1644:H1681" si="53">(ACOS(COS(RADIANS(90-F1645)) * COS(RADIANS(90-F1644)) + SIN(RADIANS(90-F1645)) * SIN(RADIANS(90-F1644)) * COS(RADIANS(G1645-G1644))) * 6371392)*1.105</f>
        <v>104.53265360443839</v>
      </c>
    </row>
    <row r="1645" spans="1:8" x14ac:dyDescent="0.3">
      <c r="A1645" t="s">
        <v>194</v>
      </c>
      <c r="B1645" t="str">
        <f>VLOOKUP(C1645, olt_db!$B$2:$E$75, 2, 0)</f>
        <v>OLT-SMGN-IBS-Bandar_Sawah-02</v>
      </c>
      <c r="C1645" t="s">
        <v>206</v>
      </c>
      <c r="D1645" s="73" t="s">
        <v>777</v>
      </c>
      <c r="E1645" s="73" t="s">
        <v>948</v>
      </c>
      <c r="F1645" s="74">
        <v>3.1570346171345198</v>
      </c>
      <c r="G1645" s="75">
        <v>99.339168489516894</v>
      </c>
      <c r="H1645" s="76">
        <f t="shared" si="53"/>
        <v>108.93099646395508</v>
      </c>
    </row>
    <row r="1646" spans="1:8" x14ac:dyDescent="0.3">
      <c r="A1646" t="s">
        <v>194</v>
      </c>
      <c r="B1646" t="str">
        <f>VLOOKUP(C1646, olt_db!$B$2:$E$75, 2, 0)</f>
        <v>OLT-SMGN-IBS-Bandar_Sawah-02</v>
      </c>
      <c r="C1646" t="s">
        <v>206</v>
      </c>
      <c r="D1646" s="73" t="s">
        <v>777</v>
      </c>
      <c r="E1646" s="73" t="s">
        <v>949</v>
      </c>
      <c r="F1646" s="74">
        <v>3.15684681208969</v>
      </c>
      <c r="G1646" s="75">
        <v>99.338300796505806</v>
      </c>
      <c r="H1646" s="76">
        <f t="shared" si="53"/>
        <v>59.721047996898299</v>
      </c>
    </row>
    <row r="1647" spans="1:8" x14ac:dyDescent="0.3">
      <c r="A1647" t="s">
        <v>194</v>
      </c>
      <c r="B1647" t="str">
        <f>VLOOKUP(C1647, olt_db!$B$2:$E$75, 2, 0)</f>
        <v>OLT-SMGN-IBS-Bandar_Sawah-02</v>
      </c>
      <c r="C1647" t="s">
        <v>206</v>
      </c>
      <c r="D1647" s="73" t="s">
        <v>777</v>
      </c>
      <c r="E1647" s="73" t="s">
        <v>950</v>
      </c>
      <c r="F1647" s="74">
        <v>3.1567875875471998</v>
      </c>
      <c r="G1647" s="75">
        <v>99.337817665138402</v>
      </c>
      <c r="H1647" s="76">
        <f t="shared" si="53"/>
        <v>64.489594684697522</v>
      </c>
    </row>
    <row r="1648" spans="1:8" x14ac:dyDescent="0.3">
      <c r="A1648" t="s">
        <v>194</v>
      </c>
      <c r="B1648" t="str">
        <f>VLOOKUP(C1648, olt_db!$B$2:$E$75, 2, 0)</f>
        <v>OLT-SMGN-IBS-Bandar_Sawah-02</v>
      </c>
      <c r="C1648" t="s">
        <v>206</v>
      </c>
      <c r="D1648" s="73" t="s">
        <v>777</v>
      </c>
      <c r="E1648" s="73" t="s">
        <v>951</v>
      </c>
      <c r="F1648" s="74">
        <v>3.1568135403892499</v>
      </c>
      <c r="G1648" s="75">
        <v>99.337292683764602</v>
      </c>
      <c r="H1648" s="76">
        <f t="shared" si="53"/>
        <v>55.601684351018001</v>
      </c>
    </row>
    <row r="1649" spans="1:8" x14ac:dyDescent="0.3">
      <c r="A1649" t="s">
        <v>194</v>
      </c>
      <c r="B1649" t="str">
        <f>VLOOKUP(C1649, olt_db!$B$2:$E$75, 2, 0)</f>
        <v>OLT-SMGN-IBS-Bandar_Sawah-02</v>
      </c>
      <c r="C1649" t="s">
        <v>206</v>
      </c>
      <c r="D1649" s="73" t="s">
        <v>777</v>
      </c>
      <c r="E1649" s="73" t="s">
        <v>952</v>
      </c>
      <c r="F1649" s="74">
        <v>3.15690226973113</v>
      </c>
      <c r="G1649" s="75">
        <v>99.336848299129699</v>
      </c>
      <c r="H1649" s="76">
        <f t="shared" si="53"/>
        <v>49.935707792567612</v>
      </c>
    </row>
    <row r="1650" spans="1:8" x14ac:dyDescent="0.3">
      <c r="A1650" t="s">
        <v>194</v>
      </c>
      <c r="B1650" t="str">
        <f>VLOOKUP(C1650, olt_db!$B$2:$E$75, 2, 0)</f>
        <v>OLT-SMGN-IBS-Bandar_Sawah-02</v>
      </c>
      <c r="C1650" t="s">
        <v>206</v>
      </c>
      <c r="D1650" s="73" t="s">
        <v>777</v>
      </c>
      <c r="E1650" s="73" t="s">
        <v>953</v>
      </c>
      <c r="F1650" s="74">
        <v>3.1570024924528099</v>
      </c>
      <c r="G1650" s="75">
        <v>99.336453868793996</v>
      </c>
      <c r="H1650" s="76">
        <f t="shared" si="53"/>
        <v>53.949837954079712</v>
      </c>
    </row>
    <row r="1651" spans="1:8" x14ac:dyDescent="0.3">
      <c r="A1651" t="s">
        <v>194</v>
      </c>
      <c r="B1651" t="str">
        <f>VLOOKUP(C1651, olt_db!$B$2:$E$75, 2, 0)</f>
        <v>OLT-SMGN-IBS-Bandar_Sawah-02</v>
      </c>
      <c r="C1651" t="s">
        <v>206</v>
      </c>
      <c r="D1651" s="73" t="s">
        <v>777</v>
      </c>
      <c r="E1651" s="73" t="s">
        <v>954</v>
      </c>
      <c r="F1651" s="74">
        <v>3.1572411381492498</v>
      </c>
      <c r="G1651" s="75">
        <v>99.336084778006807</v>
      </c>
      <c r="H1651" s="76">
        <f t="shared" si="53"/>
        <v>56.200412807193381</v>
      </c>
    </row>
    <row r="1652" spans="1:8" x14ac:dyDescent="0.3">
      <c r="A1652" t="s">
        <v>194</v>
      </c>
      <c r="B1652" t="str">
        <f>VLOOKUP(C1652, olt_db!$B$2:$E$75, 2, 0)</f>
        <v>OLT-SMGN-IBS-Bandar_Sawah-02</v>
      </c>
      <c r="C1652" t="s">
        <v>206</v>
      </c>
      <c r="D1652" s="73" t="s">
        <v>777</v>
      </c>
      <c r="E1652" s="73" t="s">
        <v>955</v>
      </c>
      <c r="F1652" s="74">
        <v>3.1576137125367301</v>
      </c>
      <c r="G1652" s="75">
        <v>99.3358190944966</v>
      </c>
      <c r="H1652" s="76">
        <f t="shared" si="53"/>
        <v>70.55816754266894</v>
      </c>
    </row>
    <row r="1653" spans="1:8" x14ac:dyDescent="0.3">
      <c r="A1653" t="s">
        <v>194</v>
      </c>
      <c r="B1653" t="str">
        <f>VLOOKUP(C1653, olt_db!$B$2:$E$75, 2, 0)</f>
        <v>OLT-SMGN-IBS-Bandar_Sawah-02</v>
      </c>
      <c r="C1653" t="s">
        <v>206</v>
      </c>
      <c r="D1653" s="73" t="s">
        <v>777</v>
      </c>
      <c r="E1653" s="73" t="s">
        <v>956</v>
      </c>
      <c r="F1653" s="74">
        <v>3.1580717030149001</v>
      </c>
      <c r="G1653" s="75">
        <v>99.335472206670801</v>
      </c>
      <c r="H1653" s="76">
        <f t="shared" si="53"/>
        <v>78.465636200867294</v>
      </c>
    </row>
    <row r="1654" spans="1:8" x14ac:dyDescent="0.3">
      <c r="A1654" t="s">
        <v>194</v>
      </c>
      <c r="B1654" t="str">
        <f>VLOOKUP(C1654, olt_db!$B$2:$E$75, 2, 0)</f>
        <v>OLT-SMGN-IBS-Bandar_Sawah-02</v>
      </c>
      <c r="C1654" t="s">
        <v>206</v>
      </c>
      <c r="D1654" s="73" t="s">
        <v>777</v>
      </c>
      <c r="E1654" s="73" t="s">
        <v>957</v>
      </c>
      <c r="F1654" s="74">
        <v>3.1585879672919002</v>
      </c>
      <c r="G1654" s="75">
        <v>99.335095819293102</v>
      </c>
      <c r="H1654" s="76">
        <f t="shared" si="53"/>
        <v>95.552299205317354</v>
      </c>
    </row>
    <row r="1655" spans="1:8" x14ac:dyDescent="0.3">
      <c r="A1655" t="s">
        <v>194</v>
      </c>
      <c r="B1655" t="str">
        <f>VLOOKUP(C1655, olt_db!$B$2:$E$75, 2, 0)</f>
        <v>OLT-SMGN-IBS-Bandar_Sawah-02</v>
      </c>
      <c r="C1655" t="s">
        <v>206</v>
      </c>
      <c r="D1655" s="73" t="s">
        <v>777</v>
      </c>
      <c r="E1655" s="73" t="s">
        <v>958</v>
      </c>
      <c r="F1655" s="74">
        <v>3.15918464730639</v>
      </c>
      <c r="G1655" s="75">
        <v>99.334596397590403</v>
      </c>
      <c r="H1655" s="76">
        <f t="shared" si="53"/>
        <v>43.656915192371493</v>
      </c>
    </row>
    <row r="1656" spans="1:8" x14ac:dyDescent="0.3">
      <c r="A1656" t="s">
        <v>194</v>
      </c>
      <c r="B1656" t="str">
        <f>VLOOKUP(C1656, olt_db!$B$2:$E$75, 2, 0)</f>
        <v>OLT-SMGN-IBS-Bandar_Sawah-02</v>
      </c>
      <c r="C1656" t="s">
        <v>206</v>
      </c>
      <c r="D1656" s="73" t="s">
        <v>777</v>
      </c>
      <c r="E1656" s="73" t="s">
        <v>959</v>
      </c>
      <c r="F1656" s="74">
        <v>3.1594583548705799</v>
      </c>
      <c r="G1656" s="75">
        <v>99.334369530325503</v>
      </c>
      <c r="H1656" s="76">
        <f t="shared" si="53"/>
        <v>42.225965205270057</v>
      </c>
    </row>
    <row r="1657" spans="1:8" x14ac:dyDescent="0.3">
      <c r="A1657" t="s">
        <v>194</v>
      </c>
      <c r="B1657" t="str">
        <f>VLOOKUP(C1657, olt_db!$B$2:$E$75, 2, 0)</f>
        <v>OLT-SMGN-IBS-Bandar_Sawah-02</v>
      </c>
      <c r="C1657" t="s">
        <v>206</v>
      </c>
      <c r="D1657" s="73" t="s">
        <v>777</v>
      </c>
      <c r="E1657" s="73" t="s">
        <v>960</v>
      </c>
      <c r="F1657" s="74">
        <v>3.15961273334069</v>
      </c>
      <c r="G1657" s="75">
        <v>99.3340620503499</v>
      </c>
      <c r="H1657" s="76">
        <f t="shared" si="53"/>
        <v>45.67536722960822</v>
      </c>
    </row>
    <row r="1658" spans="1:8" x14ac:dyDescent="0.3">
      <c r="A1658" t="s">
        <v>194</v>
      </c>
      <c r="B1658" t="str">
        <f>VLOOKUP(C1658, olt_db!$B$2:$E$75, 2, 0)</f>
        <v>OLT-SMGN-IBS-Bandar_Sawah-02</v>
      </c>
      <c r="C1658" t="s">
        <v>206</v>
      </c>
      <c r="D1658" s="73" t="s">
        <v>777</v>
      </c>
      <c r="E1658" s="73" t="s">
        <v>961</v>
      </c>
      <c r="F1658" s="74">
        <v>3.1597545426809801</v>
      </c>
      <c r="G1658" s="75">
        <v>99.333717927983798</v>
      </c>
      <c r="H1658" s="76">
        <f t="shared" si="53"/>
        <v>128.17876274428488</v>
      </c>
    </row>
    <row r="1659" spans="1:8" x14ac:dyDescent="0.3">
      <c r="A1659" t="s">
        <v>194</v>
      </c>
      <c r="B1659" t="str">
        <f>VLOOKUP(C1659, olt_db!$B$2:$E$75, 2, 0)</f>
        <v>OLT-SMGN-IBS-Bandar_Sawah-02</v>
      </c>
      <c r="C1659" t="s">
        <v>206</v>
      </c>
      <c r="D1659" s="73" t="s">
        <v>777</v>
      </c>
      <c r="E1659" s="73" t="s">
        <v>962</v>
      </c>
      <c r="F1659" s="74">
        <v>3.160675354316</v>
      </c>
      <c r="G1659" s="75">
        <v>99.333227034244601</v>
      </c>
      <c r="H1659" s="76">
        <f t="shared" si="53"/>
        <v>33.775630497469521</v>
      </c>
    </row>
    <row r="1660" spans="1:8" x14ac:dyDescent="0.3">
      <c r="A1660" t="s">
        <v>194</v>
      </c>
      <c r="B1660" t="str">
        <f>VLOOKUP(C1660, olt_db!$B$2:$E$75, 2, 0)</f>
        <v>OLT-SMGN-IBS-Bandar_Sawah-02</v>
      </c>
      <c r="C1660" t="s">
        <v>206</v>
      </c>
      <c r="D1660" s="73" t="s">
        <v>777</v>
      </c>
      <c r="E1660" s="73" t="s">
        <v>963</v>
      </c>
      <c r="F1660" s="74">
        <v>3.1607836249793202</v>
      </c>
      <c r="G1660" s="75">
        <v>99.332974000534406</v>
      </c>
      <c r="H1660" s="76">
        <f t="shared" si="53"/>
        <v>77.415090973791081</v>
      </c>
    </row>
    <row r="1661" spans="1:8" x14ac:dyDescent="0.3">
      <c r="A1661" t="s">
        <v>194</v>
      </c>
      <c r="B1661" t="str">
        <f>VLOOKUP(C1661, olt_db!$B$2:$E$75, 2, 0)</f>
        <v>OLT-SMGN-IBS-Bandar_Sawah-02</v>
      </c>
      <c r="C1661" t="s">
        <v>206</v>
      </c>
      <c r="D1661" s="73" t="s">
        <v>777</v>
      </c>
      <c r="E1661" s="73" t="s">
        <v>964</v>
      </c>
      <c r="F1661" s="74">
        <v>3.1606199100640899</v>
      </c>
      <c r="G1661" s="75">
        <v>99.332364700466002</v>
      </c>
      <c r="H1661" s="76">
        <f t="shared" si="53"/>
        <v>55.219025720810656</v>
      </c>
    </row>
    <row r="1662" spans="1:8" x14ac:dyDescent="0.3">
      <c r="A1662" t="s">
        <v>194</v>
      </c>
      <c r="B1662" t="str">
        <f>VLOOKUP(C1662, olt_db!$B$2:$E$75, 2, 0)</f>
        <v>OLT-SMGN-IBS-Bandar_Sawah-02</v>
      </c>
      <c r="C1662" t="s">
        <v>206</v>
      </c>
      <c r="D1662" s="73" t="s">
        <v>777</v>
      </c>
      <c r="E1662" s="73" t="s">
        <v>965</v>
      </c>
      <c r="F1662" s="74">
        <v>3.16049772131533</v>
      </c>
      <c r="G1662" s="75">
        <v>99.331931591385697</v>
      </c>
      <c r="H1662" s="76">
        <f t="shared" si="53"/>
        <v>56.783623670355155</v>
      </c>
    </row>
    <row r="1663" spans="1:8" x14ac:dyDescent="0.3">
      <c r="A1663" t="s">
        <v>194</v>
      </c>
      <c r="B1663" t="str">
        <f>VLOOKUP(C1663, olt_db!$B$2:$E$75, 2, 0)</f>
        <v>OLT-SMGN-IBS-Bandar_Sawah-02</v>
      </c>
      <c r="C1663" t="s">
        <v>206</v>
      </c>
      <c r="D1663" s="73" t="s">
        <v>777</v>
      </c>
      <c r="E1663" s="73" t="s">
        <v>966</v>
      </c>
      <c r="F1663" s="74">
        <v>3.1603405053224298</v>
      </c>
      <c r="G1663" s="75">
        <v>99.331496380026294</v>
      </c>
      <c r="H1663" s="76">
        <f t="shared" si="53"/>
        <v>75.644227135012542</v>
      </c>
    </row>
    <row r="1664" spans="1:8" x14ac:dyDescent="0.3">
      <c r="A1664" t="s">
        <v>194</v>
      </c>
      <c r="B1664" t="str">
        <f>VLOOKUP(C1664, olt_db!$B$2:$E$75, 2, 0)</f>
        <v>OLT-SMGN-IBS-Bandar_Sawah-02</v>
      </c>
      <c r="C1664" t="s">
        <v>206</v>
      </c>
      <c r="D1664" s="73" t="s">
        <v>777</v>
      </c>
      <c r="E1664" s="73" t="s">
        <v>967</v>
      </c>
      <c r="F1664" s="74">
        <v>3.16008184238737</v>
      </c>
      <c r="G1664" s="75">
        <v>99.3309369040918</v>
      </c>
      <c r="H1664" s="76">
        <f t="shared" si="53"/>
        <v>51.608449364820117</v>
      </c>
    </row>
    <row r="1665" spans="1:8" x14ac:dyDescent="0.3">
      <c r="A1665" t="s">
        <v>194</v>
      </c>
      <c r="B1665" t="str">
        <f>VLOOKUP(C1665, olt_db!$B$2:$E$75, 2, 0)</f>
        <v>OLT-SMGN-IBS-Bandar_Sawah-02</v>
      </c>
      <c r="C1665" t="s">
        <v>206</v>
      </c>
      <c r="D1665" s="73" t="s">
        <v>777</v>
      </c>
      <c r="E1665" s="73" t="s">
        <v>968</v>
      </c>
      <c r="F1665" s="74">
        <v>3.1598933442661798</v>
      </c>
      <c r="G1665" s="75">
        <v>99.330561010940301</v>
      </c>
      <c r="H1665" s="76">
        <f t="shared" si="53"/>
        <v>62.525367331986288</v>
      </c>
    </row>
    <row r="1666" spans="1:8" x14ac:dyDescent="0.3">
      <c r="A1666" t="s">
        <v>194</v>
      </c>
      <c r="B1666" t="str">
        <f>VLOOKUP(C1666, olt_db!$B$2:$E$75, 2, 0)</f>
        <v>OLT-SMGN-IBS-Bandar_Sawah-02</v>
      </c>
      <c r="C1666" t="s">
        <v>206</v>
      </c>
      <c r="D1666" s="73" t="s">
        <v>777</v>
      </c>
      <c r="E1666" s="73" t="s">
        <v>969</v>
      </c>
      <c r="F1666" s="74">
        <v>3.15965417744246</v>
      </c>
      <c r="G1666" s="75">
        <v>99.330111197327298</v>
      </c>
      <c r="H1666" s="76">
        <f t="shared" si="53"/>
        <v>54.949889622836814</v>
      </c>
    </row>
    <row r="1667" spans="1:8" x14ac:dyDescent="0.3">
      <c r="A1667" t="s">
        <v>194</v>
      </c>
      <c r="B1667" t="str">
        <f>VLOOKUP(C1667, olt_db!$B$2:$E$75, 2, 0)</f>
        <v>OLT-SMGN-IBS-Bandar_Sawah-02</v>
      </c>
      <c r="C1667" t="s">
        <v>206</v>
      </c>
      <c r="D1667" s="73" t="s">
        <v>777</v>
      </c>
      <c r="E1667" s="73" t="s">
        <v>970</v>
      </c>
      <c r="F1667" s="74">
        <v>3.1594300720000201</v>
      </c>
      <c r="G1667" s="75">
        <v>99.329723624330597</v>
      </c>
      <c r="H1667" s="76">
        <f t="shared" si="53"/>
        <v>63.699613039693091</v>
      </c>
    </row>
    <row r="1668" spans="1:8" x14ac:dyDescent="0.3">
      <c r="A1668" t="s">
        <v>194</v>
      </c>
      <c r="B1668" t="str">
        <f>VLOOKUP(C1668, olt_db!$B$2:$E$75, 2, 0)</f>
        <v>OLT-SMGN-IBS-Bandar_Sawah-02</v>
      </c>
      <c r="C1668" t="s">
        <v>206</v>
      </c>
      <c r="D1668" s="73" t="s">
        <v>777</v>
      </c>
      <c r="E1668" s="73" t="s">
        <v>971</v>
      </c>
      <c r="F1668" s="74">
        <v>3.1591844414778198</v>
      </c>
      <c r="G1668" s="75">
        <v>99.32926641908</v>
      </c>
      <c r="H1668" s="76">
        <f t="shared" si="53"/>
        <v>60.060378779450176</v>
      </c>
    </row>
    <row r="1669" spans="1:8" x14ac:dyDescent="0.3">
      <c r="A1669" t="s">
        <v>194</v>
      </c>
      <c r="B1669" t="str">
        <f>VLOOKUP(C1669, olt_db!$B$2:$E$75, 2, 0)</f>
        <v>OLT-SMGN-IBS-Bandar_Sawah-02</v>
      </c>
      <c r="C1669" t="s">
        <v>206</v>
      </c>
      <c r="D1669" s="73" t="s">
        <v>777</v>
      </c>
      <c r="E1669" s="73" t="s">
        <v>972</v>
      </c>
      <c r="F1669" s="74">
        <v>3.15895630720525</v>
      </c>
      <c r="G1669" s="75">
        <v>99.328833485819999</v>
      </c>
      <c r="H1669" s="76">
        <f t="shared" si="53"/>
        <v>62.680869090362897</v>
      </c>
    </row>
    <row r="1670" spans="1:8" x14ac:dyDescent="0.3">
      <c r="A1670" t="s">
        <v>194</v>
      </c>
      <c r="B1670" t="str">
        <f>VLOOKUP(C1670, olt_db!$B$2:$E$75, 2, 0)</f>
        <v>OLT-SMGN-IBS-Bandar_Sawah-02</v>
      </c>
      <c r="C1670" t="s">
        <v>206</v>
      </c>
      <c r="D1670" s="73" t="s">
        <v>777</v>
      </c>
      <c r="E1670" s="73" t="s">
        <v>973</v>
      </c>
      <c r="F1670" s="74">
        <v>3.1587043302621001</v>
      </c>
      <c r="G1670" s="75">
        <v>99.328389282985597</v>
      </c>
      <c r="H1670" s="76">
        <f t="shared" si="53"/>
        <v>58.202906800344593</v>
      </c>
    </row>
    <row r="1671" spans="1:8" x14ac:dyDescent="0.3">
      <c r="A1671" t="s">
        <v>194</v>
      </c>
      <c r="B1671" t="str">
        <f>VLOOKUP(C1671, olt_db!$B$2:$E$75, 2, 0)</f>
        <v>OLT-SMGN-IBS-Bandar_Sawah-02</v>
      </c>
      <c r="C1671" t="s">
        <v>206</v>
      </c>
      <c r="D1671" s="73" t="s">
        <v>777</v>
      </c>
      <c r="E1671" s="73" t="s">
        <v>974</v>
      </c>
      <c r="F1671" s="74">
        <v>3.15846096491099</v>
      </c>
      <c r="G1671" s="75">
        <v>99.327982301562002</v>
      </c>
      <c r="H1671" s="76">
        <f t="shared" si="53"/>
        <v>48.52332270215156</v>
      </c>
    </row>
    <row r="1672" spans="1:8" x14ac:dyDescent="0.3">
      <c r="A1672" t="s">
        <v>194</v>
      </c>
      <c r="B1672" t="str">
        <f>VLOOKUP(C1672, olt_db!$B$2:$E$75, 2, 0)</f>
        <v>OLT-SMGN-IBS-Bandar_Sawah-02</v>
      </c>
      <c r="C1672" t="s">
        <v>206</v>
      </c>
      <c r="D1672" s="73" t="s">
        <v>777</v>
      </c>
      <c r="E1672" s="73" t="s">
        <v>975</v>
      </c>
      <c r="F1672" s="74">
        <v>3.1582607377114198</v>
      </c>
      <c r="G1672" s="75">
        <v>99.327641419773997</v>
      </c>
      <c r="H1672" s="76">
        <f t="shared" si="53"/>
        <v>48.474191122010915</v>
      </c>
    </row>
    <row r="1673" spans="1:8" x14ac:dyDescent="0.3">
      <c r="A1673" t="s">
        <v>194</v>
      </c>
      <c r="B1673" t="str">
        <f>VLOOKUP(C1673, olt_db!$B$2:$E$75, 2, 0)</f>
        <v>OLT-SMGN-IBS-Bandar_Sawah-02</v>
      </c>
      <c r="C1673" t="s">
        <v>206</v>
      </c>
      <c r="D1673" s="73" t="s">
        <v>777</v>
      </c>
      <c r="E1673" s="73" t="s">
        <v>976</v>
      </c>
      <c r="F1673" s="74">
        <v>3.158066546978</v>
      </c>
      <c r="G1673" s="75">
        <v>99.327297513066796</v>
      </c>
      <c r="H1673" s="76">
        <f t="shared" si="53"/>
        <v>16.50724115419747</v>
      </c>
    </row>
    <row r="1674" spans="1:8" x14ac:dyDescent="0.3">
      <c r="A1674" t="s">
        <v>194</v>
      </c>
      <c r="B1674" t="str">
        <f>VLOOKUP(C1674, olt_db!$B$2:$E$75, 2, 0)</f>
        <v>OLT-SMGN-IBS-Bandar_Sawah-02</v>
      </c>
      <c r="C1674" t="s">
        <v>206</v>
      </c>
      <c r="D1674" s="73" t="s">
        <v>777</v>
      </c>
      <c r="E1674" s="73" t="s">
        <v>977</v>
      </c>
      <c r="F1674" s="74">
        <v>3.1580558969349402</v>
      </c>
      <c r="G1674" s="75">
        <v>99.327163395150507</v>
      </c>
      <c r="H1674" s="76">
        <f t="shared" si="53"/>
        <v>47.627850360033271</v>
      </c>
    </row>
    <row r="1675" spans="1:8" x14ac:dyDescent="0.3">
      <c r="A1675" t="s">
        <v>194</v>
      </c>
      <c r="B1675" t="str">
        <f>VLOOKUP(C1675, olt_db!$B$2:$E$75, 2, 0)</f>
        <v>OLT-SMGN-IBS-Bandar_Sawah-02</v>
      </c>
      <c r="C1675" t="s">
        <v>206</v>
      </c>
      <c r="D1675" s="73" t="s">
        <v>777</v>
      </c>
      <c r="E1675" s="73" t="s">
        <v>978</v>
      </c>
      <c r="F1675" s="74">
        <v>3.1580557452143099</v>
      </c>
      <c r="G1675" s="75">
        <v>99.326775202820698</v>
      </c>
      <c r="H1675" s="76">
        <f t="shared" si="53"/>
        <v>46.664652545367659</v>
      </c>
    </row>
    <row r="1676" spans="1:8" x14ac:dyDescent="0.3">
      <c r="A1676" t="s">
        <v>194</v>
      </c>
      <c r="B1676" t="str">
        <f>VLOOKUP(C1676, olt_db!$B$2:$E$75, 2, 0)</f>
        <v>OLT-SMGN-IBS-Bandar_Sawah-02</v>
      </c>
      <c r="C1676" t="s">
        <v>206</v>
      </c>
      <c r="D1676" s="73" t="s">
        <v>777</v>
      </c>
      <c r="E1676" s="73" t="s">
        <v>979</v>
      </c>
      <c r="F1676" s="74">
        <v>3.1580567186883499</v>
      </c>
      <c r="G1676" s="75">
        <v>99.326394861785104</v>
      </c>
      <c r="H1676" s="76">
        <f t="shared" si="53"/>
        <v>56.924553559275772</v>
      </c>
    </row>
    <row r="1677" spans="1:8" x14ac:dyDescent="0.3">
      <c r="A1677" t="s">
        <v>194</v>
      </c>
      <c r="B1677" t="str">
        <f>VLOOKUP(C1677, olt_db!$B$2:$E$75, 2, 0)</f>
        <v>OLT-SMGN-IBS-Bandar_Sawah-02</v>
      </c>
      <c r="C1677" t="s">
        <v>206</v>
      </c>
      <c r="D1677" s="73" t="s">
        <v>777</v>
      </c>
      <c r="E1677" s="73" t="s">
        <v>980</v>
      </c>
      <c r="F1677" s="74">
        <v>3.1580662218081099</v>
      </c>
      <c r="G1677" s="75">
        <v>99.325930993567894</v>
      </c>
      <c r="H1677" s="76">
        <f t="shared" si="53"/>
        <v>53.404012413381579</v>
      </c>
    </row>
    <row r="1678" spans="1:8" x14ac:dyDescent="0.3">
      <c r="A1678" t="s">
        <v>194</v>
      </c>
      <c r="B1678" t="str">
        <f>VLOOKUP(C1678, olt_db!$B$2:$E$75, 2, 0)</f>
        <v>OLT-SMGN-IBS-Bandar_Sawah-02</v>
      </c>
      <c r="C1678" t="s">
        <v>206</v>
      </c>
      <c r="D1678" s="73" t="s">
        <v>777</v>
      </c>
      <c r="E1678" s="73" t="s">
        <v>981</v>
      </c>
      <c r="F1678" s="74">
        <v>3.15807113564105</v>
      </c>
      <c r="G1678" s="75">
        <v>99.325495749560503</v>
      </c>
      <c r="H1678" s="76">
        <f t="shared" si="53"/>
        <v>49.344943092222124</v>
      </c>
    </row>
    <row r="1679" spans="1:8" x14ac:dyDescent="0.3">
      <c r="A1679" t="s">
        <v>194</v>
      </c>
      <c r="B1679" t="str">
        <f>VLOOKUP(C1679, olt_db!$B$2:$E$75, 2, 0)</f>
        <v>OLT-SMGN-IBS-Bandar_Sawah-02</v>
      </c>
      <c r="C1679" t="s">
        <v>206</v>
      </c>
      <c r="D1679" s="73" t="s">
        <v>777</v>
      </c>
      <c r="E1679" s="73" t="s">
        <v>982</v>
      </c>
      <c r="F1679" s="74">
        <v>3.1579981558844601</v>
      </c>
      <c r="G1679" s="75">
        <v>99.325100259493098</v>
      </c>
      <c r="H1679" s="76">
        <f t="shared" si="53"/>
        <v>39.65887849878272</v>
      </c>
    </row>
    <row r="1680" spans="1:8" x14ac:dyDescent="0.3">
      <c r="A1680" t="s">
        <v>194</v>
      </c>
      <c r="B1680" t="str">
        <f>VLOOKUP(C1680, olt_db!$B$2:$E$75, 2, 0)</f>
        <v>OLT-SMGN-IBS-Bandar_Sawah-02</v>
      </c>
      <c r="C1680" t="s">
        <v>206</v>
      </c>
      <c r="D1680" s="73" t="s">
        <v>777</v>
      </c>
      <c r="E1680" s="73" t="s">
        <v>983</v>
      </c>
      <c r="F1680" s="74">
        <v>3.1578487755200499</v>
      </c>
      <c r="G1680" s="75">
        <v>99.3248137252465</v>
      </c>
      <c r="H1680" s="76">
        <f t="shared" si="53"/>
        <v>51.630943558490664</v>
      </c>
    </row>
    <row r="1681" spans="1:8" x14ac:dyDescent="0.3">
      <c r="A1681" t="s">
        <v>194</v>
      </c>
      <c r="B1681" t="str">
        <f>VLOOKUP(C1681, olt_db!$B$2:$E$75, 2, 0)</f>
        <v>OLT-SMGN-IBS-Bandar_Sawah-02</v>
      </c>
      <c r="C1681" t="s">
        <v>206</v>
      </c>
      <c r="D1681" s="73" t="s">
        <v>777</v>
      </c>
      <c r="E1681" s="73" t="s">
        <v>984</v>
      </c>
      <c r="F1681" s="74">
        <v>3.15752625528454</v>
      </c>
      <c r="G1681" s="75">
        <v>99.324543997557001</v>
      </c>
      <c r="H1681" s="76">
        <f t="shared" si="53"/>
        <v>14.498465216455765</v>
      </c>
    </row>
    <row r="1682" spans="1:8" x14ac:dyDescent="0.3">
      <c r="A1682" t="s">
        <v>194</v>
      </c>
      <c r="B1682" t="str">
        <f>VLOOKUP(C1682, olt_db!$B$2:$E$75, 2, 0)</f>
        <v>OLT-SMGN-IBS-Bandar_Sawah-02</v>
      </c>
      <c r="C1682" t="s">
        <v>206</v>
      </c>
      <c r="D1682" s="73" t="s">
        <v>777</v>
      </c>
      <c r="E1682" s="73" t="s">
        <v>738</v>
      </c>
      <c r="F1682" s="74">
        <v>3.1574614217989501</v>
      </c>
      <c r="G1682" s="75">
        <v>99.324445261696198</v>
      </c>
      <c r="H1682" s="76">
        <f t="shared" ref="H1682:H1693" si="54">(ACOS(COS(RADIANS(90-F1683)) * COS(RADIANS(90-F1682)) + SIN(RADIANS(90-F1683)) * SIN(RADIANS(90-F1682)) * COS(RADIANS(G1683-G1682))) * 6371392)*1.105</f>
        <v>51.476591892856476</v>
      </c>
    </row>
    <row r="1683" spans="1:8" x14ac:dyDescent="0.3">
      <c r="A1683" t="s">
        <v>194</v>
      </c>
      <c r="B1683" t="str">
        <f>VLOOKUP(C1683, olt_db!$B$2:$E$75, 2, 0)</f>
        <v>OLT-SMGN-IBS-Bandar_Sawah-02</v>
      </c>
      <c r="C1683" t="s">
        <v>206</v>
      </c>
      <c r="D1683" s="73" t="s">
        <v>777</v>
      </c>
      <c r="E1683" s="73" t="s">
        <v>739</v>
      </c>
      <c r="F1683" s="74">
        <v>3.1570426941288199</v>
      </c>
      <c r="G1683" s="75">
        <v>99.324432376124804</v>
      </c>
      <c r="H1683" s="76">
        <f t="shared" si="54"/>
        <v>63.213713117825741</v>
      </c>
    </row>
    <row r="1684" spans="1:8" x14ac:dyDescent="0.3">
      <c r="A1684" t="s">
        <v>194</v>
      </c>
      <c r="B1684" t="str">
        <f>VLOOKUP(C1684, olt_db!$B$2:$E$75, 2, 0)</f>
        <v>OLT-SMGN-IBS-Bandar_Sawah-02</v>
      </c>
      <c r="C1684" t="s">
        <v>206</v>
      </c>
      <c r="D1684" s="73" t="s">
        <v>777</v>
      </c>
      <c r="E1684" s="73" t="s">
        <v>740</v>
      </c>
      <c r="F1684" s="74">
        <v>3.15702421578988</v>
      </c>
      <c r="G1684" s="75">
        <v>99.323917483213094</v>
      </c>
      <c r="H1684" s="76">
        <f t="shared" si="54"/>
        <v>79.715416469134126</v>
      </c>
    </row>
    <row r="1685" spans="1:8" x14ac:dyDescent="0.3">
      <c r="A1685" t="s">
        <v>194</v>
      </c>
      <c r="B1685" t="str">
        <f>VLOOKUP(C1685, olt_db!$B$2:$E$75, 2, 0)</f>
        <v>OLT-SMGN-IBS-Bandar_Sawah-02</v>
      </c>
      <c r="C1685" t="s">
        <v>206</v>
      </c>
      <c r="D1685" s="73" t="s">
        <v>777</v>
      </c>
      <c r="E1685" s="73" t="s">
        <v>741</v>
      </c>
      <c r="F1685" s="74">
        <v>3.15686098210361</v>
      </c>
      <c r="G1685" s="75">
        <v>99.323288664495806</v>
      </c>
      <c r="H1685" s="76">
        <f t="shared" si="54"/>
        <v>87.140020498455073</v>
      </c>
    </row>
    <row r="1686" spans="1:8" x14ac:dyDescent="0.3">
      <c r="A1686" t="s">
        <v>194</v>
      </c>
      <c r="B1686" t="str">
        <f>VLOOKUP(C1686, olt_db!$B$2:$E$75, 2, 0)</f>
        <v>OLT-SMGN-IBS-Bandar_Sawah-02</v>
      </c>
      <c r="C1686" t="s">
        <v>206</v>
      </c>
      <c r="D1686" s="73" t="s">
        <v>777</v>
      </c>
      <c r="E1686" s="73" t="s">
        <v>742</v>
      </c>
      <c r="F1686" s="74">
        <v>3.1567764631505502</v>
      </c>
      <c r="G1686" s="75">
        <v>99.322583490469796</v>
      </c>
      <c r="H1686" s="76">
        <f t="shared" si="54"/>
        <v>74.575043341671162</v>
      </c>
    </row>
    <row r="1687" spans="1:8" x14ac:dyDescent="0.3">
      <c r="A1687" t="s">
        <v>194</v>
      </c>
      <c r="B1687" t="str">
        <f>VLOOKUP(C1687, olt_db!$B$2:$E$75, 2, 0)</f>
        <v>OLT-SMGN-IBS-Bandar_Sawah-02</v>
      </c>
      <c r="C1687" t="s">
        <v>206</v>
      </c>
      <c r="D1687" s="73" t="s">
        <v>777</v>
      </c>
      <c r="E1687" s="73" t="s">
        <v>743</v>
      </c>
      <c r="F1687" s="74">
        <v>3.1566945019695498</v>
      </c>
      <c r="G1687" s="75">
        <v>99.321981233359097</v>
      </c>
      <c r="H1687" s="76">
        <f t="shared" si="54"/>
        <v>173.71267735221016</v>
      </c>
    </row>
    <row r="1688" spans="1:8" x14ac:dyDescent="0.3">
      <c r="A1688" t="s">
        <v>194</v>
      </c>
      <c r="B1688" t="str">
        <f>VLOOKUP(C1688, olt_db!$B$2:$E$75, 2, 0)</f>
        <v>OLT-SMGN-IBS-Bandar_Sawah-02</v>
      </c>
      <c r="C1688" t="s">
        <v>206</v>
      </c>
      <c r="D1688" s="73" t="s">
        <v>777</v>
      </c>
      <c r="E1688" s="73" t="s">
        <v>744</v>
      </c>
      <c r="F1688" s="74">
        <v>3.1565042035985198</v>
      </c>
      <c r="G1688" s="75">
        <v>99.320578270155195</v>
      </c>
      <c r="H1688" s="76">
        <f t="shared" si="54"/>
        <v>122.50680482719902</v>
      </c>
    </row>
    <row r="1689" spans="1:8" x14ac:dyDescent="0.3">
      <c r="A1689" t="s">
        <v>194</v>
      </c>
      <c r="B1689" t="str">
        <f>VLOOKUP(C1689, olt_db!$B$2:$E$75, 2, 0)</f>
        <v>OLT-SMGN-IBS-Bandar_Sawah-02</v>
      </c>
      <c r="C1689" t="s">
        <v>206</v>
      </c>
      <c r="D1689" s="73" t="s">
        <v>777</v>
      </c>
      <c r="E1689" s="73" t="s">
        <v>745</v>
      </c>
      <c r="F1689" s="74">
        <v>3.1563995334955299</v>
      </c>
      <c r="G1689" s="75">
        <v>99.319585294034496</v>
      </c>
      <c r="H1689" s="76">
        <f t="shared" si="54"/>
        <v>103.86928349761311</v>
      </c>
    </row>
    <row r="1690" spans="1:8" x14ac:dyDescent="0.3">
      <c r="A1690" t="s">
        <v>194</v>
      </c>
      <c r="B1690" t="str">
        <f>VLOOKUP(C1690, olt_db!$B$2:$E$75, 2, 0)</f>
        <v>OLT-SMGN-IBS-Bandar_Sawah-02</v>
      </c>
      <c r="C1690" t="s">
        <v>206</v>
      </c>
      <c r="D1690" s="73" t="s">
        <v>777</v>
      </c>
      <c r="E1690" s="73" t="s">
        <v>746</v>
      </c>
      <c r="F1690" s="74">
        <v>3.15627663649318</v>
      </c>
      <c r="G1690" s="75">
        <v>99.318747700171002</v>
      </c>
      <c r="H1690" s="76">
        <f t="shared" si="54"/>
        <v>95.415535472219261</v>
      </c>
    </row>
    <row r="1691" spans="1:8" x14ac:dyDescent="0.3">
      <c r="A1691" t="s">
        <v>194</v>
      </c>
      <c r="B1691" t="str">
        <f>VLOOKUP(C1691, olt_db!$B$2:$E$75, 2, 0)</f>
        <v>OLT-SMGN-IBS-Bandar_Sawah-02</v>
      </c>
      <c r="C1691" t="s">
        <v>206</v>
      </c>
      <c r="D1691" s="73" t="s">
        <v>777</v>
      </c>
      <c r="E1691" s="73" t="s">
        <v>747</v>
      </c>
      <c r="F1691" s="74">
        <v>3.1562422712837899</v>
      </c>
      <c r="G1691" s="75">
        <v>99.317970776026897</v>
      </c>
      <c r="H1691" s="76">
        <f t="shared" si="54"/>
        <v>57.593943090609571</v>
      </c>
    </row>
    <row r="1692" spans="1:8" x14ac:dyDescent="0.3">
      <c r="A1692" t="s">
        <v>194</v>
      </c>
      <c r="B1692" t="str">
        <f>VLOOKUP(C1692, olt_db!$B$2:$E$75, 2, 0)</f>
        <v>OLT-SMGN-IBS-Bandar_Sawah-02</v>
      </c>
      <c r="C1692" t="s">
        <v>206</v>
      </c>
      <c r="D1692" s="73" t="s">
        <v>777</v>
      </c>
      <c r="E1692" s="73" t="s">
        <v>748</v>
      </c>
      <c r="F1692" s="74">
        <v>3.1561851115378499</v>
      </c>
      <c r="G1692" s="75">
        <v>99.317504859684306</v>
      </c>
      <c r="H1692" s="76">
        <f t="shared" si="54"/>
        <v>122.25953822987169</v>
      </c>
    </row>
    <row r="1693" spans="1:8" x14ac:dyDescent="0.3">
      <c r="A1693" t="s">
        <v>194</v>
      </c>
      <c r="B1693" t="str">
        <f>VLOOKUP(C1693, olt_db!$B$2:$E$75, 2, 0)</f>
        <v>OLT-SMGN-IBS-Bandar_Sawah-02</v>
      </c>
      <c r="C1693" t="s">
        <v>206</v>
      </c>
      <c r="D1693" s="73" t="s">
        <v>777</v>
      </c>
      <c r="E1693" s="73" t="s">
        <v>711</v>
      </c>
      <c r="F1693" s="74">
        <v>3.1560758134144602</v>
      </c>
      <c r="G1693" s="75">
        <v>99.316514411507299</v>
      </c>
      <c r="H1693" s="76">
        <f t="shared" si="54"/>
        <v>52.305584715512197</v>
      </c>
    </row>
    <row r="1694" spans="1:8" x14ac:dyDescent="0.3">
      <c r="A1694" t="s">
        <v>194</v>
      </c>
      <c r="B1694" t="str">
        <f>VLOOKUP(C1694, olt_db!$B$2:$E$75, 2, 0)</f>
        <v>OLT-SMGN-IBS-Bandar_Sawah-02</v>
      </c>
      <c r="C1694" t="s">
        <v>206</v>
      </c>
      <c r="D1694" s="73" t="s">
        <v>777</v>
      </c>
      <c r="E1694" s="155" t="s">
        <v>712</v>
      </c>
      <c r="F1694" s="156">
        <v>3.15565016326752</v>
      </c>
      <c r="G1694" s="157">
        <v>99.316510191325307</v>
      </c>
      <c r="H1694" s="158">
        <f>(ACOS(COS(RADIANS(90-olt_db!F46)) * COS(RADIANS(90-F1694)) + SIN(RADIANS(90-olt_db!F46)) * SIN(RADIANS(90-F1694)) * COS(RADIANS(olt_db!G46-G1694))) * 6371392)*1.105</f>
        <v>57.331540779920999</v>
      </c>
    </row>
    <row r="1695" spans="1:8" x14ac:dyDescent="0.3">
      <c r="A1695" t="s">
        <v>194</v>
      </c>
      <c r="B1695" t="str">
        <f>VLOOKUP(C1695, olt_db!$B$2:$E$75, 2, 0)</f>
        <v>OLT-SMGN-IBS-Bandar_Sawah-02</v>
      </c>
      <c r="C1695" t="s">
        <v>206</v>
      </c>
      <c r="D1695" s="24" t="s">
        <v>778</v>
      </c>
      <c r="E1695" s="24" t="s">
        <v>956</v>
      </c>
      <c r="F1695" s="46">
        <v>3.1580717030149001</v>
      </c>
      <c r="G1695" s="159">
        <v>99.335472206670801</v>
      </c>
      <c r="H1695" s="25">
        <f t="shared" ref="H1695:H1735" si="55">(ACOS(COS(RADIANS(90-F1696)) * COS(RADIANS(90-F1695)) + SIN(RADIANS(90-F1696)) * SIN(RADIANS(90-F1695)) * COS(RADIANS(G1696-G1695))) * 6371392)*1.105</f>
        <v>78.465636200867294</v>
      </c>
    </row>
    <row r="1696" spans="1:8" x14ac:dyDescent="0.3">
      <c r="A1696" t="s">
        <v>194</v>
      </c>
      <c r="B1696" t="str">
        <f>VLOOKUP(C1696, olt_db!$B$2:$E$75, 2, 0)</f>
        <v>OLT-SMGN-IBS-Bandar_Sawah-02</v>
      </c>
      <c r="C1696" t="s">
        <v>206</v>
      </c>
      <c r="D1696" s="24" t="s">
        <v>778</v>
      </c>
      <c r="E1696" s="24" t="s">
        <v>957</v>
      </c>
      <c r="F1696" s="46">
        <v>3.1585879672919002</v>
      </c>
      <c r="G1696" s="159">
        <v>99.335095819293102</v>
      </c>
      <c r="H1696" s="25">
        <f t="shared" si="55"/>
        <v>95.552299205317354</v>
      </c>
    </row>
    <row r="1697" spans="1:8" x14ac:dyDescent="0.3">
      <c r="A1697" t="s">
        <v>194</v>
      </c>
      <c r="B1697" t="str">
        <f>VLOOKUP(C1697, olt_db!$B$2:$E$75, 2, 0)</f>
        <v>OLT-SMGN-IBS-Bandar_Sawah-02</v>
      </c>
      <c r="C1697" t="s">
        <v>206</v>
      </c>
      <c r="D1697" s="24" t="s">
        <v>778</v>
      </c>
      <c r="E1697" s="24" t="s">
        <v>958</v>
      </c>
      <c r="F1697" s="46">
        <v>3.15918464730639</v>
      </c>
      <c r="G1697" s="159">
        <v>99.334596397590403</v>
      </c>
      <c r="H1697" s="25">
        <f t="shared" si="55"/>
        <v>43.656915192371493</v>
      </c>
    </row>
    <row r="1698" spans="1:8" x14ac:dyDescent="0.3">
      <c r="A1698" t="s">
        <v>194</v>
      </c>
      <c r="B1698" t="str">
        <f>VLOOKUP(C1698, olt_db!$B$2:$E$75, 2, 0)</f>
        <v>OLT-SMGN-IBS-Bandar_Sawah-02</v>
      </c>
      <c r="C1698" t="s">
        <v>206</v>
      </c>
      <c r="D1698" s="24" t="s">
        <v>778</v>
      </c>
      <c r="E1698" s="24" t="s">
        <v>959</v>
      </c>
      <c r="F1698" s="46">
        <v>3.1594583548705799</v>
      </c>
      <c r="G1698" s="159">
        <v>99.334369530325503</v>
      </c>
      <c r="H1698" s="25">
        <f t="shared" si="55"/>
        <v>42.225965205270057</v>
      </c>
    </row>
    <row r="1699" spans="1:8" x14ac:dyDescent="0.3">
      <c r="A1699" t="s">
        <v>194</v>
      </c>
      <c r="B1699" t="str">
        <f>VLOOKUP(C1699, olt_db!$B$2:$E$75, 2, 0)</f>
        <v>OLT-SMGN-IBS-Bandar_Sawah-02</v>
      </c>
      <c r="C1699" t="s">
        <v>206</v>
      </c>
      <c r="D1699" s="24" t="s">
        <v>778</v>
      </c>
      <c r="E1699" s="24" t="s">
        <v>960</v>
      </c>
      <c r="F1699" s="46">
        <v>3.15961273334069</v>
      </c>
      <c r="G1699" s="159">
        <v>99.3340620503499</v>
      </c>
      <c r="H1699" s="25">
        <f t="shared" si="55"/>
        <v>45.67536722960822</v>
      </c>
    </row>
    <row r="1700" spans="1:8" x14ac:dyDescent="0.3">
      <c r="A1700" t="s">
        <v>194</v>
      </c>
      <c r="B1700" t="str">
        <f>VLOOKUP(C1700, olt_db!$B$2:$E$75, 2, 0)</f>
        <v>OLT-SMGN-IBS-Bandar_Sawah-02</v>
      </c>
      <c r="C1700" t="s">
        <v>206</v>
      </c>
      <c r="D1700" s="24" t="s">
        <v>778</v>
      </c>
      <c r="E1700" s="24" t="s">
        <v>961</v>
      </c>
      <c r="F1700" s="46">
        <v>3.1597545426809801</v>
      </c>
      <c r="G1700" s="159">
        <v>99.333717927983798</v>
      </c>
      <c r="H1700" s="25">
        <f t="shared" si="55"/>
        <v>128.17876274428488</v>
      </c>
    </row>
    <row r="1701" spans="1:8" x14ac:dyDescent="0.3">
      <c r="A1701" t="s">
        <v>194</v>
      </c>
      <c r="B1701" t="str">
        <f>VLOOKUP(C1701, olt_db!$B$2:$E$75, 2, 0)</f>
        <v>OLT-SMGN-IBS-Bandar_Sawah-02</v>
      </c>
      <c r="C1701" t="s">
        <v>206</v>
      </c>
      <c r="D1701" s="24" t="s">
        <v>778</v>
      </c>
      <c r="E1701" s="24" t="s">
        <v>962</v>
      </c>
      <c r="F1701" s="46">
        <v>3.160675354316</v>
      </c>
      <c r="G1701" s="159">
        <v>99.333227034244601</v>
      </c>
      <c r="H1701" s="25">
        <f t="shared" si="55"/>
        <v>33.775630497469521</v>
      </c>
    </row>
    <row r="1702" spans="1:8" x14ac:dyDescent="0.3">
      <c r="A1702" t="s">
        <v>194</v>
      </c>
      <c r="B1702" t="str">
        <f>VLOOKUP(C1702, olt_db!$B$2:$E$75, 2, 0)</f>
        <v>OLT-SMGN-IBS-Bandar_Sawah-02</v>
      </c>
      <c r="C1702" t="s">
        <v>206</v>
      </c>
      <c r="D1702" s="24" t="s">
        <v>778</v>
      </c>
      <c r="E1702" s="24" t="s">
        <v>963</v>
      </c>
      <c r="F1702" s="46">
        <v>3.1607836249793202</v>
      </c>
      <c r="G1702" s="159">
        <v>99.332974000534406</v>
      </c>
      <c r="H1702" s="25">
        <f t="shared" si="55"/>
        <v>77.415090973791081</v>
      </c>
    </row>
    <row r="1703" spans="1:8" x14ac:dyDescent="0.3">
      <c r="A1703" t="s">
        <v>194</v>
      </c>
      <c r="B1703" t="str">
        <f>VLOOKUP(C1703, olt_db!$B$2:$E$75, 2, 0)</f>
        <v>OLT-SMGN-IBS-Bandar_Sawah-02</v>
      </c>
      <c r="C1703" t="s">
        <v>206</v>
      </c>
      <c r="D1703" s="24" t="s">
        <v>778</v>
      </c>
      <c r="E1703" s="24" t="s">
        <v>964</v>
      </c>
      <c r="F1703" s="46">
        <v>3.1606199100640899</v>
      </c>
      <c r="G1703" s="159">
        <v>99.332364700466002</v>
      </c>
      <c r="H1703" s="25">
        <f t="shared" si="55"/>
        <v>55.219025720810656</v>
      </c>
    </row>
    <row r="1704" spans="1:8" x14ac:dyDescent="0.3">
      <c r="A1704" t="s">
        <v>194</v>
      </c>
      <c r="B1704" t="str">
        <f>VLOOKUP(C1704, olt_db!$B$2:$E$75, 2, 0)</f>
        <v>OLT-SMGN-IBS-Bandar_Sawah-02</v>
      </c>
      <c r="C1704" t="s">
        <v>206</v>
      </c>
      <c r="D1704" s="24" t="s">
        <v>778</v>
      </c>
      <c r="E1704" s="24" t="s">
        <v>965</v>
      </c>
      <c r="F1704" s="46">
        <v>3.16049772131533</v>
      </c>
      <c r="G1704" s="159">
        <v>99.331931591385697</v>
      </c>
      <c r="H1704" s="25">
        <f t="shared" si="55"/>
        <v>56.783623670355155</v>
      </c>
    </row>
    <row r="1705" spans="1:8" x14ac:dyDescent="0.3">
      <c r="A1705" t="s">
        <v>194</v>
      </c>
      <c r="B1705" t="str">
        <f>VLOOKUP(C1705, olt_db!$B$2:$E$75, 2, 0)</f>
        <v>OLT-SMGN-IBS-Bandar_Sawah-02</v>
      </c>
      <c r="C1705" t="s">
        <v>206</v>
      </c>
      <c r="D1705" s="24" t="s">
        <v>778</v>
      </c>
      <c r="E1705" s="24" t="s">
        <v>966</v>
      </c>
      <c r="F1705" s="46">
        <v>3.1603405053224298</v>
      </c>
      <c r="G1705" s="159">
        <v>99.331496380026294</v>
      </c>
      <c r="H1705" s="25">
        <f t="shared" si="55"/>
        <v>75.644227135012542</v>
      </c>
    </row>
    <row r="1706" spans="1:8" x14ac:dyDescent="0.3">
      <c r="A1706" t="s">
        <v>194</v>
      </c>
      <c r="B1706" t="str">
        <f>VLOOKUP(C1706, olt_db!$B$2:$E$75, 2, 0)</f>
        <v>OLT-SMGN-IBS-Bandar_Sawah-02</v>
      </c>
      <c r="C1706" t="s">
        <v>206</v>
      </c>
      <c r="D1706" s="24" t="s">
        <v>778</v>
      </c>
      <c r="E1706" s="24" t="s">
        <v>967</v>
      </c>
      <c r="F1706" s="46">
        <v>3.16008184238737</v>
      </c>
      <c r="G1706" s="159">
        <v>99.3309369040918</v>
      </c>
      <c r="H1706" s="25">
        <f t="shared" si="55"/>
        <v>51.608449364820117</v>
      </c>
    </row>
    <row r="1707" spans="1:8" x14ac:dyDescent="0.3">
      <c r="A1707" t="s">
        <v>194</v>
      </c>
      <c r="B1707" t="str">
        <f>VLOOKUP(C1707, olt_db!$B$2:$E$75, 2, 0)</f>
        <v>OLT-SMGN-IBS-Bandar_Sawah-02</v>
      </c>
      <c r="C1707" t="s">
        <v>206</v>
      </c>
      <c r="D1707" s="24" t="s">
        <v>778</v>
      </c>
      <c r="E1707" s="24" t="s">
        <v>968</v>
      </c>
      <c r="F1707" s="46">
        <v>3.1598933442661798</v>
      </c>
      <c r="G1707" s="159">
        <v>99.330561010940301</v>
      </c>
      <c r="H1707" s="25">
        <f t="shared" si="55"/>
        <v>62.525367331986288</v>
      </c>
    </row>
    <row r="1708" spans="1:8" x14ac:dyDescent="0.3">
      <c r="A1708" t="s">
        <v>194</v>
      </c>
      <c r="B1708" t="str">
        <f>VLOOKUP(C1708, olt_db!$B$2:$E$75, 2, 0)</f>
        <v>OLT-SMGN-IBS-Bandar_Sawah-02</v>
      </c>
      <c r="C1708" t="s">
        <v>206</v>
      </c>
      <c r="D1708" s="24" t="s">
        <v>778</v>
      </c>
      <c r="E1708" s="24" t="s">
        <v>969</v>
      </c>
      <c r="F1708" s="46">
        <v>3.15965417744246</v>
      </c>
      <c r="G1708" s="159">
        <v>99.330111197327298</v>
      </c>
      <c r="H1708" s="25">
        <f t="shared" si="55"/>
        <v>54.949889622836814</v>
      </c>
    </row>
    <row r="1709" spans="1:8" x14ac:dyDescent="0.3">
      <c r="A1709" t="s">
        <v>194</v>
      </c>
      <c r="B1709" t="str">
        <f>VLOOKUP(C1709, olt_db!$B$2:$E$75, 2, 0)</f>
        <v>OLT-SMGN-IBS-Bandar_Sawah-02</v>
      </c>
      <c r="C1709" t="s">
        <v>206</v>
      </c>
      <c r="D1709" s="24" t="s">
        <v>778</v>
      </c>
      <c r="E1709" s="24" t="s">
        <v>970</v>
      </c>
      <c r="F1709" s="46">
        <v>3.1594300720000201</v>
      </c>
      <c r="G1709" s="159">
        <v>99.329723624330597</v>
      </c>
      <c r="H1709" s="25">
        <f t="shared" si="55"/>
        <v>63.699613039693091</v>
      </c>
    </row>
    <row r="1710" spans="1:8" x14ac:dyDescent="0.3">
      <c r="A1710" t="s">
        <v>194</v>
      </c>
      <c r="B1710" t="str">
        <f>VLOOKUP(C1710, olt_db!$B$2:$E$75, 2, 0)</f>
        <v>OLT-SMGN-IBS-Bandar_Sawah-02</v>
      </c>
      <c r="C1710" t="s">
        <v>206</v>
      </c>
      <c r="D1710" s="24" t="s">
        <v>778</v>
      </c>
      <c r="E1710" s="24" t="s">
        <v>971</v>
      </c>
      <c r="F1710" s="46">
        <v>3.1591844414778198</v>
      </c>
      <c r="G1710" s="159">
        <v>99.32926641908</v>
      </c>
      <c r="H1710" s="25">
        <f t="shared" si="55"/>
        <v>60.060378779450176</v>
      </c>
    </row>
    <row r="1711" spans="1:8" x14ac:dyDescent="0.3">
      <c r="A1711" t="s">
        <v>194</v>
      </c>
      <c r="B1711" t="str">
        <f>VLOOKUP(C1711, olt_db!$B$2:$E$75, 2, 0)</f>
        <v>OLT-SMGN-IBS-Bandar_Sawah-02</v>
      </c>
      <c r="C1711" t="s">
        <v>206</v>
      </c>
      <c r="D1711" s="24" t="s">
        <v>778</v>
      </c>
      <c r="E1711" s="24" t="s">
        <v>972</v>
      </c>
      <c r="F1711" s="46">
        <v>3.15895630720525</v>
      </c>
      <c r="G1711" s="159">
        <v>99.328833485819999</v>
      </c>
      <c r="H1711" s="25">
        <f t="shared" si="55"/>
        <v>62.680869090362897</v>
      </c>
    </row>
    <row r="1712" spans="1:8" x14ac:dyDescent="0.3">
      <c r="A1712" t="s">
        <v>194</v>
      </c>
      <c r="B1712" t="str">
        <f>VLOOKUP(C1712, olt_db!$B$2:$E$75, 2, 0)</f>
        <v>OLT-SMGN-IBS-Bandar_Sawah-02</v>
      </c>
      <c r="C1712" t="s">
        <v>206</v>
      </c>
      <c r="D1712" s="24" t="s">
        <v>778</v>
      </c>
      <c r="E1712" s="24" t="s">
        <v>973</v>
      </c>
      <c r="F1712" s="46">
        <v>3.1587043302621001</v>
      </c>
      <c r="G1712" s="159">
        <v>99.328389282985597</v>
      </c>
      <c r="H1712" s="25">
        <f t="shared" si="55"/>
        <v>58.202906800344593</v>
      </c>
    </row>
    <row r="1713" spans="1:8" x14ac:dyDescent="0.3">
      <c r="A1713" t="s">
        <v>194</v>
      </c>
      <c r="B1713" t="str">
        <f>VLOOKUP(C1713, olt_db!$B$2:$E$75, 2, 0)</f>
        <v>OLT-SMGN-IBS-Bandar_Sawah-02</v>
      </c>
      <c r="C1713" t="s">
        <v>206</v>
      </c>
      <c r="D1713" s="24" t="s">
        <v>778</v>
      </c>
      <c r="E1713" s="24" t="s">
        <v>974</v>
      </c>
      <c r="F1713" s="46">
        <v>3.15846096491099</v>
      </c>
      <c r="G1713" s="159">
        <v>99.327982301562002</v>
      </c>
      <c r="H1713" s="25">
        <f t="shared" si="55"/>
        <v>48.52332270215156</v>
      </c>
    </row>
    <row r="1714" spans="1:8" x14ac:dyDescent="0.3">
      <c r="A1714" t="s">
        <v>194</v>
      </c>
      <c r="B1714" t="str">
        <f>VLOOKUP(C1714, olt_db!$B$2:$E$75, 2, 0)</f>
        <v>OLT-SMGN-IBS-Bandar_Sawah-02</v>
      </c>
      <c r="C1714" t="s">
        <v>206</v>
      </c>
      <c r="D1714" s="24" t="s">
        <v>778</v>
      </c>
      <c r="E1714" s="24" t="s">
        <v>975</v>
      </c>
      <c r="F1714" s="46">
        <v>3.1582607377114198</v>
      </c>
      <c r="G1714" s="159">
        <v>99.327641419773997</v>
      </c>
      <c r="H1714" s="25">
        <f t="shared" si="55"/>
        <v>48.474191122010915</v>
      </c>
    </row>
    <row r="1715" spans="1:8" x14ac:dyDescent="0.3">
      <c r="A1715" t="s">
        <v>194</v>
      </c>
      <c r="B1715" t="str">
        <f>VLOOKUP(C1715, olt_db!$B$2:$E$75, 2, 0)</f>
        <v>OLT-SMGN-IBS-Bandar_Sawah-02</v>
      </c>
      <c r="C1715" t="s">
        <v>206</v>
      </c>
      <c r="D1715" s="24" t="s">
        <v>778</v>
      </c>
      <c r="E1715" s="24" t="s">
        <v>976</v>
      </c>
      <c r="F1715" s="46">
        <v>3.158066546978</v>
      </c>
      <c r="G1715" s="159">
        <v>99.327297513066796</v>
      </c>
      <c r="H1715" s="25">
        <f t="shared" si="55"/>
        <v>16.50724115419747</v>
      </c>
    </row>
    <row r="1716" spans="1:8" x14ac:dyDescent="0.3">
      <c r="A1716" t="s">
        <v>194</v>
      </c>
      <c r="B1716" t="str">
        <f>VLOOKUP(C1716, olt_db!$B$2:$E$75, 2, 0)</f>
        <v>OLT-SMGN-IBS-Bandar_Sawah-02</v>
      </c>
      <c r="C1716" t="s">
        <v>206</v>
      </c>
      <c r="D1716" s="24" t="s">
        <v>778</v>
      </c>
      <c r="E1716" s="24" t="s">
        <v>977</v>
      </c>
      <c r="F1716" s="46">
        <v>3.1580558969349402</v>
      </c>
      <c r="G1716" s="159">
        <v>99.327163395150507</v>
      </c>
      <c r="H1716" s="25">
        <f t="shared" si="55"/>
        <v>47.627850360033271</v>
      </c>
    </row>
    <row r="1717" spans="1:8" x14ac:dyDescent="0.3">
      <c r="A1717" t="s">
        <v>194</v>
      </c>
      <c r="B1717" t="str">
        <f>VLOOKUP(C1717, olt_db!$B$2:$E$75, 2, 0)</f>
        <v>OLT-SMGN-IBS-Bandar_Sawah-02</v>
      </c>
      <c r="C1717" t="s">
        <v>206</v>
      </c>
      <c r="D1717" s="24" t="s">
        <v>778</v>
      </c>
      <c r="E1717" s="24" t="s">
        <v>978</v>
      </c>
      <c r="F1717" s="46">
        <v>3.1580557452143099</v>
      </c>
      <c r="G1717" s="159">
        <v>99.326775202820698</v>
      </c>
      <c r="H1717" s="25">
        <f t="shared" si="55"/>
        <v>46.664652545367659</v>
      </c>
    </row>
    <row r="1718" spans="1:8" x14ac:dyDescent="0.3">
      <c r="A1718" t="s">
        <v>194</v>
      </c>
      <c r="B1718" t="str">
        <f>VLOOKUP(C1718, olt_db!$B$2:$E$75, 2, 0)</f>
        <v>OLT-SMGN-IBS-Bandar_Sawah-02</v>
      </c>
      <c r="C1718" t="s">
        <v>206</v>
      </c>
      <c r="D1718" s="24" t="s">
        <v>778</v>
      </c>
      <c r="E1718" s="24" t="s">
        <v>979</v>
      </c>
      <c r="F1718" s="46">
        <v>3.1580567186883499</v>
      </c>
      <c r="G1718" s="159">
        <v>99.326394861785104</v>
      </c>
      <c r="H1718" s="25">
        <f t="shared" si="55"/>
        <v>56.924553559275772</v>
      </c>
    </row>
    <row r="1719" spans="1:8" x14ac:dyDescent="0.3">
      <c r="A1719" t="s">
        <v>194</v>
      </c>
      <c r="B1719" t="str">
        <f>VLOOKUP(C1719, olt_db!$B$2:$E$75, 2, 0)</f>
        <v>OLT-SMGN-IBS-Bandar_Sawah-02</v>
      </c>
      <c r="C1719" t="s">
        <v>206</v>
      </c>
      <c r="D1719" s="24" t="s">
        <v>778</v>
      </c>
      <c r="E1719" s="24" t="s">
        <v>980</v>
      </c>
      <c r="F1719" s="46">
        <v>3.1580662218081099</v>
      </c>
      <c r="G1719" s="159">
        <v>99.325930993567894</v>
      </c>
      <c r="H1719" s="25">
        <f t="shared" si="55"/>
        <v>53.404012413381579</v>
      </c>
    </row>
    <row r="1720" spans="1:8" x14ac:dyDescent="0.3">
      <c r="A1720" t="s">
        <v>194</v>
      </c>
      <c r="B1720" t="str">
        <f>VLOOKUP(C1720, olt_db!$B$2:$E$75, 2, 0)</f>
        <v>OLT-SMGN-IBS-Bandar_Sawah-02</v>
      </c>
      <c r="C1720" t="s">
        <v>206</v>
      </c>
      <c r="D1720" s="24" t="s">
        <v>778</v>
      </c>
      <c r="E1720" s="24" t="s">
        <v>981</v>
      </c>
      <c r="F1720" s="46">
        <v>3.15807113564105</v>
      </c>
      <c r="G1720" s="159">
        <v>99.325495749560503</v>
      </c>
      <c r="H1720" s="25">
        <f t="shared" si="55"/>
        <v>49.344943092222124</v>
      </c>
    </row>
    <row r="1721" spans="1:8" x14ac:dyDescent="0.3">
      <c r="A1721" t="s">
        <v>194</v>
      </c>
      <c r="B1721" t="str">
        <f>VLOOKUP(C1721, olt_db!$B$2:$E$75, 2, 0)</f>
        <v>OLT-SMGN-IBS-Bandar_Sawah-02</v>
      </c>
      <c r="C1721" t="s">
        <v>206</v>
      </c>
      <c r="D1721" s="24" t="s">
        <v>778</v>
      </c>
      <c r="E1721" s="24" t="s">
        <v>982</v>
      </c>
      <c r="F1721" s="46">
        <v>3.1579981558844601</v>
      </c>
      <c r="G1721" s="159">
        <v>99.325100259493098</v>
      </c>
      <c r="H1721" s="25">
        <f t="shared" si="55"/>
        <v>39.65887849878272</v>
      </c>
    </row>
    <row r="1722" spans="1:8" x14ac:dyDescent="0.3">
      <c r="A1722" t="s">
        <v>194</v>
      </c>
      <c r="B1722" t="str">
        <f>VLOOKUP(C1722, olt_db!$B$2:$E$75, 2, 0)</f>
        <v>OLT-SMGN-IBS-Bandar_Sawah-02</v>
      </c>
      <c r="C1722" t="s">
        <v>206</v>
      </c>
      <c r="D1722" s="24" t="s">
        <v>778</v>
      </c>
      <c r="E1722" s="24" t="s">
        <v>983</v>
      </c>
      <c r="F1722" s="46">
        <v>3.1578487755200499</v>
      </c>
      <c r="G1722" s="159">
        <v>99.3248137252465</v>
      </c>
      <c r="H1722" s="25">
        <f t="shared" si="55"/>
        <v>51.630943558490664</v>
      </c>
    </row>
    <row r="1723" spans="1:8" x14ac:dyDescent="0.3">
      <c r="A1723" t="s">
        <v>194</v>
      </c>
      <c r="B1723" t="str">
        <f>VLOOKUP(C1723, olt_db!$B$2:$E$75, 2, 0)</f>
        <v>OLT-SMGN-IBS-Bandar_Sawah-02</v>
      </c>
      <c r="C1723" t="s">
        <v>206</v>
      </c>
      <c r="D1723" s="24" t="s">
        <v>778</v>
      </c>
      <c r="E1723" s="24" t="s">
        <v>984</v>
      </c>
      <c r="F1723" s="46">
        <v>3.15752625528454</v>
      </c>
      <c r="G1723" s="159">
        <v>99.324543997557001</v>
      </c>
      <c r="H1723" s="25">
        <f t="shared" si="55"/>
        <v>14.498465216455765</v>
      </c>
    </row>
    <row r="1724" spans="1:8" x14ac:dyDescent="0.3">
      <c r="A1724" t="s">
        <v>194</v>
      </c>
      <c r="B1724" t="str">
        <f>VLOOKUP(C1724, olt_db!$B$2:$E$75, 2, 0)</f>
        <v>OLT-SMGN-IBS-Bandar_Sawah-02</v>
      </c>
      <c r="C1724" t="s">
        <v>206</v>
      </c>
      <c r="D1724" s="24" t="s">
        <v>778</v>
      </c>
      <c r="E1724" s="24" t="s">
        <v>738</v>
      </c>
      <c r="F1724" s="46">
        <v>3.1574614217989501</v>
      </c>
      <c r="G1724" s="159">
        <v>99.324445261696198</v>
      </c>
      <c r="H1724" s="25">
        <f t="shared" si="55"/>
        <v>51.476591892856476</v>
      </c>
    </row>
    <row r="1725" spans="1:8" x14ac:dyDescent="0.3">
      <c r="A1725" t="s">
        <v>194</v>
      </c>
      <c r="B1725" t="str">
        <f>VLOOKUP(C1725, olt_db!$B$2:$E$75, 2, 0)</f>
        <v>OLT-SMGN-IBS-Bandar_Sawah-02</v>
      </c>
      <c r="C1725" t="s">
        <v>206</v>
      </c>
      <c r="D1725" s="24" t="s">
        <v>778</v>
      </c>
      <c r="E1725" s="24" t="s">
        <v>739</v>
      </c>
      <c r="F1725" s="46">
        <v>3.1570426941288199</v>
      </c>
      <c r="G1725" s="159">
        <v>99.324432376124804</v>
      </c>
      <c r="H1725" s="25">
        <f t="shared" si="55"/>
        <v>63.213713117825741</v>
      </c>
    </row>
    <row r="1726" spans="1:8" x14ac:dyDescent="0.3">
      <c r="A1726" t="s">
        <v>194</v>
      </c>
      <c r="B1726" t="str">
        <f>VLOOKUP(C1726, olt_db!$B$2:$E$75, 2, 0)</f>
        <v>OLT-SMGN-IBS-Bandar_Sawah-02</v>
      </c>
      <c r="C1726" t="s">
        <v>206</v>
      </c>
      <c r="D1726" s="24" t="s">
        <v>778</v>
      </c>
      <c r="E1726" s="24" t="s">
        <v>740</v>
      </c>
      <c r="F1726" s="46">
        <v>3.15702421578988</v>
      </c>
      <c r="G1726" s="159">
        <v>99.323917483213094</v>
      </c>
      <c r="H1726" s="25">
        <f t="shared" si="55"/>
        <v>79.715416469134126</v>
      </c>
    </row>
    <row r="1727" spans="1:8" x14ac:dyDescent="0.3">
      <c r="A1727" t="s">
        <v>194</v>
      </c>
      <c r="B1727" t="str">
        <f>VLOOKUP(C1727, olt_db!$B$2:$E$75, 2, 0)</f>
        <v>OLT-SMGN-IBS-Bandar_Sawah-02</v>
      </c>
      <c r="C1727" t="s">
        <v>206</v>
      </c>
      <c r="D1727" s="24" t="s">
        <v>778</v>
      </c>
      <c r="E1727" s="24" t="s">
        <v>741</v>
      </c>
      <c r="F1727" s="46">
        <v>3.15686098210361</v>
      </c>
      <c r="G1727" s="159">
        <v>99.323288664495806</v>
      </c>
      <c r="H1727" s="25">
        <f t="shared" si="55"/>
        <v>87.140020498455073</v>
      </c>
    </row>
    <row r="1728" spans="1:8" x14ac:dyDescent="0.3">
      <c r="A1728" t="s">
        <v>194</v>
      </c>
      <c r="B1728" t="str">
        <f>VLOOKUP(C1728, olt_db!$B$2:$E$75, 2, 0)</f>
        <v>OLT-SMGN-IBS-Bandar_Sawah-02</v>
      </c>
      <c r="C1728" t="s">
        <v>206</v>
      </c>
      <c r="D1728" s="24" t="s">
        <v>778</v>
      </c>
      <c r="E1728" s="24" t="s">
        <v>742</v>
      </c>
      <c r="F1728" s="46">
        <v>3.1567764631505502</v>
      </c>
      <c r="G1728" s="159">
        <v>99.322583490469796</v>
      </c>
      <c r="H1728" s="25">
        <f t="shared" si="55"/>
        <v>74.575043341671162</v>
      </c>
    </row>
    <row r="1729" spans="1:8" x14ac:dyDescent="0.3">
      <c r="A1729" t="s">
        <v>194</v>
      </c>
      <c r="B1729" t="str">
        <f>VLOOKUP(C1729, olt_db!$B$2:$E$75, 2, 0)</f>
        <v>OLT-SMGN-IBS-Bandar_Sawah-02</v>
      </c>
      <c r="C1729" t="s">
        <v>206</v>
      </c>
      <c r="D1729" s="24" t="s">
        <v>778</v>
      </c>
      <c r="E1729" s="24" t="s">
        <v>743</v>
      </c>
      <c r="F1729" s="46">
        <v>3.1566945019695498</v>
      </c>
      <c r="G1729" s="159">
        <v>99.321981233359097</v>
      </c>
      <c r="H1729" s="25">
        <f t="shared" si="55"/>
        <v>173.71267735221016</v>
      </c>
    </row>
    <row r="1730" spans="1:8" x14ac:dyDescent="0.3">
      <c r="A1730" t="s">
        <v>194</v>
      </c>
      <c r="B1730" t="str">
        <f>VLOOKUP(C1730, olt_db!$B$2:$E$75, 2, 0)</f>
        <v>OLT-SMGN-IBS-Bandar_Sawah-02</v>
      </c>
      <c r="C1730" t="s">
        <v>206</v>
      </c>
      <c r="D1730" s="24" t="s">
        <v>778</v>
      </c>
      <c r="E1730" s="24" t="s">
        <v>744</v>
      </c>
      <c r="F1730" s="46">
        <v>3.1565042035985198</v>
      </c>
      <c r="G1730" s="159">
        <v>99.320578270155195</v>
      </c>
      <c r="H1730" s="25">
        <f t="shared" si="55"/>
        <v>122.50680482719902</v>
      </c>
    </row>
    <row r="1731" spans="1:8" x14ac:dyDescent="0.3">
      <c r="A1731" t="s">
        <v>194</v>
      </c>
      <c r="B1731" t="str">
        <f>VLOOKUP(C1731, olt_db!$B$2:$E$75, 2, 0)</f>
        <v>OLT-SMGN-IBS-Bandar_Sawah-02</v>
      </c>
      <c r="C1731" t="s">
        <v>206</v>
      </c>
      <c r="D1731" s="24" t="s">
        <v>778</v>
      </c>
      <c r="E1731" s="24" t="s">
        <v>745</v>
      </c>
      <c r="F1731" s="46">
        <v>3.1563995334955299</v>
      </c>
      <c r="G1731" s="159">
        <v>99.319585294034496</v>
      </c>
      <c r="H1731" s="25">
        <f t="shared" si="55"/>
        <v>103.86928349761311</v>
      </c>
    </row>
    <row r="1732" spans="1:8" x14ac:dyDescent="0.3">
      <c r="A1732" t="s">
        <v>194</v>
      </c>
      <c r="B1732" t="str">
        <f>VLOOKUP(C1732, olt_db!$B$2:$E$75, 2, 0)</f>
        <v>OLT-SMGN-IBS-Bandar_Sawah-02</v>
      </c>
      <c r="C1732" t="s">
        <v>206</v>
      </c>
      <c r="D1732" s="24" t="s">
        <v>778</v>
      </c>
      <c r="E1732" s="24" t="s">
        <v>746</v>
      </c>
      <c r="F1732" s="46">
        <v>3.15627663649318</v>
      </c>
      <c r="G1732" s="159">
        <v>99.318747700171002</v>
      </c>
      <c r="H1732" s="25">
        <f t="shared" si="55"/>
        <v>95.415535472219261</v>
      </c>
    </row>
    <row r="1733" spans="1:8" x14ac:dyDescent="0.3">
      <c r="A1733" t="s">
        <v>194</v>
      </c>
      <c r="B1733" t="str">
        <f>VLOOKUP(C1733, olt_db!$B$2:$E$75, 2, 0)</f>
        <v>OLT-SMGN-IBS-Bandar_Sawah-02</v>
      </c>
      <c r="C1733" t="s">
        <v>206</v>
      </c>
      <c r="D1733" s="24" t="s">
        <v>778</v>
      </c>
      <c r="E1733" s="24" t="s">
        <v>747</v>
      </c>
      <c r="F1733" s="46">
        <v>3.1562422712837899</v>
      </c>
      <c r="G1733" s="159">
        <v>99.317970776026897</v>
      </c>
      <c r="H1733" s="25">
        <f t="shared" si="55"/>
        <v>57.593943090609571</v>
      </c>
    </row>
    <row r="1734" spans="1:8" x14ac:dyDescent="0.3">
      <c r="A1734" t="s">
        <v>194</v>
      </c>
      <c r="B1734" t="str">
        <f>VLOOKUP(C1734, olt_db!$B$2:$E$75, 2, 0)</f>
        <v>OLT-SMGN-IBS-Bandar_Sawah-02</v>
      </c>
      <c r="C1734" t="s">
        <v>206</v>
      </c>
      <c r="D1734" s="24" t="s">
        <v>778</v>
      </c>
      <c r="E1734" s="24" t="s">
        <v>748</v>
      </c>
      <c r="F1734" s="46">
        <v>3.1561851115378499</v>
      </c>
      <c r="G1734" s="159">
        <v>99.317504859684306</v>
      </c>
      <c r="H1734" s="25">
        <f t="shared" si="55"/>
        <v>122.25953822987169</v>
      </c>
    </row>
    <row r="1735" spans="1:8" x14ac:dyDescent="0.3">
      <c r="A1735" t="s">
        <v>194</v>
      </c>
      <c r="B1735" t="str">
        <f>VLOOKUP(C1735, olt_db!$B$2:$E$75, 2, 0)</f>
        <v>OLT-SMGN-IBS-Bandar_Sawah-02</v>
      </c>
      <c r="C1735" t="s">
        <v>206</v>
      </c>
      <c r="D1735" s="24" t="s">
        <v>778</v>
      </c>
      <c r="E1735" s="24" t="s">
        <v>711</v>
      </c>
      <c r="F1735" s="46">
        <v>3.1560758134144602</v>
      </c>
      <c r="G1735" s="159">
        <v>99.316514411507299</v>
      </c>
      <c r="H1735" s="25">
        <f t="shared" si="55"/>
        <v>52.305584715512197</v>
      </c>
    </row>
    <row r="1736" spans="1:8" x14ac:dyDescent="0.3">
      <c r="A1736" t="s">
        <v>194</v>
      </c>
      <c r="B1736" t="str">
        <f>VLOOKUP(C1736, olt_db!$B$2:$E$75, 2, 0)</f>
        <v>OLT-SMGN-IBS-Bandar_Sawah-02</v>
      </c>
      <c r="C1736" t="s">
        <v>206</v>
      </c>
      <c r="D1736" s="24" t="s">
        <v>778</v>
      </c>
      <c r="E1736" s="160" t="s">
        <v>712</v>
      </c>
      <c r="F1736" s="161">
        <v>3.15565016326752</v>
      </c>
      <c r="G1736" s="162">
        <v>99.316510191325307</v>
      </c>
      <c r="H1736" s="163">
        <f>(ACOS(COS(RADIANS(90-olt_db!F46)) * COS(RADIANS(90-F1736)) + SIN(RADIANS(90-olt_db!F46)) * SIN(RADIANS(90-F1736)) * COS(RADIANS(olt_db!G46-G1736))) * 6371392)*1.105</f>
        <v>57.331540779920999</v>
      </c>
    </row>
    <row r="1737" spans="1:8" x14ac:dyDescent="0.3">
      <c r="A1737" t="s">
        <v>194</v>
      </c>
      <c r="B1737" t="str">
        <f>VLOOKUP(C1737, olt_db!$B$2:$E$75, 2, 0)</f>
        <v>OLT-SMGN-IBS-Bandar_Sawah-02</v>
      </c>
      <c r="C1737" t="s">
        <v>206</v>
      </c>
      <c r="D1737" s="20" t="s">
        <v>780</v>
      </c>
      <c r="E1737" s="20" t="s">
        <v>985</v>
      </c>
      <c r="F1737" s="47">
        <v>3.1625933124603498</v>
      </c>
      <c r="G1737" s="150">
        <v>99.323636033682007</v>
      </c>
      <c r="H1737" s="21">
        <f t="shared" ref="H1737:H1739" si="56">(ACOS(COS(RADIANS(90-F1738)) * COS(RADIANS(90-F1737)) + SIN(RADIANS(90-F1738)) * SIN(RADIANS(90-F1737)) * COS(RADIANS(G1738-G1737))) * 6371392)*1.105</f>
        <v>103.76745798754648</v>
      </c>
    </row>
    <row r="1738" spans="1:8" x14ac:dyDescent="0.3">
      <c r="A1738" t="s">
        <v>194</v>
      </c>
      <c r="B1738" t="str">
        <f>VLOOKUP(C1738, olt_db!$B$2:$E$75, 2, 0)</f>
        <v>OLT-SMGN-IBS-Bandar_Sawah-02</v>
      </c>
      <c r="C1738" t="s">
        <v>206</v>
      </c>
      <c r="D1738" s="20" t="s">
        <v>780</v>
      </c>
      <c r="E1738" s="20" t="s">
        <v>986</v>
      </c>
      <c r="F1738" s="47">
        <v>3.16258219493607</v>
      </c>
      <c r="G1738" s="150">
        <v>99.324481723435994</v>
      </c>
      <c r="H1738" s="21">
        <f t="shared" si="56"/>
        <v>166.24309611143832</v>
      </c>
    </row>
    <row r="1739" spans="1:8" x14ac:dyDescent="0.3">
      <c r="A1739" t="s">
        <v>194</v>
      </c>
      <c r="B1739" t="str">
        <f>VLOOKUP(C1739, olt_db!$B$2:$E$75, 2, 0)</f>
        <v>OLT-SMGN-IBS-Bandar_Sawah-02</v>
      </c>
      <c r="C1739" t="s">
        <v>206</v>
      </c>
      <c r="D1739" s="20" t="s">
        <v>780</v>
      </c>
      <c r="E1739" s="20" t="s">
        <v>987</v>
      </c>
      <c r="F1739" s="47">
        <v>3.1612294131577499</v>
      </c>
      <c r="G1739" s="150">
        <v>99.324462913404602</v>
      </c>
      <c r="H1739" s="21">
        <f t="shared" si="56"/>
        <v>172.93677230291621</v>
      </c>
    </row>
    <row r="1740" spans="1:8" x14ac:dyDescent="0.3">
      <c r="A1740" t="s">
        <v>194</v>
      </c>
      <c r="B1740" t="str">
        <f>VLOOKUP(C1740, olt_db!$B$2:$E$75, 2, 0)</f>
        <v>OLT-SMGN-IBS-Bandar_Sawah-02</v>
      </c>
      <c r="C1740" t="s">
        <v>206</v>
      </c>
      <c r="D1740" s="20" t="s">
        <v>780</v>
      </c>
      <c r="E1740" s="20" t="s">
        <v>774</v>
      </c>
      <c r="F1740" s="47">
        <v>3.1598220525907701</v>
      </c>
      <c r="G1740" s="150">
        <v>99.324454392495895</v>
      </c>
      <c r="H1740" s="21">
        <f t="shared" ref="H1740:H1741" si="57">(ACOS(COS(RADIANS(90-F1741)) * COS(RADIANS(90-F1740)) + SIN(RADIANS(90-F1741)) * SIN(RADIANS(90-F1740)) * COS(RADIANS(G1741-G1740))) * 6371392)*1.105</f>
        <v>95.166286488640466</v>
      </c>
    </row>
    <row r="1741" spans="1:8" x14ac:dyDescent="0.3">
      <c r="A1741" t="s">
        <v>194</v>
      </c>
      <c r="B1741" t="str">
        <f>VLOOKUP(C1741, olt_db!$B$2:$E$75, 2, 0)</f>
        <v>OLT-SMGN-IBS-Bandar_Sawah-02</v>
      </c>
      <c r="C1741" t="s">
        <v>206</v>
      </c>
      <c r="D1741" s="20" t="s">
        <v>780</v>
      </c>
      <c r="E1741" s="20" t="s">
        <v>775</v>
      </c>
      <c r="F1741" s="47">
        <v>3.1590476844543098</v>
      </c>
      <c r="G1741" s="150">
        <v>99.324441296912198</v>
      </c>
      <c r="H1741" s="21">
        <f t="shared" si="57"/>
        <v>95.856304598171732</v>
      </c>
    </row>
    <row r="1742" spans="1:8" x14ac:dyDescent="0.3">
      <c r="A1742" t="s">
        <v>194</v>
      </c>
      <c r="B1742" t="str">
        <f>VLOOKUP(C1742, olt_db!$B$2:$E$75, 2, 0)</f>
        <v>OLT-SMGN-IBS-Bandar_Sawah-02</v>
      </c>
      <c r="C1742" t="s">
        <v>206</v>
      </c>
      <c r="D1742" s="20" t="s">
        <v>780</v>
      </c>
      <c r="E1742" s="20" t="s">
        <v>737</v>
      </c>
      <c r="F1742" s="47">
        <v>3.1582676118383399</v>
      </c>
      <c r="G1742" s="150">
        <v>99.324447045951501</v>
      </c>
      <c r="H1742" s="21">
        <f>(ACOS(COS(RADIANS(90-F1743)) * COS(RADIANS(90-F1742)) + SIN(RADIANS(90-F1743)) * SIN(RADIANS(90-F1742)) * COS(RADIANS(G1743-G1742))) * 6371392)*1.105</f>
        <v>99.063225014854908</v>
      </c>
    </row>
    <row r="1743" spans="1:8" x14ac:dyDescent="0.3">
      <c r="A1743" t="s">
        <v>194</v>
      </c>
      <c r="B1743" t="str">
        <f>VLOOKUP(C1743, olt_db!$B$2:$E$75, 2, 0)</f>
        <v>OLT-SMGN-IBS-Bandar_Sawah-02</v>
      </c>
      <c r="C1743" t="s">
        <v>206</v>
      </c>
      <c r="D1743" s="20" t="s">
        <v>780</v>
      </c>
      <c r="E1743" s="20" t="s">
        <v>738</v>
      </c>
      <c r="F1743" s="47">
        <v>3.1574614217989501</v>
      </c>
      <c r="G1743" s="150">
        <v>99.324445261696198</v>
      </c>
      <c r="H1743" s="21">
        <f t="shared" ref="H1743:H1754" si="58">(ACOS(COS(RADIANS(90-F1744)) * COS(RADIANS(90-F1743)) + SIN(RADIANS(90-F1744)) * SIN(RADIANS(90-F1743)) * COS(RADIANS(G1744-G1743))) * 6371392)*1.105</f>
        <v>51.476591892856476</v>
      </c>
    </row>
    <row r="1744" spans="1:8" x14ac:dyDescent="0.3">
      <c r="A1744" t="s">
        <v>194</v>
      </c>
      <c r="B1744" t="str">
        <f>VLOOKUP(C1744, olt_db!$B$2:$E$75, 2, 0)</f>
        <v>OLT-SMGN-IBS-Bandar_Sawah-02</v>
      </c>
      <c r="C1744" t="s">
        <v>206</v>
      </c>
      <c r="D1744" s="20" t="s">
        <v>780</v>
      </c>
      <c r="E1744" s="20" t="s">
        <v>739</v>
      </c>
      <c r="F1744" s="47">
        <v>3.1570426941288199</v>
      </c>
      <c r="G1744" s="150">
        <v>99.324432376124804</v>
      </c>
      <c r="H1744" s="21">
        <f t="shared" si="58"/>
        <v>63.213713117825741</v>
      </c>
    </row>
    <row r="1745" spans="1:8" x14ac:dyDescent="0.3">
      <c r="A1745" t="s">
        <v>194</v>
      </c>
      <c r="B1745" t="str">
        <f>VLOOKUP(C1745, olt_db!$B$2:$E$75, 2, 0)</f>
        <v>OLT-SMGN-IBS-Bandar_Sawah-02</v>
      </c>
      <c r="C1745" t="s">
        <v>206</v>
      </c>
      <c r="D1745" s="20" t="s">
        <v>780</v>
      </c>
      <c r="E1745" s="20" t="s">
        <v>740</v>
      </c>
      <c r="F1745" s="47">
        <v>3.15702421578988</v>
      </c>
      <c r="G1745" s="150">
        <v>99.323917483213094</v>
      </c>
      <c r="H1745" s="21">
        <f t="shared" si="58"/>
        <v>79.715416469134126</v>
      </c>
    </row>
    <row r="1746" spans="1:8" x14ac:dyDescent="0.3">
      <c r="A1746" t="s">
        <v>194</v>
      </c>
      <c r="B1746" t="str">
        <f>VLOOKUP(C1746, olt_db!$B$2:$E$75, 2, 0)</f>
        <v>OLT-SMGN-IBS-Bandar_Sawah-02</v>
      </c>
      <c r="C1746" t="s">
        <v>206</v>
      </c>
      <c r="D1746" s="20" t="s">
        <v>780</v>
      </c>
      <c r="E1746" s="20" t="s">
        <v>741</v>
      </c>
      <c r="F1746" s="47">
        <v>3.15686098210361</v>
      </c>
      <c r="G1746" s="150">
        <v>99.323288664495806</v>
      </c>
      <c r="H1746" s="21">
        <f t="shared" si="58"/>
        <v>87.140020498455073</v>
      </c>
    </row>
    <row r="1747" spans="1:8" x14ac:dyDescent="0.3">
      <c r="A1747" t="s">
        <v>194</v>
      </c>
      <c r="B1747" t="str">
        <f>VLOOKUP(C1747, olt_db!$B$2:$E$75, 2, 0)</f>
        <v>OLT-SMGN-IBS-Bandar_Sawah-02</v>
      </c>
      <c r="C1747" t="s">
        <v>206</v>
      </c>
      <c r="D1747" s="20" t="s">
        <v>780</v>
      </c>
      <c r="E1747" s="20" t="s">
        <v>742</v>
      </c>
      <c r="F1747" s="47">
        <v>3.1567764631505502</v>
      </c>
      <c r="G1747" s="150">
        <v>99.322583490469796</v>
      </c>
      <c r="H1747" s="21">
        <f t="shared" si="58"/>
        <v>74.575043341671162</v>
      </c>
    </row>
    <row r="1748" spans="1:8" x14ac:dyDescent="0.3">
      <c r="A1748" t="s">
        <v>194</v>
      </c>
      <c r="B1748" t="str">
        <f>VLOOKUP(C1748, olt_db!$B$2:$E$75, 2, 0)</f>
        <v>OLT-SMGN-IBS-Bandar_Sawah-02</v>
      </c>
      <c r="C1748" t="s">
        <v>206</v>
      </c>
      <c r="D1748" s="20" t="s">
        <v>780</v>
      </c>
      <c r="E1748" s="20" t="s">
        <v>743</v>
      </c>
      <c r="F1748" s="47">
        <v>3.1566945019695498</v>
      </c>
      <c r="G1748" s="150">
        <v>99.321981233359097</v>
      </c>
      <c r="H1748" s="21">
        <f t="shared" si="58"/>
        <v>173.71267735221016</v>
      </c>
    </row>
    <row r="1749" spans="1:8" x14ac:dyDescent="0.3">
      <c r="A1749" t="s">
        <v>194</v>
      </c>
      <c r="B1749" t="str">
        <f>VLOOKUP(C1749, olt_db!$B$2:$E$75, 2, 0)</f>
        <v>OLT-SMGN-IBS-Bandar_Sawah-02</v>
      </c>
      <c r="C1749" t="s">
        <v>206</v>
      </c>
      <c r="D1749" s="20" t="s">
        <v>780</v>
      </c>
      <c r="E1749" s="20" t="s">
        <v>744</v>
      </c>
      <c r="F1749" s="47">
        <v>3.1565042035985198</v>
      </c>
      <c r="G1749" s="150">
        <v>99.320578270155195</v>
      </c>
      <c r="H1749" s="21">
        <f t="shared" si="58"/>
        <v>122.50680482719902</v>
      </c>
    </row>
    <row r="1750" spans="1:8" x14ac:dyDescent="0.3">
      <c r="A1750" t="s">
        <v>194</v>
      </c>
      <c r="B1750" t="str">
        <f>VLOOKUP(C1750, olt_db!$B$2:$E$75, 2, 0)</f>
        <v>OLT-SMGN-IBS-Bandar_Sawah-02</v>
      </c>
      <c r="C1750" t="s">
        <v>206</v>
      </c>
      <c r="D1750" s="20" t="s">
        <v>780</v>
      </c>
      <c r="E1750" s="20" t="s">
        <v>745</v>
      </c>
      <c r="F1750" s="47">
        <v>3.1563995334955299</v>
      </c>
      <c r="G1750" s="150">
        <v>99.319585294034496</v>
      </c>
      <c r="H1750" s="21">
        <f t="shared" si="58"/>
        <v>103.86928349761311</v>
      </c>
    </row>
    <row r="1751" spans="1:8" x14ac:dyDescent="0.3">
      <c r="A1751" t="s">
        <v>194</v>
      </c>
      <c r="B1751" t="str">
        <f>VLOOKUP(C1751, olt_db!$B$2:$E$75, 2, 0)</f>
        <v>OLT-SMGN-IBS-Bandar_Sawah-02</v>
      </c>
      <c r="C1751" t="s">
        <v>206</v>
      </c>
      <c r="D1751" s="20" t="s">
        <v>780</v>
      </c>
      <c r="E1751" s="20" t="s">
        <v>746</v>
      </c>
      <c r="F1751" s="47">
        <v>3.15627663649318</v>
      </c>
      <c r="G1751" s="150">
        <v>99.318747700171002</v>
      </c>
      <c r="H1751" s="21">
        <f t="shared" si="58"/>
        <v>95.415535472219261</v>
      </c>
    </row>
    <row r="1752" spans="1:8" x14ac:dyDescent="0.3">
      <c r="A1752" t="s">
        <v>194</v>
      </c>
      <c r="B1752" t="str">
        <f>VLOOKUP(C1752, olt_db!$B$2:$E$75, 2, 0)</f>
        <v>OLT-SMGN-IBS-Bandar_Sawah-02</v>
      </c>
      <c r="C1752" t="s">
        <v>206</v>
      </c>
      <c r="D1752" s="20" t="s">
        <v>780</v>
      </c>
      <c r="E1752" s="20" t="s">
        <v>747</v>
      </c>
      <c r="F1752" s="47">
        <v>3.1562422712837899</v>
      </c>
      <c r="G1752" s="150">
        <v>99.317970776026897</v>
      </c>
      <c r="H1752" s="21">
        <f t="shared" si="58"/>
        <v>57.593943090609571</v>
      </c>
    </row>
    <row r="1753" spans="1:8" x14ac:dyDescent="0.3">
      <c r="A1753" t="s">
        <v>194</v>
      </c>
      <c r="B1753" t="str">
        <f>VLOOKUP(C1753, olt_db!$B$2:$E$75, 2, 0)</f>
        <v>OLT-SMGN-IBS-Bandar_Sawah-02</v>
      </c>
      <c r="C1753" t="s">
        <v>206</v>
      </c>
      <c r="D1753" s="20" t="s">
        <v>780</v>
      </c>
      <c r="E1753" s="20" t="s">
        <v>748</v>
      </c>
      <c r="F1753" s="47">
        <v>3.1561851115378499</v>
      </c>
      <c r="G1753" s="150">
        <v>99.317504859684306</v>
      </c>
      <c r="H1753" s="21">
        <f t="shared" si="58"/>
        <v>122.25953822987169</v>
      </c>
    </row>
    <row r="1754" spans="1:8" x14ac:dyDescent="0.3">
      <c r="A1754" t="s">
        <v>194</v>
      </c>
      <c r="B1754" t="str">
        <f>VLOOKUP(C1754, olt_db!$B$2:$E$75, 2, 0)</f>
        <v>OLT-SMGN-IBS-Bandar_Sawah-02</v>
      </c>
      <c r="C1754" t="s">
        <v>206</v>
      </c>
      <c r="D1754" s="20" t="s">
        <v>780</v>
      </c>
      <c r="E1754" s="20" t="s">
        <v>711</v>
      </c>
      <c r="F1754" s="47">
        <v>3.1560758134144602</v>
      </c>
      <c r="G1754" s="150">
        <v>99.316514411507299</v>
      </c>
      <c r="H1754" s="21">
        <f t="shared" si="58"/>
        <v>52.305584715512197</v>
      </c>
    </row>
    <row r="1755" spans="1:8" x14ac:dyDescent="0.3">
      <c r="A1755" t="s">
        <v>194</v>
      </c>
      <c r="B1755" t="str">
        <f>VLOOKUP(C1755, olt_db!$B$2:$E$75, 2, 0)</f>
        <v>OLT-SMGN-IBS-Bandar_Sawah-02</v>
      </c>
      <c r="C1755" t="s">
        <v>206</v>
      </c>
      <c r="D1755" s="20" t="s">
        <v>780</v>
      </c>
      <c r="E1755" s="151" t="s">
        <v>712</v>
      </c>
      <c r="F1755" s="152">
        <v>3.15565016326752</v>
      </c>
      <c r="G1755" s="153">
        <v>99.316510191325307</v>
      </c>
      <c r="H1755" s="154">
        <f>(ACOS(COS(RADIANS(90-olt_db!F46)) * COS(RADIANS(90-F1755)) + SIN(RADIANS(90-olt_db!F46)) * SIN(RADIANS(90-F1755)) * COS(RADIANS(olt_db!G46-G1755))) * 6371392)*1.105</f>
        <v>57.331540779920999</v>
      </c>
    </row>
    <row r="1756" spans="1:8" x14ac:dyDescent="0.3">
      <c r="A1756" t="s">
        <v>194</v>
      </c>
      <c r="B1756" t="str">
        <f>VLOOKUP(C1756, olt_db!$B$2:$E$75, 2, 0)</f>
        <v>OLT-SMGN-IBS-Bandar_Sawah-02</v>
      </c>
      <c r="C1756" t="s">
        <v>206</v>
      </c>
      <c r="D1756" s="69" t="s">
        <v>779</v>
      </c>
      <c r="E1756" s="69" t="s">
        <v>762</v>
      </c>
      <c r="F1756" s="70">
        <v>3.16500718066384</v>
      </c>
      <c r="G1756" s="71">
        <v>99.333726969561098</v>
      </c>
      <c r="H1756" s="72">
        <f t="shared" ref="H1756:H1769" si="59">(ACOS(COS(RADIANS(90-F1757)) * COS(RADIANS(90-F1756)) + SIN(RADIANS(90-F1757)) * SIN(RADIANS(90-F1756)) * COS(RADIANS(G1757-G1756))) * 6371392)*1.105</f>
        <v>133.82687072544647</v>
      </c>
    </row>
    <row r="1757" spans="1:8" x14ac:dyDescent="0.3">
      <c r="A1757" t="s">
        <v>194</v>
      </c>
      <c r="B1757" t="str">
        <f>VLOOKUP(C1757, olt_db!$B$2:$E$75, 2, 0)</f>
        <v>OLT-SMGN-IBS-Bandar_Sawah-02</v>
      </c>
      <c r="C1757" t="s">
        <v>206</v>
      </c>
      <c r="D1757" s="69" t="s">
        <v>779</v>
      </c>
      <c r="E1757" s="69" t="s">
        <v>763</v>
      </c>
      <c r="F1757" s="70">
        <v>3.1644391241633398</v>
      </c>
      <c r="G1757" s="71">
        <v>99.332796324860396</v>
      </c>
      <c r="H1757" s="72">
        <f t="shared" si="59"/>
        <v>97.652576844432133</v>
      </c>
    </row>
    <row r="1758" spans="1:8" x14ac:dyDescent="0.3">
      <c r="A1758" t="s">
        <v>194</v>
      </c>
      <c r="B1758" t="str">
        <f>VLOOKUP(C1758, olt_db!$B$2:$E$75, 2, 0)</f>
        <v>OLT-SMGN-IBS-Bandar_Sawah-02</v>
      </c>
      <c r="C1758" t="s">
        <v>206</v>
      </c>
      <c r="D1758" s="69" t="s">
        <v>779</v>
      </c>
      <c r="E1758" s="69" t="s">
        <v>764</v>
      </c>
      <c r="F1758" s="70">
        <v>3.16400868835923</v>
      </c>
      <c r="G1758" s="71">
        <v>99.332127253712997</v>
      </c>
      <c r="H1758" s="72">
        <f t="shared" si="59"/>
        <v>70.208986367385137</v>
      </c>
    </row>
    <row r="1759" spans="1:8" x14ac:dyDescent="0.3">
      <c r="A1759" t="s">
        <v>194</v>
      </c>
      <c r="B1759" t="str">
        <f>VLOOKUP(C1759, olt_db!$B$2:$E$75, 2, 0)</f>
        <v>OLT-SMGN-IBS-Bandar_Sawah-02</v>
      </c>
      <c r="C1759" t="s">
        <v>206</v>
      </c>
      <c r="D1759" s="69" t="s">
        <v>779</v>
      </c>
      <c r="E1759" s="69" t="s">
        <v>765</v>
      </c>
      <c r="F1759" s="70">
        <v>3.1637686131765399</v>
      </c>
      <c r="G1759" s="71">
        <v>99.331607973957802</v>
      </c>
      <c r="H1759" s="72">
        <f t="shared" si="59"/>
        <v>80.595979146645917</v>
      </c>
    </row>
    <row r="1760" spans="1:8" x14ac:dyDescent="0.3">
      <c r="A1760" t="s">
        <v>194</v>
      </c>
      <c r="B1760" t="str">
        <f>VLOOKUP(C1760, olt_db!$B$2:$E$75, 2, 0)</f>
        <v>OLT-SMGN-IBS-Bandar_Sawah-02</v>
      </c>
      <c r="C1760" t="s">
        <v>206</v>
      </c>
      <c r="D1760" s="69" t="s">
        <v>779</v>
      </c>
      <c r="E1760" s="69" t="s">
        <v>766</v>
      </c>
      <c r="F1760" s="70">
        <v>3.1634488248231798</v>
      </c>
      <c r="G1760" s="71">
        <v>99.331034436408004</v>
      </c>
      <c r="H1760" s="72">
        <f t="shared" si="59"/>
        <v>119.25101684964289</v>
      </c>
    </row>
    <row r="1761" spans="1:8" x14ac:dyDescent="0.3">
      <c r="A1761" t="s">
        <v>194</v>
      </c>
      <c r="B1761" t="str">
        <f>VLOOKUP(C1761, olt_db!$B$2:$E$75, 2, 0)</f>
        <v>OLT-SMGN-IBS-Bandar_Sawah-02</v>
      </c>
      <c r="C1761" t="s">
        <v>206</v>
      </c>
      <c r="D1761" s="69" t="s">
        <v>779</v>
      </c>
      <c r="E1761" s="69" t="s">
        <v>767</v>
      </c>
      <c r="F1761" s="70">
        <v>3.1629643629801798</v>
      </c>
      <c r="G1761" s="71">
        <v>99.330192240788804</v>
      </c>
      <c r="H1761" s="72">
        <f t="shared" si="59"/>
        <v>106.88960580499105</v>
      </c>
    </row>
    <row r="1762" spans="1:8" x14ac:dyDescent="0.3">
      <c r="A1762" t="s">
        <v>194</v>
      </c>
      <c r="B1762" t="str">
        <f>VLOOKUP(C1762, olt_db!$B$2:$E$75, 2, 0)</f>
        <v>OLT-SMGN-IBS-Bandar_Sawah-02</v>
      </c>
      <c r="C1762" t="s">
        <v>206</v>
      </c>
      <c r="D1762" s="69" t="s">
        <v>779</v>
      </c>
      <c r="E1762" s="69" t="s">
        <v>768</v>
      </c>
      <c r="F1762" s="70">
        <v>3.1625252105553798</v>
      </c>
      <c r="G1762" s="71">
        <v>99.329440200433694</v>
      </c>
      <c r="H1762" s="72">
        <f t="shared" si="59"/>
        <v>165.04030471173243</v>
      </c>
    </row>
    <row r="1763" spans="1:8" x14ac:dyDescent="0.3">
      <c r="A1763" t="s">
        <v>194</v>
      </c>
      <c r="B1763" t="str">
        <f>VLOOKUP(C1763, olt_db!$B$2:$E$75, 2, 0)</f>
        <v>OLT-SMGN-IBS-Bandar_Sawah-02</v>
      </c>
      <c r="C1763" t="s">
        <v>206</v>
      </c>
      <c r="D1763" s="69" t="s">
        <v>779</v>
      </c>
      <c r="E1763" s="69" t="s">
        <v>769</v>
      </c>
      <c r="F1763" s="70">
        <v>3.1618904653837201</v>
      </c>
      <c r="G1763" s="71">
        <v>99.328254723100997</v>
      </c>
      <c r="H1763" s="72">
        <f t="shared" si="59"/>
        <v>152.20345361399967</v>
      </c>
    </row>
    <row r="1764" spans="1:8" x14ac:dyDescent="0.3">
      <c r="A1764" t="s">
        <v>194</v>
      </c>
      <c r="B1764" t="str">
        <f>VLOOKUP(C1764, olt_db!$B$2:$E$75, 2, 0)</f>
        <v>OLT-SMGN-IBS-Bandar_Sawah-02</v>
      </c>
      <c r="C1764" t="s">
        <v>206</v>
      </c>
      <c r="D1764" s="69" t="s">
        <v>779</v>
      </c>
      <c r="E1764" s="69" t="s">
        <v>770</v>
      </c>
      <c r="F1764" s="70">
        <v>3.1612991832319901</v>
      </c>
      <c r="G1764" s="71">
        <v>99.327164646327006</v>
      </c>
      <c r="H1764" s="72">
        <f t="shared" si="59"/>
        <v>128.26331211492624</v>
      </c>
    </row>
    <row r="1765" spans="1:8" x14ac:dyDescent="0.3">
      <c r="A1765" t="s">
        <v>194</v>
      </c>
      <c r="B1765" t="str">
        <f>VLOOKUP(C1765, olt_db!$B$2:$E$75, 2, 0)</f>
        <v>OLT-SMGN-IBS-Bandar_Sawah-02</v>
      </c>
      <c r="C1765" t="s">
        <v>206</v>
      </c>
      <c r="D1765" s="69" t="s">
        <v>779</v>
      </c>
      <c r="E1765" s="69" t="s">
        <v>771</v>
      </c>
      <c r="F1765" s="70">
        <v>3.1608029578852901</v>
      </c>
      <c r="G1765" s="71">
        <v>99.326244914047393</v>
      </c>
      <c r="H1765" s="72">
        <f t="shared" si="59"/>
        <v>93.09634321703588</v>
      </c>
    </row>
    <row r="1766" spans="1:8" x14ac:dyDescent="0.3">
      <c r="A1766" t="s">
        <v>194</v>
      </c>
      <c r="B1766" t="str">
        <f>VLOOKUP(C1766, olt_db!$B$2:$E$75, 2, 0)</f>
        <v>OLT-SMGN-IBS-Bandar_Sawah-02</v>
      </c>
      <c r="C1766" t="s">
        <v>206</v>
      </c>
      <c r="D1766" s="69" t="s">
        <v>779</v>
      </c>
      <c r="E1766" s="69" t="s">
        <v>772</v>
      </c>
      <c r="F1766" s="70">
        <v>3.16044518701902</v>
      </c>
      <c r="G1766" s="71">
        <v>99.3255760592359</v>
      </c>
      <c r="H1766" s="72">
        <f t="shared" si="59"/>
        <v>81.107815422296952</v>
      </c>
    </row>
    <row r="1767" spans="1:8" x14ac:dyDescent="0.3">
      <c r="A1767" t="s">
        <v>194</v>
      </c>
      <c r="B1767" t="str">
        <f>VLOOKUP(C1767, olt_db!$B$2:$E$75, 2, 0)</f>
        <v>OLT-SMGN-IBS-Bandar_Sawah-02</v>
      </c>
      <c r="C1767" t="s">
        <v>206</v>
      </c>
      <c r="D1767" s="69" t="s">
        <v>779</v>
      </c>
      <c r="E1767" s="69" t="s">
        <v>773</v>
      </c>
      <c r="F1767" s="70">
        <v>3.1601263323143201</v>
      </c>
      <c r="G1767" s="71">
        <v>99.324997232669503</v>
      </c>
      <c r="H1767" s="72">
        <f t="shared" si="59"/>
        <v>76.378917223970902</v>
      </c>
    </row>
    <row r="1768" spans="1:8" x14ac:dyDescent="0.3">
      <c r="A1768" t="s">
        <v>194</v>
      </c>
      <c r="B1768" t="str">
        <f>VLOOKUP(C1768, olt_db!$B$2:$E$75, 2, 0)</f>
        <v>OLT-SMGN-IBS-Bandar_Sawah-02</v>
      </c>
      <c r="C1768" t="s">
        <v>206</v>
      </c>
      <c r="D1768" s="69" t="s">
        <v>779</v>
      </c>
      <c r="E1768" s="69" t="s">
        <v>774</v>
      </c>
      <c r="F1768" s="70">
        <v>3.1598220525907701</v>
      </c>
      <c r="G1768" s="71">
        <v>99.324454392495895</v>
      </c>
      <c r="H1768" s="72">
        <f t="shared" si="59"/>
        <v>95.166286488640466</v>
      </c>
    </row>
    <row r="1769" spans="1:8" x14ac:dyDescent="0.3">
      <c r="A1769" t="s">
        <v>194</v>
      </c>
      <c r="B1769" t="str">
        <f>VLOOKUP(C1769, olt_db!$B$2:$E$75, 2, 0)</f>
        <v>OLT-SMGN-IBS-Bandar_Sawah-02</v>
      </c>
      <c r="C1769" t="s">
        <v>206</v>
      </c>
      <c r="D1769" s="69" t="s">
        <v>779</v>
      </c>
      <c r="E1769" s="69" t="s">
        <v>775</v>
      </c>
      <c r="F1769" s="70">
        <v>3.1590476844543098</v>
      </c>
      <c r="G1769" s="71">
        <v>99.324441296912198</v>
      </c>
      <c r="H1769" s="72">
        <f t="shared" si="59"/>
        <v>95.856304598171732</v>
      </c>
    </row>
    <row r="1770" spans="1:8" x14ac:dyDescent="0.3">
      <c r="A1770" t="s">
        <v>194</v>
      </c>
      <c r="B1770" t="str">
        <f>VLOOKUP(C1770, olt_db!$B$2:$E$75, 2, 0)</f>
        <v>OLT-SMGN-IBS-Bandar_Sawah-02</v>
      </c>
      <c r="C1770" t="s">
        <v>206</v>
      </c>
      <c r="D1770" s="69" t="s">
        <v>779</v>
      </c>
      <c r="E1770" s="69" t="s">
        <v>737</v>
      </c>
      <c r="F1770" s="70">
        <v>3.1582676118383399</v>
      </c>
      <c r="G1770" s="71">
        <v>99.324447045951501</v>
      </c>
      <c r="H1770" s="72">
        <f>(ACOS(COS(RADIANS(90-F1771)) * COS(RADIANS(90-F1770)) + SIN(RADIANS(90-F1771)) * SIN(RADIANS(90-F1770)) * COS(RADIANS(G1771-G1770))) * 6371392)*1.105</f>
        <v>99.063225014854908</v>
      </c>
    </row>
    <row r="1771" spans="1:8" x14ac:dyDescent="0.3">
      <c r="A1771" t="s">
        <v>194</v>
      </c>
      <c r="B1771" t="str">
        <f>VLOOKUP(C1771, olt_db!$B$2:$E$75, 2, 0)</f>
        <v>OLT-SMGN-IBS-Bandar_Sawah-02</v>
      </c>
      <c r="C1771" t="s">
        <v>206</v>
      </c>
      <c r="D1771" s="69" t="s">
        <v>779</v>
      </c>
      <c r="E1771" s="69" t="s">
        <v>738</v>
      </c>
      <c r="F1771" s="70">
        <v>3.1574614217989501</v>
      </c>
      <c r="G1771" s="71">
        <v>99.324445261696198</v>
      </c>
      <c r="H1771" s="72">
        <f t="shared" ref="H1771:H1782" si="60">(ACOS(COS(RADIANS(90-F1772)) * COS(RADIANS(90-F1771)) + SIN(RADIANS(90-F1772)) * SIN(RADIANS(90-F1771)) * COS(RADIANS(G1772-G1771))) * 6371392)*1.105</f>
        <v>51.476591892856476</v>
      </c>
    </row>
    <row r="1772" spans="1:8" x14ac:dyDescent="0.3">
      <c r="A1772" t="s">
        <v>194</v>
      </c>
      <c r="B1772" t="str">
        <f>VLOOKUP(C1772, olt_db!$B$2:$E$75, 2, 0)</f>
        <v>OLT-SMGN-IBS-Bandar_Sawah-02</v>
      </c>
      <c r="C1772" t="s">
        <v>206</v>
      </c>
      <c r="D1772" s="69" t="s">
        <v>779</v>
      </c>
      <c r="E1772" s="69" t="s">
        <v>739</v>
      </c>
      <c r="F1772" s="70">
        <v>3.1570426941288199</v>
      </c>
      <c r="G1772" s="71">
        <v>99.324432376124804</v>
      </c>
      <c r="H1772" s="72">
        <f t="shared" si="60"/>
        <v>63.213713117825741</v>
      </c>
    </row>
    <row r="1773" spans="1:8" x14ac:dyDescent="0.3">
      <c r="A1773" t="s">
        <v>194</v>
      </c>
      <c r="B1773" t="str">
        <f>VLOOKUP(C1773, olt_db!$B$2:$E$75, 2, 0)</f>
        <v>OLT-SMGN-IBS-Bandar_Sawah-02</v>
      </c>
      <c r="C1773" t="s">
        <v>206</v>
      </c>
      <c r="D1773" s="69" t="s">
        <v>779</v>
      </c>
      <c r="E1773" s="69" t="s">
        <v>740</v>
      </c>
      <c r="F1773" s="70">
        <v>3.15702421578988</v>
      </c>
      <c r="G1773" s="71">
        <v>99.323917483213094</v>
      </c>
      <c r="H1773" s="72">
        <f t="shared" si="60"/>
        <v>79.715416469134126</v>
      </c>
    </row>
    <row r="1774" spans="1:8" x14ac:dyDescent="0.3">
      <c r="A1774" t="s">
        <v>194</v>
      </c>
      <c r="B1774" t="str">
        <f>VLOOKUP(C1774, olt_db!$B$2:$E$75, 2, 0)</f>
        <v>OLT-SMGN-IBS-Bandar_Sawah-02</v>
      </c>
      <c r="C1774" t="s">
        <v>206</v>
      </c>
      <c r="D1774" s="69" t="s">
        <v>779</v>
      </c>
      <c r="E1774" s="69" t="s">
        <v>741</v>
      </c>
      <c r="F1774" s="70">
        <v>3.15686098210361</v>
      </c>
      <c r="G1774" s="71">
        <v>99.323288664495806</v>
      </c>
      <c r="H1774" s="72">
        <f t="shared" si="60"/>
        <v>87.140020498455073</v>
      </c>
    </row>
    <row r="1775" spans="1:8" x14ac:dyDescent="0.3">
      <c r="A1775" t="s">
        <v>194</v>
      </c>
      <c r="B1775" t="str">
        <f>VLOOKUP(C1775, olt_db!$B$2:$E$75, 2, 0)</f>
        <v>OLT-SMGN-IBS-Bandar_Sawah-02</v>
      </c>
      <c r="C1775" t="s">
        <v>206</v>
      </c>
      <c r="D1775" s="69" t="s">
        <v>779</v>
      </c>
      <c r="E1775" s="69" t="s">
        <v>742</v>
      </c>
      <c r="F1775" s="70">
        <v>3.1567764631505502</v>
      </c>
      <c r="G1775" s="71">
        <v>99.322583490469796</v>
      </c>
      <c r="H1775" s="72">
        <f t="shared" si="60"/>
        <v>74.575043341671162</v>
      </c>
    </row>
    <row r="1776" spans="1:8" x14ac:dyDescent="0.3">
      <c r="A1776" t="s">
        <v>194</v>
      </c>
      <c r="B1776" t="str">
        <f>VLOOKUP(C1776, olt_db!$B$2:$E$75, 2, 0)</f>
        <v>OLT-SMGN-IBS-Bandar_Sawah-02</v>
      </c>
      <c r="C1776" t="s">
        <v>206</v>
      </c>
      <c r="D1776" s="69" t="s">
        <v>779</v>
      </c>
      <c r="E1776" s="69" t="s">
        <v>743</v>
      </c>
      <c r="F1776" s="70">
        <v>3.1566945019695498</v>
      </c>
      <c r="G1776" s="71">
        <v>99.321981233359097</v>
      </c>
      <c r="H1776" s="72">
        <f t="shared" si="60"/>
        <v>173.71267735221016</v>
      </c>
    </row>
    <row r="1777" spans="1:8" x14ac:dyDescent="0.3">
      <c r="A1777" t="s">
        <v>194</v>
      </c>
      <c r="B1777" t="str">
        <f>VLOOKUP(C1777, olt_db!$B$2:$E$75, 2, 0)</f>
        <v>OLT-SMGN-IBS-Bandar_Sawah-02</v>
      </c>
      <c r="C1777" t="s">
        <v>206</v>
      </c>
      <c r="D1777" s="69" t="s">
        <v>779</v>
      </c>
      <c r="E1777" s="69" t="s">
        <v>744</v>
      </c>
      <c r="F1777" s="70">
        <v>3.1565042035985198</v>
      </c>
      <c r="G1777" s="71">
        <v>99.320578270155195</v>
      </c>
      <c r="H1777" s="72">
        <f t="shared" si="60"/>
        <v>122.50680482719902</v>
      </c>
    </row>
    <row r="1778" spans="1:8" x14ac:dyDescent="0.3">
      <c r="A1778" t="s">
        <v>194</v>
      </c>
      <c r="B1778" t="str">
        <f>VLOOKUP(C1778, olt_db!$B$2:$E$75, 2, 0)</f>
        <v>OLT-SMGN-IBS-Bandar_Sawah-02</v>
      </c>
      <c r="C1778" t="s">
        <v>206</v>
      </c>
      <c r="D1778" s="69" t="s">
        <v>779</v>
      </c>
      <c r="E1778" s="69" t="s">
        <v>745</v>
      </c>
      <c r="F1778" s="70">
        <v>3.1563995334955299</v>
      </c>
      <c r="G1778" s="71">
        <v>99.319585294034496</v>
      </c>
      <c r="H1778" s="72">
        <f t="shared" si="60"/>
        <v>103.86928349761311</v>
      </c>
    </row>
    <row r="1779" spans="1:8" x14ac:dyDescent="0.3">
      <c r="A1779" t="s">
        <v>194</v>
      </c>
      <c r="B1779" t="str">
        <f>VLOOKUP(C1779, olt_db!$B$2:$E$75, 2, 0)</f>
        <v>OLT-SMGN-IBS-Bandar_Sawah-02</v>
      </c>
      <c r="C1779" t="s">
        <v>206</v>
      </c>
      <c r="D1779" s="69" t="s">
        <v>779</v>
      </c>
      <c r="E1779" s="69" t="s">
        <v>746</v>
      </c>
      <c r="F1779" s="70">
        <v>3.15627663649318</v>
      </c>
      <c r="G1779" s="71">
        <v>99.318747700171002</v>
      </c>
      <c r="H1779" s="72">
        <f t="shared" si="60"/>
        <v>95.415535472219261</v>
      </c>
    </row>
    <row r="1780" spans="1:8" x14ac:dyDescent="0.3">
      <c r="A1780" t="s">
        <v>194</v>
      </c>
      <c r="B1780" t="str">
        <f>VLOOKUP(C1780, olt_db!$B$2:$E$75, 2, 0)</f>
        <v>OLT-SMGN-IBS-Bandar_Sawah-02</v>
      </c>
      <c r="C1780" t="s">
        <v>206</v>
      </c>
      <c r="D1780" s="69" t="s">
        <v>779</v>
      </c>
      <c r="E1780" s="69" t="s">
        <v>747</v>
      </c>
      <c r="F1780" s="70">
        <v>3.1562422712837899</v>
      </c>
      <c r="G1780" s="71">
        <v>99.317970776026897</v>
      </c>
      <c r="H1780" s="72">
        <f t="shared" si="60"/>
        <v>57.593943090609571</v>
      </c>
    </row>
    <row r="1781" spans="1:8" x14ac:dyDescent="0.3">
      <c r="A1781" t="s">
        <v>194</v>
      </c>
      <c r="B1781" t="str">
        <f>VLOOKUP(C1781, olt_db!$B$2:$E$75, 2, 0)</f>
        <v>OLT-SMGN-IBS-Bandar_Sawah-02</v>
      </c>
      <c r="C1781" t="s">
        <v>206</v>
      </c>
      <c r="D1781" s="69" t="s">
        <v>779</v>
      </c>
      <c r="E1781" s="69" t="s">
        <v>748</v>
      </c>
      <c r="F1781" s="70">
        <v>3.1561851115378499</v>
      </c>
      <c r="G1781" s="71">
        <v>99.317504859684306</v>
      </c>
      <c r="H1781" s="72">
        <f t="shared" si="60"/>
        <v>122.25953822987169</v>
      </c>
    </row>
    <row r="1782" spans="1:8" x14ac:dyDescent="0.3">
      <c r="A1782" t="s">
        <v>194</v>
      </c>
      <c r="B1782" t="str">
        <f>VLOOKUP(C1782, olt_db!$B$2:$E$75, 2, 0)</f>
        <v>OLT-SMGN-IBS-Bandar_Sawah-02</v>
      </c>
      <c r="C1782" t="s">
        <v>206</v>
      </c>
      <c r="D1782" s="69" t="s">
        <v>779</v>
      </c>
      <c r="E1782" s="69" t="s">
        <v>711</v>
      </c>
      <c r="F1782" s="70">
        <v>3.1560758134144602</v>
      </c>
      <c r="G1782" s="71">
        <v>99.316514411507299</v>
      </c>
      <c r="H1782" s="72">
        <f t="shared" si="60"/>
        <v>52.305584715512197</v>
      </c>
    </row>
    <row r="1783" spans="1:8" x14ac:dyDescent="0.3">
      <c r="A1783" t="s">
        <v>194</v>
      </c>
      <c r="B1783" t="str">
        <f>VLOOKUP(C1783, olt_db!$B$2:$E$75, 2, 0)</f>
        <v>OLT-SMGN-IBS-Bandar_Sawah-02</v>
      </c>
      <c r="C1783" t="s">
        <v>206</v>
      </c>
      <c r="D1783" s="69" t="s">
        <v>779</v>
      </c>
      <c r="E1783" s="126" t="s">
        <v>712</v>
      </c>
      <c r="F1783" s="127">
        <v>3.15565016326752</v>
      </c>
      <c r="G1783" s="128">
        <v>99.316510191325307</v>
      </c>
      <c r="H1783" s="129">
        <f>(ACOS(COS(RADIANS(90-olt_db!F46)) * COS(RADIANS(90-F1783)) + SIN(RADIANS(90-olt_db!F46)) * SIN(RADIANS(90-F1783)) * COS(RADIANS(olt_db!G46-G1783))) * 6371392)*1.105</f>
        <v>57.331540779920999</v>
      </c>
    </row>
    <row r="1784" spans="1:8" x14ac:dyDescent="0.3">
      <c r="A1784" t="s">
        <v>194</v>
      </c>
      <c r="B1784" t="str">
        <f>VLOOKUP(C1784, olt_db!$B$2:$E$75, 2, 0)</f>
        <v>OLT-SMGN-IBS-Bandar_Sawah-02</v>
      </c>
      <c r="C1784" t="s">
        <v>206</v>
      </c>
      <c r="D1784" s="89" t="s">
        <v>991</v>
      </c>
      <c r="E1784" s="89" t="s">
        <v>988</v>
      </c>
      <c r="F1784" s="93">
        <v>3.1564437536127801</v>
      </c>
      <c r="G1784" s="94">
        <v>99.334510732283306</v>
      </c>
      <c r="H1784" s="92">
        <f t="shared" ref="H1784:H1787" si="61">(ACOS(COS(RADIANS(90-F1785)) * COS(RADIANS(90-F1784)) + SIN(RADIANS(90-F1785)) * SIN(RADIANS(90-F1784)) * COS(RADIANS(G1785-G1784))) * 6371392)*1.105</f>
        <v>86.067096982429462</v>
      </c>
    </row>
    <row r="1785" spans="1:8" x14ac:dyDescent="0.3">
      <c r="A1785" t="s">
        <v>194</v>
      </c>
      <c r="B1785" t="str">
        <f>VLOOKUP(C1785, olt_db!$B$2:$E$75, 2, 0)</f>
        <v>OLT-SMGN-IBS-Bandar_Sawah-02</v>
      </c>
      <c r="C1785" t="s">
        <v>206</v>
      </c>
      <c r="D1785" s="89" t="s">
        <v>991</v>
      </c>
      <c r="E1785" s="89" t="s">
        <v>989</v>
      </c>
      <c r="F1785" s="93">
        <v>3.1565992872866699</v>
      </c>
      <c r="G1785" s="94">
        <v>99.335194710325794</v>
      </c>
      <c r="H1785" s="92">
        <f t="shared" si="61"/>
        <v>75.909949393257477</v>
      </c>
    </row>
    <row r="1786" spans="1:8" x14ac:dyDescent="0.3">
      <c r="A1786" t="s">
        <v>194</v>
      </c>
      <c r="B1786" t="str">
        <f>VLOOKUP(C1786, olt_db!$B$2:$E$75, 2, 0)</f>
        <v>OLT-SMGN-IBS-Bandar_Sawah-02</v>
      </c>
      <c r="C1786" t="s">
        <v>206</v>
      </c>
      <c r="D1786" s="89" t="s">
        <v>991</v>
      </c>
      <c r="E1786" s="89" t="s">
        <v>990</v>
      </c>
      <c r="F1786" s="93">
        <v>3.15671090389757</v>
      </c>
      <c r="G1786" s="94">
        <v>99.335803233072497</v>
      </c>
      <c r="H1786" s="92">
        <f t="shared" si="61"/>
        <v>110.95238758679122</v>
      </c>
    </row>
    <row r="1787" spans="1:8" x14ac:dyDescent="0.3">
      <c r="A1787" t="s">
        <v>194</v>
      </c>
      <c r="B1787" t="str">
        <f>VLOOKUP(C1787, olt_db!$B$2:$E$75, 2, 0)</f>
        <v>OLT-SMGN-IBS-Bandar_Sawah-02</v>
      </c>
      <c r="C1787" t="s">
        <v>206</v>
      </c>
      <c r="D1787" s="89" t="s">
        <v>991</v>
      </c>
      <c r="E1787" s="89" t="s">
        <v>955</v>
      </c>
      <c r="F1787" s="93">
        <v>3.1576137125367301</v>
      </c>
      <c r="G1787" s="94">
        <v>99.3358190944966</v>
      </c>
      <c r="H1787" s="92">
        <f t="shared" si="61"/>
        <v>70.55816754266894</v>
      </c>
    </row>
    <row r="1788" spans="1:8" x14ac:dyDescent="0.3">
      <c r="A1788" t="s">
        <v>194</v>
      </c>
      <c r="B1788" t="str">
        <f>VLOOKUP(C1788, olt_db!$B$2:$E$75, 2, 0)</f>
        <v>OLT-SMGN-IBS-Bandar_Sawah-02</v>
      </c>
      <c r="C1788" t="s">
        <v>206</v>
      </c>
      <c r="D1788" s="89" t="s">
        <v>991</v>
      </c>
      <c r="E1788" s="89" t="s">
        <v>956</v>
      </c>
      <c r="F1788" s="93">
        <v>3.1580717030149001</v>
      </c>
      <c r="G1788" s="94">
        <v>99.335472206670801</v>
      </c>
      <c r="H1788" s="92">
        <f t="shared" ref="H1788:H1828" si="62">(ACOS(COS(RADIANS(90-F1789)) * COS(RADIANS(90-F1788)) + SIN(RADIANS(90-F1789)) * SIN(RADIANS(90-F1788)) * COS(RADIANS(G1789-G1788))) * 6371392)*1.105</f>
        <v>78.465636200867294</v>
      </c>
    </row>
    <row r="1789" spans="1:8" x14ac:dyDescent="0.3">
      <c r="A1789" t="s">
        <v>194</v>
      </c>
      <c r="B1789" t="str">
        <f>VLOOKUP(C1789, olt_db!$B$2:$E$75, 2, 0)</f>
        <v>OLT-SMGN-IBS-Bandar_Sawah-02</v>
      </c>
      <c r="C1789" t="s">
        <v>206</v>
      </c>
      <c r="D1789" s="89" t="s">
        <v>991</v>
      </c>
      <c r="E1789" s="89" t="s">
        <v>957</v>
      </c>
      <c r="F1789" s="93">
        <v>3.1585879672919002</v>
      </c>
      <c r="G1789" s="94">
        <v>99.335095819293102</v>
      </c>
      <c r="H1789" s="92">
        <f t="shared" si="62"/>
        <v>95.552299205317354</v>
      </c>
    </row>
    <row r="1790" spans="1:8" x14ac:dyDescent="0.3">
      <c r="A1790" t="s">
        <v>194</v>
      </c>
      <c r="B1790" t="str">
        <f>VLOOKUP(C1790, olt_db!$B$2:$E$75, 2, 0)</f>
        <v>OLT-SMGN-IBS-Bandar_Sawah-02</v>
      </c>
      <c r="C1790" t="s">
        <v>206</v>
      </c>
      <c r="D1790" s="89" t="s">
        <v>991</v>
      </c>
      <c r="E1790" s="89" t="s">
        <v>958</v>
      </c>
      <c r="F1790" s="93">
        <v>3.15918464730639</v>
      </c>
      <c r="G1790" s="94">
        <v>99.334596397590403</v>
      </c>
      <c r="H1790" s="92">
        <f t="shared" si="62"/>
        <v>43.656915192371493</v>
      </c>
    </row>
    <row r="1791" spans="1:8" x14ac:dyDescent="0.3">
      <c r="A1791" t="s">
        <v>194</v>
      </c>
      <c r="B1791" t="str">
        <f>VLOOKUP(C1791, olt_db!$B$2:$E$75, 2, 0)</f>
        <v>OLT-SMGN-IBS-Bandar_Sawah-02</v>
      </c>
      <c r="C1791" t="s">
        <v>206</v>
      </c>
      <c r="D1791" s="89" t="s">
        <v>991</v>
      </c>
      <c r="E1791" s="89" t="s">
        <v>959</v>
      </c>
      <c r="F1791" s="93">
        <v>3.1594583548705799</v>
      </c>
      <c r="G1791" s="94">
        <v>99.334369530325503</v>
      </c>
      <c r="H1791" s="92">
        <f t="shared" si="62"/>
        <v>42.225965205270057</v>
      </c>
    </row>
    <row r="1792" spans="1:8" x14ac:dyDescent="0.3">
      <c r="A1792" t="s">
        <v>194</v>
      </c>
      <c r="B1792" t="str">
        <f>VLOOKUP(C1792, olt_db!$B$2:$E$75, 2, 0)</f>
        <v>OLT-SMGN-IBS-Bandar_Sawah-02</v>
      </c>
      <c r="C1792" t="s">
        <v>206</v>
      </c>
      <c r="D1792" s="89" t="s">
        <v>991</v>
      </c>
      <c r="E1792" s="89" t="s">
        <v>960</v>
      </c>
      <c r="F1792" s="93">
        <v>3.15961273334069</v>
      </c>
      <c r="G1792" s="94">
        <v>99.3340620503499</v>
      </c>
      <c r="H1792" s="92">
        <f t="shared" si="62"/>
        <v>45.67536722960822</v>
      </c>
    </row>
    <row r="1793" spans="1:8" x14ac:dyDescent="0.3">
      <c r="A1793" t="s">
        <v>194</v>
      </c>
      <c r="B1793" t="str">
        <f>VLOOKUP(C1793, olt_db!$B$2:$E$75, 2, 0)</f>
        <v>OLT-SMGN-IBS-Bandar_Sawah-02</v>
      </c>
      <c r="C1793" t="s">
        <v>206</v>
      </c>
      <c r="D1793" s="89" t="s">
        <v>991</v>
      </c>
      <c r="E1793" s="89" t="s">
        <v>961</v>
      </c>
      <c r="F1793" s="93">
        <v>3.1597545426809801</v>
      </c>
      <c r="G1793" s="94">
        <v>99.333717927983798</v>
      </c>
      <c r="H1793" s="92">
        <f t="shared" si="62"/>
        <v>128.17876274428488</v>
      </c>
    </row>
    <row r="1794" spans="1:8" x14ac:dyDescent="0.3">
      <c r="A1794" t="s">
        <v>194</v>
      </c>
      <c r="B1794" t="str">
        <f>VLOOKUP(C1794, olt_db!$B$2:$E$75, 2, 0)</f>
        <v>OLT-SMGN-IBS-Bandar_Sawah-02</v>
      </c>
      <c r="C1794" t="s">
        <v>206</v>
      </c>
      <c r="D1794" s="89" t="s">
        <v>991</v>
      </c>
      <c r="E1794" s="89" t="s">
        <v>962</v>
      </c>
      <c r="F1794" s="93">
        <v>3.160675354316</v>
      </c>
      <c r="G1794" s="94">
        <v>99.333227034244601</v>
      </c>
      <c r="H1794" s="92">
        <f t="shared" si="62"/>
        <v>33.775630497469521</v>
      </c>
    </row>
    <row r="1795" spans="1:8" x14ac:dyDescent="0.3">
      <c r="A1795" t="s">
        <v>194</v>
      </c>
      <c r="B1795" t="str">
        <f>VLOOKUP(C1795, olt_db!$B$2:$E$75, 2, 0)</f>
        <v>OLT-SMGN-IBS-Bandar_Sawah-02</v>
      </c>
      <c r="C1795" t="s">
        <v>206</v>
      </c>
      <c r="D1795" s="89" t="s">
        <v>991</v>
      </c>
      <c r="E1795" s="89" t="s">
        <v>963</v>
      </c>
      <c r="F1795" s="93">
        <v>3.1607836249793202</v>
      </c>
      <c r="G1795" s="94">
        <v>99.332974000534406</v>
      </c>
      <c r="H1795" s="92">
        <f t="shared" si="62"/>
        <v>77.415090973791081</v>
      </c>
    </row>
    <row r="1796" spans="1:8" x14ac:dyDescent="0.3">
      <c r="A1796" t="s">
        <v>194</v>
      </c>
      <c r="B1796" t="str">
        <f>VLOOKUP(C1796, olt_db!$B$2:$E$75, 2, 0)</f>
        <v>OLT-SMGN-IBS-Bandar_Sawah-02</v>
      </c>
      <c r="C1796" t="s">
        <v>206</v>
      </c>
      <c r="D1796" s="89" t="s">
        <v>991</v>
      </c>
      <c r="E1796" s="89" t="s">
        <v>964</v>
      </c>
      <c r="F1796" s="93">
        <v>3.1606199100640899</v>
      </c>
      <c r="G1796" s="94">
        <v>99.332364700466002</v>
      </c>
      <c r="H1796" s="92">
        <f t="shared" si="62"/>
        <v>55.219025720810656</v>
      </c>
    </row>
    <row r="1797" spans="1:8" x14ac:dyDescent="0.3">
      <c r="A1797" t="s">
        <v>194</v>
      </c>
      <c r="B1797" t="str">
        <f>VLOOKUP(C1797, olt_db!$B$2:$E$75, 2, 0)</f>
        <v>OLT-SMGN-IBS-Bandar_Sawah-02</v>
      </c>
      <c r="C1797" t="s">
        <v>206</v>
      </c>
      <c r="D1797" s="89" t="s">
        <v>991</v>
      </c>
      <c r="E1797" s="89" t="s">
        <v>965</v>
      </c>
      <c r="F1797" s="93">
        <v>3.16049772131533</v>
      </c>
      <c r="G1797" s="94">
        <v>99.331931591385697</v>
      </c>
      <c r="H1797" s="92">
        <f t="shared" si="62"/>
        <v>56.783623670355155</v>
      </c>
    </row>
    <row r="1798" spans="1:8" x14ac:dyDescent="0.3">
      <c r="A1798" t="s">
        <v>194</v>
      </c>
      <c r="B1798" t="str">
        <f>VLOOKUP(C1798, olt_db!$B$2:$E$75, 2, 0)</f>
        <v>OLT-SMGN-IBS-Bandar_Sawah-02</v>
      </c>
      <c r="C1798" t="s">
        <v>206</v>
      </c>
      <c r="D1798" s="89" t="s">
        <v>991</v>
      </c>
      <c r="E1798" s="89" t="s">
        <v>966</v>
      </c>
      <c r="F1798" s="93">
        <v>3.1603405053224298</v>
      </c>
      <c r="G1798" s="94">
        <v>99.331496380026294</v>
      </c>
      <c r="H1798" s="92">
        <f t="shared" si="62"/>
        <v>75.644227135012542</v>
      </c>
    </row>
    <row r="1799" spans="1:8" x14ac:dyDescent="0.3">
      <c r="A1799" t="s">
        <v>194</v>
      </c>
      <c r="B1799" t="str">
        <f>VLOOKUP(C1799, olt_db!$B$2:$E$75, 2, 0)</f>
        <v>OLT-SMGN-IBS-Bandar_Sawah-02</v>
      </c>
      <c r="C1799" t="s">
        <v>206</v>
      </c>
      <c r="D1799" s="89" t="s">
        <v>991</v>
      </c>
      <c r="E1799" s="89" t="s">
        <v>967</v>
      </c>
      <c r="F1799" s="93">
        <v>3.16008184238737</v>
      </c>
      <c r="G1799" s="94">
        <v>99.3309369040918</v>
      </c>
      <c r="H1799" s="92">
        <f t="shared" si="62"/>
        <v>51.608449364820117</v>
      </c>
    </row>
    <row r="1800" spans="1:8" x14ac:dyDescent="0.3">
      <c r="A1800" t="s">
        <v>194</v>
      </c>
      <c r="B1800" t="str">
        <f>VLOOKUP(C1800, olt_db!$B$2:$E$75, 2, 0)</f>
        <v>OLT-SMGN-IBS-Bandar_Sawah-02</v>
      </c>
      <c r="C1800" t="s">
        <v>206</v>
      </c>
      <c r="D1800" s="89" t="s">
        <v>991</v>
      </c>
      <c r="E1800" s="89" t="s">
        <v>968</v>
      </c>
      <c r="F1800" s="93">
        <v>3.1598933442661798</v>
      </c>
      <c r="G1800" s="94">
        <v>99.330561010940301</v>
      </c>
      <c r="H1800" s="92">
        <f t="shared" si="62"/>
        <v>62.525367331986288</v>
      </c>
    </row>
    <row r="1801" spans="1:8" x14ac:dyDescent="0.3">
      <c r="A1801" t="s">
        <v>194</v>
      </c>
      <c r="B1801" t="str">
        <f>VLOOKUP(C1801, olt_db!$B$2:$E$75, 2, 0)</f>
        <v>OLT-SMGN-IBS-Bandar_Sawah-02</v>
      </c>
      <c r="C1801" t="s">
        <v>206</v>
      </c>
      <c r="D1801" s="89" t="s">
        <v>991</v>
      </c>
      <c r="E1801" s="89" t="s">
        <v>969</v>
      </c>
      <c r="F1801" s="93">
        <v>3.15965417744246</v>
      </c>
      <c r="G1801" s="94">
        <v>99.330111197327298</v>
      </c>
      <c r="H1801" s="92">
        <f t="shared" si="62"/>
        <v>54.949889622836814</v>
      </c>
    </row>
    <row r="1802" spans="1:8" x14ac:dyDescent="0.3">
      <c r="A1802" t="s">
        <v>194</v>
      </c>
      <c r="B1802" t="str">
        <f>VLOOKUP(C1802, olt_db!$B$2:$E$75, 2, 0)</f>
        <v>OLT-SMGN-IBS-Bandar_Sawah-02</v>
      </c>
      <c r="C1802" t="s">
        <v>206</v>
      </c>
      <c r="D1802" s="89" t="s">
        <v>991</v>
      </c>
      <c r="E1802" s="89" t="s">
        <v>970</v>
      </c>
      <c r="F1802" s="93">
        <v>3.1594300720000201</v>
      </c>
      <c r="G1802" s="94">
        <v>99.329723624330597</v>
      </c>
      <c r="H1802" s="92">
        <f t="shared" si="62"/>
        <v>63.699613039693091</v>
      </c>
    </row>
    <row r="1803" spans="1:8" x14ac:dyDescent="0.3">
      <c r="A1803" t="s">
        <v>194</v>
      </c>
      <c r="B1803" t="str">
        <f>VLOOKUP(C1803, olt_db!$B$2:$E$75, 2, 0)</f>
        <v>OLT-SMGN-IBS-Bandar_Sawah-02</v>
      </c>
      <c r="C1803" t="s">
        <v>206</v>
      </c>
      <c r="D1803" s="89" t="s">
        <v>991</v>
      </c>
      <c r="E1803" s="89" t="s">
        <v>971</v>
      </c>
      <c r="F1803" s="93">
        <v>3.1591844414778198</v>
      </c>
      <c r="G1803" s="94">
        <v>99.32926641908</v>
      </c>
      <c r="H1803" s="92">
        <f t="shared" si="62"/>
        <v>60.060378779450176</v>
      </c>
    </row>
    <row r="1804" spans="1:8" x14ac:dyDescent="0.3">
      <c r="A1804" t="s">
        <v>194</v>
      </c>
      <c r="B1804" t="str">
        <f>VLOOKUP(C1804, olt_db!$B$2:$E$75, 2, 0)</f>
        <v>OLT-SMGN-IBS-Bandar_Sawah-02</v>
      </c>
      <c r="C1804" t="s">
        <v>206</v>
      </c>
      <c r="D1804" s="89" t="s">
        <v>991</v>
      </c>
      <c r="E1804" s="89" t="s">
        <v>972</v>
      </c>
      <c r="F1804" s="93">
        <v>3.15895630720525</v>
      </c>
      <c r="G1804" s="94">
        <v>99.328833485819999</v>
      </c>
      <c r="H1804" s="92">
        <f t="shared" si="62"/>
        <v>62.680869090362897</v>
      </c>
    </row>
    <row r="1805" spans="1:8" x14ac:dyDescent="0.3">
      <c r="A1805" t="s">
        <v>194</v>
      </c>
      <c r="B1805" t="str">
        <f>VLOOKUP(C1805, olt_db!$B$2:$E$75, 2, 0)</f>
        <v>OLT-SMGN-IBS-Bandar_Sawah-02</v>
      </c>
      <c r="C1805" t="s">
        <v>206</v>
      </c>
      <c r="D1805" s="89" t="s">
        <v>991</v>
      </c>
      <c r="E1805" s="89" t="s">
        <v>973</v>
      </c>
      <c r="F1805" s="93">
        <v>3.1587043302621001</v>
      </c>
      <c r="G1805" s="94">
        <v>99.328389282985597</v>
      </c>
      <c r="H1805" s="92">
        <f t="shared" si="62"/>
        <v>58.202906800344593</v>
      </c>
    </row>
    <row r="1806" spans="1:8" x14ac:dyDescent="0.3">
      <c r="A1806" t="s">
        <v>194</v>
      </c>
      <c r="B1806" t="str">
        <f>VLOOKUP(C1806, olt_db!$B$2:$E$75, 2, 0)</f>
        <v>OLT-SMGN-IBS-Bandar_Sawah-02</v>
      </c>
      <c r="C1806" t="s">
        <v>206</v>
      </c>
      <c r="D1806" s="89" t="s">
        <v>991</v>
      </c>
      <c r="E1806" s="89" t="s">
        <v>974</v>
      </c>
      <c r="F1806" s="93">
        <v>3.15846096491099</v>
      </c>
      <c r="G1806" s="94">
        <v>99.327982301562002</v>
      </c>
      <c r="H1806" s="92">
        <f t="shared" si="62"/>
        <v>48.52332270215156</v>
      </c>
    </row>
    <row r="1807" spans="1:8" x14ac:dyDescent="0.3">
      <c r="A1807" t="s">
        <v>194</v>
      </c>
      <c r="B1807" t="str">
        <f>VLOOKUP(C1807, olt_db!$B$2:$E$75, 2, 0)</f>
        <v>OLT-SMGN-IBS-Bandar_Sawah-02</v>
      </c>
      <c r="C1807" t="s">
        <v>206</v>
      </c>
      <c r="D1807" s="89" t="s">
        <v>991</v>
      </c>
      <c r="E1807" s="89" t="s">
        <v>975</v>
      </c>
      <c r="F1807" s="93">
        <v>3.1582607377114198</v>
      </c>
      <c r="G1807" s="94">
        <v>99.327641419773997</v>
      </c>
      <c r="H1807" s="92">
        <f t="shared" si="62"/>
        <v>48.474191122010915</v>
      </c>
    </row>
    <row r="1808" spans="1:8" x14ac:dyDescent="0.3">
      <c r="A1808" t="s">
        <v>194</v>
      </c>
      <c r="B1808" t="str">
        <f>VLOOKUP(C1808, olt_db!$B$2:$E$75, 2, 0)</f>
        <v>OLT-SMGN-IBS-Bandar_Sawah-02</v>
      </c>
      <c r="C1808" t="s">
        <v>206</v>
      </c>
      <c r="D1808" s="89" t="s">
        <v>991</v>
      </c>
      <c r="E1808" s="89" t="s">
        <v>976</v>
      </c>
      <c r="F1808" s="93">
        <v>3.158066546978</v>
      </c>
      <c r="G1808" s="94">
        <v>99.327297513066796</v>
      </c>
      <c r="H1808" s="92">
        <f t="shared" si="62"/>
        <v>16.50724115419747</v>
      </c>
    </row>
    <row r="1809" spans="1:8" x14ac:dyDescent="0.3">
      <c r="A1809" t="s">
        <v>194</v>
      </c>
      <c r="B1809" t="str">
        <f>VLOOKUP(C1809, olt_db!$B$2:$E$75, 2, 0)</f>
        <v>OLT-SMGN-IBS-Bandar_Sawah-02</v>
      </c>
      <c r="C1809" t="s">
        <v>206</v>
      </c>
      <c r="D1809" s="89" t="s">
        <v>991</v>
      </c>
      <c r="E1809" s="89" t="s">
        <v>977</v>
      </c>
      <c r="F1809" s="93">
        <v>3.1580558969349402</v>
      </c>
      <c r="G1809" s="94">
        <v>99.327163395150507</v>
      </c>
      <c r="H1809" s="92">
        <f t="shared" si="62"/>
        <v>47.627850360033271</v>
      </c>
    </row>
    <row r="1810" spans="1:8" x14ac:dyDescent="0.3">
      <c r="A1810" t="s">
        <v>194</v>
      </c>
      <c r="B1810" t="str">
        <f>VLOOKUP(C1810, olt_db!$B$2:$E$75, 2, 0)</f>
        <v>OLT-SMGN-IBS-Bandar_Sawah-02</v>
      </c>
      <c r="C1810" t="s">
        <v>206</v>
      </c>
      <c r="D1810" s="89" t="s">
        <v>991</v>
      </c>
      <c r="E1810" s="89" t="s">
        <v>978</v>
      </c>
      <c r="F1810" s="93">
        <v>3.1580557452143099</v>
      </c>
      <c r="G1810" s="94">
        <v>99.326775202820698</v>
      </c>
      <c r="H1810" s="92">
        <f t="shared" si="62"/>
        <v>46.664652545367659</v>
      </c>
    </row>
    <row r="1811" spans="1:8" x14ac:dyDescent="0.3">
      <c r="A1811" t="s">
        <v>194</v>
      </c>
      <c r="B1811" t="str">
        <f>VLOOKUP(C1811, olt_db!$B$2:$E$75, 2, 0)</f>
        <v>OLT-SMGN-IBS-Bandar_Sawah-02</v>
      </c>
      <c r="C1811" t="s">
        <v>206</v>
      </c>
      <c r="D1811" s="89" t="s">
        <v>991</v>
      </c>
      <c r="E1811" s="89" t="s">
        <v>979</v>
      </c>
      <c r="F1811" s="93">
        <v>3.1580567186883499</v>
      </c>
      <c r="G1811" s="94">
        <v>99.326394861785104</v>
      </c>
      <c r="H1811" s="92">
        <f t="shared" si="62"/>
        <v>56.924553559275772</v>
      </c>
    </row>
    <row r="1812" spans="1:8" x14ac:dyDescent="0.3">
      <c r="A1812" t="s">
        <v>194</v>
      </c>
      <c r="B1812" t="str">
        <f>VLOOKUP(C1812, olt_db!$B$2:$E$75, 2, 0)</f>
        <v>OLT-SMGN-IBS-Bandar_Sawah-02</v>
      </c>
      <c r="C1812" t="s">
        <v>206</v>
      </c>
      <c r="D1812" s="89" t="s">
        <v>991</v>
      </c>
      <c r="E1812" s="89" t="s">
        <v>980</v>
      </c>
      <c r="F1812" s="93">
        <v>3.1580662218081099</v>
      </c>
      <c r="G1812" s="94">
        <v>99.325930993567894</v>
      </c>
      <c r="H1812" s="92">
        <f t="shared" si="62"/>
        <v>53.404012413381579</v>
      </c>
    </row>
    <row r="1813" spans="1:8" x14ac:dyDescent="0.3">
      <c r="A1813" t="s">
        <v>194</v>
      </c>
      <c r="B1813" t="str">
        <f>VLOOKUP(C1813, olt_db!$B$2:$E$75, 2, 0)</f>
        <v>OLT-SMGN-IBS-Bandar_Sawah-02</v>
      </c>
      <c r="C1813" t="s">
        <v>206</v>
      </c>
      <c r="D1813" s="89" t="s">
        <v>991</v>
      </c>
      <c r="E1813" s="89" t="s">
        <v>981</v>
      </c>
      <c r="F1813" s="93">
        <v>3.15807113564105</v>
      </c>
      <c r="G1813" s="94">
        <v>99.325495749560503</v>
      </c>
      <c r="H1813" s="92">
        <f t="shared" si="62"/>
        <v>49.344943092222124</v>
      </c>
    </row>
    <row r="1814" spans="1:8" x14ac:dyDescent="0.3">
      <c r="A1814" t="s">
        <v>194</v>
      </c>
      <c r="B1814" t="str">
        <f>VLOOKUP(C1814, olt_db!$B$2:$E$75, 2, 0)</f>
        <v>OLT-SMGN-IBS-Bandar_Sawah-02</v>
      </c>
      <c r="C1814" t="s">
        <v>206</v>
      </c>
      <c r="D1814" s="89" t="s">
        <v>991</v>
      </c>
      <c r="E1814" s="89" t="s">
        <v>982</v>
      </c>
      <c r="F1814" s="93">
        <v>3.1579981558844601</v>
      </c>
      <c r="G1814" s="94">
        <v>99.325100259493098</v>
      </c>
      <c r="H1814" s="92">
        <f t="shared" si="62"/>
        <v>39.65887849878272</v>
      </c>
    </row>
    <row r="1815" spans="1:8" x14ac:dyDescent="0.3">
      <c r="A1815" t="s">
        <v>194</v>
      </c>
      <c r="B1815" t="str">
        <f>VLOOKUP(C1815, olt_db!$B$2:$E$75, 2, 0)</f>
        <v>OLT-SMGN-IBS-Bandar_Sawah-02</v>
      </c>
      <c r="C1815" t="s">
        <v>206</v>
      </c>
      <c r="D1815" s="89" t="s">
        <v>991</v>
      </c>
      <c r="E1815" s="89" t="s">
        <v>983</v>
      </c>
      <c r="F1815" s="93">
        <v>3.1578487755200499</v>
      </c>
      <c r="G1815" s="94">
        <v>99.3248137252465</v>
      </c>
      <c r="H1815" s="92">
        <f t="shared" si="62"/>
        <v>51.630943558490664</v>
      </c>
    </row>
    <row r="1816" spans="1:8" x14ac:dyDescent="0.3">
      <c r="A1816" t="s">
        <v>194</v>
      </c>
      <c r="B1816" t="str">
        <f>VLOOKUP(C1816, olt_db!$B$2:$E$75, 2, 0)</f>
        <v>OLT-SMGN-IBS-Bandar_Sawah-02</v>
      </c>
      <c r="C1816" t="s">
        <v>206</v>
      </c>
      <c r="D1816" s="89" t="s">
        <v>991</v>
      </c>
      <c r="E1816" s="89" t="s">
        <v>984</v>
      </c>
      <c r="F1816" s="93">
        <v>3.15752625528454</v>
      </c>
      <c r="G1816" s="94">
        <v>99.324543997557001</v>
      </c>
      <c r="H1816" s="92">
        <f t="shared" si="62"/>
        <v>14.498465216455765</v>
      </c>
    </row>
    <row r="1817" spans="1:8" x14ac:dyDescent="0.3">
      <c r="A1817" t="s">
        <v>194</v>
      </c>
      <c r="B1817" t="str">
        <f>VLOOKUP(C1817, olt_db!$B$2:$E$75, 2, 0)</f>
        <v>OLT-SMGN-IBS-Bandar_Sawah-02</v>
      </c>
      <c r="C1817" t="s">
        <v>206</v>
      </c>
      <c r="D1817" s="89" t="s">
        <v>991</v>
      </c>
      <c r="E1817" s="89" t="s">
        <v>738</v>
      </c>
      <c r="F1817" s="93">
        <v>3.1574614217989501</v>
      </c>
      <c r="G1817" s="94">
        <v>99.324445261696198</v>
      </c>
      <c r="H1817" s="92">
        <f t="shared" si="62"/>
        <v>51.476591892856476</v>
      </c>
    </row>
    <row r="1818" spans="1:8" x14ac:dyDescent="0.3">
      <c r="A1818" t="s">
        <v>194</v>
      </c>
      <c r="B1818" t="str">
        <f>VLOOKUP(C1818, olt_db!$B$2:$E$75, 2, 0)</f>
        <v>OLT-SMGN-IBS-Bandar_Sawah-02</v>
      </c>
      <c r="C1818" t="s">
        <v>206</v>
      </c>
      <c r="D1818" s="89" t="s">
        <v>991</v>
      </c>
      <c r="E1818" s="89" t="s">
        <v>739</v>
      </c>
      <c r="F1818" s="93">
        <v>3.1570426941288199</v>
      </c>
      <c r="G1818" s="94">
        <v>99.324432376124804</v>
      </c>
      <c r="H1818" s="92">
        <f t="shared" si="62"/>
        <v>63.213713117825741</v>
      </c>
    </row>
    <row r="1819" spans="1:8" x14ac:dyDescent="0.3">
      <c r="A1819" t="s">
        <v>194</v>
      </c>
      <c r="B1819" t="str">
        <f>VLOOKUP(C1819, olt_db!$B$2:$E$75, 2, 0)</f>
        <v>OLT-SMGN-IBS-Bandar_Sawah-02</v>
      </c>
      <c r="C1819" t="s">
        <v>206</v>
      </c>
      <c r="D1819" s="89" t="s">
        <v>991</v>
      </c>
      <c r="E1819" s="89" t="s">
        <v>740</v>
      </c>
      <c r="F1819" s="93">
        <v>3.15702421578988</v>
      </c>
      <c r="G1819" s="94">
        <v>99.323917483213094</v>
      </c>
      <c r="H1819" s="92">
        <f t="shared" si="62"/>
        <v>79.715416469134126</v>
      </c>
    </row>
    <row r="1820" spans="1:8" x14ac:dyDescent="0.3">
      <c r="A1820" t="s">
        <v>194</v>
      </c>
      <c r="B1820" t="str">
        <f>VLOOKUP(C1820, olt_db!$B$2:$E$75, 2, 0)</f>
        <v>OLT-SMGN-IBS-Bandar_Sawah-02</v>
      </c>
      <c r="C1820" t="s">
        <v>206</v>
      </c>
      <c r="D1820" s="89" t="s">
        <v>991</v>
      </c>
      <c r="E1820" s="89" t="s">
        <v>741</v>
      </c>
      <c r="F1820" s="93">
        <v>3.15686098210361</v>
      </c>
      <c r="G1820" s="94">
        <v>99.323288664495806</v>
      </c>
      <c r="H1820" s="92">
        <f t="shared" si="62"/>
        <v>87.140020498455073</v>
      </c>
    </row>
    <row r="1821" spans="1:8" x14ac:dyDescent="0.3">
      <c r="A1821" t="s">
        <v>194</v>
      </c>
      <c r="B1821" t="str">
        <f>VLOOKUP(C1821, olt_db!$B$2:$E$75, 2, 0)</f>
        <v>OLT-SMGN-IBS-Bandar_Sawah-02</v>
      </c>
      <c r="C1821" t="s">
        <v>206</v>
      </c>
      <c r="D1821" s="89" t="s">
        <v>991</v>
      </c>
      <c r="E1821" s="89" t="s">
        <v>742</v>
      </c>
      <c r="F1821" s="93">
        <v>3.1567764631505502</v>
      </c>
      <c r="G1821" s="94">
        <v>99.322583490469796</v>
      </c>
      <c r="H1821" s="92">
        <f t="shared" si="62"/>
        <v>74.575043341671162</v>
      </c>
    </row>
    <row r="1822" spans="1:8" x14ac:dyDescent="0.3">
      <c r="A1822" t="s">
        <v>194</v>
      </c>
      <c r="B1822" t="str">
        <f>VLOOKUP(C1822, olt_db!$B$2:$E$75, 2, 0)</f>
        <v>OLT-SMGN-IBS-Bandar_Sawah-02</v>
      </c>
      <c r="C1822" t="s">
        <v>206</v>
      </c>
      <c r="D1822" s="89" t="s">
        <v>991</v>
      </c>
      <c r="E1822" s="89" t="s">
        <v>743</v>
      </c>
      <c r="F1822" s="93">
        <v>3.1566945019695498</v>
      </c>
      <c r="G1822" s="94">
        <v>99.321981233359097</v>
      </c>
      <c r="H1822" s="92">
        <f t="shared" si="62"/>
        <v>173.71267735221016</v>
      </c>
    </row>
    <row r="1823" spans="1:8" x14ac:dyDescent="0.3">
      <c r="A1823" t="s">
        <v>194</v>
      </c>
      <c r="B1823" t="str">
        <f>VLOOKUP(C1823, olt_db!$B$2:$E$75, 2, 0)</f>
        <v>OLT-SMGN-IBS-Bandar_Sawah-02</v>
      </c>
      <c r="C1823" t="s">
        <v>206</v>
      </c>
      <c r="D1823" s="89" t="s">
        <v>991</v>
      </c>
      <c r="E1823" s="89" t="s">
        <v>744</v>
      </c>
      <c r="F1823" s="93">
        <v>3.1565042035985198</v>
      </c>
      <c r="G1823" s="94">
        <v>99.320578270155195</v>
      </c>
      <c r="H1823" s="92">
        <f t="shared" si="62"/>
        <v>122.50680482719902</v>
      </c>
    </row>
    <row r="1824" spans="1:8" x14ac:dyDescent="0.3">
      <c r="A1824" t="s">
        <v>194</v>
      </c>
      <c r="B1824" t="str">
        <f>VLOOKUP(C1824, olt_db!$B$2:$E$75, 2, 0)</f>
        <v>OLT-SMGN-IBS-Bandar_Sawah-02</v>
      </c>
      <c r="C1824" t="s">
        <v>206</v>
      </c>
      <c r="D1824" s="89" t="s">
        <v>991</v>
      </c>
      <c r="E1824" s="89" t="s">
        <v>745</v>
      </c>
      <c r="F1824" s="93">
        <v>3.1563995334955299</v>
      </c>
      <c r="G1824" s="94">
        <v>99.319585294034496</v>
      </c>
      <c r="H1824" s="92">
        <f t="shared" si="62"/>
        <v>103.86928349761311</v>
      </c>
    </row>
    <row r="1825" spans="1:8" x14ac:dyDescent="0.3">
      <c r="A1825" t="s">
        <v>194</v>
      </c>
      <c r="B1825" t="str">
        <f>VLOOKUP(C1825, olt_db!$B$2:$E$75, 2, 0)</f>
        <v>OLT-SMGN-IBS-Bandar_Sawah-02</v>
      </c>
      <c r="C1825" t="s">
        <v>206</v>
      </c>
      <c r="D1825" s="89" t="s">
        <v>991</v>
      </c>
      <c r="E1825" s="89" t="s">
        <v>746</v>
      </c>
      <c r="F1825" s="93">
        <v>3.15627663649318</v>
      </c>
      <c r="G1825" s="94">
        <v>99.318747700171002</v>
      </c>
      <c r="H1825" s="92">
        <f t="shared" si="62"/>
        <v>95.415535472219261</v>
      </c>
    </row>
    <row r="1826" spans="1:8" x14ac:dyDescent="0.3">
      <c r="A1826" t="s">
        <v>194</v>
      </c>
      <c r="B1826" t="str">
        <f>VLOOKUP(C1826, olt_db!$B$2:$E$75, 2, 0)</f>
        <v>OLT-SMGN-IBS-Bandar_Sawah-02</v>
      </c>
      <c r="C1826" t="s">
        <v>206</v>
      </c>
      <c r="D1826" s="89" t="s">
        <v>991</v>
      </c>
      <c r="E1826" s="89" t="s">
        <v>747</v>
      </c>
      <c r="F1826" s="93">
        <v>3.1562422712837899</v>
      </c>
      <c r="G1826" s="94">
        <v>99.317970776026897</v>
      </c>
      <c r="H1826" s="92">
        <f t="shared" si="62"/>
        <v>57.593943090609571</v>
      </c>
    </row>
    <row r="1827" spans="1:8" x14ac:dyDescent="0.3">
      <c r="A1827" t="s">
        <v>194</v>
      </c>
      <c r="B1827" t="str">
        <f>VLOOKUP(C1827, olt_db!$B$2:$E$75, 2, 0)</f>
        <v>OLT-SMGN-IBS-Bandar_Sawah-02</v>
      </c>
      <c r="C1827" t="s">
        <v>206</v>
      </c>
      <c r="D1827" s="89" t="s">
        <v>991</v>
      </c>
      <c r="E1827" s="89" t="s">
        <v>748</v>
      </c>
      <c r="F1827" s="93">
        <v>3.1561851115378499</v>
      </c>
      <c r="G1827" s="94">
        <v>99.317504859684306</v>
      </c>
      <c r="H1827" s="92">
        <f t="shared" si="62"/>
        <v>122.25953822987169</v>
      </c>
    </row>
    <row r="1828" spans="1:8" x14ac:dyDescent="0.3">
      <c r="A1828" t="s">
        <v>194</v>
      </c>
      <c r="B1828" t="str">
        <f>VLOOKUP(C1828, olt_db!$B$2:$E$75, 2, 0)</f>
        <v>OLT-SMGN-IBS-Bandar_Sawah-02</v>
      </c>
      <c r="C1828" t="s">
        <v>206</v>
      </c>
      <c r="D1828" s="89" t="s">
        <v>991</v>
      </c>
      <c r="E1828" s="89" t="s">
        <v>711</v>
      </c>
      <c r="F1828" s="93">
        <v>3.1560758134144602</v>
      </c>
      <c r="G1828" s="94">
        <v>99.316514411507299</v>
      </c>
      <c r="H1828" s="92">
        <f t="shared" si="62"/>
        <v>52.305584715512197</v>
      </c>
    </row>
    <row r="1829" spans="1:8" ht="15" thickBot="1" x14ac:dyDescent="0.35">
      <c r="A1829" t="s">
        <v>194</v>
      </c>
      <c r="B1829" s="105" t="str">
        <f>VLOOKUP(C1829, olt_db!$B$2:$E$75, 2, 0)</f>
        <v>OLT-SMGN-IBS-Bandar_Sawah-02</v>
      </c>
      <c r="C1829" s="105" t="s">
        <v>206</v>
      </c>
      <c r="D1829" s="184" t="s">
        <v>991</v>
      </c>
      <c r="E1829" s="185" t="s">
        <v>712</v>
      </c>
      <c r="F1829" s="186">
        <v>3.15565016326752</v>
      </c>
      <c r="G1829" s="187">
        <v>99.316510191325307</v>
      </c>
      <c r="H1829" s="188">
        <f>(ACOS(COS(RADIANS(90-olt_db!F46)) * COS(RADIANS(90-F1829)) + SIN(RADIANS(90-olt_db!F46)) * SIN(RADIANS(90-F1829)) * COS(RADIANS(olt_db!G46-G1829))) * 6371392)*1.105</f>
        <v>57.331540779920999</v>
      </c>
    </row>
    <row r="1830" spans="1:8" x14ac:dyDescent="0.3">
      <c r="A1830" t="s">
        <v>194</v>
      </c>
      <c r="B1830" t="str">
        <f>VLOOKUP(C1830, olt_db!$B$2:$E$75, 2, 0)</f>
        <v>OLT-SMGN-IBS-Bandar_Sawah-03</v>
      </c>
      <c r="C1830" t="s">
        <v>207</v>
      </c>
      <c r="D1830" s="12" t="s">
        <v>992</v>
      </c>
      <c r="E1830" s="12" t="s">
        <v>727</v>
      </c>
      <c r="F1830" s="164">
        <v>3.1559530231380499</v>
      </c>
      <c r="G1830" s="165">
        <v>99.314497146178894</v>
      </c>
      <c r="H1830" s="166">
        <f t="shared" ref="H1830:H1833" si="63">(ACOS(COS(RADIANS(90-F1831)) * COS(RADIANS(90-F1830)) + SIN(RADIANS(90-F1831)) * SIN(RADIANS(90-F1830)) * COS(RADIANS(G1831-G1830))) * 6371392)*1.105</f>
        <v>107.14044792742932</v>
      </c>
    </row>
    <row r="1831" spans="1:8" x14ac:dyDescent="0.3">
      <c r="A1831" t="s">
        <v>194</v>
      </c>
      <c r="B1831" t="str">
        <f>VLOOKUP(C1831, olt_db!$B$2:$E$75, 2, 0)</f>
        <v>OLT-SMGN-IBS-Bandar_Sawah-03</v>
      </c>
      <c r="C1831" t="s">
        <v>207</v>
      </c>
      <c r="D1831" s="12" t="s">
        <v>992</v>
      </c>
      <c r="E1831" s="12" t="s">
        <v>728</v>
      </c>
      <c r="F1831" s="164">
        <v>3.1560003118333899</v>
      </c>
      <c r="G1831" s="165">
        <v>99.315369110581102</v>
      </c>
      <c r="H1831" s="166">
        <f t="shared" si="63"/>
        <v>80.671801958880124</v>
      </c>
    </row>
    <row r="1832" spans="1:8" x14ac:dyDescent="0.3">
      <c r="A1832" t="s">
        <v>194</v>
      </c>
      <c r="B1832" t="str">
        <f>VLOOKUP(C1832, olt_db!$B$2:$E$75, 2, 0)</f>
        <v>OLT-SMGN-IBS-Bandar_Sawah-03</v>
      </c>
      <c r="C1832" t="s">
        <v>207</v>
      </c>
      <c r="D1832" s="12" t="s">
        <v>992</v>
      </c>
      <c r="E1832" s="12" t="s">
        <v>729</v>
      </c>
      <c r="F1832" s="164">
        <v>3.1560617657908301</v>
      </c>
      <c r="G1832" s="165">
        <v>99.316023739947099</v>
      </c>
      <c r="H1832" s="166">
        <f t="shared" si="63"/>
        <v>60.226083595630556</v>
      </c>
    </row>
    <row r="1833" spans="1:8" x14ac:dyDescent="0.3">
      <c r="A1833" t="s">
        <v>194</v>
      </c>
      <c r="B1833" t="str">
        <f>VLOOKUP(C1833, olt_db!$B$2:$E$75, 2, 0)</f>
        <v>OLT-SMGN-IBS-Bandar_Sawah-03</v>
      </c>
      <c r="C1833" t="s">
        <v>207</v>
      </c>
      <c r="D1833" s="12" t="s">
        <v>992</v>
      </c>
      <c r="E1833" s="12" t="s">
        <v>711</v>
      </c>
      <c r="F1833" s="164">
        <v>3.1560758134144602</v>
      </c>
      <c r="G1833" s="165">
        <v>99.316514411507299</v>
      </c>
      <c r="H1833" s="166">
        <f t="shared" si="63"/>
        <v>52.305584715512197</v>
      </c>
    </row>
    <row r="1834" spans="1:8" x14ac:dyDescent="0.3">
      <c r="A1834" t="s">
        <v>194</v>
      </c>
      <c r="B1834" t="str">
        <f>VLOOKUP(C1834, olt_db!$B$2:$E$75, 2, 0)</f>
        <v>OLT-SMGN-IBS-Bandar_Sawah-03</v>
      </c>
      <c r="C1834" t="s">
        <v>207</v>
      </c>
      <c r="D1834" s="12" t="s">
        <v>992</v>
      </c>
      <c r="E1834" s="167" t="s">
        <v>712</v>
      </c>
      <c r="F1834" s="168">
        <v>3.15565016326752</v>
      </c>
      <c r="G1834" s="169">
        <v>99.316510191325307</v>
      </c>
      <c r="H1834" s="170">
        <f>(ACOS(COS(RADIANS(90-olt_db!F46)) * COS(RADIANS(90-F1834)) + SIN(RADIANS(90-olt_db!F46)) * SIN(RADIANS(90-F1834)) * COS(RADIANS(olt_db!G46-G1834))) * 6371392)*1.105</f>
        <v>57.331540779920999</v>
      </c>
    </row>
    <row r="1835" spans="1:8" x14ac:dyDescent="0.3">
      <c r="A1835" t="s">
        <v>194</v>
      </c>
      <c r="B1835" t="str">
        <f>VLOOKUP(C1835, olt_db!$B$2:$E$75, 2, 0)</f>
        <v>OLT-SMGN-IBS-Bandar_Sawah-03</v>
      </c>
      <c r="C1835" t="s">
        <v>207</v>
      </c>
      <c r="D1835" s="26" t="s">
        <v>1029</v>
      </c>
      <c r="E1835" s="26" t="s">
        <v>993</v>
      </c>
      <c r="F1835" s="43">
        <v>3.10194743650831</v>
      </c>
      <c r="G1835" s="41">
        <v>99.321863787925096</v>
      </c>
      <c r="H1835" s="27">
        <f t="shared" ref="H1835:H1870" si="64">(ACOS(COS(RADIANS(90-F1836)) * COS(RADIANS(90-F1835)) + SIN(RADIANS(90-F1836)) * SIN(RADIANS(90-F1835)) * COS(RADIANS(G1836-G1835))) * 6371392)*1.105</f>
        <v>81.791224581847203</v>
      </c>
    </row>
    <row r="1836" spans="1:8" x14ac:dyDescent="0.3">
      <c r="A1836" t="s">
        <v>194</v>
      </c>
      <c r="B1836" t="str">
        <f>VLOOKUP(C1836, olt_db!$B$2:$E$75, 2, 0)</f>
        <v>OLT-SMGN-IBS-Bandar_Sawah-03</v>
      </c>
      <c r="C1836" t="s">
        <v>207</v>
      </c>
      <c r="D1836" s="26" t="s">
        <v>1029</v>
      </c>
      <c r="E1836" s="26" t="s">
        <v>994</v>
      </c>
      <c r="F1836" s="43">
        <v>3.1026130663043001</v>
      </c>
      <c r="G1836" s="41">
        <v>99.321863225178106</v>
      </c>
      <c r="H1836" s="27">
        <f t="shared" si="64"/>
        <v>102.30684497736685</v>
      </c>
    </row>
    <row r="1837" spans="1:8" x14ac:dyDescent="0.3">
      <c r="A1837" t="s">
        <v>194</v>
      </c>
      <c r="B1837" t="str">
        <f>VLOOKUP(C1837, olt_db!$B$2:$E$75, 2, 0)</f>
        <v>OLT-SMGN-IBS-Bandar_Sawah-03</v>
      </c>
      <c r="C1837" t="s">
        <v>207</v>
      </c>
      <c r="D1837" s="26" t="s">
        <v>1029</v>
      </c>
      <c r="E1837" s="26" t="s">
        <v>995</v>
      </c>
      <c r="F1837" s="43">
        <v>3.1034155196581699</v>
      </c>
      <c r="G1837" s="41">
        <v>99.322085525617595</v>
      </c>
      <c r="H1837" s="27">
        <f t="shared" si="64"/>
        <v>109.09152756677</v>
      </c>
    </row>
    <row r="1838" spans="1:8" x14ac:dyDescent="0.3">
      <c r="A1838" t="s">
        <v>194</v>
      </c>
      <c r="B1838" t="str">
        <f>VLOOKUP(C1838, olt_db!$B$2:$E$75, 2, 0)</f>
        <v>OLT-SMGN-IBS-Bandar_Sawah-03</v>
      </c>
      <c r="C1838" t="s">
        <v>207</v>
      </c>
      <c r="D1838" s="26" t="s">
        <v>1029</v>
      </c>
      <c r="E1838" s="26" t="s">
        <v>996</v>
      </c>
      <c r="F1838" s="43">
        <v>3.1042663823734502</v>
      </c>
      <c r="G1838" s="41">
        <v>99.322339330165605</v>
      </c>
      <c r="H1838" s="27">
        <f t="shared" si="64"/>
        <v>162.41935396790018</v>
      </c>
    </row>
    <row r="1839" spans="1:8" x14ac:dyDescent="0.3">
      <c r="A1839" t="s">
        <v>194</v>
      </c>
      <c r="B1839" t="str">
        <f>VLOOKUP(C1839, olt_db!$B$2:$E$75, 2, 0)</f>
        <v>OLT-SMGN-IBS-Bandar_Sawah-03</v>
      </c>
      <c r="C1839" t="s">
        <v>207</v>
      </c>
      <c r="D1839" s="26" t="s">
        <v>1029</v>
      </c>
      <c r="E1839" s="26" t="s">
        <v>997</v>
      </c>
      <c r="F1839" s="43">
        <v>3.1055434166391702</v>
      </c>
      <c r="G1839" s="41">
        <v>99.322680894402396</v>
      </c>
      <c r="H1839" s="27">
        <f t="shared" si="64"/>
        <v>75.08174954605029</v>
      </c>
    </row>
    <row r="1840" spans="1:8" x14ac:dyDescent="0.3">
      <c r="A1840" t="s">
        <v>194</v>
      </c>
      <c r="B1840" t="str">
        <f>VLOOKUP(C1840, olt_db!$B$2:$E$75, 2, 0)</f>
        <v>OLT-SMGN-IBS-Bandar_Sawah-03</v>
      </c>
      <c r="C1840" t="s">
        <v>207</v>
      </c>
      <c r="D1840" s="26" t="s">
        <v>1029</v>
      </c>
      <c r="E1840" s="26" t="s">
        <v>998</v>
      </c>
      <c r="F1840" s="43">
        <v>3.1061304941471799</v>
      </c>
      <c r="G1840" s="41">
        <v>99.322850538234604</v>
      </c>
      <c r="H1840" s="27">
        <f t="shared" si="64"/>
        <v>120.98201715881277</v>
      </c>
    </row>
    <row r="1841" spans="1:8" x14ac:dyDescent="0.3">
      <c r="A1841" t="s">
        <v>194</v>
      </c>
      <c r="B1841" t="str">
        <f>VLOOKUP(C1841, olt_db!$B$2:$E$75, 2, 0)</f>
        <v>OLT-SMGN-IBS-Bandar_Sawah-03</v>
      </c>
      <c r="C1841" t="s">
        <v>207</v>
      </c>
      <c r="D1841" s="26" t="s">
        <v>1029</v>
      </c>
      <c r="E1841" s="26" t="s">
        <v>999</v>
      </c>
      <c r="F1841" s="43">
        <v>3.1070783016178298</v>
      </c>
      <c r="G1841" s="41">
        <v>99.323117463323598</v>
      </c>
      <c r="H1841" s="27">
        <f t="shared" si="64"/>
        <v>100.94262660116769</v>
      </c>
    </row>
    <row r="1842" spans="1:8" x14ac:dyDescent="0.3">
      <c r="A1842" t="s">
        <v>194</v>
      </c>
      <c r="B1842" t="str">
        <f>VLOOKUP(C1842, olt_db!$B$2:$E$75, 2, 0)</f>
        <v>OLT-SMGN-IBS-Bandar_Sawah-03</v>
      </c>
      <c r="C1842" t="s">
        <v>207</v>
      </c>
      <c r="D1842" s="26" t="s">
        <v>1029</v>
      </c>
      <c r="E1842" s="26" t="s">
        <v>1000</v>
      </c>
      <c r="F1842" s="43">
        <v>3.1078716980491201</v>
      </c>
      <c r="G1842" s="41">
        <v>99.323330759330005</v>
      </c>
      <c r="H1842" s="27">
        <f t="shared" si="64"/>
        <v>94.996474608629399</v>
      </c>
    </row>
    <row r="1843" spans="1:8" x14ac:dyDescent="0.3">
      <c r="A1843" t="s">
        <v>194</v>
      </c>
      <c r="B1843" t="str">
        <f>VLOOKUP(C1843, olt_db!$B$2:$E$75, 2, 0)</f>
        <v>OLT-SMGN-IBS-Bandar_Sawah-03</v>
      </c>
      <c r="C1843" t="s">
        <v>207</v>
      </c>
      <c r="D1843" s="26" t="s">
        <v>1029</v>
      </c>
      <c r="E1843" s="26" t="s">
        <v>1001</v>
      </c>
      <c r="F1843" s="43">
        <v>3.1086239673682998</v>
      </c>
      <c r="G1843" s="41">
        <v>99.323509262104594</v>
      </c>
      <c r="H1843" s="27">
        <f t="shared" si="64"/>
        <v>70.920373702884035</v>
      </c>
    </row>
    <row r="1844" spans="1:8" x14ac:dyDescent="0.3">
      <c r="A1844" t="s">
        <v>194</v>
      </c>
      <c r="B1844" t="str">
        <f>VLOOKUP(C1844, olt_db!$B$2:$E$75, 2, 0)</f>
        <v>OLT-SMGN-IBS-Bandar_Sawah-03</v>
      </c>
      <c r="C1844" t="s">
        <v>207</v>
      </c>
      <c r="D1844" s="26" t="s">
        <v>1029</v>
      </c>
      <c r="E1844" s="26" t="s">
        <v>1002</v>
      </c>
      <c r="F1844" s="43">
        <v>3.1091770267074801</v>
      </c>
      <c r="G1844" s="41">
        <v>99.323674552255</v>
      </c>
      <c r="H1844" s="27">
        <f t="shared" si="64"/>
        <v>120.04216316185112</v>
      </c>
    </row>
    <row r="1845" spans="1:8" x14ac:dyDescent="0.3">
      <c r="A1845" t="s">
        <v>194</v>
      </c>
      <c r="B1845" t="str">
        <f>VLOOKUP(C1845, olt_db!$B$2:$E$75, 2, 0)</f>
        <v>OLT-SMGN-IBS-Bandar_Sawah-03</v>
      </c>
      <c r="C1845" t="s">
        <v>207</v>
      </c>
      <c r="D1845" s="26" t="s">
        <v>1029</v>
      </c>
      <c r="E1845" s="26" t="s">
        <v>1003</v>
      </c>
      <c r="F1845" s="43">
        <v>3.11012756031143</v>
      </c>
      <c r="G1845" s="41">
        <v>99.323900411423196</v>
      </c>
      <c r="H1845" s="27">
        <f t="shared" si="64"/>
        <v>150.62326546645559</v>
      </c>
    </row>
    <row r="1846" spans="1:8" x14ac:dyDescent="0.3">
      <c r="A1846" t="s">
        <v>194</v>
      </c>
      <c r="B1846" t="str">
        <f>VLOOKUP(C1846, olt_db!$B$2:$E$75, 2, 0)</f>
        <v>OLT-SMGN-IBS-Bandar_Sawah-03</v>
      </c>
      <c r="C1846" t="s">
        <v>207</v>
      </c>
      <c r="D1846" s="26" t="s">
        <v>1029</v>
      </c>
      <c r="E1846" s="26" t="s">
        <v>1004</v>
      </c>
      <c r="F1846" s="43">
        <v>3.11130345232946</v>
      </c>
      <c r="G1846" s="41">
        <v>99.3242471200887</v>
      </c>
      <c r="H1846" s="27">
        <f t="shared" si="64"/>
        <v>129.56481853167773</v>
      </c>
    </row>
    <row r="1847" spans="1:8" x14ac:dyDescent="0.3">
      <c r="A1847" t="s">
        <v>194</v>
      </c>
      <c r="B1847" t="str">
        <f>VLOOKUP(C1847, olt_db!$B$2:$E$75, 2, 0)</f>
        <v>OLT-SMGN-IBS-Bandar_Sawah-03</v>
      </c>
      <c r="C1847" t="s">
        <v>207</v>
      </c>
      <c r="D1847" s="26" t="s">
        <v>1029</v>
      </c>
      <c r="E1847" s="26" t="s">
        <v>1005</v>
      </c>
      <c r="F1847" s="43">
        <v>3.1123128251515801</v>
      </c>
      <c r="G1847" s="41">
        <v>99.324552471344703</v>
      </c>
      <c r="H1847" s="27">
        <f t="shared" si="64"/>
        <v>161.14685340561985</v>
      </c>
    </row>
    <row r="1848" spans="1:8" x14ac:dyDescent="0.3">
      <c r="A1848" t="s">
        <v>194</v>
      </c>
      <c r="B1848" t="str">
        <f>VLOOKUP(C1848, olt_db!$B$2:$E$75, 2, 0)</f>
        <v>OLT-SMGN-IBS-Bandar_Sawah-03</v>
      </c>
      <c r="C1848" t="s">
        <v>207</v>
      </c>
      <c r="D1848" s="26" t="s">
        <v>1029</v>
      </c>
      <c r="E1848" s="26" t="s">
        <v>1006</v>
      </c>
      <c r="F1848" s="43">
        <v>3.1135788867082002</v>
      </c>
      <c r="G1848" s="41">
        <v>99.324894968848099</v>
      </c>
      <c r="H1848" s="27">
        <f t="shared" si="64"/>
        <v>106.68068757639296</v>
      </c>
    </row>
    <row r="1849" spans="1:8" x14ac:dyDescent="0.3">
      <c r="A1849" t="s">
        <v>194</v>
      </c>
      <c r="B1849" t="str">
        <f>VLOOKUP(C1849, olt_db!$B$2:$E$75, 2, 0)</f>
        <v>OLT-SMGN-IBS-Bandar_Sawah-03</v>
      </c>
      <c r="C1849" t="s">
        <v>207</v>
      </c>
      <c r="D1849" s="26" t="s">
        <v>1029</v>
      </c>
      <c r="E1849" s="26" t="s">
        <v>1007</v>
      </c>
      <c r="F1849" s="43">
        <v>3.1144195208133101</v>
      </c>
      <c r="G1849" s="41">
        <v>99.3251122621013</v>
      </c>
      <c r="H1849" s="27">
        <f t="shared" si="64"/>
        <v>65.222615065331851</v>
      </c>
    </row>
    <row r="1850" spans="1:8" x14ac:dyDescent="0.3">
      <c r="A1850" t="s">
        <v>194</v>
      </c>
      <c r="B1850" t="str">
        <f>VLOOKUP(C1850, olt_db!$B$2:$E$75, 2, 0)</f>
        <v>OLT-SMGN-IBS-Bandar_Sawah-03</v>
      </c>
      <c r="C1850" t="s">
        <v>207</v>
      </c>
      <c r="D1850" s="26" t="s">
        <v>1029</v>
      </c>
      <c r="E1850" s="26" t="s">
        <v>1008</v>
      </c>
      <c r="F1850" s="43">
        <v>3.1147949113857401</v>
      </c>
      <c r="G1850" s="41">
        <v>99.324736444897098</v>
      </c>
      <c r="H1850" s="27">
        <f t="shared" si="64"/>
        <v>44.520651975480405</v>
      </c>
    </row>
    <row r="1851" spans="1:8" x14ac:dyDescent="0.3">
      <c r="A1851" t="s">
        <v>194</v>
      </c>
      <c r="B1851" t="str">
        <f>VLOOKUP(C1851, olt_db!$B$2:$E$75, 2, 0)</f>
        <v>OLT-SMGN-IBS-Bandar_Sawah-03</v>
      </c>
      <c r="C1851" t="s">
        <v>207</v>
      </c>
      <c r="D1851" s="26" t="s">
        <v>1029</v>
      </c>
      <c r="E1851" s="26" t="s">
        <v>1009</v>
      </c>
      <c r="F1851" s="43">
        <v>3.1149240263670199</v>
      </c>
      <c r="G1851" s="41">
        <v>99.324397413516706</v>
      </c>
      <c r="H1851" s="27">
        <f t="shared" si="64"/>
        <v>67.858985805031054</v>
      </c>
    </row>
    <row r="1852" spans="1:8" x14ac:dyDescent="0.3">
      <c r="A1852" t="s">
        <v>194</v>
      </c>
      <c r="B1852" t="str">
        <f>VLOOKUP(C1852, olt_db!$B$2:$E$75, 2, 0)</f>
        <v>OLT-SMGN-IBS-Bandar_Sawah-03</v>
      </c>
      <c r="C1852" t="s">
        <v>207</v>
      </c>
      <c r="D1852" s="26" t="s">
        <v>1029</v>
      </c>
      <c r="E1852" s="26" t="s">
        <v>1010</v>
      </c>
      <c r="F1852" s="43">
        <v>3.115079388282</v>
      </c>
      <c r="G1852" s="41">
        <v>99.323866686150495</v>
      </c>
      <c r="H1852" s="27">
        <f t="shared" si="64"/>
        <v>72.490048684729572</v>
      </c>
    </row>
    <row r="1853" spans="1:8" x14ac:dyDescent="0.3">
      <c r="A1853" t="s">
        <v>194</v>
      </c>
      <c r="B1853" t="str">
        <f>VLOOKUP(C1853, olt_db!$B$2:$E$75, 2, 0)</f>
        <v>OLT-SMGN-IBS-Bandar_Sawah-03</v>
      </c>
      <c r="C1853" t="s">
        <v>207</v>
      </c>
      <c r="D1853" s="26" t="s">
        <v>1029</v>
      </c>
      <c r="E1853" s="26" t="s">
        <v>1011</v>
      </c>
      <c r="F1853" s="43">
        <v>3.1152575798385</v>
      </c>
      <c r="G1853" s="41">
        <v>99.323303473951299</v>
      </c>
      <c r="H1853" s="27">
        <f t="shared" si="64"/>
        <v>59.379407408435185</v>
      </c>
    </row>
    <row r="1854" spans="1:8" x14ac:dyDescent="0.3">
      <c r="A1854" t="s">
        <v>194</v>
      </c>
      <c r="B1854" t="str">
        <f>VLOOKUP(C1854, olt_db!$B$2:$E$75, 2, 0)</f>
        <v>OLT-SMGN-IBS-Bandar_Sawah-03</v>
      </c>
      <c r="C1854" t="s">
        <v>207</v>
      </c>
      <c r="D1854" s="26" t="s">
        <v>1029</v>
      </c>
      <c r="E1854" s="26" t="s">
        <v>1012</v>
      </c>
      <c r="F1854" s="43">
        <v>3.1153913695191799</v>
      </c>
      <c r="G1854" s="41">
        <v>99.322838437952697</v>
      </c>
      <c r="H1854" s="27">
        <f t="shared" si="64"/>
        <v>108.00326132000166</v>
      </c>
    </row>
    <row r="1855" spans="1:8" x14ac:dyDescent="0.3">
      <c r="A1855" t="s">
        <v>194</v>
      </c>
      <c r="B1855" t="str">
        <f>VLOOKUP(C1855, olt_db!$B$2:$E$75, 2, 0)</f>
        <v>OLT-SMGN-IBS-Bandar_Sawah-03</v>
      </c>
      <c r="C1855" t="s">
        <v>207</v>
      </c>
      <c r="D1855" s="26" t="s">
        <v>1029</v>
      </c>
      <c r="E1855" s="26" t="s">
        <v>1013</v>
      </c>
      <c r="F1855" s="43">
        <v>3.11570153694431</v>
      </c>
      <c r="G1855" s="41">
        <v>99.322014818450398</v>
      </c>
      <c r="H1855" s="27">
        <f t="shared" si="64"/>
        <v>80.518376322599494</v>
      </c>
    </row>
    <row r="1856" spans="1:8" x14ac:dyDescent="0.3">
      <c r="A1856" t="s">
        <v>194</v>
      </c>
      <c r="B1856" t="str">
        <f>VLOOKUP(C1856, olt_db!$B$2:$E$75, 2, 0)</f>
        <v>OLT-SMGN-IBS-Bandar_Sawah-03</v>
      </c>
      <c r="C1856" t="s">
        <v>207</v>
      </c>
      <c r="D1856" s="26" t="s">
        <v>1029</v>
      </c>
      <c r="E1856" s="26" t="s">
        <v>1014</v>
      </c>
      <c r="F1856" s="43">
        <v>3.1162980587533902</v>
      </c>
      <c r="G1856" s="41">
        <v>99.321743231675796</v>
      </c>
      <c r="H1856" s="27">
        <f t="shared" si="64"/>
        <v>56.937892827623273</v>
      </c>
    </row>
    <row r="1857" spans="1:8" x14ac:dyDescent="0.3">
      <c r="A1857" t="s">
        <v>194</v>
      </c>
      <c r="B1857" t="str">
        <f>VLOOKUP(C1857, olt_db!$B$2:$E$75, 2, 0)</f>
        <v>OLT-SMGN-IBS-Bandar_Sawah-03</v>
      </c>
      <c r="C1857" t="s">
        <v>207</v>
      </c>
      <c r="D1857" s="26" t="s">
        <v>1029</v>
      </c>
      <c r="E1857" s="26" t="s">
        <v>1015</v>
      </c>
      <c r="F1857" s="43">
        <v>3.1167060265328299</v>
      </c>
      <c r="G1857" s="41">
        <v>99.321523194704994</v>
      </c>
      <c r="H1857" s="27">
        <f t="shared" si="64"/>
        <v>47.811555573979376</v>
      </c>
    </row>
    <row r="1858" spans="1:8" x14ac:dyDescent="0.3">
      <c r="A1858" t="s">
        <v>194</v>
      </c>
      <c r="B1858" t="str">
        <f>VLOOKUP(C1858, olt_db!$B$2:$E$75, 2, 0)</f>
        <v>OLT-SMGN-IBS-Bandar_Sawah-03</v>
      </c>
      <c r="C1858" t="s">
        <v>207</v>
      </c>
      <c r="D1858" s="26" t="s">
        <v>1029</v>
      </c>
      <c r="E1858" s="26" t="s">
        <v>1016</v>
      </c>
      <c r="F1858" s="43">
        <v>3.11699218240526</v>
      </c>
      <c r="G1858" s="41">
        <v>99.3212591531111</v>
      </c>
      <c r="H1858" s="27">
        <f t="shared" si="64"/>
        <v>40.58483486904187</v>
      </c>
    </row>
    <row r="1859" spans="1:8" x14ac:dyDescent="0.3">
      <c r="A1859" t="s">
        <v>194</v>
      </c>
      <c r="B1859" t="str">
        <f>VLOOKUP(C1859, olt_db!$B$2:$E$75, 2, 0)</f>
        <v>OLT-SMGN-IBS-Bandar_Sawah-03</v>
      </c>
      <c r="C1859" t="s">
        <v>207</v>
      </c>
      <c r="D1859" s="26" t="s">
        <v>1029</v>
      </c>
      <c r="E1859" s="26" t="s">
        <v>1017</v>
      </c>
      <c r="F1859" s="43">
        <v>3.1171812766025502</v>
      </c>
      <c r="G1859" s="41">
        <v>99.320987954524895</v>
      </c>
      <c r="H1859" s="27">
        <f t="shared" si="64"/>
        <v>44.880500010356329</v>
      </c>
    </row>
    <row r="1860" spans="1:8" x14ac:dyDescent="0.3">
      <c r="A1860" t="s">
        <v>194</v>
      </c>
      <c r="B1860" t="str">
        <f>VLOOKUP(C1860, olt_db!$B$2:$E$75, 2, 0)</f>
        <v>OLT-SMGN-IBS-Bandar_Sawah-03</v>
      </c>
      <c r="C1860" t="s">
        <v>207</v>
      </c>
      <c r="D1860" s="26" t="s">
        <v>1029</v>
      </c>
      <c r="E1860" s="26" t="s">
        <v>1018</v>
      </c>
      <c r="F1860" s="43">
        <v>3.1173419927045898</v>
      </c>
      <c r="G1860" s="41">
        <v>99.3206594830081</v>
      </c>
      <c r="H1860" s="27">
        <f t="shared" si="64"/>
        <v>37.709256830841653</v>
      </c>
    </row>
    <row r="1861" spans="1:8" x14ac:dyDescent="0.3">
      <c r="A1861" t="s">
        <v>194</v>
      </c>
      <c r="B1861" t="str">
        <f>VLOOKUP(C1861, olt_db!$B$2:$E$75, 2, 0)</f>
        <v>OLT-SMGN-IBS-Bandar_Sawah-03</v>
      </c>
      <c r="C1861" t="s">
        <v>207</v>
      </c>
      <c r="D1861" s="26" t="s">
        <v>1029</v>
      </c>
      <c r="E1861" s="26" t="s">
        <v>1019</v>
      </c>
      <c r="F1861" s="43">
        <v>3.1174255664053101</v>
      </c>
      <c r="G1861" s="41">
        <v>99.320363761972402</v>
      </c>
      <c r="H1861" s="27">
        <f t="shared" si="64"/>
        <v>32.712398851309665</v>
      </c>
    </row>
    <row r="1862" spans="1:8" x14ac:dyDescent="0.3">
      <c r="A1862" t="s">
        <v>194</v>
      </c>
      <c r="B1862" t="str">
        <f>VLOOKUP(C1862, olt_db!$B$2:$E$75, 2, 0)</f>
        <v>OLT-SMGN-IBS-Bandar_Sawah-03</v>
      </c>
      <c r="C1862" t="s">
        <v>207</v>
      </c>
      <c r="D1862" s="26" t="s">
        <v>1029</v>
      </c>
      <c r="E1862" s="26" t="s">
        <v>1020</v>
      </c>
      <c r="F1862" s="43">
        <v>3.11742149065631</v>
      </c>
      <c r="G1862" s="41">
        <v>99.320097180582806</v>
      </c>
      <c r="H1862" s="27">
        <f t="shared" si="64"/>
        <v>111.94148243405346</v>
      </c>
    </row>
    <row r="1863" spans="1:8" x14ac:dyDescent="0.3">
      <c r="A1863" t="s">
        <v>194</v>
      </c>
      <c r="B1863" t="str">
        <f>VLOOKUP(C1863, olt_db!$B$2:$E$75, 2, 0)</f>
        <v>OLT-SMGN-IBS-Bandar_Sawah-03</v>
      </c>
      <c r="C1863" t="s">
        <v>207</v>
      </c>
      <c r="D1863" s="26" t="s">
        <v>1029</v>
      </c>
      <c r="E1863" s="26" t="s">
        <v>1021</v>
      </c>
      <c r="F1863" s="43">
        <v>3.11700426712421</v>
      </c>
      <c r="G1863" s="41">
        <v>99.3192861410364</v>
      </c>
      <c r="H1863" s="27">
        <f t="shared" si="64"/>
        <v>68.105635153674697</v>
      </c>
    </row>
    <row r="1864" spans="1:8" x14ac:dyDescent="0.3">
      <c r="A1864" t="s">
        <v>194</v>
      </c>
      <c r="B1864" t="str">
        <f>VLOOKUP(C1864, olt_db!$B$2:$E$75, 2, 0)</f>
        <v>OLT-SMGN-IBS-Bandar_Sawah-03</v>
      </c>
      <c r="C1864" t="s">
        <v>207</v>
      </c>
      <c r="D1864" s="26" t="s">
        <v>1029</v>
      </c>
      <c r="E1864" s="26" t="s">
        <v>1022</v>
      </c>
      <c r="F1864" s="43">
        <v>3.1167513883121098</v>
      </c>
      <c r="G1864" s="41">
        <v>99.318792205500401</v>
      </c>
      <c r="H1864" s="27">
        <f t="shared" si="64"/>
        <v>69.172586415608777</v>
      </c>
    </row>
    <row r="1865" spans="1:8" x14ac:dyDescent="0.3">
      <c r="A1865" t="s">
        <v>194</v>
      </c>
      <c r="B1865" t="str">
        <f>VLOOKUP(C1865, olt_db!$B$2:$E$75, 2, 0)</f>
        <v>OLT-SMGN-IBS-Bandar_Sawah-03</v>
      </c>
      <c r="C1865" t="s">
        <v>207</v>
      </c>
      <c r="D1865" s="26" t="s">
        <v>1029</v>
      </c>
      <c r="E1865" s="26" t="s">
        <v>1023</v>
      </c>
      <c r="F1865" s="43">
        <v>3.1164912033851802</v>
      </c>
      <c r="G1865" s="41">
        <v>99.318292263287404</v>
      </c>
      <c r="H1865" s="27">
        <f t="shared" si="64"/>
        <v>81.02262071707969</v>
      </c>
    </row>
    <row r="1866" spans="1:8" x14ac:dyDescent="0.3">
      <c r="A1866" t="s">
        <v>194</v>
      </c>
      <c r="B1866" t="str">
        <f>VLOOKUP(C1866, olt_db!$B$2:$E$75, 2, 0)</f>
        <v>OLT-SMGN-IBS-Bandar_Sawah-03</v>
      </c>
      <c r="C1866" t="s">
        <v>207</v>
      </c>
      <c r="D1866" s="26" t="s">
        <v>1029</v>
      </c>
      <c r="E1866" s="26" t="s">
        <v>1024</v>
      </c>
      <c r="F1866" s="43">
        <v>3.1161835521114898</v>
      </c>
      <c r="G1866" s="41">
        <v>99.317708196826203</v>
      </c>
      <c r="H1866" s="27">
        <f t="shared" si="64"/>
        <v>45.251716248603564</v>
      </c>
    </row>
    <row r="1867" spans="1:8" x14ac:dyDescent="0.3">
      <c r="A1867" t="s">
        <v>194</v>
      </c>
      <c r="B1867" t="str">
        <f>VLOOKUP(C1867, olt_db!$B$2:$E$75, 2, 0)</f>
        <v>OLT-SMGN-IBS-Bandar_Sawah-03</v>
      </c>
      <c r="C1867" t="s">
        <v>207</v>
      </c>
      <c r="D1867" s="26" t="s">
        <v>1029</v>
      </c>
      <c r="E1867" s="26" t="s">
        <v>1025</v>
      </c>
      <c r="F1867" s="43">
        <v>3.11603011417436</v>
      </c>
      <c r="G1867" s="41">
        <v>99.317372923826994</v>
      </c>
      <c r="H1867" s="27">
        <f t="shared" si="64"/>
        <v>47.968063895652719</v>
      </c>
    </row>
    <row r="1868" spans="1:8" x14ac:dyDescent="0.3">
      <c r="A1868" t="s">
        <v>194</v>
      </c>
      <c r="B1868" t="str">
        <f>VLOOKUP(C1868, olt_db!$B$2:$E$75, 2, 0)</f>
        <v>OLT-SMGN-IBS-Bandar_Sawah-03</v>
      </c>
      <c r="C1868" t="s">
        <v>207</v>
      </c>
      <c r="D1868" s="26" t="s">
        <v>1029</v>
      </c>
      <c r="E1868" s="26" t="s">
        <v>1026</v>
      </c>
      <c r="F1868" s="43">
        <v>3.1160558639717499</v>
      </c>
      <c r="G1868" s="41">
        <v>99.316982824559602</v>
      </c>
      <c r="H1868" s="27">
        <f t="shared" si="64"/>
        <v>109.2689977220256</v>
      </c>
    </row>
    <row r="1869" spans="1:8" x14ac:dyDescent="0.3">
      <c r="A1869" t="s">
        <v>194</v>
      </c>
      <c r="B1869" t="str">
        <f>VLOOKUP(C1869, olt_db!$B$2:$E$75, 2, 0)</f>
        <v>OLT-SMGN-IBS-Bandar_Sawah-03</v>
      </c>
      <c r="C1869" t="s">
        <v>207</v>
      </c>
      <c r="D1869" s="26" t="s">
        <v>1029</v>
      </c>
      <c r="E1869" s="26" t="s">
        <v>1027</v>
      </c>
      <c r="F1869" s="43">
        <v>3.1161339333871898</v>
      </c>
      <c r="G1869" s="41">
        <v>99.316095698480396</v>
      </c>
      <c r="H1869" s="27">
        <f t="shared" si="64"/>
        <v>125.71798586716439</v>
      </c>
    </row>
    <row r="1870" spans="1:8" x14ac:dyDescent="0.3">
      <c r="A1870" t="s">
        <v>194</v>
      </c>
      <c r="B1870" t="str">
        <f>VLOOKUP(C1870, olt_db!$B$2:$E$75, 2, 0)</f>
        <v>OLT-SMGN-IBS-Bandar_Sawah-03</v>
      </c>
      <c r="C1870" t="s">
        <v>207</v>
      </c>
      <c r="D1870" s="26" t="s">
        <v>1029</v>
      </c>
      <c r="E1870" s="26" t="s">
        <v>1028</v>
      </c>
      <c r="F1870" s="43">
        <v>3.1162256839367801</v>
      </c>
      <c r="G1870" s="41">
        <v>99.3150751990282</v>
      </c>
      <c r="H1870" s="27">
        <f t="shared" si="64"/>
        <v>37.110998964217302</v>
      </c>
    </row>
    <row r="1871" spans="1:8" x14ac:dyDescent="0.3">
      <c r="A1871" t="s">
        <v>194</v>
      </c>
      <c r="B1871" t="str">
        <f>VLOOKUP(C1871, olt_db!$B$2:$E$75, 2, 0)</f>
        <v>OLT-SMGN-IBS-Bandar_Sawah-03</v>
      </c>
      <c r="C1871" t="s">
        <v>207</v>
      </c>
      <c r="D1871" s="26" t="s">
        <v>1029</v>
      </c>
      <c r="E1871" s="26" t="s">
        <v>879</v>
      </c>
      <c r="F1871" s="43">
        <v>3.1162498419167499</v>
      </c>
      <c r="G1871" s="41">
        <v>99.314773705972996</v>
      </c>
      <c r="H1871" s="27">
        <f t="shared" ref="H1871:H1928" si="65">(ACOS(COS(RADIANS(90-F1872)) * COS(RADIANS(90-F1871)) + SIN(RADIANS(90-F1872)) * SIN(RADIANS(90-F1871)) * COS(RADIANS(G1872-G1871))) * 6371392)*1.105</f>
        <v>204.12078646718911</v>
      </c>
    </row>
    <row r="1872" spans="1:8" x14ac:dyDescent="0.3">
      <c r="A1872" t="s">
        <v>194</v>
      </c>
      <c r="B1872" t="str">
        <f>VLOOKUP(C1872, olt_db!$B$2:$E$75, 2, 0)</f>
        <v>OLT-SMGN-IBS-Bandar_Sawah-03</v>
      </c>
      <c r="C1872" t="s">
        <v>207</v>
      </c>
      <c r="D1872" s="26" t="s">
        <v>1029</v>
      </c>
      <c r="E1872" s="26" t="s">
        <v>880</v>
      </c>
      <c r="F1872" s="43">
        <v>3.1178420217498699</v>
      </c>
      <c r="G1872" s="41">
        <v>99.315248156830506</v>
      </c>
      <c r="H1872" s="27">
        <f t="shared" si="65"/>
        <v>113.91670959690197</v>
      </c>
    </row>
    <row r="1873" spans="1:8" x14ac:dyDescent="0.3">
      <c r="A1873" t="s">
        <v>194</v>
      </c>
      <c r="B1873" t="str">
        <f>VLOOKUP(C1873, olt_db!$B$2:$E$75, 2, 0)</f>
        <v>OLT-SMGN-IBS-Bandar_Sawah-03</v>
      </c>
      <c r="C1873" t="s">
        <v>207</v>
      </c>
      <c r="D1873" s="26" t="s">
        <v>1029</v>
      </c>
      <c r="E1873" s="26" t="s">
        <v>881</v>
      </c>
      <c r="F1873" s="43">
        <v>3.1187591962565699</v>
      </c>
      <c r="G1873" s="41">
        <v>99.315383459962703</v>
      </c>
      <c r="H1873" s="27">
        <f t="shared" si="65"/>
        <v>162.96164067054727</v>
      </c>
    </row>
    <row r="1874" spans="1:8" x14ac:dyDescent="0.3">
      <c r="A1874" t="s">
        <v>194</v>
      </c>
      <c r="B1874" t="str">
        <f>VLOOKUP(C1874, olt_db!$B$2:$E$75, 2, 0)</f>
        <v>OLT-SMGN-IBS-Bandar_Sawah-03</v>
      </c>
      <c r="C1874" t="s">
        <v>207</v>
      </c>
      <c r="D1874" s="26" t="s">
        <v>1029</v>
      </c>
      <c r="E1874" s="26" t="s">
        <v>882</v>
      </c>
      <c r="F1874" s="43">
        <v>3.1200385823830099</v>
      </c>
      <c r="G1874" s="41">
        <v>99.3157332579014</v>
      </c>
      <c r="H1874" s="27">
        <f t="shared" si="65"/>
        <v>164.57781349776718</v>
      </c>
    </row>
    <row r="1875" spans="1:8" x14ac:dyDescent="0.3">
      <c r="A1875" t="s">
        <v>194</v>
      </c>
      <c r="B1875" t="str">
        <f>VLOOKUP(C1875, olt_db!$B$2:$E$75, 2, 0)</f>
        <v>OLT-SMGN-IBS-Bandar_Sawah-03</v>
      </c>
      <c r="C1875" t="s">
        <v>207</v>
      </c>
      <c r="D1875" s="26" t="s">
        <v>1029</v>
      </c>
      <c r="E1875" s="26" t="s">
        <v>883</v>
      </c>
      <c r="F1875" s="43">
        <v>3.1213203776438299</v>
      </c>
      <c r="G1875" s="41">
        <v>99.316122273892304</v>
      </c>
      <c r="H1875" s="27">
        <f t="shared" si="65"/>
        <v>111.27539751449717</v>
      </c>
    </row>
    <row r="1876" spans="1:8" x14ac:dyDescent="0.3">
      <c r="A1876" t="s">
        <v>194</v>
      </c>
      <c r="B1876" t="str">
        <f>VLOOKUP(C1876, olt_db!$B$2:$E$75, 2, 0)</f>
        <v>OLT-SMGN-IBS-Bandar_Sawah-03</v>
      </c>
      <c r="C1876" t="s">
        <v>207</v>
      </c>
      <c r="D1876" s="26" t="s">
        <v>1029</v>
      </c>
      <c r="E1876" s="26" t="s">
        <v>884</v>
      </c>
      <c r="F1876" s="43">
        <v>3.1221591936076099</v>
      </c>
      <c r="G1876" s="41">
        <v>99.316464038708204</v>
      </c>
      <c r="H1876" s="27">
        <f t="shared" si="65"/>
        <v>116.56157407256046</v>
      </c>
    </row>
    <row r="1877" spans="1:8" x14ac:dyDescent="0.3">
      <c r="A1877" t="s">
        <v>194</v>
      </c>
      <c r="B1877" t="str">
        <f>VLOOKUP(C1877, olt_db!$B$2:$E$75, 2, 0)</f>
        <v>OLT-SMGN-IBS-Bandar_Sawah-03</v>
      </c>
      <c r="C1877" t="s">
        <v>207</v>
      </c>
      <c r="D1877" s="26" t="s">
        <v>1029</v>
      </c>
      <c r="E1877" s="26" t="s">
        <v>885</v>
      </c>
      <c r="F1877" s="43">
        <v>3.12306107919441</v>
      </c>
      <c r="G1877" s="41">
        <v>99.316758479002203</v>
      </c>
      <c r="H1877" s="27">
        <f t="shared" si="65"/>
        <v>157.22454107825746</v>
      </c>
    </row>
    <row r="1878" spans="1:8" x14ac:dyDescent="0.3">
      <c r="A1878" t="s">
        <v>194</v>
      </c>
      <c r="B1878" t="str">
        <f>VLOOKUP(C1878, olt_db!$B$2:$E$75, 2, 0)</f>
        <v>OLT-SMGN-IBS-Bandar_Sawah-03</v>
      </c>
      <c r="C1878" t="s">
        <v>207</v>
      </c>
      <c r="D1878" s="26" t="s">
        <v>1029</v>
      </c>
      <c r="E1878" s="26" t="s">
        <v>886</v>
      </c>
      <c r="F1878" s="43">
        <v>3.1242861911658899</v>
      </c>
      <c r="G1878" s="41">
        <v>99.317128170489198</v>
      </c>
      <c r="H1878" s="27">
        <f t="shared" si="65"/>
        <v>191.74134043563367</v>
      </c>
    </row>
    <row r="1879" spans="1:8" x14ac:dyDescent="0.3">
      <c r="A1879" t="s">
        <v>194</v>
      </c>
      <c r="B1879" t="str">
        <f>VLOOKUP(C1879, olt_db!$B$2:$E$75, 2, 0)</f>
        <v>OLT-SMGN-IBS-Bandar_Sawah-03</v>
      </c>
      <c r="C1879" t="s">
        <v>207</v>
      </c>
      <c r="D1879" s="26" t="s">
        <v>1029</v>
      </c>
      <c r="E1879" s="26" t="s">
        <v>887</v>
      </c>
      <c r="F1879" s="43">
        <v>3.12577589532096</v>
      </c>
      <c r="G1879" s="41">
        <v>99.317593292135498</v>
      </c>
      <c r="H1879" s="27">
        <f t="shared" si="65"/>
        <v>95.912893529841696</v>
      </c>
    </row>
    <row r="1880" spans="1:8" x14ac:dyDescent="0.3">
      <c r="A1880" t="s">
        <v>194</v>
      </c>
      <c r="B1880" t="str">
        <f>VLOOKUP(C1880, olt_db!$B$2:$E$75, 2, 0)</f>
        <v>OLT-SMGN-IBS-Bandar_Sawah-03</v>
      </c>
      <c r="C1880" t="s">
        <v>207</v>
      </c>
      <c r="D1880" s="26" t="s">
        <v>1029</v>
      </c>
      <c r="E1880" s="26" t="s">
        <v>888</v>
      </c>
      <c r="F1880" s="43">
        <v>3.1265317823420302</v>
      </c>
      <c r="G1880" s="41">
        <v>99.317788260373604</v>
      </c>
      <c r="H1880" s="27">
        <f t="shared" si="65"/>
        <v>114.37172855189786</v>
      </c>
    </row>
    <row r="1881" spans="1:8" x14ac:dyDescent="0.3">
      <c r="A1881" t="s">
        <v>194</v>
      </c>
      <c r="B1881" t="str">
        <f>VLOOKUP(C1881, olt_db!$B$2:$E$75, 2, 0)</f>
        <v>OLT-SMGN-IBS-Bandar_Sawah-03</v>
      </c>
      <c r="C1881" t="s">
        <v>207</v>
      </c>
      <c r="D1881" s="26" t="s">
        <v>1029</v>
      </c>
      <c r="E1881" s="26" t="s">
        <v>889</v>
      </c>
      <c r="F1881" s="43">
        <v>3.1274329009380302</v>
      </c>
      <c r="G1881" s="41">
        <v>99.318021689910793</v>
      </c>
      <c r="H1881" s="27">
        <f t="shared" si="65"/>
        <v>103.34733240350961</v>
      </c>
    </row>
    <row r="1882" spans="1:8" x14ac:dyDescent="0.3">
      <c r="A1882" t="s">
        <v>194</v>
      </c>
      <c r="B1882" t="str">
        <f>VLOOKUP(C1882, olt_db!$B$2:$E$75, 2, 0)</f>
        <v>OLT-SMGN-IBS-Bandar_Sawah-03</v>
      </c>
      <c r="C1882" t="s">
        <v>207</v>
      </c>
      <c r="D1882" s="26" t="s">
        <v>1029</v>
      </c>
      <c r="E1882" s="26" t="s">
        <v>890</v>
      </c>
      <c r="F1882" s="43">
        <v>3.1282415539203599</v>
      </c>
      <c r="G1882" s="41">
        <v>99.318253243226593</v>
      </c>
      <c r="H1882" s="27">
        <f t="shared" si="65"/>
        <v>118.95702252814999</v>
      </c>
    </row>
    <row r="1883" spans="1:8" x14ac:dyDescent="0.3">
      <c r="A1883" t="s">
        <v>194</v>
      </c>
      <c r="B1883" t="str">
        <f>VLOOKUP(C1883, olt_db!$B$2:$E$75, 2, 0)</f>
        <v>OLT-SMGN-IBS-Bandar_Sawah-03</v>
      </c>
      <c r="C1883" t="s">
        <v>207</v>
      </c>
      <c r="D1883" s="26" t="s">
        <v>1029</v>
      </c>
      <c r="E1883" s="26" t="s">
        <v>891</v>
      </c>
      <c r="F1883" s="43">
        <v>3.1291824720499002</v>
      </c>
      <c r="G1883" s="41">
        <v>99.318481339199806</v>
      </c>
      <c r="H1883" s="27">
        <f t="shared" si="65"/>
        <v>117.6410713194273</v>
      </c>
    </row>
    <row r="1884" spans="1:8" x14ac:dyDescent="0.3">
      <c r="A1884" t="s">
        <v>194</v>
      </c>
      <c r="B1884" t="str">
        <f>VLOOKUP(C1884, olt_db!$B$2:$E$75, 2, 0)</f>
        <v>OLT-SMGN-IBS-Bandar_Sawah-03</v>
      </c>
      <c r="C1884" t="s">
        <v>207</v>
      </c>
      <c r="D1884" s="26" t="s">
        <v>1029</v>
      </c>
      <c r="E1884" s="26" t="s">
        <v>892</v>
      </c>
      <c r="F1884" s="43">
        <v>3.1301092295132298</v>
      </c>
      <c r="G1884" s="41">
        <v>99.3187219060258</v>
      </c>
      <c r="H1884" s="27">
        <f t="shared" si="65"/>
        <v>111.83721455191399</v>
      </c>
    </row>
    <row r="1885" spans="1:8" x14ac:dyDescent="0.3">
      <c r="A1885" t="s">
        <v>194</v>
      </c>
      <c r="B1885" t="str">
        <f>VLOOKUP(C1885, olt_db!$B$2:$E$75, 2, 0)</f>
        <v>OLT-SMGN-IBS-Bandar_Sawah-03</v>
      </c>
      <c r="C1885" t="s">
        <v>207</v>
      </c>
      <c r="D1885" s="26" t="s">
        <v>1029</v>
      </c>
      <c r="E1885" s="26" t="s">
        <v>893</v>
      </c>
      <c r="F1885" s="43">
        <v>3.1309940598460999</v>
      </c>
      <c r="G1885" s="41">
        <v>99.318935404910604</v>
      </c>
      <c r="H1885" s="27">
        <f t="shared" si="65"/>
        <v>99.186637756567222</v>
      </c>
    </row>
    <row r="1886" spans="1:8" x14ac:dyDescent="0.3">
      <c r="A1886" t="s">
        <v>194</v>
      </c>
      <c r="B1886" t="str">
        <f>VLOOKUP(C1886, olt_db!$B$2:$E$75, 2, 0)</f>
        <v>OLT-SMGN-IBS-Bandar_Sawah-03</v>
      </c>
      <c r="C1886" t="s">
        <v>207</v>
      </c>
      <c r="D1886" s="26" t="s">
        <v>1029</v>
      </c>
      <c r="E1886" s="26" t="s">
        <v>894</v>
      </c>
      <c r="F1886" s="43">
        <v>3.1317681904654902</v>
      </c>
      <c r="G1886" s="41">
        <v>99.319164412594603</v>
      </c>
      <c r="H1886" s="27">
        <f t="shared" si="65"/>
        <v>113.78610743269184</v>
      </c>
    </row>
    <row r="1887" spans="1:8" x14ac:dyDescent="0.3">
      <c r="A1887" t="s">
        <v>194</v>
      </c>
      <c r="B1887" t="str">
        <f>VLOOKUP(C1887, olt_db!$B$2:$E$75, 2, 0)</f>
        <v>OLT-SMGN-IBS-Bandar_Sawah-03</v>
      </c>
      <c r="C1887" t="s">
        <v>207</v>
      </c>
      <c r="D1887" s="26" t="s">
        <v>1029</v>
      </c>
      <c r="E1887" s="26" t="s">
        <v>895</v>
      </c>
      <c r="F1887" s="43">
        <v>3.1326648147632601</v>
      </c>
      <c r="G1887" s="41">
        <v>99.319396183642795</v>
      </c>
      <c r="H1887" s="27">
        <f t="shared" si="65"/>
        <v>166.45147768939037</v>
      </c>
    </row>
    <row r="1888" spans="1:8" x14ac:dyDescent="0.3">
      <c r="A1888" t="s">
        <v>194</v>
      </c>
      <c r="B1888" t="str">
        <f>VLOOKUP(C1888, olt_db!$B$2:$E$75, 2, 0)</f>
        <v>OLT-SMGN-IBS-Bandar_Sawah-03</v>
      </c>
      <c r="C1888" t="s">
        <v>207</v>
      </c>
      <c r="D1888" s="26" t="s">
        <v>1029</v>
      </c>
      <c r="E1888" s="26" t="s">
        <v>896</v>
      </c>
      <c r="F1888" s="43">
        <v>3.1339598360599799</v>
      </c>
      <c r="G1888" s="41">
        <v>99.319794122975395</v>
      </c>
      <c r="H1888" s="27">
        <f t="shared" si="65"/>
        <v>101.7927226123286</v>
      </c>
    </row>
    <row r="1889" spans="1:8" x14ac:dyDescent="0.3">
      <c r="A1889" t="s">
        <v>194</v>
      </c>
      <c r="B1889" t="str">
        <f>VLOOKUP(C1889, olt_db!$B$2:$E$75, 2, 0)</f>
        <v>OLT-SMGN-IBS-Bandar_Sawah-03</v>
      </c>
      <c r="C1889" t="s">
        <v>207</v>
      </c>
      <c r="D1889" s="26" t="s">
        <v>1029</v>
      </c>
      <c r="E1889" s="26" t="s">
        <v>897</v>
      </c>
      <c r="F1889" s="43">
        <v>3.1347718061525902</v>
      </c>
      <c r="G1889" s="41">
        <v>99.319958561050697</v>
      </c>
      <c r="H1889" s="27">
        <f t="shared" si="65"/>
        <v>126.38284638032701</v>
      </c>
    </row>
    <row r="1890" spans="1:8" x14ac:dyDescent="0.3">
      <c r="A1890" t="s">
        <v>194</v>
      </c>
      <c r="B1890" t="str">
        <f>VLOOKUP(C1890, olt_db!$B$2:$E$75, 2, 0)</f>
        <v>OLT-SMGN-IBS-Bandar_Sawah-03</v>
      </c>
      <c r="C1890" t="s">
        <v>207</v>
      </c>
      <c r="D1890" s="26" t="s">
        <v>1029</v>
      </c>
      <c r="E1890" s="26" t="s">
        <v>898</v>
      </c>
      <c r="F1890" s="43">
        <v>3.13577328797613</v>
      </c>
      <c r="G1890" s="41">
        <v>99.320193209777003</v>
      </c>
      <c r="H1890" s="27">
        <f t="shared" si="65"/>
        <v>111.05565278882199</v>
      </c>
    </row>
    <row r="1891" spans="1:8" x14ac:dyDescent="0.3">
      <c r="A1891" t="s">
        <v>194</v>
      </c>
      <c r="B1891" t="str">
        <f>VLOOKUP(C1891, olt_db!$B$2:$E$75, 2, 0)</f>
        <v>OLT-SMGN-IBS-Bandar_Sawah-03</v>
      </c>
      <c r="C1891" t="s">
        <v>207</v>
      </c>
      <c r="D1891" s="26" t="s">
        <v>1029</v>
      </c>
      <c r="E1891" s="26" t="s">
        <v>804</v>
      </c>
      <c r="F1891" s="43">
        <v>3.13665630466391</v>
      </c>
      <c r="G1891" s="41">
        <v>99.320386151882303</v>
      </c>
      <c r="H1891" s="27">
        <f t="shared" si="65"/>
        <v>94.171984967812861</v>
      </c>
    </row>
    <row r="1892" spans="1:8" x14ac:dyDescent="0.3">
      <c r="A1892" t="s">
        <v>194</v>
      </c>
      <c r="B1892" t="str">
        <f>VLOOKUP(C1892, olt_db!$B$2:$E$75, 2, 0)</f>
        <v>OLT-SMGN-IBS-Bandar_Sawah-03</v>
      </c>
      <c r="C1892" t="s">
        <v>207</v>
      </c>
      <c r="D1892" s="26" t="s">
        <v>1029</v>
      </c>
      <c r="E1892" s="26" t="s">
        <v>805</v>
      </c>
      <c r="F1892" s="43">
        <v>3.1374127404674299</v>
      </c>
      <c r="G1892" s="41">
        <v>99.320509433630406</v>
      </c>
      <c r="H1892" s="27">
        <f t="shared" si="65"/>
        <v>89.055332205357445</v>
      </c>
    </row>
    <row r="1893" spans="1:8" x14ac:dyDescent="0.3">
      <c r="A1893" t="s">
        <v>194</v>
      </c>
      <c r="B1893" t="str">
        <f>VLOOKUP(C1893, olt_db!$B$2:$E$75, 2, 0)</f>
        <v>OLT-SMGN-IBS-Bandar_Sawah-03</v>
      </c>
      <c r="C1893" t="s">
        <v>207</v>
      </c>
      <c r="D1893" s="26" t="s">
        <v>1029</v>
      </c>
      <c r="E1893" s="26" t="s">
        <v>806</v>
      </c>
      <c r="F1893" s="43">
        <v>3.1381238404089902</v>
      </c>
      <c r="G1893" s="41">
        <v>99.320649625440495</v>
      </c>
      <c r="H1893" s="27">
        <f t="shared" si="65"/>
        <v>114.23543243811839</v>
      </c>
    </row>
    <row r="1894" spans="1:8" x14ac:dyDescent="0.3">
      <c r="A1894" t="s">
        <v>194</v>
      </c>
      <c r="B1894" t="str">
        <f>VLOOKUP(C1894, olt_db!$B$2:$E$75, 2, 0)</f>
        <v>OLT-SMGN-IBS-Bandar_Sawah-03</v>
      </c>
      <c r="C1894" t="s">
        <v>207</v>
      </c>
      <c r="D1894" s="26" t="s">
        <v>1029</v>
      </c>
      <c r="E1894" s="26" t="s">
        <v>807</v>
      </c>
      <c r="F1894" s="43">
        <v>3.13903917935176</v>
      </c>
      <c r="G1894" s="41">
        <v>99.3208124526749</v>
      </c>
      <c r="H1894" s="27">
        <f t="shared" si="65"/>
        <v>70.859047322456121</v>
      </c>
    </row>
    <row r="1895" spans="1:8" x14ac:dyDescent="0.3">
      <c r="A1895" t="s">
        <v>194</v>
      </c>
      <c r="B1895" t="str">
        <f>VLOOKUP(C1895, olt_db!$B$2:$E$75, 2, 0)</f>
        <v>OLT-SMGN-IBS-Bandar_Sawah-03</v>
      </c>
      <c r="C1895" t="s">
        <v>207</v>
      </c>
      <c r="D1895" s="26" t="s">
        <v>1029</v>
      </c>
      <c r="E1895" s="26" t="s">
        <v>808</v>
      </c>
      <c r="F1895" s="43">
        <v>3.13960730101148</v>
      </c>
      <c r="G1895" s="41">
        <v>99.320911475470595</v>
      </c>
      <c r="H1895" s="27">
        <f t="shared" si="65"/>
        <v>68.763416386809809</v>
      </c>
    </row>
    <row r="1896" spans="1:8" x14ac:dyDescent="0.3">
      <c r="A1896" t="s">
        <v>194</v>
      </c>
      <c r="B1896" t="str">
        <f>VLOOKUP(C1896, olt_db!$B$2:$E$75, 2, 0)</f>
        <v>OLT-SMGN-IBS-Bandar_Sawah-03</v>
      </c>
      <c r="C1896" t="s">
        <v>207</v>
      </c>
      <c r="D1896" s="26" t="s">
        <v>1029</v>
      </c>
      <c r="E1896" s="26" t="s">
        <v>809</v>
      </c>
      <c r="F1896" s="43">
        <v>3.1401644874803201</v>
      </c>
      <c r="G1896" s="41">
        <v>99.320963543484893</v>
      </c>
      <c r="H1896" s="27">
        <f t="shared" si="65"/>
        <v>96.651342207149838</v>
      </c>
    </row>
    <row r="1897" spans="1:8" x14ac:dyDescent="0.3">
      <c r="A1897" t="s">
        <v>194</v>
      </c>
      <c r="B1897" t="str">
        <f>VLOOKUP(C1897, olt_db!$B$2:$E$75, 2, 0)</f>
        <v>OLT-SMGN-IBS-Bandar_Sawah-03</v>
      </c>
      <c r="C1897" t="s">
        <v>207</v>
      </c>
      <c r="D1897" s="26" t="s">
        <v>1029</v>
      </c>
      <c r="E1897" s="26" t="s">
        <v>810</v>
      </c>
      <c r="F1897" s="43">
        <v>3.1409311674099598</v>
      </c>
      <c r="G1897" s="41">
        <v>99.321139547332294</v>
      </c>
      <c r="H1897" s="27">
        <f t="shared" si="65"/>
        <v>82.51820172608889</v>
      </c>
    </row>
    <row r="1898" spans="1:8" x14ac:dyDescent="0.3">
      <c r="A1898" t="s">
        <v>194</v>
      </c>
      <c r="B1898" t="str">
        <f>VLOOKUP(C1898, olt_db!$B$2:$E$75, 2, 0)</f>
        <v>OLT-SMGN-IBS-Bandar_Sawah-03</v>
      </c>
      <c r="C1898" t="s">
        <v>207</v>
      </c>
      <c r="D1898" s="26" t="s">
        <v>1029</v>
      </c>
      <c r="E1898" s="26" t="s">
        <v>811</v>
      </c>
      <c r="F1898" s="43">
        <v>3.1415907743978302</v>
      </c>
      <c r="G1898" s="41">
        <v>99.321265803534203</v>
      </c>
      <c r="H1898" s="27">
        <f t="shared" si="65"/>
        <v>74.594521914669897</v>
      </c>
    </row>
    <row r="1899" spans="1:8" x14ac:dyDescent="0.3">
      <c r="A1899" t="s">
        <v>194</v>
      </c>
      <c r="B1899" t="str">
        <f>VLOOKUP(C1899, olt_db!$B$2:$E$75, 2, 0)</f>
        <v>OLT-SMGN-IBS-Bandar_Sawah-03</v>
      </c>
      <c r="C1899" t="s">
        <v>207</v>
      </c>
      <c r="D1899" s="26" t="s">
        <v>1029</v>
      </c>
      <c r="E1899" s="26" t="s">
        <v>812</v>
      </c>
      <c r="F1899" s="43">
        <v>3.1421890332064999</v>
      </c>
      <c r="G1899" s="41">
        <v>99.3213689682579</v>
      </c>
      <c r="H1899" s="27">
        <f t="shared" si="65"/>
        <v>64.446914378969595</v>
      </c>
    </row>
    <row r="1900" spans="1:8" x14ac:dyDescent="0.3">
      <c r="A1900" t="s">
        <v>194</v>
      </c>
      <c r="B1900" t="str">
        <f>VLOOKUP(C1900, olt_db!$B$2:$E$75, 2, 0)</f>
        <v>OLT-SMGN-IBS-Bandar_Sawah-03</v>
      </c>
      <c r="C1900" t="s">
        <v>207</v>
      </c>
      <c r="D1900" s="26" t="s">
        <v>1029</v>
      </c>
      <c r="E1900" s="26" t="s">
        <v>813</v>
      </c>
      <c r="F1900" s="43">
        <v>3.1423787978578499</v>
      </c>
      <c r="G1900" s="41">
        <v>99.320879286870195</v>
      </c>
      <c r="H1900" s="27">
        <f t="shared" si="65"/>
        <v>28.244169224954131</v>
      </c>
    </row>
    <row r="1901" spans="1:8" x14ac:dyDescent="0.3">
      <c r="A1901" t="s">
        <v>194</v>
      </c>
      <c r="B1901" t="str">
        <f>VLOOKUP(C1901, olt_db!$B$2:$E$75, 2, 0)</f>
        <v>OLT-SMGN-IBS-Bandar_Sawah-03</v>
      </c>
      <c r="C1901" t="s">
        <v>207</v>
      </c>
      <c r="D1901" s="26" t="s">
        <v>1029</v>
      </c>
      <c r="E1901" s="26" t="s">
        <v>814</v>
      </c>
      <c r="F1901" s="43">
        <v>3.1424613344501702</v>
      </c>
      <c r="G1901" s="41">
        <v>99.320664439433301</v>
      </c>
      <c r="H1901" s="27">
        <f t="shared" si="65"/>
        <v>24.385191034745656</v>
      </c>
    </row>
    <row r="1902" spans="1:8" x14ac:dyDescent="0.3">
      <c r="A1902" t="s">
        <v>194</v>
      </c>
      <c r="B1902" t="str">
        <f>VLOOKUP(C1902, olt_db!$B$2:$E$75, 2, 0)</f>
        <v>OLT-SMGN-IBS-Bandar_Sawah-03</v>
      </c>
      <c r="C1902" t="s">
        <v>207</v>
      </c>
      <c r="D1902" s="26" t="s">
        <v>1029</v>
      </c>
      <c r="E1902" s="26" t="s">
        <v>815</v>
      </c>
      <c r="F1902" s="43">
        <v>3.14260706076875</v>
      </c>
      <c r="G1902" s="41">
        <v>99.320529528205796</v>
      </c>
      <c r="H1902" s="27">
        <f t="shared" si="65"/>
        <v>74.878376139469395</v>
      </c>
    </row>
    <row r="1903" spans="1:8" x14ac:dyDescent="0.3">
      <c r="A1903" t="s">
        <v>194</v>
      </c>
      <c r="B1903" t="str">
        <f>VLOOKUP(C1903, olt_db!$B$2:$E$75, 2, 0)</f>
        <v>OLT-SMGN-IBS-Bandar_Sawah-03</v>
      </c>
      <c r="C1903" t="s">
        <v>207</v>
      </c>
      <c r="D1903" s="26" t="s">
        <v>1029</v>
      </c>
      <c r="E1903" s="26" t="s">
        <v>816</v>
      </c>
      <c r="F1903" s="43">
        <v>3.1431149529398899</v>
      </c>
      <c r="G1903" s="41">
        <v>99.3201923019719</v>
      </c>
      <c r="H1903" s="27">
        <f t="shared" si="65"/>
        <v>85.229899138219579</v>
      </c>
    </row>
    <row r="1904" spans="1:8" x14ac:dyDescent="0.3">
      <c r="A1904" t="s">
        <v>194</v>
      </c>
      <c r="B1904" t="str">
        <f>VLOOKUP(C1904, olt_db!$B$2:$E$75, 2, 0)</f>
        <v>OLT-SMGN-IBS-Bandar_Sawah-03</v>
      </c>
      <c r="C1904" t="s">
        <v>207</v>
      </c>
      <c r="D1904" s="26" t="s">
        <v>1029</v>
      </c>
      <c r="E1904" s="26" t="s">
        <v>817</v>
      </c>
      <c r="F1904" s="43">
        <v>3.1437040420462301</v>
      </c>
      <c r="G1904" s="41">
        <v>99.319825587193293</v>
      </c>
      <c r="H1904" s="27">
        <f t="shared" si="65"/>
        <v>96.303399438997232</v>
      </c>
    </row>
    <row r="1905" spans="1:8" x14ac:dyDescent="0.3">
      <c r="A1905" t="s">
        <v>194</v>
      </c>
      <c r="B1905" t="str">
        <f>VLOOKUP(C1905, olt_db!$B$2:$E$75, 2, 0)</f>
        <v>OLT-SMGN-IBS-Bandar_Sawah-03</v>
      </c>
      <c r="C1905" t="s">
        <v>207</v>
      </c>
      <c r="D1905" s="26" t="s">
        <v>1029</v>
      </c>
      <c r="E1905" s="26" t="s">
        <v>818</v>
      </c>
      <c r="F1905" s="43">
        <v>3.1443656427733799</v>
      </c>
      <c r="G1905" s="41">
        <v>99.319404809042695</v>
      </c>
      <c r="H1905" s="27">
        <f t="shared" si="65"/>
        <v>82.448482352168099</v>
      </c>
    </row>
    <row r="1906" spans="1:8" x14ac:dyDescent="0.3">
      <c r="A1906" t="s">
        <v>194</v>
      </c>
      <c r="B1906" t="str">
        <f>VLOOKUP(C1906, olt_db!$B$2:$E$75, 2, 0)</f>
        <v>OLT-SMGN-IBS-Bandar_Sawah-03</v>
      </c>
      <c r="C1906" t="s">
        <v>207</v>
      </c>
      <c r="D1906" s="26" t="s">
        <v>1029</v>
      </c>
      <c r="E1906" s="26" t="s">
        <v>819</v>
      </c>
      <c r="F1906" s="43">
        <v>3.1449386714734202</v>
      </c>
      <c r="G1906" s="41">
        <v>99.319055211126297</v>
      </c>
      <c r="H1906" s="27">
        <f t="shared" si="65"/>
        <v>63.187852587821951</v>
      </c>
    </row>
    <row r="1907" spans="1:8" x14ac:dyDescent="0.3">
      <c r="A1907" t="s">
        <v>194</v>
      </c>
      <c r="B1907" t="str">
        <f>VLOOKUP(C1907, olt_db!$B$2:$E$75, 2, 0)</f>
        <v>OLT-SMGN-IBS-Bandar_Sawah-03</v>
      </c>
      <c r="C1907" t="s">
        <v>207</v>
      </c>
      <c r="D1907" s="26" t="s">
        <v>1029</v>
      </c>
      <c r="E1907" s="26" t="s">
        <v>820</v>
      </c>
      <c r="F1907" s="43">
        <v>3.1453765241586402</v>
      </c>
      <c r="G1907" s="41">
        <v>99.318785136948506</v>
      </c>
      <c r="H1907" s="27">
        <f t="shared" si="65"/>
        <v>88.34676865728953</v>
      </c>
    </row>
    <row r="1908" spans="1:8" x14ac:dyDescent="0.3">
      <c r="A1908" t="s">
        <v>194</v>
      </c>
      <c r="B1908" t="str">
        <f>VLOOKUP(C1908, olt_db!$B$2:$E$75, 2, 0)</f>
        <v>OLT-SMGN-IBS-Bandar_Sawah-03</v>
      </c>
      <c r="C1908" t="s">
        <v>207</v>
      </c>
      <c r="D1908" s="26" t="s">
        <v>1029</v>
      </c>
      <c r="E1908" s="26" t="s">
        <v>821</v>
      </c>
      <c r="F1908" s="43">
        <v>3.1459781203247701</v>
      </c>
      <c r="G1908" s="41">
        <v>99.318390825410603</v>
      </c>
      <c r="H1908" s="27">
        <f t="shared" si="65"/>
        <v>117.02756459078357</v>
      </c>
    </row>
    <row r="1909" spans="1:8" x14ac:dyDescent="0.3">
      <c r="A1909" t="s">
        <v>194</v>
      </c>
      <c r="B1909" t="str">
        <f>VLOOKUP(C1909, olt_db!$B$2:$E$75, 2, 0)</f>
        <v>OLT-SMGN-IBS-Bandar_Sawah-03</v>
      </c>
      <c r="C1909" t="s">
        <v>207</v>
      </c>
      <c r="D1909" s="26" t="s">
        <v>1029</v>
      </c>
      <c r="E1909" s="26" t="s">
        <v>822</v>
      </c>
      <c r="F1909" s="43">
        <v>3.14680168428547</v>
      </c>
      <c r="G1909" s="41">
        <v>99.317911786575195</v>
      </c>
      <c r="H1909" s="27">
        <f t="shared" si="65"/>
        <v>98.663507691246025</v>
      </c>
    </row>
    <row r="1910" spans="1:8" x14ac:dyDescent="0.3">
      <c r="A1910" t="s">
        <v>194</v>
      </c>
      <c r="B1910" t="str">
        <f>VLOOKUP(C1910, olt_db!$B$2:$E$75, 2, 0)</f>
        <v>OLT-SMGN-IBS-Bandar_Sawah-03</v>
      </c>
      <c r="C1910" t="s">
        <v>207</v>
      </c>
      <c r="D1910" s="26" t="s">
        <v>1029</v>
      </c>
      <c r="E1910" s="26" t="s">
        <v>823</v>
      </c>
      <c r="F1910" s="43">
        <v>3.14750280196919</v>
      </c>
      <c r="G1910" s="41">
        <v>99.317519858229105</v>
      </c>
      <c r="H1910" s="27">
        <f t="shared" si="65"/>
        <v>93.762332985979043</v>
      </c>
    </row>
    <row r="1911" spans="1:8" x14ac:dyDescent="0.3">
      <c r="A1911" t="s">
        <v>194</v>
      </c>
      <c r="B1911" t="str">
        <f>VLOOKUP(C1911, olt_db!$B$2:$E$75, 2, 0)</f>
        <v>OLT-SMGN-IBS-Bandar_Sawah-03</v>
      </c>
      <c r="C1911" t="s">
        <v>207</v>
      </c>
      <c r="D1911" s="26" t="s">
        <v>1029</v>
      </c>
      <c r="E1911" s="26" t="s">
        <v>824</v>
      </c>
      <c r="F1911" s="43">
        <v>3.1481550592910001</v>
      </c>
      <c r="G1911" s="41">
        <v>99.317123267815404</v>
      </c>
      <c r="H1911" s="27">
        <f t="shared" si="65"/>
        <v>90.811856525017234</v>
      </c>
    </row>
    <row r="1912" spans="1:8" x14ac:dyDescent="0.3">
      <c r="A1912" t="s">
        <v>194</v>
      </c>
      <c r="B1912" t="str">
        <f>VLOOKUP(C1912, olt_db!$B$2:$E$75, 2, 0)</f>
        <v>OLT-SMGN-IBS-Bandar_Sawah-03</v>
      </c>
      <c r="C1912" t="s">
        <v>207</v>
      </c>
      <c r="D1912" s="26" t="s">
        <v>1029</v>
      </c>
      <c r="E1912" s="26" t="s">
        <v>825</v>
      </c>
      <c r="F1912" s="43">
        <v>3.1487863146242399</v>
      </c>
      <c r="G1912" s="41">
        <v>99.316738372249802</v>
      </c>
      <c r="H1912" s="27">
        <f t="shared" si="65"/>
        <v>79.233832427814463</v>
      </c>
    </row>
    <row r="1913" spans="1:8" x14ac:dyDescent="0.3">
      <c r="A1913" t="s">
        <v>194</v>
      </c>
      <c r="B1913" t="str">
        <f>VLOOKUP(C1913, olt_db!$B$2:$E$75, 2, 0)</f>
        <v>OLT-SMGN-IBS-Bandar_Sawah-03</v>
      </c>
      <c r="C1913" t="s">
        <v>207</v>
      </c>
      <c r="D1913" s="26" t="s">
        <v>1029</v>
      </c>
      <c r="E1913" s="26" t="s">
        <v>826</v>
      </c>
      <c r="F1913" s="43">
        <v>3.1493369880950501</v>
      </c>
      <c r="G1913" s="41">
        <v>99.316402384567098</v>
      </c>
      <c r="H1913" s="27">
        <f t="shared" si="65"/>
        <v>60.456815801852038</v>
      </c>
    </row>
    <row r="1914" spans="1:8" x14ac:dyDescent="0.3">
      <c r="A1914" t="s">
        <v>194</v>
      </c>
      <c r="B1914" t="str">
        <f>VLOOKUP(C1914, olt_db!$B$2:$E$75, 2, 0)</f>
        <v>OLT-SMGN-IBS-Bandar_Sawah-03</v>
      </c>
      <c r="C1914" t="s">
        <v>207</v>
      </c>
      <c r="D1914" s="26" t="s">
        <v>1029</v>
      </c>
      <c r="E1914" s="26" t="s">
        <v>827</v>
      </c>
      <c r="F1914" s="43">
        <v>3.1497504170325099</v>
      </c>
      <c r="G1914" s="41">
        <v>99.316135246717195</v>
      </c>
      <c r="H1914" s="27">
        <f t="shared" si="65"/>
        <v>72.238105947367458</v>
      </c>
    </row>
    <row r="1915" spans="1:8" x14ac:dyDescent="0.3">
      <c r="A1915" t="s">
        <v>194</v>
      </c>
      <c r="B1915" t="str">
        <f>VLOOKUP(C1915, olt_db!$B$2:$E$75, 2, 0)</f>
        <v>OLT-SMGN-IBS-Bandar_Sawah-03</v>
      </c>
      <c r="C1915" t="s">
        <v>207</v>
      </c>
      <c r="D1915" s="26" t="s">
        <v>1029</v>
      </c>
      <c r="E1915" s="26" t="s">
        <v>828</v>
      </c>
      <c r="F1915" s="43">
        <v>3.1502583031609999</v>
      </c>
      <c r="G1915" s="41">
        <v>99.315838723665294</v>
      </c>
      <c r="H1915" s="27">
        <f t="shared" si="65"/>
        <v>70.703864201231085</v>
      </c>
    </row>
    <row r="1916" spans="1:8" x14ac:dyDescent="0.3">
      <c r="A1916" t="s">
        <v>194</v>
      </c>
      <c r="B1916" t="str">
        <f>VLOOKUP(C1916, olt_db!$B$2:$E$75, 2, 0)</f>
        <v>OLT-SMGN-IBS-Bandar_Sawah-03</v>
      </c>
      <c r="C1916" t="s">
        <v>207</v>
      </c>
      <c r="D1916" s="26" t="s">
        <v>1029</v>
      </c>
      <c r="E1916" s="26" t="s">
        <v>829</v>
      </c>
      <c r="F1916" s="43">
        <v>3.1507569590367002</v>
      </c>
      <c r="G1916" s="41">
        <v>99.315551189175594</v>
      </c>
      <c r="H1916" s="27">
        <f t="shared" si="65"/>
        <v>52.786079385019264</v>
      </c>
    </row>
    <row r="1917" spans="1:8" x14ac:dyDescent="0.3">
      <c r="A1917" t="s">
        <v>194</v>
      </c>
      <c r="B1917" t="str">
        <f>VLOOKUP(C1917, olt_db!$B$2:$E$75, 2, 0)</f>
        <v>OLT-SMGN-IBS-Bandar_Sawah-03</v>
      </c>
      <c r="C1917" t="s">
        <v>207</v>
      </c>
      <c r="D1917" s="26" t="s">
        <v>1029</v>
      </c>
      <c r="E1917" s="26" t="s">
        <v>830</v>
      </c>
      <c r="F1917" s="43">
        <v>3.1511261221588001</v>
      </c>
      <c r="G1917" s="41">
        <v>99.315331178064994</v>
      </c>
      <c r="H1917" s="27">
        <f t="shared" si="65"/>
        <v>72.669819183361312</v>
      </c>
    </row>
    <row r="1918" spans="1:8" x14ac:dyDescent="0.3">
      <c r="A1918" t="s">
        <v>194</v>
      </c>
      <c r="B1918" t="str">
        <f>VLOOKUP(C1918, olt_db!$B$2:$E$75, 2, 0)</f>
        <v>OLT-SMGN-IBS-Bandar_Sawah-03</v>
      </c>
      <c r="C1918" t="s">
        <v>207</v>
      </c>
      <c r="D1918" s="26" t="s">
        <v>1029</v>
      </c>
      <c r="E1918" s="26" t="s">
        <v>831</v>
      </c>
      <c r="F1918" s="43">
        <v>3.1515950981872498</v>
      </c>
      <c r="G1918" s="41">
        <v>99.3149703357345</v>
      </c>
      <c r="H1918" s="27">
        <f t="shared" si="65"/>
        <v>39.658600979027163</v>
      </c>
    </row>
    <row r="1919" spans="1:8" x14ac:dyDescent="0.3">
      <c r="A1919" t="s">
        <v>194</v>
      </c>
      <c r="B1919" t="str">
        <f>VLOOKUP(C1919, olt_db!$B$2:$E$75, 2, 0)</f>
        <v>OLT-SMGN-IBS-Bandar_Sawah-03</v>
      </c>
      <c r="C1919" t="s">
        <v>207</v>
      </c>
      <c r="D1919" s="26" t="s">
        <v>1029</v>
      </c>
      <c r="E1919" s="26" t="s">
        <v>832</v>
      </c>
      <c r="F1919" s="43">
        <v>3.1519101599054999</v>
      </c>
      <c r="G1919" s="41">
        <v>99.314900214382007</v>
      </c>
      <c r="H1919" s="27">
        <f t="shared" si="65"/>
        <v>74.194708249228398</v>
      </c>
    </row>
    <row r="1920" spans="1:8" x14ac:dyDescent="0.3">
      <c r="A1920" t="s">
        <v>194</v>
      </c>
      <c r="B1920" t="str">
        <f>VLOOKUP(C1920, olt_db!$B$2:$E$75, 2, 0)</f>
        <v>OLT-SMGN-IBS-Bandar_Sawah-03</v>
      </c>
      <c r="C1920" t="s">
        <v>207</v>
      </c>
      <c r="D1920" s="26" t="s">
        <v>1029</v>
      </c>
      <c r="E1920" s="26" t="s">
        <v>833</v>
      </c>
      <c r="F1920" s="43">
        <v>3.1525116923176899</v>
      </c>
      <c r="G1920" s="41">
        <v>99.314847762068098</v>
      </c>
      <c r="H1920" s="27">
        <f t="shared" si="65"/>
        <v>81.095330324001708</v>
      </c>
    </row>
    <row r="1921" spans="1:8" x14ac:dyDescent="0.3">
      <c r="A1921" t="s">
        <v>194</v>
      </c>
      <c r="B1921" t="str">
        <f>VLOOKUP(C1921, olt_db!$B$2:$E$75, 2, 0)</f>
        <v>OLT-SMGN-IBS-Bandar_Sawah-03</v>
      </c>
      <c r="C1921" t="s">
        <v>207</v>
      </c>
      <c r="D1921" s="26" t="s">
        <v>1029</v>
      </c>
      <c r="E1921" s="26" t="s">
        <v>834</v>
      </c>
      <c r="F1921" s="43">
        <v>3.1531680231521499</v>
      </c>
      <c r="G1921" s="41">
        <v>99.314778482495896</v>
      </c>
      <c r="H1921" s="27">
        <f t="shared" si="65"/>
        <v>73.141203923439548</v>
      </c>
    </row>
    <row r="1922" spans="1:8" x14ac:dyDescent="0.3">
      <c r="A1922" t="s">
        <v>194</v>
      </c>
      <c r="B1922" t="str">
        <f>VLOOKUP(C1922, olt_db!$B$2:$E$75, 2, 0)</f>
        <v>OLT-SMGN-IBS-Bandar_Sawah-03</v>
      </c>
      <c r="C1922" t="s">
        <v>207</v>
      </c>
      <c r="D1922" s="26" t="s">
        <v>1029</v>
      </c>
      <c r="E1922" s="26" t="s">
        <v>835</v>
      </c>
      <c r="F1922" s="43">
        <v>3.15376034816151</v>
      </c>
      <c r="G1922" s="41">
        <v>99.314719613516402</v>
      </c>
      <c r="H1922" s="27">
        <f t="shared" si="65"/>
        <v>52.989292211457247</v>
      </c>
    </row>
    <row r="1923" spans="1:8" x14ac:dyDescent="0.3">
      <c r="A1923" t="s">
        <v>194</v>
      </c>
      <c r="B1923" t="str">
        <f>VLOOKUP(C1923, olt_db!$B$2:$E$75, 2, 0)</f>
        <v>OLT-SMGN-IBS-Bandar_Sawah-03</v>
      </c>
      <c r="C1923" t="s">
        <v>207</v>
      </c>
      <c r="D1923" s="26" t="s">
        <v>1029</v>
      </c>
      <c r="E1923" s="26" t="s">
        <v>836</v>
      </c>
      <c r="F1923" s="43">
        <v>3.1541890331161802</v>
      </c>
      <c r="G1923" s="41">
        <v>99.314672714392501</v>
      </c>
      <c r="H1923" s="27">
        <f t="shared" si="65"/>
        <v>48.653796075521804</v>
      </c>
    </row>
    <row r="1924" spans="1:8" x14ac:dyDescent="0.3">
      <c r="A1924" t="s">
        <v>194</v>
      </c>
      <c r="B1924" t="str">
        <f>VLOOKUP(C1924, olt_db!$B$2:$E$75, 2, 0)</f>
        <v>OLT-SMGN-IBS-Bandar_Sawah-03</v>
      </c>
      <c r="C1924" t="s">
        <v>207</v>
      </c>
      <c r="D1924" s="26" t="s">
        <v>1029</v>
      </c>
      <c r="E1924" s="26" t="s">
        <v>837</v>
      </c>
      <c r="F1924" s="43">
        <v>3.1545832594768402</v>
      </c>
      <c r="G1924" s="41">
        <v>99.314635728719395</v>
      </c>
      <c r="H1924" s="27">
        <f t="shared" si="65"/>
        <v>52.905313161391035</v>
      </c>
    </row>
    <row r="1925" spans="1:8" x14ac:dyDescent="0.3">
      <c r="A1925" t="s">
        <v>194</v>
      </c>
      <c r="B1925" t="str">
        <f>VLOOKUP(C1925, olt_db!$B$2:$E$75, 2, 0)</f>
        <v>OLT-SMGN-IBS-Bandar_Sawah-03</v>
      </c>
      <c r="C1925" t="s">
        <v>207</v>
      </c>
      <c r="D1925" s="26" t="s">
        <v>1029</v>
      </c>
      <c r="E1925" s="26" t="s">
        <v>838</v>
      </c>
      <c r="F1925" s="43">
        <v>3.15501244814799</v>
      </c>
      <c r="G1925" s="41">
        <v>99.314601438654407</v>
      </c>
      <c r="H1925" s="27">
        <f t="shared" si="65"/>
        <v>52.216712310752925</v>
      </c>
    </row>
    <row r="1926" spans="1:8" x14ac:dyDescent="0.3">
      <c r="A1926" t="s">
        <v>194</v>
      </c>
      <c r="B1926" t="str">
        <f>VLOOKUP(C1926, olt_db!$B$2:$E$75, 2, 0)</f>
        <v>OLT-SMGN-IBS-Bandar_Sawah-03</v>
      </c>
      <c r="C1926" t="s">
        <v>207</v>
      </c>
      <c r="D1926" s="26" t="s">
        <v>1029</v>
      </c>
      <c r="E1926" s="26" t="s">
        <v>839</v>
      </c>
      <c r="F1926" s="43">
        <v>3.1554367814269799</v>
      </c>
      <c r="G1926" s="41">
        <v>99.314578558783396</v>
      </c>
      <c r="H1926" s="27">
        <f t="shared" si="65"/>
        <v>88.486497420185358</v>
      </c>
    </row>
    <row r="1927" spans="1:8" x14ac:dyDescent="0.3">
      <c r="A1927" t="s">
        <v>194</v>
      </c>
      <c r="B1927" t="str">
        <f>VLOOKUP(C1927, olt_db!$B$2:$E$75, 2, 0)</f>
        <v>OLT-SMGN-IBS-Bandar_Sawah-03</v>
      </c>
      <c r="C1927" t="s">
        <v>207</v>
      </c>
      <c r="D1927" s="26" t="s">
        <v>1029</v>
      </c>
      <c r="E1927" s="26" t="s">
        <v>840</v>
      </c>
      <c r="F1927" s="43">
        <v>3.1555340121226001</v>
      </c>
      <c r="G1927" s="41">
        <v>99.315293164641204</v>
      </c>
      <c r="H1927" s="27">
        <f t="shared" si="65"/>
        <v>78.858800038113642</v>
      </c>
    </row>
    <row r="1928" spans="1:8" x14ac:dyDescent="0.3">
      <c r="A1928" t="s">
        <v>194</v>
      </c>
      <c r="B1928" t="str">
        <f>VLOOKUP(C1928, olt_db!$B$2:$E$75, 2, 0)</f>
        <v>OLT-SMGN-IBS-Bandar_Sawah-03</v>
      </c>
      <c r="C1928" t="s">
        <v>207</v>
      </c>
      <c r="D1928" s="26" t="s">
        <v>1029</v>
      </c>
      <c r="E1928" s="26" t="s">
        <v>841</v>
      </c>
      <c r="F1928" s="43">
        <v>3.1555481541956798</v>
      </c>
      <c r="G1928" s="41">
        <v>99.315935748112693</v>
      </c>
      <c r="H1928" s="27">
        <f t="shared" si="65"/>
        <v>71.585347120833092</v>
      </c>
    </row>
    <row r="1929" spans="1:8" ht="15" thickBot="1" x14ac:dyDescent="0.35">
      <c r="A1929" t="s">
        <v>194</v>
      </c>
      <c r="B1929" s="105" t="str">
        <f>VLOOKUP(C1929, olt_db!$B$2:$E$75, 2, 0)</f>
        <v>OLT-SMGN-IBS-Bandar_Sawah-03</v>
      </c>
      <c r="C1929" s="105" t="s">
        <v>207</v>
      </c>
      <c r="D1929" s="189" t="s">
        <v>1029</v>
      </c>
      <c r="E1929" s="189" t="s">
        <v>712</v>
      </c>
      <c r="F1929" s="190">
        <v>3.15565016326752</v>
      </c>
      <c r="G1929" s="191">
        <v>99.316510191325307</v>
      </c>
      <c r="H1929" s="192">
        <f>(ACOS(COS(RADIANS(90-olt_db!F46)) * COS(RADIANS(90-F1929)) + SIN(RADIANS(90-olt_db!F46)) * SIN(RADIANS(90-F1929)) * COS(RADIANS(olt_db!G46-G1929))) * 6371392)*1.105</f>
        <v>57.331540779920999</v>
      </c>
    </row>
    <row r="1930" spans="1:8" x14ac:dyDescent="0.3">
      <c r="A1930" t="s">
        <v>194</v>
      </c>
      <c r="B1930" t="str">
        <f>VLOOKUP(C1930, olt_db!$B$2:$E$75, 2, 0)</f>
        <v>OLT-SMGN-Karang_Sari-01</v>
      </c>
      <c r="C1930" t="s">
        <v>195</v>
      </c>
      <c r="D1930" s="73" t="s">
        <v>1047</v>
      </c>
      <c r="E1930" s="73" t="s">
        <v>1030</v>
      </c>
      <c r="F1930" s="74">
        <v>3.00465126673974</v>
      </c>
      <c r="G1930" s="75">
        <v>99.113835282545594</v>
      </c>
      <c r="H1930" s="76">
        <f>(ACOS(COS(RADIANS(90-F1931)) * COS(RADIANS(90-F1930)) + SIN(RADIANS(90-F1931)) * SIN(RADIANS(90-F1930)) * COS(RADIANS(G1931-G1930))) * 6371392)*1.105</f>
        <v>87.338848161329864</v>
      </c>
    </row>
    <row r="1931" spans="1:8" x14ac:dyDescent="0.3">
      <c r="A1931" t="s">
        <v>194</v>
      </c>
      <c r="B1931" t="str">
        <f>VLOOKUP(C1931, olt_db!$B$2:$E$75, 2, 0)</f>
        <v>OLT-SMGN-Karang_Sari-01</v>
      </c>
      <c r="C1931" t="s">
        <v>195</v>
      </c>
      <c r="D1931" s="73" t="s">
        <v>1047</v>
      </c>
      <c r="E1931" s="73" t="s">
        <v>1031</v>
      </c>
      <c r="F1931" s="74">
        <v>3.0041354585809401</v>
      </c>
      <c r="G1931" s="75">
        <v>99.114324981245502</v>
      </c>
      <c r="H1931" s="76">
        <f t="shared" ref="H1931:H1945" si="66">(ACOS(COS(RADIANS(90-F1932)) * COS(RADIANS(90-F1931)) + SIN(RADIANS(90-F1932)) * SIN(RADIANS(90-F1931)) * COS(RADIANS(G1932-G1931))) * 6371392)*1.105</f>
        <v>68.619774824224848</v>
      </c>
    </row>
    <row r="1932" spans="1:8" x14ac:dyDescent="0.3">
      <c r="A1932" t="s">
        <v>194</v>
      </c>
      <c r="B1932" t="str">
        <f>VLOOKUP(C1932, olt_db!$B$2:$E$75, 2, 0)</f>
        <v>OLT-SMGN-Karang_Sari-01</v>
      </c>
      <c r="C1932" t="s">
        <v>195</v>
      </c>
      <c r="D1932" s="73" t="s">
        <v>1047</v>
      </c>
      <c r="E1932" s="73" t="s">
        <v>1032</v>
      </c>
      <c r="F1932" s="74">
        <v>3.00374563784094</v>
      </c>
      <c r="G1932" s="75">
        <v>99.114725397352302</v>
      </c>
      <c r="H1932" s="76">
        <f t="shared" si="66"/>
        <v>176.48349786858725</v>
      </c>
    </row>
    <row r="1933" spans="1:8" x14ac:dyDescent="0.3">
      <c r="A1933" t="s">
        <v>194</v>
      </c>
      <c r="B1933" t="str">
        <f>VLOOKUP(C1933, olt_db!$B$2:$E$75, 2, 0)</f>
        <v>OLT-SMGN-Karang_Sari-01</v>
      </c>
      <c r="C1933" t="s">
        <v>195</v>
      </c>
      <c r="D1933" s="73" t="s">
        <v>1047</v>
      </c>
      <c r="E1933" s="73" t="s">
        <v>1033</v>
      </c>
      <c r="F1933" s="74">
        <v>3.0027795670980502</v>
      </c>
      <c r="G1933" s="75">
        <v>99.115789648723293</v>
      </c>
      <c r="H1933" s="76">
        <f t="shared" si="66"/>
        <v>76.511732760026121</v>
      </c>
    </row>
    <row r="1934" spans="1:8" x14ac:dyDescent="0.3">
      <c r="A1934" t="s">
        <v>194</v>
      </c>
      <c r="B1934" t="str">
        <f>VLOOKUP(C1934, olt_db!$B$2:$E$75, 2, 0)</f>
        <v>OLT-SMGN-Karang_Sari-01</v>
      </c>
      <c r="C1934" t="s">
        <v>195</v>
      </c>
      <c r="D1934" s="73" t="s">
        <v>1047</v>
      </c>
      <c r="E1934" s="73" t="s">
        <v>1034</v>
      </c>
      <c r="F1934" s="74">
        <v>3.0023526777406899</v>
      </c>
      <c r="G1934" s="75">
        <v>99.116243567780998</v>
      </c>
      <c r="H1934" s="76">
        <f t="shared" si="66"/>
        <v>94.50081552706304</v>
      </c>
    </row>
    <row r="1935" spans="1:8" x14ac:dyDescent="0.3">
      <c r="A1935" t="s">
        <v>194</v>
      </c>
      <c r="B1935" t="str">
        <f>VLOOKUP(C1935, olt_db!$B$2:$E$75, 2, 0)</f>
        <v>OLT-SMGN-Karang_Sari-01</v>
      </c>
      <c r="C1935" t="s">
        <v>195</v>
      </c>
      <c r="D1935" s="73" t="s">
        <v>1047</v>
      </c>
      <c r="E1935" s="73" t="s">
        <v>1035</v>
      </c>
      <c r="F1935" s="74">
        <v>3.0017606794389899</v>
      </c>
      <c r="G1935" s="75">
        <v>99.116735155692496</v>
      </c>
      <c r="H1935" s="76">
        <f t="shared" si="66"/>
        <v>87.221826840720979</v>
      </c>
    </row>
    <row r="1936" spans="1:8" x14ac:dyDescent="0.3">
      <c r="A1936" t="s">
        <v>194</v>
      </c>
      <c r="B1936" t="str">
        <f>VLOOKUP(C1936, olt_db!$B$2:$E$75, 2, 0)</f>
        <v>OLT-SMGN-Karang_Sari-01</v>
      </c>
      <c r="C1936" t="s">
        <v>195</v>
      </c>
      <c r="D1936" s="73" t="s">
        <v>1047</v>
      </c>
      <c r="E1936" s="73" t="s">
        <v>1036</v>
      </c>
      <c r="F1936" s="74">
        <v>3.00225242669381</v>
      </c>
      <c r="G1936" s="75">
        <v>99.117247754440697</v>
      </c>
      <c r="H1936" s="76">
        <f t="shared" si="66"/>
        <v>111.73058375923463</v>
      </c>
    </row>
    <row r="1937" spans="1:8" x14ac:dyDescent="0.3">
      <c r="A1937" t="s">
        <v>194</v>
      </c>
      <c r="B1937" t="str">
        <f>VLOOKUP(C1937, olt_db!$B$2:$E$75, 2, 0)</f>
        <v>OLT-SMGN-Karang_Sari-01</v>
      </c>
      <c r="C1937" t="s">
        <v>195</v>
      </c>
      <c r="D1937" s="73" t="s">
        <v>1047</v>
      </c>
      <c r="E1937" s="73" t="s">
        <v>1037</v>
      </c>
      <c r="F1937" s="74">
        <v>3.0016409380346798</v>
      </c>
      <c r="G1937" s="75">
        <v>99.117921638320695</v>
      </c>
      <c r="H1937" s="76">
        <f t="shared" si="66"/>
        <v>82.05139268685538</v>
      </c>
    </row>
    <row r="1938" spans="1:8" x14ac:dyDescent="0.3">
      <c r="A1938" t="s">
        <v>194</v>
      </c>
      <c r="B1938" t="str">
        <f>VLOOKUP(C1938, olt_db!$B$2:$E$75, 2, 0)</f>
        <v>OLT-SMGN-Karang_Sari-01</v>
      </c>
      <c r="C1938" t="s">
        <v>195</v>
      </c>
      <c r="D1938" s="73" t="s">
        <v>1047</v>
      </c>
      <c r="E1938" s="73" t="s">
        <v>1038</v>
      </c>
      <c r="F1938" s="74">
        <v>3.0011633173054499</v>
      </c>
      <c r="G1938" s="75">
        <v>99.118388931723601</v>
      </c>
      <c r="H1938" s="76">
        <f t="shared" si="66"/>
        <v>74.391961763971665</v>
      </c>
    </row>
    <row r="1939" spans="1:8" x14ac:dyDescent="0.3">
      <c r="A1939" t="s">
        <v>194</v>
      </c>
      <c r="B1939" t="str">
        <f>VLOOKUP(C1939, olt_db!$B$2:$E$75, 2, 0)</f>
        <v>OLT-SMGN-Karang_Sari-01</v>
      </c>
      <c r="C1939" t="s">
        <v>195</v>
      </c>
      <c r="D1939" s="73" t="s">
        <v>1047</v>
      </c>
      <c r="E1939" s="73" t="s">
        <v>1039</v>
      </c>
      <c r="F1939" s="74">
        <v>3.0015726186271898</v>
      </c>
      <c r="G1939" s="75">
        <v>99.118835635542496</v>
      </c>
      <c r="H1939" s="76">
        <f t="shared" si="66"/>
        <v>84.100694057988562</v>
      </c>
    </row>
    <row r="1940" spans="1:8" x14ac:dyDescent="0.3">
      <c r="A1940" t="s">
        <v>194</v>
      </c>
      <c r="B1940" t="str">
        <f>VLOOKUP(C1940, olt_db!$B$2:$E$75, 2, 0)</f>
        <v>OLT-SMGN-Karang_Sari-01</v>
      </c>
      <c r="C1940" t="s">
        <v>195</v>
      </c>
      <c r="D1940" s="73" t="s">
        <v>1047</v>
      </c>
      <c r="E1940" s="73" t="s">
        <v>1040</v>
      </c>
      <c r="F1940" s="74">
        <v>3.0011619268318399</v>
      </c>
      <c r="G1940" s="75">
        <v>99.1193838989238</v>
      </c>
      <c r="H1940" s="76">
        <f t="shared" si="66"/>
        <v>26.111622999867457</v>
      </c>
    </row>
    <row r="1941" spans="1:8" x14ac:dyDescent="0.3">
      <c r="A1941" t="s">
        <v>194</v>
      </c>
      <c r="B1941" t="str">
        <f>VLOOKUP(C1941, olt_db!$B$2:$E$75, 2, 0)</f>
        <v>OLT-SMGN-Karang_Sari-01</v>
      </c>
      <c r="C1941" t="s">
        <v>195</v>
      </c>
      <c r="D1941" s="73" t="s">
        <v>1047</v>
      </c>
      <c r="E1941" s="73" t="s">
        <v>1041</v>
      </c>
      <c r="F1941" s="74">
        <v>3.00118652926303</v>
      </c>
      <c r="G1941" s="75">
        <v>99.119595258427793</v>
      </c>
      <c r="H1941" s="76">
        <f t="shared" si="66"/>
        <v>118.49318618191379</v>
      </c>
    </row>
    <row r="1942" spans="1:8" x14ac:dyDescent="0.3">
      <c r="A1942" t="s">
        <v>194</v>
      </c>
      <c r="B1942" t="str">
        <f>VLOOKUP(C1942, olt_db!$B$2:$E$75, 2, 0)</f>
        <v>OLT-SMGN-Karang_Sari-01</v>
      </c>
      <c r="C1942" t="s">
        <v>195</v>
      </c>
      <c r="D1942" s="73" t="s">
        <v>1047</v>
      </c>
      <c r="E1942" s="73" t="s">
        <v>1042</v>
      </c>
      <c r="F1942" s="74">
        <v>3.0018330039118601</v>
      </c>
      <c r="G1942" s="75">
        <v>99.120311766118107</v>
      </c>
      <c r="H1942" s="76">
        <f t="shared" si="66"/>
        <v>120.65361369865823</v>
      </c>
    </row>
    <row r="1943" spans="1:8" x14ac:dyDescent="0.3">
      <c r="A1943" t="s">
        <v>194</v>
      </c>
      <c r="B1943" t="str">
        <f>VLOOKUP(C1943, olt_db!$B$2:$E$75, 2, 0)</f>
        <v>OLT-SMGN-Karang_Sari-01</v>
      </c>
      <c r="C1943" t="s">
        <v>195</v>
      </c>
      <c r="D1943" s="73" t="s">
        <v>1047</v>
      </c>
      <c r="E1943" s="73" t="s">
        <v>1043</v>
      </c>
      <c r="F1943" s="74">
        <v>3.0024965092390201</v>
      </c>
      <c r="G1943" s="75">
        <v>99.121036559829307</v>
      </c>
      <c r="H1943" s="76">
        <f t="shared" si="66"/>
        <v>125.88784156748294</v>
      </c>
    </row>
    <row r="1944" spans="1:8" x14ac:dyDescent="0.3">
      <c r="A1944" t="s">
        <v>194</v>
      </c>
      <c r="B1944" t="str">
        <f>VLOOKUP(C1944, olt_db!$B$2:$E$75, 2, 0)</f>
        <v>OLT-SMGN-Karang_Sari-01</v>
      </c>
      <c r="C1944" t="s">
        <v>195</v>
      </c>
      <c r="D1944" s="73" t="s">
        <v>1047</v>
      </c>
      <c r="E1944" s="73" t="s">
        <v>1044</v>
      </c>
      <c r="F1944" s="74">
        <v>3.0031939635407601</v>
      </c>
      <c r="G1944" s="75">
        <v>99.121788022594501</v>
      </c>
      <c r="H1944" s="76">
        <f t="shared" si="66"/>
        <v>138.77870667897389</v>
      </c>
    </row>
    <row r="1945" spans="1:8" x14ac:dyDescent="0.3">
      <c r="A1945" t="s">
        <v>194</v>
      </c>
      <c r="B1945" t="str">
        <f>VLOOKUP(C1945, olt_db!$B$2:$E$75, 2, 0)</f>
        <v>OLT-SMGN-Karang_Sari-01</v>
      </c>
      <c r="C1945" t="s">
        <v>195</v>
      </c>
      <c r="D1945" s="73" t="s">
        <v>1047</v>
      </c>
      <c r="E1945" s="73" t="s">
        <v>1045</v>
      </c>
      <c r="F1945" s="74">
        <v>3.0039552462178301</v>
      </c>
      <c r="G1945" s="75">
        <v>99.122623436282097</v>
      </c>
      <c r="H1945" s="76">
        <f t="shared" si="66"/>
        <v>103.00127931909216</v>
      </c>
    </row>
    <row r="1946" spans="1:8" x14ac:dyDescent="0.3">
      <c r="A1946" t="s">
        <v>194</v>
      </c>
      <c r="B1946" t="str">
        <f>VLOOKUP(C1946, olt_db!$B$2:$E$75, 2, 0)</f>
        <v>OLT-SMGN-Karang_Sari-01</v>
      </c>
      <c r="C1946" t="s">
        <v>195</v>
      </c>
      <c r="D1946" s="73" t="s">
        <v>1047</v>
      </c>
      <c r="E1946" s="73" t="s">
        <v>1046</v>
      </c>
      <c r="F1946" s="74">
        <v>3.0045232331044902</v>
      </c>
      <c r="G1946" s="75">
        <v>99.123240756989603</v>
      </c>
      <c r="H1946" s="158">
        <f>(ACOS(COS(RADIANS(90-olt_db!F36)) * COS(RADIANS(90-F1946)) + SIN(RADIANS(90-olt_db!F36)) * SIN(RADIANS(90-F1946)) * COS(RADIANS(olt_db!G36-G1946))) * 6371392)*1.105</f>
        <v>20.025989419356801</v>
      </c>
    </row>
    <row r="1947" spans="1:8" x14ac:dyDescent="0.3">
      <c r="A1947" t="s">
        <v>194</v>
      </c>
      <c r="B1947" t="str">
        <f>VLOOKUP(C1947, olt_db!$B$2:$E$75, 2, 0)</f>
        <v>OLT-SMGN-Karang_Sari-01</v>
      </c>
      <c r="C1947" t="s">
        <v>195</v>
      </c>
      <c r="D1947" s="18" t="s">
        <v>1049</v>
      </c>
      <c r="E1947" s="18" t="s">
        <v>1052</v>
      </c>
      <c r="F1947" s="45">
        <v>2.9653358641708101</v>
      </c>
      <c r="G1947" s="120">
        <v>99.129119503460899</v>
      </c>
      <c r="H1947" s="19">
        <f t="shared" ref="H1947:H2009" si="67">(ACOS(COS(RADIANS(90-F1948)) * COS(RADIANS(90-F1947)) + SIN(RADIANS(90-F1948)) * SIN(RADIANS(90-F1947)) * COS(RADIANS(G1948-G1947))) * 6371392)*1.105</f>
        <v>53.485253615782938</v>
      </c>
    </row>
    <row r="1948" spans="1:8" x14ac:dyDescent="0.3">
      <c r="A1948" t="s">
        <v>194</v>
      </c>
      <c r="B1948" t="str">
        <f>VLOOKUP(C1948, olt_db!$B$2:$E$75, 2, 0)</f>
        <v>OLT-SMGN-Karang_Sari-01</v>
      </c>
      <c r="C1948" t="s">
        <v>195</v>
      </c>
      <c r="D1948" s="18" t="s">
        <v>1049</v>
      </c>
      <c r="E1948" s="18" t="s">
        <v>1053</v>
      </c>
      <c r="F1948" s="45">
        <v>2.96535815401616</v>
      </c>
      <c r="G1948" s="120">
        <v>99.129554786296495</v>
      </c>
      <c r="H1948" s="19">
        <f t="shared" si="67"/>
        <v>108.84007542112916</v>
      </c>
    </row>
    <row r="1949" spans="1:8" x14ac:dyDescent="0.3">
      <c r="A1949" t="s">
        <v>194</v>
      </c>
      <c r="B1949" t="str">
        <f>VLOOKUP(C1949, olt_db!$B$2:$E$75, 2, 0)</f>
        <v>OLT-SMGN-Karang_Sari-01</v>
      </c>
      <c r="C1949" t="s">
        <v>195</v>
      </c>
      <c r="D1949" s="18" t="s">
        <v>1049</v>
      </c>
      <c r="E1949" s="18" t="s">
        <v>1054</v>
      </c>
      <c r="F1949" s="45">
        <v>2.9651498766671698</v>
      </c>
      <c r="G1949" s="120">
        <v>99.130416862065005</v>
      </c>
      <c r="H1949" s="19">
        <f t="shared" si="67"/>
        <v>181.97950114459829</v>
      </c>
    </row>
    <row r="1950" spans="1:8" x14ac:dyDescent="0.3">
      <c r="A1950" t="s">
        <v>194</v>
      </c>
      <c r="B1950" t="str">
        <f>VLOOKUP(C1950, olt_db!$B$2:$E$75, 2, 0)</f>
        <v>OLT-SMGN-Karang_Sari-01</v>
      </c>
      <c r="C1950" t="s">
        <v>195</v>
      </c>
      <c r="D1950" s="18" t="s">
        <v>1049</v>
      </c>
      <c r="E1950" s="18" t="s">
        <v>1055</v>
      </c>
      <c r="F1950" s="45">
        <v>2.9648227587906999</v>
      </c>
      <c r="G1950" s="120">
        <v>99.131863197529796</v>
      </c>
      <c r="H1950" s="19">
        <f t="shared" si="67"/>
        <v>120.17274366525071</v>
      </c>
    </row>
    <row r="1951" spans="1:8" x14ac:dyDescent="0.3">
      <c r="A1951" t="s">
        <v>194</v>
      </c>
      <c r="B1951" t="str">
        <f>VLOOKUP(C1951, olt_db!$B$2:$E$75, 2, 0)</f>
        <v>OLT-SMGN-Karang_Sari-01</v>
      </c>
      <c r="C1951" t="s">
        <v>195</v>
      </c>
      <c r="D1951" s="18" t="s">
        <v>1049</v>
      </c>
      <c r="E1951" s="18" t="s">
        <v>1056</v>
      </c>
      <c r="F1951" s="45">
        <v>2.9645829056760502</v>
      </c>
      <c r="G1951" s="120">
        <v>99.132812584501707</v>
      </c>
      <c r="H1951" s="19">
        <f t="shared" si="67"/>
        <v>71.782794668352452</v>
      </c>
    </row>
    <row r="1952" spans="1:8" x14ac:dyDescent="0.3">
      <c r="A1952" t="s">
        <v>194</v>
      </c>
      <c r="B1952" t="str">
        <f>VLOOKUP(C1952, olt_db!$B$2:$E$75, 2, 0)</f>
        <v>OLT-SMGN-Karang_Sari-01</v>
      </c>
      <c r="C1952" t="s">
        <v>195</v>
      </c>
      <c r="D1952" s="18" t="s">
        <v>1049</v>
      </c>
      <c r="E1952" s="18" t="s">
        <v>1057</v>
      </c>
      <c r="F1952" s="45">
        <v>2.9651446532924202</v>
      </c>
      <c r="G1952" s="120">
        <v>99.132973128893994</v>
      </c>
      <c r="H1952" s="19">
        <f t="shared" si="67"/>
        <v>84.745950462061955</v>
      </c>
    </row>
    <row r="1953" spans="1:8" x14ac:dyDescent="0.3">
      <c r="A1953" t="s">
        <v>194</v>
      </c>
      <c r="B1953" t="str">
        <f>VLOOKUP(C1953, olt_db!$B$2:$E$75, 2, 0)</f>
        <v>OLT-SMGN-Karang_Sari-01</v>
      </c>
      <c r="C1953" t="s">
        <v>195</v>
      </c>
      <c r="D1953" s="18" t="s">
        <v>1049</v>
      </c>
      <c r="E1953" s="18" t="s">
        <v>1058</v>
      </c>
      <c r="F1953" s="45">
        <v>2.9658152718419202</v>
      </c>
      <c r="G1953" s="120">
        <v>99.133134351875199</v>
      </c>
      <c r="H1953" s="19">
        <f t="shared" si="67"/>
        <v>119.77235105774371</v>
      </c>
    </row>
    <row r="1954" spans="1:8" x14ac:dyDescent="0.3">
      <c r="A1954" t="s">
        <v>194</v>
      </c>
      <c r="B1954" t="str">
        <f>VLOOKUP(C1954, olt_db!$B$2:$E$75, 2, 0)</f>
        <v>OLT-SMGN-Karang_Sari-01</v>
      </c>
      <c r="C1954" t="s">
        <v>195</v>
      </c>
      <c r="D1954" s="18" t="s">
        <v>1049</v>
      </c>
      <c r="E1954" s="18" t="s">
        <v>1059</v>
      </c>
      <c r="F1954" s="45">
        <v>2.9667544238793502</v>
      </c>
      <c r="G1954" s="120">
        <v>99.133395633706201</v>
      </c>
      <c r="H1954" s="19">
        <f t="shared" si="67"/>
        <v>61.267954881184849</v>
      </c>
    </row>
    <row r="1955" spans="1:8" x14ac:dyDescent="0.3">
      <c r="A1955" t="s">
        <v>194</v>
      </c>
      <c r="B1955" t="str">
        <f>VLOOKUP(C1955, olt_db!$B$2:$E$75, 2, 0)</f>
        <v>OLT-SMGN-Karang_Sari-01</v>
      </c>
      <c r="C1955" t="s">
        <v>195</v>
      </c>
      <c r="D1955" s="18" t="s">
        <v>1049</v>
      </c>
      <c r="E1955" s="18" t="s">
        <v>1060</v>
      </c>
      <c r="F1955" s="45">
        <v>2.9672270611409899</v>
      </c>
      <c r="G1955" s="120">
        <v>99.133554668884898</v>
      </c>
      <c r="H1955" s="19">
        <f t="shared" si="67"/>
        <v>73.729238256415982</v>
      </c>
    </row>
    <row r="1956" spans="1:8" x14ac:dyDescent="0.3">
      <c r="A1956" t="s">
        <v>194</v>
      </c>
      <c r="B1956" t="str">
        <f>VLOOKUP(C1956, olt_db!$B$2:$E$75, 2, 0)</f>
        <v>OLT-SMGN-Karang_Sari-01</v>
      </c>
      <c r="C1956" t="s">
        <v>195</v>
      </c>
      <c r="D1956" s="18" t="s">
        <v>1049</v>
      </c>
      <c r="E1956" s="18" t="s">
        <v>1061</v>
      </c>
      <c r="F1956" s="45">
        <v>2.9678054863372099</v>
      </c>
      <c r="G1956" s="120">
        <v>99.133714410057095</v>
      </c>
      <c r="H1956" s="19">
        <f t="shared" si="67"/>
        <v>39.929507641910909</v>
      </c>
    </row>
    <row r="1957" spans="1:8" x14ac:dyDescent="0.3">
      <c r="A1957" t="s">
        <v>194</v>
      </c>
      <c r="B1957" t="str">
        <f>VLOOKUP(C1957, olt_db!$B$2:$E$75, 2, 0)</f>
        <v>OLT-SMGN-Karang_Sari-01</v>
      </c>
      <c r="C1957" t="s">
        <v>195</v>
      </c>
      <c r="D1957" s="18" t="s">
        <v>1049</v>
      </c>
      <c r="E1957" s="18" t="s">
        <v>1062</v>
      </c>
      <c r="F1957" s="45">
        <v>2.9681176564204801</v>
      </c>
      <c r="G1957" s="120">
        <v>99.133804775981602</v>
      </c>
      <c r="H1957" s="19">
        <f t="shared" si="67"/>
        <v>120.80827038839996</v>
      </c>
    </row>
    <row r="1958" spans="1:8" x14ac:dyDescent="0.3">
      <c r="A1958" t="s">
        <v>194</v>
      </c>
      <c r="B1958" t="str">
        <f>VLOOKUP(C1958, olt_db!$B$2:$E$75, 2, 0)</f>
        <v>OLT-SMGN-Karang_Sari-01</v>
      </c>
      <c r="C1958" t="s">
        <v>195</v>
      </c>
      <c r="D1958" s="18" t="s">
        <v>1049</v>
      </c>
      <c r="E1958" s="18" t="s">
        <v>1063</v>
      </c>
      <c r="F1958" s="45">
        <v>2.9690701404074198</v>
      </c>
      <c r="G1958" s="120">
        <v>99.134048765047496</v>
      </c>
      <c r="H1958" s="19">
        <f t="shared" si="67"/>
        <v>110.55215140422834</v>
      </c>
    </row>
    <row r="1959" spans="1:8" x14ac:dyDescent="0.3">
      <c r="A1959" t="s">
        <v>194</v>
      </c>
      <c r="B1959" t="str">
        <f>VLOOKUP(C1959, olt_db!$B$2:$E$75, 2, 0)</f>
        <v>OLT-SMGN-Karang_Sari-01</v>
      </c>
      <c r="C1959" t="s">
        <v>195</v>
      </c>
      <c r="D1959" s="18" t="s">
        <v>1049</v>
      </c>
      <c r="E1959" s="18" t="s">
        <v>1064</v>
      </c>
      <c r="F1959" s="45">
        <v>2.96995927917698</v>
      </c>
      <c r="G1959" s="120">
        <v>99.134186342470301</v>
      </c>
      <c r="H1959" s="19">
        <f t="shared" si="67"/>
        <v>95.132221099663667</v>
      </c>
    </row>
    <row r="1960" spans="1:8" x14ac:dyDescent="0.3">
      <c r="A1960" t="s">
        <v>194</v>
      </c>
      <c r="B1960" t="str">
        <f>VLOOKUP(C1960, olt_db!$B$2:$E$75, 2, 0)</f>
        <v>OLT-SMGN-Karang_Sari-01</v>
      </c>
      <c r="C1960" t="s">
        <v>195</v>
      </c>
      <c r="D1960" s="18" t="s">
        <v>1049</v>
      </c>
      <c r="E1960" s="18" t="s">
        <v>1065</v>
      </c>
      <c r="F1960" s="45">
        <v>2.9707321842998899</v>
      </c>
      <c r="G1960" s="120">
        <v>99.134231160990296</v>
      </c>
      <c r="H1960" s="19">
        <f t="shared" si="67"/>
        <v>93.194711631410271</v>
      </c>
    </row>
    <row r="1961" spans="1:8" x14ac:dyDescent="0.3">
      <c r="A1961" t="s">
        <v>194</v>
      </c>
      <c r="B1961" t="str">
        <f>VLOOKUP(C1961, olt_db!$B$2:$E$75, 2, 0)</f>
        <v>OLT-SMGN-Karang_Sari-01</v>
      </c>
      <c r="C1961" t="s">
        <v>195</v>
      </c>
      <c r="D1961" s="18" t="s">
        <v>1049</v>
      </c>
      <c r="E1961" s="18" t="s">
        <v>1066</v>
      </c>
      <c r="F1961" s="45">
        <v>2.9714906158254402</v>
      </c>
      <c r="G1961" s="120">
        <v>99.134232917490493</v>
      </c>
      <c r="H1961" s="19">
        <f t="shared" si="67"/>
        <v>162.65648853974983</v>
      </c>
    </row>
    <row r="1962" spans="1:8" x14ac:dyDescent="0.3">
      <c r="A1962" t="s">
        <v>194</v>
      </c>
      <c r="B1962" t="str">
        <f>VLOOKUP(C1962, olt_db!$B$2:$E$75, 2, 0)</f>
        <v>OLT-SMGN-Karang_Sari-01</v>
      </c>
      <c r="C1962" t="s">
        <v>195</v>
      </c>
      <c r="D1962" s="18" t="s">
        <v>1049</v>
      </c>
      <c r="E1962" s="18" t="s">
        <v>1067</v>
      </c>
      <c r="F1962" s="45">
        <v>2.97204490516586</v>
      </c>
      <c r="G1962" s="120">
        <v>99.133029213624297</v>
      </c>
      <c r="H1962" s="19">
        <f t="shared" si="67"/>
        <v>45.806984669275678</v>
      </c>
    </row>
    <row r="1963" spans="1:8" x14ac:dyDescent="0.3">
      <c r="A1963" t="s">
        <v>194</v>
      </c>
      <c r="B1963" t="str">
        <f>VLOOKUP(C1963, olt_db!$B$2:$E$75, 2, 0)</f>
        <v>OLT-SMGN-Karang_Sari-01</v>
      </c>
      <c r="C1963" t="s">
        <v>195</v>
      </c>
      <c r="D1963" s="18" t="s">
        <v>1049</v>
      </c>
      <c r="E1963" s="18" t="s">
        <v>1068</v>
      </c>
      <c r="F1963" s="45">
        <v>2.9723473327846399</v>
      </c>
      <c r="G1963" s="120">
        <v>99.133247464361304</v>
      </c>
      <c r="H1963" s="19">
        <f t="shared" si="67"/>
        <v>87.585365762970739</v>
      </c>
    </row>
    <row r="1964" spans="1:8" x14ac:dyDescent="0.3">
      <c r="A1964" t="s">
        <v>194</v>
      </c>
      <c r="B1964" t="str">
        <f>VLOOKUP(C1964, olt_db!$B$2:$E$75, 2, 0)</f>
        <v>OLT-SMGN-Karang_Sari-01</v>
      </c>
      <c r="C1964" t="s">
        <v>195</v>
      </c>
      <c r="D1964" s="18" t="s">
        <v>1049</v>
      </c>
      <c r="E1964" s="18" t="s">
        <v>1069</v>
      </c>
      <c r="F1964" s="45">
        <v>2.97294842038393</v>
      </c>
      <c r="G1964" s="120">
        <v>99.133631064798095</v>
      </c>
      <c r="H1964" s="19">
        <f t="shared" si="67"/>
        <v>102.88458206334373</v>
      </c>
    </row>
    <row r="1965" spans="1:8" x14ac:dyDescent="0.3">
      <c r="A1965" t="s">
        <v>194</v>
      </c>
      <c r="B1965" t="str">
        <f>VLOOKUP(C1965, olt_db!$B$2:$E$75, 2, 0)</f>
        <v>OLT-SMGN-Karang_Sari-01</v>
      </c>
      <c r="C1965" t="s">
        <v>195</v>
      </c>
      <c r="D1965" s="18" t="s">
        <v>1049</v>
      </c>
      <c r="E1965" s="18" t="s">
        <v>1070</v>
      </c>
      <c r="F1965" s="45">
        <v>2.9737221770527902</v>
      </c>
      <c r="G1965" s="120">
        <v>99.133951427981799</v>
      </c>
      <c r="H1965" s="19">
        <f t="shared" si="67"/>
        <v>43.248995337513826</v>
      </c>
    </row>
    <row r="1966" spans="1:8" x14ac:dyDescent="0.3">
      <c r="A1966" t="s">
        <v>194</v>
      </c>
      <c r="B1966" t="str">
        <f>VLOOKUP(C1966, olt_db!$B$2:$E$75, 2, 0)</f>
        <v>OLT-SMGN-Karang_Sari-01</v>
      </c>
      <c r="C1966" t="s">
        <v>195</v>
      </c>
      <c r="D1966" s="18" t="s">
        <v>1049</v>
      </c>
      <c r="E1966" s="18" t="s">
        <v>1073</v>
      </c>
      <c r="F1966" s="45">
        <v>2.97406403529674</v>
      </c>
      <c r="G1966" s="120">
        <v>99.133867566827007</v>
      </c>
      <c r="H1966" s="19">
        <f t="shared" si="67"/>
        <v>169.12442023303947</v>
      </c>
    </row>
    <row r="1967" spans="1:8" x14ac:dyDescent="0.3">
      <c r="A1967" t="s">
        <v>194</v>
      </c>
      <c r="B1967" t="str">
        <f>VLOOKUP(C1967, olt_db!$B$2:$E$75, 2, 0)</f>
        <v>OLT-SMGN-Karang_Sari-01</v>
      </c>
      <c r="C1967" t="s">
        <v>195</v>
      </c>
      <c r="D1967" s="18" t="s">
        <v>1049</v>
      </c>
      <c r="E1967" s="18" t="s">
        <v>1074</v>
      </c>
      <c r="F1967" s="45">
        <v>2.9739893015865602</v>
      </c>
      <c r="G1967" s="120">
        <v>99.135243750791005</v>
      </c>
      <c r="H1967" s="19">
        <f t="shared" si="67"/>
        <v>53.482990006365114</v>
      </c>
    </row>
    <row r="1968" spans="1:8" x14ac:dyDescent="0.3">
      <c r="A1968" t="s">
        <v>194</v>
      </c>
      <c r="B1968" t="str">
        <f>VLOOKUP(C1968, olt_db!$B$2:$E$75, 2, 0)</f>
        <v>OLT-SMGN-Karang_Sari-01</v>
      </c>
      <c r="C1968" t="s">
        <v>195</v>
      </c>
      <c r="D1968" s="18" t="s">
        <v>1049</v>
      </c>
      <c r="E1968" s="18" t="s">
        <v>1075</v>
      </c>
      <c r="F1968" s="45">
        <v>2.9744241915331502</v>
      </c>
      <c r="G1968" s="120">
        <v>99.135261540549607</v>
      </c>
      <c r="H1968" s="19">
        <f t="shared" si="67"/>
        <v>134.571386521379</v>
      </c>
    </row>
    <row r="1969" spans="1:8" x14ac:dyDescent="0.3">
      <c r="A1969" t="s">
        <v>194</v>
      </c>
      <c r="B1969" t="str">
        <f>VLOOKUP(C1969, olt_db!$B$2:$E$75, 2, 0)</f>
        <v>OLT-SMGN-Karang_Sari-01</v>
      </c>
      <c r="C1969" t="s">
        <v>195</v>
      </c>
      <c r="D1969" s="18" t="s">
        <v>1049</v>
      </c>
      <c r="E1969" s="18" t="s">
        <v>1076</v>
      </c>
      <c r="F1969" s="45">
        <v>2.9755193225164698</v>
      </c>
      <c r="G1969" s="120">
        <v>99.135269907876605</v>
      </c>
      <c r="H1969" s="19">
        <f t="shared" si="67"/>
        <v>132.10280179749026</v>
      </c>
    </row>
    <row r="1970" spans="1:8" x14ac:dyDescent="0.3">
      <c r="A1970" t="s">
        <v>194</v>
      </c>
      <c r="B1970" t="str">
        <f>VLOOKUP(C1970, olt_db!$B$2:$E$75, 2, 0)</f>
        <v>OLT-SMGN-Karang_Sari-01</v>
      </c>
      <c r="C1970" t="s">
        <v>195</v>
      </c>
      <c r="D1970" s="18" t="s">
        <v>1049</v>
      </c>
      <c r="E1970" s="18" t="s">
        <v>1077</v>
      </c>
      <c r="F1970" s="45">
        <v>2.97659340850511</v>
      </c>
      <c r="G1970" s="120">
        <v>99.135223781006204</v>
      </c>
      <c r="H1970" s="19">
        <f t="shared" si="67"/>
        <v>115.65503398327363</v>
      </c>
    </row>
    <row r="1971" spans="1:8" x14ac:dyDescent="0.3">
      <c r="A1971" t="s">
        <v>194</v>
      </c>
      <c r="B1971" t="str">
        <f>VLOOKUP(C1971, olt_db!$B$2:$E$75, 2, 0)</f>
        <v>OLT-SMGN-Karang_Sari-01</v>
      </c>
      <c r="C1971" t="s">
        <v>195</v>
      </c>
      <c r="D1971" s="18" t="s">
        <v>1049</v>
      </c>
      <c r="E1971" s="18" t="s">
        <v>1078</v>
      </c>
      <c r="F1971" s="45">
        <v>2.9775330031920002</v>
      </c>
      <c r="G1971" s="120">
        <v>99.135168432387403</v>
      </c>
      <c r="H1971" s="19">
        <f t="shared" si="67"/>
        <v>108.8593879628269</v>
      </c>
    </row>
    <row r="1972" spans="1:8" x14ac:dyDescent="0.3">
      <c r="A1972" t="s">
        <v>194</v>
      </c>
      <c r="B1972" t="str">
        <f>VLOOKUP(C1972, olt_db!$B$2:$E$75, 2, 0)</f>
        <v>OLT-SMGN-Karang_Sari-01</v>
      </c>
      <c r="C1972" t="s">
        <v>195</v>
      </c>
      <c r="D1972" s="18" t="s">
        <v>1049</v>
      </c>
      <c r="E1972" s="18" t="s">
        <v>1079</v>
      </c>
      <c r="F1972" s="45">
        <v>2.9784188178713098</v>
      </c>
      <c r="G1972" s="120">
        <v>99.135181802898302</v>
      </c>
      <c r="H1972" s="19">
        <f t="shared" si="67"/>
        <v>58.726061173109734</v>
      </c>
    </row>
    <row r="1973" spans="1:8" x14ac:dyDescent="0.3">
      <c r="A1973" t="s">
        <v>194</v>
      </c>
      <c r="B1973" t="str">
        <f>VLOOKUP(C1973, olt_db!$B$2:$E$75, 2, 0)</f>
        <v>OLT-SMGN-Karang_Sari-01</v>
      </c>
      <c r="C1973" t="s">
        <v>195</v>
      </c>
      <c r="D1973" s="18" t="s">
        <v>1049</v>
      </c>
      <c r="E1973" s="18" t="s">
        <v>1080</v>
      </c>
      <c r="F1973" s="45">
        <v>2.9788802012419402</v>
      </c>
      <c r="G1973" s="120">
        <v>99.135306608474707</v>
      </c>
      <c r="H1973" s="19">
        <f t="shared" si="67"/>
        <v>30.148793180587671</v>
      </c>
    </row>
    <row r="1974" spans="1:8" x14ac:dyDescent="0.3">
      <c r="A1974" t="s">
        <v>194</v>
      </c>
      <c r="B1974" t="str">
        <f>VLOOKUP(C1974, olt_db!$B$2:$E$75, 2, 0)</f>
        <v>OLT-SMGN-Karang_Sari-01</v>
      </c>
      <c r="C1974" t="s">
        <v>195</v>
      </c>
      <c r="D1974" s="18" t="s">
        <v>1049</v>
      </c>
      <c r="E1974" s="18" t="s">
        <v>1081</v>
      </c>
      <c r="F1974" s="45">
        <v>2.9791253897782402</v>
      </c>
      <c r="G1974" s="120">
        <v>99.135297566506793</v>
      </c>
      <c r="H1974" s="19">
        <f t="shared" si="67"/>
        <v>110.75744380761157</v>
      </c>
    </row>
    <row r="1975" spans="1:8" x14ac:dyDescent="0.3">
      <c r="A1975" t="s">
        <v>194</v>
      </c>
      <c r="B1975" t="str">
        <f>VLOOKUP(C1975, olt_db!$B$2:$E$75, 2, 0)</f>
        <v>OLT-SMGN-Karang_Sari-01</v>
      </c>
      <c r="C1975" t="s">
        <v>195</v>
      </c>
      <c r="D1975" s="18" t="s">
        <v>1049</v>
      </c>
      <c r="E1975" s="18" t="s">
        <v>1082</v>
      </c>
      <c r="F1975" s="45">
        <v>2.9800262005582701</v>
      </c>
      <c r="G1975" s="120">
        <v>99.135266008677206</v>
      </c>
      <c r="H1975" s="19">
        <f t="shared" si="67"/>
        <v>23.669463048524197</v>
      </c>
    </row>
    <row r="1976" spans="1:8" x14ac:dyDescent="0.3">
      <c r="A1976" t="s">
        <v>194</v>
      </c>
      <c r="B1976" t="str">
        <f>VLOOKUP(C1976, olt_db!$B$2:$E$75, 2, 0)</f>
        <v>OLT-SMGN-Karang_Sari-01</v>
      </c>
      <c r="C1976" t="s">
        <v>195</v>
      </c>
      <c r="D1976" s="18" t="s">
        <v>1049</v>
      </c>
      <c r="E1976" s="18" t="s">
        <v>1083</v>
      </c>
      <c r="F1976" s="45">
        <v>2.98020818913034</v>
      </c>
      <c r="G1976" s="120">
        <v>99.135329225185203</v>
      </c>
      <c r="H1976" s="19">
        <f t="shared" si="67"/>
        <v>32.177100378560944</v>
      </c>
    </row>
    <row r="1977" spans="1:8" x14ac:dyDescent="0.3">
      <c r="A1977" t="s">
        <v>194</v>
      </c>
      <c r="B1977" t="str">
        <f>VLOOKUP(C1977, olt_db!$B$2:$E$75, 2, 0)</f>
        <v>OLT-SMGN-Karang_Sari-01</v>
      </c>
      <c r="C1977" t="s">
        <v>195</v>
      </c>
      <c r="D1977" s="18" t="s">
        <v>1049</v>
      </c>
      <c r="E1977" s="18" t="s">
        <v>1084</v>
      </c>
      <c r="F1977" s="45">
        <v>2.9804149071650698</v>
      </c>
      <c r="G1977" s="120">
        <v>99.135490190273302</v>
      </c>
      <c r="H1977" s="19">
        <f t="shared" si="67"/>
        <v>180.87730425464946</v>
      </c>
    </row>
    <row r="1978" spans="1:8" x14ac:dyDescent="0.3">
      <c r="A1978" t="s">
        <v>194</v>
      </c>
      <c r="B1978" t="str">
        <f>VLOOKUP(C1978, olt_db!$B$2:$E$75, 2, 0)</f>
        <v>OLT-SMGN-Karang_Sari-01</v>
      </c>
      <c r="C1978" t="s">
        <v>195</v>
      </c>
      <c r="D1978" s="18" t="s">
        <v>1049</v>
      </c>
      <c r="E1978" s="18" t="s">
        <v>1085</v>
      </c>
      <c r="F1978" s="45">
        <v>2.9818858344625299</v>
      </c>
      <c r="G1978" s="120">
        <v>99.135433721838695</v>
      </c>
      <c r="H1978" s="19">
        <f t="shared" si="67"/>
        <v>133.01912597923214</v>
      </c>
    </row>
    <row r="1979" spans="1:8" x14ac:dyDescent="0.3">
      <c r="A1979" t="s">
        <v>194</v>
      </c>
      <c r="B1979" t="str">
        <f>VLOOKUP(C1979, olt_db!$B$2:$E$75, 2, 0)</f>
        <v>OLT-SMGN-Karang_Sari-01</v>
      </c>
      <c r="C1979" t="s">
        <v>195</v>
      </c>
      <c r="D1979" s="18" t="s">
        <v>1049</v>
      </c>
      <c r="E1979" s="18" t="s">
        <v>1086</v>
      </c>
      <c r="F1979" s="45">
        <v>2.9829663489009799</v>
      </c>
      <c r="G1979" s="120">
        <v>99.135367597553994</v>
      </c>
      <c r="H1979" s="19">
        <f t="shared" si="67"/>
        <v>127.61527863110791</v>
      </c>
    </row>
    <row r="1980" spans="1:8" x14ac:dyDescent="0.3">
      <c r="A1980" t="s">
        <v>194</v>
      </c>
      <c r="B1980" t="str">
        <f>VLOOKUP(C1980, olt_db!$B$2:$E$75, 2, 0)</f>
        <v>OLT-SMGN-Karang_Sari-01</v>
      </c>
      <c r="C1980" t="s">
        <v>195</v>
      </c>
      <c r="D1980" s="18" t="s">
        <v>1049</v>
      </c>
      <c r="E1980" s="18" t="s">
        <v>1087</v>
      </c>
      <c r="F1980" s="45">
        <v>2.9840043607207098</v>
      </c>
      <c r="G1980" s="120">
        <v>99.135334013010393</v>
      </c>
      <c r="H1980" s="19">
        <f t="shared" si="67"/>
        <v>141.8946267382465</v>
      </c>
    </row>
    <row r="1981" spans="1:8" x14ac:dyDescent="0.3">
      <c r="A1981" t="s">
        <v>194</v>
      </c>
      <c r="B1981" t="str">
        <f>VLOOKUP(C1981, olt_db!$B$2:$E$75, 2, 0)</f>
        <v>OLT-SMGN-Karang_Sari-01</v>
      </c>
      <c r="C1981" t="s">
        <v>195</v>
      </c>
      <c r="D1981" s="18" t="s">
        <v>1049</v>
      </c>
      <c r="E1981" s="18" t="s">
        <v>1088</v>
      </c>
      <c r="F1981" s="45">
        <v>2.9851568941663098</v>
      </c>
      <c r="G1981" s="120">
        <v>99.135262227176796</v>
      </c>
      <c r="H1981" s="19">
        <f t="shared" si="67"/>
        <v>95.180337077621431</v>
      </c>
    </row>
    <row r="1982" spans="1:8" x14ac:dyDescent="0.3">
      <c r="A1982" t="s">
        <v>194</v>
      </c>
      <c r="B1982" t="str">
        <f>VLOOKUP(C1982, olt_db!$B$2:$E$75, 2, 0)</f>
        <v>OLT-SMGN-Karang_Sari-01</v>
      </c>
      <c r="C1982" t="s">
        <v>195</v>
      </c>
      <c r="D1982" s="18" t="s">
        <v>1049</v>
      </c>
      <c r="E1982" s="18" t="s">
        <v>1089</v>
      </c>
      <c r="F1982" s="45">
        <v>2.98593148452666</v>
      </c>
      <c r="G1982" s="120">
        <v>99.135264030863297</v>
      </c>
      <c r="H1982" s="19">
        <f t="shared" si="67"/>
        <v>145.62035141287387</v>
      </c>
    </row>
    <row r="1983" spans="1:8" x14ac:dyDescent="0.3">
      <c r="A1983" t="s">
        <v>194</v>
      </c>
      <c r="B1983" t="str">
        <f>VLOOKUP(C1983, olt_db!$B$2:$E$75, 2, 0)</f>
        <v>OLT-SMGN-Karang_Sari-01</v>
      </c>
      <c r="C1983" t="s">
        <v>195</v>
      </c>
      <c r="D1983" s="18" t="s">
        <v>1049</v>
      </c>
      <c r="E1983" s="18" t="s">
        <v>1090</v>
      </c>
      <c r="F1983" s="45">
        <v>2.9869483192258701</v>
      </c>
      <c r="G1983" s="120">
        <v>99.135873516326001</v>
      </c>
      <c r="H1983" s="19">
        <f t="shared" si="67"/>
        <v>113.43803777308479</v>
      </c>
    </row>
    <row r="1984" spans="1:8" x14ac:dyDescent="0.3">
      <c r="A1984" t="s">
        <v>194</v>
      </c>
      <c r="B1984" t="str">
        <f>VLOOKUP(C1984, olt_db!$B$2:$E$75, 2, 0)</f>
        <v>OLT-SMGN-Karang_Sari-01</v>
      </c>
      <c r="C1984" t="s">
        <v>195</v>
      </c>
      <c r="D1984" s="18" t="s">
        <v>1049</v>
      </c>
      <c r="E1984" s="18" t="s">
        <v>1091</v>
      </c>
      <c r="F1984" s="45">
        <v>2.9877326532409199</v>
      </c>
      <c r="G1984" s="120">
        <v>99.136361082297</v>
      </c>
      <c r="H1984" s="19">
        <f t="shared" si="67"/>
        <v>172.01404250236007</v>
      </c>
    </row>
    <row r="1985" spans="1:8" x14ac:dyDescent="0.3">
      <c r="A1985" t="s">
        <v>194</v>
      </c>
      <c r="B1985" t="str">
        <f>VLOOKUP(C1985, olt_db!$B$2:$E$75, 2, 0)</f>
        <v>OLT-SMGN-Karang_Sari-01</v>
      </c>
      <c r="C1985" t="s">
        <v>195</v>
      </c>
      <c r="D1985" s="18" t="s">
        <v>1049</v>
      </c>
      <c r="E1985" s="18" t="s">
        <v>1092</v>
      </c>
      <c r="F1985" s="45">
        <v>2.98895523504155</v>
      </c>
      <c r="G1985" s="120">
        <v>99.137043883481098</v>
      </c>
      <c r="H1985" s="19">
        <f t="shared" si="67"/>
        <v>19.143121159916902</v>
      </c>
    </row>
    <row r="1986" spans="1:8" x14ac:dyDescent="0.3">
      <c r="A1986" t="s">
        <v>194</v>
      </c>
      <c r="B1986" t="str">
        <f>VLOOKUP(C1986, olt_db!$B$2:$E$75, 2, 0)</f>
        <v>OLT-SMGN-Karang_Sari-01</v>
      </c>
      <c r="C1986" t="s">
        <v>195</v>
      </c>
      <c r="D1986" s="18" t="s">
        <v>1049</v>
      </c>
      <c r="E1986" s="18" t="s">
        <v>1093</v>
      </c>
      <c r="F1986" s="45">
        <v>2.98911073401174</v>
      </c>
      <c r="G1986" s="120">
        <v>99.137034341377898</v>
      </c>
      <c r="H1986" s="19">
        <f t="shared" si="67"/>
        <v>181.34262213091802</v>
      </c>
    </row>
    <row r="1987" spans="1:8" x14ac:dyDescent="0.3">
      <c r="A1987" t="s">
        <v>194</v>
      </c>
      <c r="B1987" t="str">
        <f>VLOOKUP(C1987, olt_db!$B$2:$E$75, 2, 0)</f>
        <v>OLT-SMGN-Karang_Sari-01</v>
      </c>
      <c r="C1987" t="s">
        <v>195</v>
      </c>
      <c r="D1987" s="18" t="s">
        <v>1049</v>
      </c>
      <c r="E1987" s="18" t="s">
        <v>1094</v>
      </c>
      <c r="F1987" s="45">
        <v>2.98920447728662</v>
      </c>
      <c r="G1987" s="120">
        <v>99.135559520619296</v>
      </c>
      <c r="H1987" s="19">
        <f t="shared" si="67"/>
        <v>30.769931755660757</v>
      </c>
    </row>
    <row r="1988" spans="1:8" x14ac:dyDescent="0.3">
      <c r="A1988" t="s">
        <v>194</v>
      </c>
      <c r="B1988" t="str">
        <f>VLOOKUP(C1988, olt_db!$B$2:$E$75, 2, 0)</f>
        <v>OLT-SMGN-Karang_Sari-01</v>
      </c>
      <c r="C1988" t="s">
        <v>195</v>
      </c>
      <c r="D1988" s="18" t="s">
        <v>1049</v>
      </c>
      <c r="E1988" s="18" t="s">
        <v>1095</v>
      </c>
      <c r="F1988" s="45">
        <v>2.9893761895701001</v>
      </c>
      <c r="G1988" s="120">
        <v>99.1353770081503</v>
      </c>
      <c r="H1988" s="19">
        <f t="shared" si="67"/>
        <v>121.77213051955435</v>
      </c>
    </row>
    <row r="1989" spans="1:8" x14ac:dyDescent="0.3">
      <c r="A1989" t="s">
        <v>194</v>
      </c>
      <c r="B1989" t="str">
        <f>VLOOKUP(C1989, olt_db!$B$2:$E$75, 2, 0)</f>
        <v>OLT-SMGN-Karang_Sari-01</v>
      </c>
      <c r="C1989" t="s">
        <v>195</v>
      </c>
      <c r="D1989" s="18" t="s">
        <v>1049</v>
      </c>
      <c r="E1989" s="18" t="s">
        <v>1096</v>
      </c>
      <c r="F1989" s="45">
        <v>2.99020609934905</v>
      </c>
      <c r="G1989" s="120">
        <v>99.134834668142105</v>
      </c>
      <c r="H1989" s="19">
        <f t="shared" si="67"/>
        <v>101.04321414494815</v>
      </c>
    </row>
    <row r="1990" spans="1:8" x14ac:dyDescent="0.3">
      <c r="A1990" t="s">
        <v>194</v>
      </c>
      <c r="B1990" t="str">
        <f>VLOOKUP(C1990, olt_db!$B$2:$E$75, 2, 0)</f>
        <v>OLT-SMGN-Karang_Sari-01</v>
      </c>
      <c r="C1990" t="s">
        <v>195</v>
      </c>
      <c r="D1990" s="18" t="s">
        <v>1049</v>
      </c>
      <c r="E1990" s="18" t="s">
        <v>1097</v>
      </c>
      <c r="F1990" s="45">
        <v>2.9908847427246998</v>
      </c>
      <c r="G1990" s="120">
        <v>99.134369675647505</v>
      </c>
      <c r="H1990" s="19">
        <f t="shared" si="67"/>
        <v>122.14168709198961</v>
      </c>
    </row>
    <row r="1991" spans="1:8" x14ac:dyDescent="0.3">
      <c r="A1991" t="s">
        <v>194</v>
      </c>
      <c r="B1991" t="str">
        <f>VLOOKUP(C1991, olt_db!$B$2:$E$75, 2, 0)</f>
        <v>OLT-SMGN-Karang_Sari-01</v>
      </c>
      <c r="C1991" t="s">
        <v>195</v>
      </c>
      <c r="D1991" s="18" t="s">
        <v>1049</v>
      </c>
      <c r="E1991" s="18" t="s">
        <v>1098</v>
      </c>
      <c r="F1991" s="45">
        <v>2.9917259233808702</v>
      </c>
      <c r="G1991" s="120">
        <v>99.133839361408107</v>
      </c>
      <c r="H1991" s="19">
        <f t="shared" si="67"/>
        <v>91.368684483404039</v>
      </c>
    </row>
    <row r="1992" spans="1:8" x14ac:dyDescent="0.3">
      <c r="A1992" t="s">
        <v>194</v>
      </c>
      <c r="B1992" t="str">
        <f>VLOOKUP(C1992, olt_db!$B$2:$E$75, 2, 0)</f>
        <v>OLT-SMGN-Karang_Sari-01</v>
      </c>
      <c r="C1992" t="s">
        <v>195</v>
      </c>
      <c r="D1992" s="18" t="s">
        <v>1049</v>
      </c>
      <c r="E1992" s="18" t="s">
        <v>1099</v>
      </c>
      <c r="F1992" s="45">
        <v>2.9923270558425101</v>
      </c>
      <c r="G1992" s="120">
        <v>99.133401111748398</v>
      </c>
      <c r="H1992" s="19">
        <f t="shared" si="67"/>
        <v>74.807421605350413</v>
      </c>
    </row>
    <row r="1993" spans="1:8" x14ac:dyDescent="0.3">
      <c r="A1993" t="s">
        <v>194</v>
      </c>
      <c r="B1993" t="str">
        <f>VLOOKUP(C1993, olt_db!$B$2:$E$75, 2, 0)</f>
        <v>OLT-SMGN-Karang_Sari-01</v>
      </c>
      <c r="C1993" t="s">
        <v>195</v>
      </c>
      <c r="D1993" s="18" t="s">
        <v>1049</v>
      </c>
      <c r="E1993" s="18" t="s">
        <v>1100</v>
      </c>
      <c r="F1993" s="45">
        <v>2.9928474118686799</v>
      </c>
      <c r="G1993" s="120">
        <v>99.133084673797299</v>
      </c>
      <c r="H1993" s="19">
        <f t="shared" si="67"/>
        <v>71.827168550566611</v>
      </c>
    </row>
    <row r="1994" spans="1:8" x14ac:dyDescent="0.3">
      <c r="A1994" t="s">
        <v>194</v>
      </c>
      <c r="B1994" t="str">
        <f>VLOOKUP(C1994, olt_db!$B$2:$E$75, 2, 0)</f>
        <v>OLT-SMGN-Karang_Sari-01</v>
      </c>
      <c r="C1994" t="s">
        <v>195</v>
      </c>
      <c r="D1994" s="18" t="s">
        <v>1049</v>
      </c>
      <c r="E1994" s="18" t="s">
        <v>1101</v>
      </c>
      <c r="F1994" s="45">
        <v>2.9933568973554401</v>
      </c>
      <c r="G1994" s="120">
        <v>99.132797727987693</v>
      </c>
      <c r="H1994" s="19">
        <f t="shared" si="67"/>
        <v>97.020784386555917</v>
      </c>
    </row>
    <row r="1995" spans="1:8" x14ac:dyDescent="0.3">
      <c r="A1995" t="s">
        <v>194</v>
      </c>
      <c r="B1995" t="str">
        <f>VLOOKUP(C1995, olt_db!$B$2:$E$75, 2, 0)</f>
        <v>OLT-SMGN-Karang_Sari-01</v>
      </c>
      <c r="C1995" t="s">
        <v>195</v>
      </c>
      <c r="D1995" s="18" t="s">
        <v>1049</v>
      </c>
      <c r="E1995" s="18" t="s">
        <v>1102</v>
      </c>
      <c r="F1995" s="45">
        <v>2.9940670777763398</v>
      </c>
      <c r="G1995" s="120">
        <v>99.132452197197793</v>
      </c>
      <c r="H1995" s="19">
        <f t="shared" si="67"/>
        <v>44.84222762173502</v>
      </c>
    </row>
    <row r="1996" spans="1:8" x14ac:dyDescent="0.3">
      <c r="A1996" t="s">
        <v>194</v>
      </c>
      <c r="B1996" t="str">
        <f>VLOOKUP(C1996, olt_db!$B$2:$E$75, 2, 0)</f>
        <v>OLT-SMGN-Karang_Sari-01</v>
      </c>
      <c r="C1996" t="s">
        <v>195</v>
      </c>
      <c r="D1996" s="18" t="s">
        <v>1049</v>
      </c>
      <c r="E1996" s="18" t="s">
        <v>1103</v>
      </c>
      <c r="F1996" s="45">
        <v>2.9943683666001499</v>
      </c>
      <c r="G1996" s="120">
        <v>99.132245998529001</v>
      </c>
      <c r="H1996" s="19">
        <f t="shared" si="67"/>
        <v>165.80370969901296</v>
      </c>
    </row>
    <row r="1997" spans="1:8" x14ac:dyDescent="0.3">
      <c r="A1997" t="s">
        <v>194</v>
      </c>
      <c r="B1997" t="str">
        <f>VLOOKUP(C1997, olt_db!$B$2:$E$75, 2, 0)</f>
        <v>OLT-SMGN-Karang_Sari-01</v>
      </c>
      <c r="C1997" t="s">
        <v>195</v>
      </c>
      <c r="D1997" s="18" t="s">
        <v>1049</v>
      </c>
      <c r="E1997" s="18" t="s">
        <v>1104</v>
      </c>
      <c r="F1997" s="45">
        <v>2.99534198525844</v>
      </c>
      <c r="G1997" s="120">
        <v>99.131310495954395</v>
      </c>
      <c r="H1997" s="19">
        <f t="shared" si="67"/>
        <v>85.33997956818132</v>
      </c>
    </row>
    <row r="1998" spans="1:8" x14ac:dyDescent="0.3">
      <c r="A1998" t="s">
        <v>194</v>
      </c>
      <c r="B1998" t="str">
        <f>VLOOKUP(C1998, olt_db!$B$2:$E$75, 2, 0)</f>
        <v>OLT-SMGN-Karang_Sari-01</v>
      </c>
      <c r="C1998" t="s">
        <v>195</v>
      </c>
      <c r="D1998" s="18" t="s">
        <v>1049</v>
      </c>
      <c r="E1998" s="18" t="s">
        <v>1105</v>
      </c>
      <c r="F1998" s="45">
        <v>2.9958064360712702</v>
      </c>
      <c r="G1998" s="120">
        <v>99.130793427222301</v>
      </c>
      <c r="H1998" s="19">
        <f t="shared" si="67"/>
        <v>88.235075803843699</v>
      </c>
    </row>
    <row r="1999" spans="1:8" x14ac:dyDescent="0.3">
      <c r="A1999" t="s">
        <v>194</v>
      </c>
      <c r="B1999" t="str">
        <f>VLOOKUP(C1999, olt_db!$B$2:$E$75, 2, 0)</f>
        <v>OLT-SMGN-Karang_Sari-01</v>
      </c>
      <c r="C1999" t="s">
        <v>195</v>
      </c>
      <c r="D1999" s="18" t="s">
        <v>1049</v>
      </c>
      <c r="E1999" s="18" t="s">
        <v>1106</v>
      </c>
      <c r="F1999" s="45">
        <v>2.99632166344003</v>
      </c>
      <c r="G1999" s="120">
        <v>99.1302925763367</v>
      </c>
      <c r="H1999" s="19">
        <f t="shared" si="67"/>
        <v>42.499799942007428</v>
      </c>
    </row>
    <row r="2000" spans="1:8" x14ac:dyDescent="0.3">
      <c r="A2000" t="s">
        <v>194</v>
      </c>
      <c r="B2000" t="str">
        <f>VLOOKUP(C2000, olt_db!$B$2:$E$75, 2, 0)</f>
        <v>OLT-SMGN-Karang_Sari-01</v>
      </c>
      <c r="C2000" t="s">
        <v>195</v>
      </c>
      <c r="D2000" s="18" t="s">
        <v>1049</v>
      </c>
      <c r="E2000" s="18" t="s">
        <v>1107</v>
      </c>
      <c r="F2000" s="45">
        <v>2.99658869372323</v>
      </c>
      <c r="G2000" s="120">
        <v>99.130072454649294</v>
      </c>
      <c r="H2000" s="19">
        <f t="shared" si="67"/>
        <v>35.087950897240027</v>
      </c>
    </row>
    <row r="2001" spans="1:8" x14ac:dyDescent="0.3">
      <c r="A2001" t="s">
        <v>194</v>
      </c>
      <c r="B2001" t="str">
        <f>VLOOKUP(C2001, olt_db!$B$2:$E$75, 2, 0)</f>
        <v>OLT-SMGN-Karang_Sari-01</v>
      </c>
      <c r="C2001" t="s">
        <v>195</v>
      </c>
      <c r="D2001" s="18" t="s">
        <v>1049</v>
      </c>
      <c r="E2001" s="18" t="s">
        <v>1108</v>
      </c>
      <c r="F2001" s="45">
        <v>2.99686103518003</v>
      </c>
      <c r="G2001" s="120">
        <v>99.129986485587096</v>
      </c>
      <c r="H2001" s="19">
        <f t="shared" si="67"/>
        <v>41.691909293288035</v>
      </c>
    </row>
    <row r="2002" spans="1:8" x14ac:dyDescent="0.3">
      <c r="A2002" t="s">
        <v>194</v>
      </c>
      <c r="B2002" t="str">
        <f>VLOOKUP(C2002, olt_db!$B$2:$E$75, 2, 0)</f>
        <v>OLT-SMGN-Karang_Sari-01</v>
      </c>
      <c r="C2002" t="s">
        <v>195</v>
      </c>
      <c r="D2002" s="18" t="s">
        <v>1049</v>
      </c>
      <c r="E2002" s="18" t="s">
        <v>1109</v>
      </c>
      <c r="F2002" s="45">
        <v>2.9971981006077799</v>
      </c>
      <c r="G2002" s="120">
        <v>99.129947591042395</v>
      </c>
      <c r="H2002" s="19">
        <f t="shared" si="67"/>
        <v>23.958779549456096</v>
      </c>
    </row>
    <row r="2003" spans="1:8" x14ac:dyDescent="0.3">
      <c r="A2003" t="s">
        <v>194</v>
      </c>
      <c r="B2003" t="str">
        <f>VLOOKUP(C2003, olt_db!$B$2:$E$75, 2, 0)</f>
        <v>OLT-SMGN-Karang_Sari-01</v>
      </c>
      <c r="C2003" t="s">
        <v>195</v>
      </c>
      <c r="D2003" s="18" t="s">
        <v>1049</v>
      </c>
      <c r="E2003" s="18" t="s">
        <v>1110</v>
      </c>
      <c r="F2003" s="45">
        <v>2.99736864850192</v>
      </c>
      <c r="G2003" s="120">
        <v>99.129852957557603</v>
      </c>
      <c r="H2003" s="19">
        <f t="shared" si="67"/>
        <v>154.94597161912017</v>
      </c>
    </row>
    <row r="2004" spans="1:8" x14ac:dyDescent="0.3">
      <c r="A2004" t="s">
        <v>194</v>
      </c>
      <c r="B2004" t="str">
        <f>VLOOKUP(C2004, olt_db!$B$2:$E$75, 2, 0)</f>
        <v>OLT-SMGN-Karang_Sari-01</v>
      </c>
      <c r="C2004" t="s">
        <v>195</v>
      </c>
      <c r="D2004" s="18" t="s">
        <v>1049</v>
      </c>
      <c r="E2004" s="18" t="s">
        <v>1111</v>
      </c>
      <c r="F2004" s="45">
        <v>2.9982210402049199</v>
      </c>
      <c r="G2004" s="120">
        <v>99.128922445097899</v>
      </c>
      <c r="H2004" s="19">
        <f t="shared" si="67"/>
        <v>181.10354933079293</v>
      </c>
    </row>
    <row r="2005" spans="1:8" x14ac:dyDescent="0.3">
      <c r="A2005" t="s">
        <v>194</v>
      </c>
      <c r="B2005" t="str">
        <f>VLOOKUP(C2005, olt_db!$B$2:$E$75, 2, 0)</f>
        <v>OLT-SMGN-Karang_Sari-01</v>
      </c>
      <c r="C2005" t="s">
        <v>195</v>
      </c>
      <c r="D2005" s="18" t="s">
        <v>1049</v>
      </c>
      <c r="E2005" s="18" t="s">
        <v>1112</v>
      </c>
      <c r="F2005" s="45">
        <v>2.9992138995876401</v>
      </c>
      <c r="G2005" s="120">
        <v>99.1278317035067</v>
      </c>
      <c r="H2005" s="19">
        <f t="shared" si="67"/>
        <v>166.71727415342019</v>
      </c>
    </row>
    <row r="2006" spans="1:8" x14ac:dyDescent="0.3">
      <c r="A2006" t="s">
        <v>194</v>
      </c>
      <c r="B2006" t="str">
        <f>VLOOKUP(C2006, olt_db!$B$2:$E$75, 2, 0)</f>
        <v>OLT-SMGN-Karang_Sari-01</v>
      </c>
      <c r="C2006" t="s">
        <v>195</v>
      </c>
      <c r="D2006" s="18" t="s">
        <v>1049</v>
      </c>
      <c r="E2006" s="18" t="s">
        <v>1113</v>
      </c>
      <c r="F2006" s="45">
        <v>3.0001208538109898</v>
      </c>
      <c r="G2006" s="120">
        <v>99.126821229221804</v>
      </c>
      <c r="H2006" s="19">
        <f t="shared" si="67"/>
        <v>164.56607656193</v>
      </c>
    </row>
    <row r="2007" spans="1:8" x14ac:dyDescent="0.3">
      <c r="A2007" t="s">
        <v>194</v>
      </c>
      <c r="B2007" t="str">
        <f>VLOOKUP(C2007, olt_db!$B$2:$E$75, 2, 0)</f>
        <v>OLT-SMGN-Karang_Sari-01</v>
      </c>
      <c r="C2007" t="s">
        <v>195</v>
      </c>
      <c r="D2007" s="18" t="s">
        <v>1049</v>
      </c>
      <c r="E2007" s="18" t="s">
        <v>1114</v>
      </c>
      <c r="F2007" s="45">
        <v>3.0010140005601298</v>
      </c>
      <c r="G2007" s="120">
        <v>99.125821901932397</v>
      </c>
      <c r="H2007" s="19">
        <f>(ACOS(COS(RADIANS(90-F2008)) * COS(RADIANS(90-F2007)) + SIN(RADIANS(90-F2008)) * SIN(RADIANS(90-F2007)) * COS(RADIANS(G2008-G2007))) * 6371392)*1.105</f>
        <v>176.73526615794776</v>
      </c>
    </row>
    <row r="2008" spans="1:8" x14ac:dyDescent="0.3">
      <c r="A2008" t="s">
        <v>194</v>
      </c>
      <c r="B2008" t="str">
        <f>VLOOKUP(C2008, olt_db!$B$2:$E$75, 2, 0)</f>
        <v>OLT-SMGN-Karang_Sari-01</v>
      </c>
      <c r="C2008" t="s">
        <v>195</v>
      </c>
      <c r="D2008" s="18" t="s">
        <v>1049</v>
      </c>
      <c r="E2008" s="18" t="s">
        <v>1115</v>
      </c>
      <c r="F2008" s="45">
        <v>3.0019885513647799</v>
      </c>
      <c r="G2008" s="120">
        <v>99.124762642336904</v>
      </c>
      <c r="H2008" s="19">
        <f>(ACOS(COS(RADIANS(90-F2009)) * COS(RADIANS(90-F2008)) + SIN(RADIANS(90-F2009)) * SIN(RADIANS(90-F2008)) * COS(RADIANS(G2009-G2008))) * 6371392)*1.105</f>
        <v>95.451171699863366</v>
      </c>
    </row>
    <row r="2009" spans="1:8" x14ac:dyDescent="0.3">
      <c r="A2009" t="s">
        <v>194</v>
      </c>
      <c r="B2009" t="str">
        <f>VLOOKUP(C2009, olt_db!$B$2:$E$75, 2, 0)</f>
        <v>OLT-SMGN-Karang_Sari-01</v>
      </c>
      <c r="C2009" t="s">
        <v>195</v>
      </c>
      <c r="D2009" s="18" t="s">
        <v>1049</v>
      </c>
      <c r="E2009" s="18" t="s">
        <v>1116</v>
      </c>
      <c r="F2009" s="45">
        <v>3.00250698660281</v>
      </c>
      <c r="G2009" s="120">
        <v>99.124183368379093</v>
      </c>
      <c r="H2009" s="19">
        <f t="shared" si="67"/>
        <v>128.32499369137668</v>
      </c>
    </row>
    <row r="2010" spans="1:8" x14ac:dyDescent="0.3">
      <c r="A2010" t="s">
        <v>194</v>
      </c>
      <c r="B2010" t="str">
        <f>VLOOKUP(C2010, olt_db!$B$2:$E$75, 2, 0)</f>
        <v>OLT-SMGN-Karang_Sari-01</v>
      </c>
      <c r="C2010" t="s">
        <v>195</v>
      </c>
      <c r="D2010" s="18" t="s">
        <v>1049</v>
      </c>
      <c r="E2010" s="18" t="s">
        <v>1117</v>
      </c>
      <c r="F2010" s="45">
        <v>3.0032064772532601</v>
      </c>
      <c r="G2010" s="120">
        <v>99.1234068437643</v>
      </c>
      <c r="H2010" s="19">
        <f>(ACOS(COS(RADIANS(90-F2011)) * COS(RADIANS(90-F2010)) + SIN(RADIANS(90-F2011)) * SIN(RADIANS(90-F2010)) * COS(RADIANS(G2011-G2010))) * 6371392)*1.105</f>
        <v>133.06594899157946</v>
      </c>
    </row>
    <row r="2011" spans="1:8" x14ac:dyDescent="0.3">
      <c r="A2011" t="s">
        <v>194</v>
      </c>
      <c r="B2011" t="str">
        <f>VLOOKUP(C2011, olt_db!$B$2:$E$75, 2, 0)</f>
        <v>OLT-SMGN-Karang_Sari-01</v>
      </c>
      <c r="C2011" t="s">
        <v>195</v>
      </c>
      <c r="D2011" s="18" t="s">
        <v>1049</v>
      </c>
      <c r="E2011" s="18" t="s">
        <v>1045</v>
      </c>
      <c r="F2011" s="45">
        <v>3.0039552462178301</v>
      </c>
      <c r="G2011" s="120">
        <v>99.122623436282097</v>
      </c>
      <c r="H2011" s="19">
        <f t="shared" ref="H2011:H2012" si="68">(ACOS(COS(RADIANS(90-F2012)) * COS(RADIANS(90-F2011)) + SIN(RADIANS(90-F2012)) * SIN(RADIANS(90-F2011)) * COS(RADIANS(G2012-G2011))) * 6371392)*1.105</f>
        <v>48.006480782953446</v>
      </c>
    </row>
    <row r="2012" spans="1:8" x14ac:dyDescent="0.3">
      <c r="A2012" t="s">
        <v>194</v>
      </c>
      <c r="B2012" t="str">
        <f>VLOOKUP(C2012, olt_db!$B$2:$E$75, 2, 0)</f>
        <v>OLT-SMGN-Karang_Sari-01</v>
      </c>
      <c r="C2012" t="s">
        <v>195</v>
      </c>
      <c r="D2012" s="18" t="s">
        <v>1049</v>
      </c>
      <c r="E2012" s="18" t="s">
        <v>1160</v>
      </c>
      <c r="F2012" s="45">
        <v>3.0042796250516499</v>
      </c>
      <c r="G2012" s="120">
        <v>99.122841479284503</v>
      </c>
      <c r="H2012" s="19">
        <f t="shared" si="68"/>
        <v>57.415659165152114</v>
      </c>
    </row>
    <row r="2013" spans="1:8" x14ac:dyDescent="0.3">
      <c r="A2013" t="s">
        <v>194</v>
      </c>
      <c r="B2013" t="str">
        <f>VLOOKUP(C2013, olt_db!$B$2:$E$75, 2, 0)</f>
        <v>OLT-SMGN-Karang_Sari-01</v>
      </c>
      <c r="C2013" t="s">
        <v>195</v>
      </c>
      <c r="D2013" s="18" t="s">
        <v>1049</v>
      </c>
      <c r="E2013" s="18" t="s">
        <v>1046</v>
      </c>
      <c r="F2013" s="45">
        <v>3.0045232331044902</v>
      </c>
      <c r="G2013" s="120">
        <v>99.123240756989603</v>
      </c>
      <c r="H2013" s="124">
        <f>(ACOS(COS(RADIANS(90-olt_db!F36)) * COS(RADIANS(90-F2013)) + SIN(RADIANS(90-olt_db!F36)) * SIN(RADIANS(90-F2013)) * COS(RADIANS(olt_db!G36-G2013))) * 6371392)*1.105</f>
        <v>20.025989419356801</v>
      </c>
    </row>
    <row r="2014" spans="1:8" x14ac:dyDescent="0.3">
      <c r="A2014" t="s">
        <v>194</v>
      </c>
      <c r="B2014" t="str">
        <f>VLOOKUP(C2014, olt_db!$B$2:$E$75, 2, 0)</f>
        <v>OLT-SMGN-Karang_Sari-01</v>
      </c>
      <c r="C2014" t="s">
        <v>195</v>
      </c>
      <c r="D2014" s="69" t="s">
        <v>1050</v>
      </c>
      <c r="E2014" s="69" t="s">
        <v>1071</v>
      </c>
      <c r="F2014" s="70">
        <v>2.9738704707738699</v>
      </c>
      <c r="G2014" s="71">
        <v>99.132795034982493</v>
      </c>
      <c r="H2014" s="72">
        <f t="shared" ref="H2014:H2062" si="69">(ACOS(COS(RADIANS(90-F2015)) * COS(RADIANS(90-F2014)) + SIN(RADIANS(90-F2015)) * SIN(RADIANS(90-F2014)) * COS(RADIANS(G2015-G2014))) * 6371392)*1.105</f>
        <v>44.783528919925899</v>
      </c>
    </row>
    <row r="2015" spans="1:8" x14ac:dyDescent="0.3">
      <c r="A2015" t="s">
        <v>194</v>
      </c>
      <c r="B2015" t="str">
        <f>VLOOKUP(C2015, olt_db!$B$2:$E$75, 2, 0)</f>
        <v>OLT-SMGN-Karang_Sari-01</v>
      </c>
      <c r="C2015" t="s">
        <v>195</v>
      </c>
      <c r="D2015" s="69" t="s">
        <v>1050</v>
      </c>
      <c r="E2015" s="69" t="s">
        <v>1072</v>
      </c>
      <c r="F2015" s="70">
        <v>2.9740434753807001</v>
      </c>
      <c r="G2015" s="71">
        <v>99.133116243614495</v>
      </c>
      <c r="H2015" s="72">
        <f t="shared" si="69"/>
        <v>92.231308542420606</v>
      </c>
    </row>
    <row r="2016" spans="1:8" x14ac:dyDescent="0.3">
      <c r="A2016" t="s">
        <v>194</v>
      </c>
      <c r="B2016" t="str">
        <f>VLOOKUP(C2016, olt_db!$B$2:$E$75, 2, 0)</f>
        <v>OLT-SMGN-Karang_Sari-01</v>
      </c>
      <c r="C2016" t="s">
        <v>195</v>
      </c>
      <c r="D2016" s="69" t="s">
        <v>1050</v>
      </c>
      <c r="E2016" s="69" t="s">
        <v>1073</v>
      </c>
      <c r="F2016" s="70">
        <v>2.97406403529674</v>
      </c>
      <c r="G2016" s="71">
        <v>99.133867566827007</v>
      </c>
      <c r="H2016" s="72">
        <f t="shared" si="69"/>
        <v>169.12442023303947</v>
      </c>
    </row>
    <row r="2017" spans="1:8" x14ac:dyDescent="0.3">
      <c r="A2017" t="s">
        <v>194</v>
      </c>
      <c r="B2017" t="str">
        <f>VLOOKUP(C2017, olt_db!$B$2:$E$75, 2, 0)</f>
        <v>OLT-SMGN-Karang_Sari-01</v>
      </c>
      <c r="C2017" t="s">
        <v>195</v>
      </c>
      <c r="D2017" s="69" t="s">
        <v>1050</v>
      </c>
      <c r="E2017" s="69" t="s">
        <v>1074</v>
      </c>
      <c r="F2017" s="70">
        <v>2.9739893015865602</v>
      </c>
      <c r="G2017" s="71">
        <v>99.135243750791005</v>
      </c>
      <c r="H2017" s="72">
        <f t="shared" si="69"/>
        <v>53.482990006365114</v>
      </c>
    </row>
    <row r="2018" spans="1:8" x14ac:dyDescent="0.3">
      <c r="A2018" t="s">
        <v>194</v>
      </c>
      <c r="B2018" t="str">
        <f>VLOOKUP(C2018, olt_db!$B$2:$E$75, 2, 0)</f>
        <v>OLT-SMGN-Karang_Sari-01</v>
      </c>
      <c r="C2018" t="s">
        <v>195</v>
      </c>
      <c r="D2018" s="69" t="s">
        <v>1050</v>
      </c>
      <c r="E2018" s="69" t="s">
        <v>1075</v>
      </c>
      <c r="F2018" s="70">
        <v>2.9744241915331502</v>
      </c>
      <c r="G2018" s="71">
        <v>99.135261540549607</v>
      </c>
      <c r="H2018" s="72">
        <f t="shared" si="69"/>
        <v>134.571386521379</v>
      </c>
    </row>
    <row r="2019" spans="1:8" x14ac:dyDescent="0.3">
      <c r="A2019" t="s">
        <v>194</v>
      </c>
      <c r="B2019" t="str">
        <f>VLOOKUP(C2019, olt_db!$B$2:$E$75, 2, 0)</f>
        <v>OLT-SMGN-Karang_Sari-01</v>
      </c>
      <c r="C2019" t="s">
        <v>195</v>
      </c>
      <c r="D2019" s="69" t="s">
        <v>1050</v>
      </c>
      <c r="E2019" s="69" t="s">
        <v>1076</v>
      </c>
      <c r="F2019" s="70">
        <v>2.9755193225164698</v>
      </c>
      <c r="G2019" s="71">
        <v>99.135269907876605</v>
      </c>
      <c r="H2019" s="72">
        <f t="shared" si="69"/>
        <v>132.10280179749026</v>
      </c>
    </row>
    <row r="2020" spans="1:8" x14ac:dyDescent="0.3">
      <c r="A2020" t="s">
        <v>194</v>
      </c>
      <c r="B2020" t="str">
        <f>VLOOKUP(C2020, olt_db!$B$2:$E$75, 2, 0)</f>
        <v>OLT-SMGN-Karang_Sari-01</v>
      </c>
      <c r="C2020" t="s">
        <v>195</v>
      </c>
      <c r="D2020" s="69" t="s">
        <v>1050</v>
      </c>
      <c r="E2020" s="69" t="s">
        <v>1077</v>
      </c>
      <c r="F2020" s="70">
        <v>2.97659340850511</v>
      </c>
      <c r="G2020" s="71">
        <v>99.135223781006204</v>
      </c>
      <c r="H2020" s="72">
        <f t="shared" si="69"/>
        <v>115.65503398327363</v>
      </c>
    </row>
    <row r="2021" spans="1:8" x14ac:dyDescent="0.3">
      <c r="A2021" t="s">
        <v>194</v>
      </c>
      <c r="B2021" t="str">
        <f>VLOOKUP(C2021, olt_db!$B$2:$E$75, 2, 0)</f>
        <v>OLT-SMGN-Karang_Sari-01</v>
      </c>
      <c r="C2021" t="s">
        <v>195</v>
      </c>
      <c r="D2021" s="69" t="s">
        <v>1050</v>
      </c>
      <c r="E2021" s="69" t="s">
        <v>1078</v>
      </c>
      <c r="F2021" s="70">
        <v>2.9775330031920002</v>
      </c>
      <c r="G2021" s="71">
        <v>99.135168432387403</v>
      </c>
      <c r="H2021" s="72">
        <f t="shared" si="69"/>
        <v>108.8593879628269</v>
      </c>
    </row>
    <row r="2022" spans="1:8" x14ac:dyDescent="0.3">
      <c r="A2022" t="s">
        <v>194</v>
      </c>
      <c r="B2022" t="str">
        <f>VLOOKUP(C2022, olt_db!$B$2:$E$75, 2, 0)</f>
        <v>OLT-SMGN-Karang_Sari-01</v>
      </c>
      <c r="C2022" t="s">
        <v>195</v>
      </c>
      <c r="D2022" s="69" t="s">
        <v>1050</v>
      </c>
      <c r="E2022" s="69" t="s">
        <v>1079</v>
      </c>
      <c r="F2022" s="70">
        <v>2.9784188178713098</v>
      </c>
      <c r="G2022" s="71">
        <v>99.135181802898302</v>
      </c>
      <c r="H2022" s="72">
        <f t="shared" si="69"/>
        <v>58.726061173109734</v>
      </c>
    </row>
    <row r="2023" spans="1:8" x14ac:dyDescent="0.3">
      <c r="A2023" t="s">
        <v>194</v>
      </c>
      <c r="B2023" t="str">
        <f>VLOOKUP(C2023, olt_db!$B$2:$E$75, 2, 0)</f>
        <v>OLT-SMGN-Karang_Sari-01</v>
      </c>
      <c r="C2023" t="s">
        <v>195</v>
      </c>
      <c r="D2023" s="69" t="s">
        <v>1050</v>
      </c>
      <c r="E2023" s="69" t="s">
        <v>1080</v>
      </c>
      <c r="F2023" s="70">
        <v>2.9788802012419402</v>
      </c>
      <c r="G2023" s="71">
        <v>99.135306608474707</v>
      </c>
      <c r="H2023" s="72">
        <f t="shared" si="69"/>
        <v>30.148793180587671</v>
      </c>
    </row>
    <row r="2024" spans="1:8" x14ac:dyDescent="0.3">
      <c r="A2024" t="s">
        <v>194</v>
      </c>
      <c r="B2024" t="str">
        <f>VLOOKUP(C2024, olt_db!$B$2:$E$75, 2, 0)</f>
        <v>OLT-SMGN-Karang_Sari-01</v>
      </c>
      <c r="C2024" t="s">
        <v>195</v>
      </c>
      <c r="D2024" s="69" t="s">
        <v>1050</v>
      </c>
      <c r="E2024" s="69" t="s">
        <v>1081</v>
      </c>
      <c r="F2024" s="70">
        <v>2.9791253897782402</v>
      </c>
      <c r="G2024" s="71">
        <v>99.135297566506793</v>
      </c>
      <c r="H2024" s="72">
        <f t="shared" si="69"/>
        <v>110.75744380761157</v>
      </c>
    </row>
    <row r="2025" spans="1:8" x14ac:dyDescent="0.3">
      <c r="A2025" t="s">
        <v>194</v>
      </c>
      <c r="B2025" t="str">
        <f>VLOOKUP(C2025, olt_db!$B$2:$E$75, 2, 0)</f>
        <v>OLT-SMGN-Karang_Sari-01</v>
      </c>
      <c r="C2025" t="s">
        <v>195</v>
      </c>
      <c r="D2025" s="69" t="s">
        <v>1050</v>
      </c>
      <c r="E2025" s="69" t="s">
        <v>1082</v>
      </c>
      <c r="F2025" s="70">
        <v>2.9800262005582701</v>
      </c>
      <c r="G2025" s="71">
        <v>99.135266008677206</v>
      </c>
      <c r="H2025" s="72">
        <f t="shared" si="69"/>
        <v>23.669463048524197</v>
      </c>
    </row>
    <row r="2026" spans="1:8" x14ac:dyDescent="0.3">
      <c r="A2026" t="s">
        <v>194</v>
      </c>
      <c r="B2026" t="str">
        <f>VLOOKUP(C2026, olt_db!$B$2:$E$75, 2, 0)</f>
        <v>OLT-SMGN-Karang_Sari-01</v>
      </c>
      <c r="C2026" t="s">
        <v>195</v>
      </c>
      <c r="D2026" s="69" t="s">
        <v>1050</v>
      </c>
      <c r="E2026" s="69" t="s">
        <v>1083</v>
      </c>
      <c r="F2026" s="70">
        <v>2.98020818913034</v>
      </c>
      <c r="G2026" s="71">
        <v>99.135329225185203</v>
      </c>
      <c r="H2026" s="72">
        <f t="shared" si="69"/>
        <v>32.177100378560944</v>
      </c>
    </row>
    <row r="2027" spans="1:8" x14ac:dyDescent="0.3">
      <c r="A2027" t="s">
        <v>194</v>
      </c>
      <c r="B2027" t="str">
        <f>VLOOKUP(C2027, olt_db!$B$2:$E$75, 2, 0)</f>
        <v>OLT-SMGN-Karang_Sari-01</v>
      </c>
      <c r="C2027" t="s">
        <v>195</v>
      </c>
      <c r="D2027" s="69" t="s">
        <v>1050</v>
      </c>
      <c r="E2027" s="69" t="s">
        <v>1084</v>
      </c>
      <c r="F2027" s="70">
        <v>2.9804149071650698</v>
      </c>
      <c r="G2027" s="71">
        <v>99.135490190273302</v>
      </c>
      <c r="H2027" s="72">
        <f t="shared" si="69"/>
        <v>180.87730425464946</v>
      </c>
    </row>
    <row r="2028" spans="1:8" x14ac:dyDescent="0.3">
      <c r="A2028" t="s">
        <v>194</v>
      </c>
      <c r="B2028" t="str">
        <f>VLOOKUP(C2028, olt_db!$B$2:$E$75, 2, 0)</f>
        <v>OLT-SMGN-Karang_Sari-01</v>
      </c>
      <c r="C2028" t="s">
        <v>195</v>
      </c>
      <c r="D2028" s="69" t="s">
        <v>1050</v>
      </c>
      <c r="E2028" s="69" t="s">
        <v>1085</v>
      </c>
      <c r="F2028" s="70">
        <v>2.9818858344625299</v>
      </c>
      <c r="G2028" s="71">
        <v>99.135433721838695</v>
      </c>
      <c r="H2028" s="72">
        <f t="shared" si="69"/>
        <v>133.01912597923214</v>
      </c>
    </row>
    <row r="2029" spans="1:8" x14ac:dyDescent="0.3">
      <c r="A2029" t="s">
        <v>194</v>
      </c>
      <c r="B2029" t="str">
        <f>VLOOKUP(C2029, olt_db!$B$2:$E$75, 2, 0)</f>
        <v>OLT-SMGN-Karang_Sari-01</v>
      </c>
      <c r="C2029" t="s">
        <v>195</v>
      </c>
      <c r="D2029" s="69" t="s">
        <v>1050</v>
      </c>
      <c r="E2029" s="69" t="s">
        <v>1086</v>
      </c>
      <c r="F2029" s="70">
        <v>2.9829663489009799</v>
      </c>
      <c r="G2029" s="71">
        <v>99.135367597553994</v>
      </c>
      <c r="H2029" s="72">
        <f t="shared" si="69"/>
        <v>127.61527863110791</v>
      </c>
    </row>
    <row r="2030" spans="1:8" x14ac:dyDescent="0.3">
      <c r="A2030" t="s">
        <v>194</v>
      </c>
      <c r="B2030" t="str">
        <f>VLOOKUP(C2030, olt_db!$B$2:$E$75, 2, 0)</f>
        <v>OLT-SMGN-Karang_Sari-01</v>
      </c>
      <c r="C2030" t="s">
        <v>195</v>
      </c>
      <c r="D2030" s="69" t="s">
        <v>1050</v>
      </c>
      <c r="E2030" s="69" t="s">
        <v>1087</v>
      </c>
      <c r="F2030" s="70">
        <v>2.9840043607207098</v>
      </c>
      <c r="G2030" s="71">
        <v>99.135334013010393</v>
      </c>
      <c r="H2030" s="72">
        <f t="shared" si="69"/>
        <v>141.8946267382465</v>
      </c>
    </row>
    <row r="2031" spans="1:8" x14ac:dyDescent="0.3">
      <c r="A2031" t="s">
        <v>194</v>
      </c>
      <c r="B2031" t="str">
        <f>VLOOKUP(C2031, olt_db!$B$2:$E$75, 2, 0)</f>
        <v>OLT-SMGN-Karang_Sari-01</v>
      </c>
      <c r="C2031" t="s">
        <v>195</v>
      </c>
      <c r="D2031" s="69" t="s">
        <v>1050</v>
      </c>
      <c r="E2031" s="69" t="s">
        <v>1088</v>
      </c>
      <c r="F2031" s="70">
        <v>2.9851568941663098</v>
      </c>
      <c r="G2031" s="71">
        <v>99.135262227176796</v>
      </c>
      <c r="H2031" s="72">
        <f t="shared" si="69"/>
        <v>95.180337077621431</v>
      </c>
    </row>
    <row r="2032" spans="1:8" x14ac:dyDescent="0.3">
      <c r="A2032" t="s">
        <v>194</v>
      </c>
      <c r="B2032" t="str">
        <f>VLOOKUP(C2032, olt_db!$B$2:$E$75, 2, 0)</f>
        <v>OLT-SMGN-Karang_Sari-01</v>
      </c>
      <c r="C2032" t="s">
        <v>195</v>
      </c>
      <c r="D2032" s="69" t="s">
        <v>1050</v>
      </c>
      <c r="E2032" s="69" t="s">
        <v>1089</v>
      </c>
      <c r="F2032" s="70">
        <v>2.98593148452666</v>
      </c>
      <c r="G2032" s="71">
        <v>99.135264030863297</v>
      </c>
      <c r="H2032" s="72">
        <f t="shared" si="69"/>
        <v>145.62035141287387</v>
      </c>
    </row>
    <row r="2033" spans="1:8" x14ac:dyDescent="0.3">
      <c r="A2033" t="s">
        <v>194</v>
      </c>
      <c r="B2033" t="str">
        <f>VLOOKUP(C2033, olt_db!$B$2:$E$75, 2, 0)</f>
        <v>OLT-SMGN-Karang_Sari-01</v>
      </c>
      <c r="C2033" t="s">
        <v>195</v>
      </c>
      <c r="D2033" s="69" t="s">
        <v>1050</v>
      </c>
      <c r="E2033" s="69" t="s">
        <v>1090</v>
      </c>
      <c r="F2033" s="70">
        <v>2.9869483192258701</v>
      </c>
      <c r="G2033" s="71">
        <v>99.135873516326001</v>
      </c>
      <c r="H2033" s="72">
        <f t="shared" si="69"/>
        <v>113.43803777308479</v>
      </c>
    </row>
    <row r="2034" spans="1:8" x14ac:dyDescent="0.3">
      <c r="A2034" t="s">
        <v>194</v>
      </c>
      <c r="B2034" t="str">
        <f>VLOOKUP(C2034, olt_db!$B$2:$E$75, 2, 0)</f>
        <v>OLT-SMGN-Karang_Sari-01</v>
      </c>
      <c r="C2034" t="s">
        <v>195</v>
      </c>
      <c r="D2034" s="69" t="s">
        <v>1050</v>
      </c>
      <c r="E2034" s="69" t="s">
        <v>1091</v>
      </c>
      <c r="F2034" s="70">
        <v>2.9877326532409199</v>
      </c>
      <c r="G2034" s="71">
        <v>99.136361082297</v>
      </c>
      <c r="H2034" s="72">
        <f t="shared" si="69"/>
        <v>172.01404250236007</v>
      </c>
    </row>
    <row r="2035" spans="1:8" x14ac:dyDescent="0.3">
      <c r="A2035" t="s">
        <v>194</v>
      </c>
      <c r="B2035" t="str">
        <f>VLOOKUP(C2035, olt_db!$B$2:$E$75, 2, 0)</f>
        <v>OLT-SMGN-Karang_Sari-01</v>
      </c>
      <c r="C2035" t="s">
        <v>195</v>
      </c>
      <c r="D2035" s="69" t="s">
        <v>1050</v>
      </c>
      <c r="E2035" s="69" t="s">
        <v>1092</v>
      </c>
      <c r="F2035" s="70">
        <v>2.98895523504155</v>
      </c>
      <c r="G2035" s="71">
        <v>99.137043883481098</v>
      </c>
      <c r="H2035" s="72">
        <f t="shared" si="69"/>
        <v>19.143121159916902</v>
      </c>
    </row>
    <row r="2036" spans="1:8" x14ac:dyDescent="0.3">
      <c r="A2036" t="s">
        <v>194</v>
      </c>
      <c r="B2036" t="str">
        <f>VLOOKUP(C2036, olt_db!$B$2:$E$75, 2, 0)</f>
        <v>OLT-SMGN-Karang_Sari-01</v>
      </c>
      <c r="C2036" t="s">
        <v>195</v>
      </c>
      <c r="D2036" s="69" t="s">
        <v>1050</v>
      </c>
      <c r="E2036" s="69" t="s">
        <v>1093</v>
      </c>
      <c r="F2036" s="70">
        <v>2.98911073401174</v>
      </c>
      <c r="G2036" s="71">
        <v>99.137034341377898</v>
      </c>
      <c r="H2036" s="72">
        <f t="shared" si="69"/>
        <v>181.34262213091802</v>
      </c>
    </row>
    <row r="2037" spans="1:8" x14ac:dyDescent="0.3">
      <c r="A2037" t="s">
        <v>194</v>
      </c>
      <c r="B2037" t="str">
        <f>VLOOKUP(C2037, olt_db!$B$2:$E$75, 2, 0)</f>
        <v>OLT-SMGN-Karang_Sari-01</v>
      </c>
      <c r="C2037" t="s">
        <v>195</v>
      </c>
      <c r="D2037" s="69" t="s">
        <v>1050</v>
      </c>
      <c r="E2037" s="69" t="s">
        <v>1094</v>
      </c>
      <c r="F2037" s="70">
        <v>2.98920447728662</v>
      </c>
      <c r="G2037" s="71">
        <v>99.135559520619296</v>
      </c>
      <c r="H2037" s="72">
        <f t="shared" si="69"/>
        <v>30.769931755660757</v>
      </c>
    </row>
    <row r="2038" spans="1:8" x14ac:dyDescent="0.3">
      <c r="A2038" t="s">
        <v>194</v>
      </c>
      <c r="B2038" t="str">
        <f>VLOOKUP(C2038, olt_db!$B$2:$E$75, 2, 0)</f>
        <v>OLT-SMGN-Karang_Sari-01</v>
      </c>
      <c r="C2038" t="s">
        <v>195</v>
      </c>
      <c r="D2038" s="69" t="s">
        <v>1050</v>
      </c>
      <c r="E2038" s="69" t="s">
        <v>1095</v>
      </c>
      <c r="F2038" s="70">
        <v>2.9893761895701001</v>
      </c>
      <c r="G2038" s="71">
        <v>99.1353770081503</v>
      </c>
      <c r="H2038" s="72">
        <f t="shared" si="69"/>
        <v>121.77213051955435</v>
      </c>
    </row>
    <row r="2039" spans="1:8" x14ac:dyDescent="0.3">
      <c r="A2039" t="s">
        <v>194</v>
      </c>
      <c r="B2039" t="str">
        <f>VLOOKUP(C2039, olt_db!$B$2:$E$75, 2, 0)</f>
        <v>OLT-SMGN-Karang_Sari-01</v>
      </c>
      <c r="C2039" t="s">
        <v>195</v>
      </c>
      <c r="D2039" s="69" t="s">
        <v>1050</v>
      </c>
      <c r="E2039" s="69" t="s">
        <v>1096</v>
      </c>
      <c r="F2039" s="70">
        <v>2.99020609934905</v>
      </c>
      <c r="G2039" s="71">
        <v>99.134834668142105</v>
      </c>
      <c r="H2039" s="72">
        <f t="shared" si="69"/>
        <v>101.04321414494815</v>
      </c>
    </row>
    <row r="2040" spans="1:8" x14ac:dyDescent="0.3">
      <c r="A2040" t="s">
        <v>194</v>
      </c>
      <c r="B2040" t="str">
        <f>VLOOKUP(C2040, olt_db!$B$2:$E$75, 2, 0)</f>
        <v>OLT-SMGN-Karang_Sari-01</v>
      </c>
      <c r="C2040" t="s">
        <v>195</v>
      </c>
      <c r="D2040" s="69" t="s">
        <v>1050</v>
      </c>
      <c r="E2040" s="69" t="s">
        <v>1097</v>
      </c>
      <c r="F2040" s="70">
        <v>2.9908847427246998</v>
      </c>
      <c r="G2040" s="71">
        <v>99.134369675647505</v>
      </c>
      <c r="H2040" s="72">
        <f t="shared" si="69"/>
        <v>122.14168709198961</v>
      </c>
    </row>
    <row r="2041" spans="1:8" x14ac:dyDescent="0.3">
      <c r="A2041" t="s">
        <v>194</v>
      </c>
      <c r="B2041" t="str">
        <f>VLOOKUP(C2041, olt_db!$B$2:$E$75, 2, 0)</f>
        <v>OLT-SMGN-Karang_Sari-01</v>
      </c>
      <c r="C2041" t="s">
        <v>195</v>
      </c>
      <c r="D2041" s="69" t="s">
        <v>1050</v>
      </c>
      <c r="E2041" s="69" t="s">
        <v>1098</v>
      </c>
      <c r="F2041" s="70">
        <v>2.9917259233808702</v>
      </c>
      <c r="G2041" s="71">
        <v>99.133839361408107</v>
      </c>
      <c r="H2041" s="72">
        <f t="shared" si="69"/>
        <v>91.368684483404039</v>
      </c>
    </row>
    <row r="2042" spans="1:8" x14ac:dyDescent="0.3">
      <c r="A2042" t="s">
        <v>194</v>
      </c>
      <c r="B2042" t="str">
        <f>VLOOKUP(C2042, olt_db!$B$2:$E$75, 2, 0)</f>
        <v>OLT-SMGN-Karang_Sari-01</v>
      </c>
      <c r="C2042" t="s">
        <v>195</v>
      </c>
      <c r="D2042" s="69" t="s">
        <v>1050</v>
      </c>
      <c r="E2042" s="69" t="s">
        <v>1099</v>
      </c>
      <c r="F2042" s="70">
        <v>2.9923270558425101</v>
      </c>
      <c r="G2042" s="71">
        <v>99.133401111748398</v>
      </c>
      <c r="H2042" s="72">
        <f t="shared" si="69"/>
        <v>74.807421605350413</v>
      </c>
    </row>
    <row r="2043" spans="1:8" x14ac:dyDescent="0.3">
      <c r="A2043" t="s">
        <v>194</v>
      </c>
      <c r="B2043" t="str">
        <f>VLOOKUP(C2043, olt_db!$B$2:$E$75, 2, 0)</f>
        <v>OLT-SMGN-Karang_Sari-01</v>
      </c>
      <c r="C2043" t="s">
        <v>195</v>
      </c>
      <c r="D2043" s="69" t="s">
        <v>1050</v>
      </c>
      <c r="E2043" s="69" t="s">
        <v>1100</v>
      </c>
      <c r="F2043" s="70">
        <v>2.9928474118686799</v>
      </c>
      <c r="G2043" s="71">
        <v>99.133084673797299</v>
      </c>
      <c r="H2043" s="72">
        <f t="shared" si="69"/>
        <v>71.827168550566611</v>
      </c>
    </row>
    <row r="2044" spans="1:8" x14ac:dyDescent="0.3">
      <c r="A2044" t="s">
        <v>194</v>
      </c>
      <c r="B2044" t="str">
        <f>VLOOKUP(C2044, olt_db!$B$2:$E$75, 2, 0)</f>
        <v>OLT-SMGN-Karang_Sari-01</v>
      </c>
      <c r="C2044" t="s">
        <v>195</v>
      </c>
      <c r="D2044" s="69" t="s">
        <v>1050</v>
      </c>
      <c r="E2044" s="69" t="s">
        <v>1101</v>
      </c>
      <c r="F2044" s="70">
        <v>2.9933568973554401</v>
      </c>
      <c r="G2044" s="71">
        <v>99.132797727987693</v>
      </c>
      <c r="H2044" s="72">
        <f t="shared" si="69"/>
        <v>97.020784386555917</v>
      </c>
    </row>
    <row r="2045" spans="1:8" x14ac:dyDescent="0.3">
      <c r="A2045" t="s">
        <v>194</v>
      </c>
      <c r="B2045" t="str">
        <f>VLOOKUP(C2045, olt_db!$B$2:$E$75, 2, 0)</f>
        <v>OLT-SMGN-Karang_Sari-01</v>
      </c>
      <c r="C2045" t="s">
        <v>195</v>
      </c>
      <c r="D2045" s="69" t="s">
        <v>1050</v>
      </c>
      <c r="E2045" s="69" t="s">
        <v>1102</v>
      </c>
      <c r="F2045" s="70">
        <v>2.9940670777763398</v>
      </c>
      <c r="G2045" s="71">
        <v>99.132452197197793</v>
      </c>
      <c r="H2045" s="72">
        <f t="shared" si="69"/>
        <v>44.84222762173502</v>
      </c>
    </row>
    <row r="2046" spans="1:8" x14ac:dyDescent="0.3">
      <c r="A2046" t="s">
        <v>194</v>
      </c>
      <c r="B2046" t="str">
        <f>VLOOKUP(C2046, olt_db!$B$2:$E$75, 2, 0)</f>
        <v>OLT-SMGN-Karang_Sari-01</v>
      </c>
      <c r="C2046" t="s">
        <v>195</v>
      </c>
      <c r="D2046" s="69" t="s">
        <v>1050</v>
      </c>
      <c r="E2046" s="69" t="s">
        <v>1103</v>
      </c>
      <c r="F2046" s="70">
        <v>2.9943683666001499</v>
      </c>
      <c r="G2046" s="71">
        <v>99.132245998529001</v>
      </c>
      <c r="H2046" s="72">
        <f t="shared" si="69"/>
        <v>165.80370969901296</v>
      </c>
    </row>
    <row r="2047" spans="1:8" x14ac:dyDescent="0.3">
      <c r="A2047" t="s">
        <v>194</v>
      </c>
      <c r="B2047" t="str">
        <f>VLOOKUP(C2047, olt_db!$B$2:$E$75, 2, 0)</f>
        <v>OLT-SMGN-Karang_Sari-01</v>
      </c>
      <c r="C2047" t="s">
        <v>195</v>
      </c>
      <c r="D2047" s="69" t="s">
        <v>1050</v>
      </c>
      <c r="E2047" s="69" t="s">
        <v>1104</v>
      </c>
      <c r="F2047" s="70">
        <v>2.99534198525844</v>
      </c>
      <c r="G2047" s="71">
        <v>99.131310495954395</v>
      </c>
      <c r="H2047" s="72">
        <f t="shared" si="69"/>
        <v>85.33997956818132</v>
      </c>
    </row>
    <row r="2048" spans="1:8" x14ac:dyDescent="0.3">
      <c r="A2048" t="s">
        <v>194</v>
      </c>
      <c r="B2048" t="str">
        <f>VLOOKUP(C2048, olt_db!$B$2:$E$75, 2, 0)</f>
        <v>OLT-SMGN-Karang_Sari-01</v>
      </c>
      <c r="C2048" t="s">
        <v>195</v>
      </c>
      <c r="D2048" s="69" t="s">
        <v>1050</v>
      </c>
      <c r="E2048" s="69" t="s">
        <v>1105</v>
      </c>
      <c r="F2048" s="70">
        <v>2.9958064360712702</v>
      </c>
      <c r="G2048" s="71">
        <v>99.130793427222301</v>
      </c>
      <c r="H2048" s="72">
        <f t="shared" si="69"/>
        <v>88.235075803843699</v>
      </c>
    </row>
    <row r="2049" spans="1:8" x14ac:dyDescent="0.3">
      <c r="A2049" t="s">
        <v>194</v>
      </c>
      <c r="B2049" t="str">
        <f>VLOOKUP(C2049, olt_db!$B$2:$E$75, 2, 0)</f>
        <v>OLT-SMGN-Karang_Sari-01</v>
      </c>
      <c r="C2049" t="s">
        <v>195</v>
      </c>
      <c r="D2049" s="69" t="s">
        <v>1050</v>
      </c>
      <c r="E2049" s="69" t="s">
        <v>1106</v>
      </c>
      <c r="F2049" s="70">
        <v>2.99632166344003</v>
      </c>
      <c r="G2049" s="71">
        <v>99.1302925763367</v>
      </c>
      <c r="H2049" s="72">
        <f t="shared" si="69"/>
        <v>42.499799942007428</v>
      </c>
    </row>
    <row r="2050" spans="1:8" x14ac:dyDescent="0.3">
      <c r="A2050" t="s">
        <v>194</v>
      </c>
      <c r="B2050" t="str">
        <f>VLOOKUP(C2050, olt_db!$B$2:$E$75, 2, 0)</f>
        <v>OLT-SMGN-Karang_Sari-01</v>
      </c>
      <c r="C2050" t="s">
        <v>195</v>
      </c>
      <c r="D2050" s="69" t="s">
        <v>1050</v>
      </c>
      <c r="E2050" s="69" t="s">
        <v>1107</v>
      </c>
      <c r="F2050" s="70">
        <v>2.99658869372323</v>
      </c>
      <c r="G2050" s="71">
        <v>99.130072454649294</v>
      </c>
      <c r="H2050" s="72">
        <f t="shared" si="69"/>
        <v>35.087950897240027</v>
      </c>
    </row>
    <row r="2051" spans="1:8" x14ac:dyDescent="0.3">
      <c r="A2051" t="s">
        <v>194</v>
      </c>
      <c r="B2051" t="str">
        <f>VLOOKUP(C2051, olt_db!$B$2:$E$75, 2, 0)</f>
        <v>OLT-SMGN-Karang_Sari-01</v>
      </c>
      <c r="C2051" t="s">
        <v>195</v>
      </c>
      <c r="D2051" s="69" t="s">
        <v>1050</v>
      </c>
      <c r="E2051" s="69" t="s">
        <v>1108</v>
      </c>
      <c r="F2051" s="70">
        <v>2.99686103518003</v>
      </c>
      <c r="G2051" s="71">
        <v>99.129986485587096</v>
      </c>
      <c r="H2051" s="72">
        <f t="shared" si="69"/>
        <v>41.691909293288035</v>
      </c>
    </row>
    <row r="2052" spans="1:8" x14ac:dyDescent="0.3">
      <c r="A2052" t="s">
        <v>194</v>
      </c>
      <c r="B2052" t="str">
        <f>VLOOKUP(C2052, olt_db!$B$2:$E$75, 2, 0)</f>
        <v>OLT-SMGN-Karang_Sari-01</v>
      </c>
      <c r="C2052" t="s">
        <v>195</v>
      </c>
      <c r="D2052" s="69" t="s">
        <v>1050</v>
      </c>
      <c r="E2052" s="69" t="s">
        <v>1109</v>
      </c>
      <c r="F2052" s="70">
        <v>2.9971981006077799</v>
      </c>
      <c r="G2052" s="71">
        <v>99.129947591042395</v>
      </c>
      <c r="H2052" s="72">
        <f t="shared" si="69"/>
        <v>23.958779549456096</v>
      </c>
    </row>
    <row r="2053" spans="1:8" x14ac:dyDescent="0.3">
      <c r="A2053" t="s">
        <v>194</v>
      </c>
      <c r="B2053" t="str">
        <f>VLOOKUP(C2053, olt_db!$B$2:$E$75, 2, 0)</f>
        <v>OLT-SMGN-Karang_Sari-01</v>
      </c>
      <c r="C2053" t="s">
        <v>195</v>
      </c>
      <c r="D2053" s="69" t="s">
        <v>1050</v>
      </c>
      <c r="E2053" s="69" t="s">
        <v>1110</v>
      </c>
      <c r="F2053" s="70">
        <v>2.99736864850192</v>
      </c>
      <c r="G2053" s="71">
        <v>99.129852957557603</v>
      </c>
      <c r="H2053" s="72">
        <f t="shared" si="69"/>
        <v>154.94597161912017</v>
      </c>
    </row>
    <row r="2054" spans="1:8" x14ac:dyDescent="0.3">
      <c r="A2054" t="s">
        <v>194</v>
      </c>
      <c r="B2054" t="str">
        <f>VLOOKUP(C2054, olt_db!$B$2:$E$75, 2, 0)</f>
        <v>OLT-SMGN-Karang_Sari-01</v>
      </c>
      <c r="C2054" t="s">
        <v>195</v>
      </c>
      <c r="D2054" s="69" t="s">
        <v>1050</v>
      </c>
      <c r="E2054" s="69" t="s">
        <v>1111</v>
      </c>
      <c r="F2054" s="70">
        <v>2.9982210402049199</v>
      </c>
      <c r="G2054" s="71">
        <v>99.128922445097899</v>
      </c>
      <c r="H2054" s="72">
        <f t="shared" si="69"/>
        <v>181.10354933079293</v>
      </c>
    </row>
    <row r="2055" spans="1:8" x14ac:dyDescent="0.3">
      <c r="A2055" t="s">
        <v>194</v>
      </c>
      <c r="B2055" t="str">
        <f>VLOOKUP(C2055, olt_db!$B$2:$E$75, 2, 0)</f>
        <v>OLT-SMGN-Karang_Sari-01</v>
      </c>
      <c r="C2055" t="s">
        <v>195</v>
      </c>
      <c r="D2055" s="69" t="s">
        <v>1050</v>
      </c>
      <c r="E2055" s="69" t="s">
        <v>1112</v>
      </c>
      <c r="F2055" s="70">
        <v>2.9992138995876401</v>
      </c>
      <c r="G2055" s="71">
        <v>99.1278317035067</v>
      </c>
      <c r="H2055" s="72">
        <f t="shared" si="69"/>
        <v>166.71727415342019</v>
      </c>
    </row>
    <row r="2056" spans="1:8" x14ac:dyDescent="0.3">
      <c r="A2056" t="s">
        <v>194</v>
      </c>
      <c r="B2056" t="str">
        <f>VLOOKUP(C2056, olt_db!$B$2:$E$75, 2, 0)</f>
        <v>OLT-SMGN-Karang_Sari-01</v>
      </c>
      <c r="C2056" t="s">
        <v>195</v>
      </c>
      <c r="D2056" s="69" t="s">
        <v>1050</v>
      </c>
      <c r="E2056" s="69" t="s">
        <v>1113</v>
      </c>
      <c r="F2056" s="70">
        <v>3.0001208538109898</v>
      </c>
      <c r="G2056" s="71">
        <v>99.126821229221804</v>
      </c>
      <c r="H2056" s="72">
        <f t="shared" si="69"/>
        <v>164.56607656193</v>
      </c>
    </row>
    <row r="2057" spans="1:8" x14ac:dyDescent="0.3">
      <c r="A2057" t="s">
        <v>194</v>
      </c>
      <c r="B2057" t="str">
        <f>VLOOKUP(C2057, olt_db!$B$2:$E$75, 2, 0)</f>
        <v>OLT-SMGN-Karang_Sari-01</v>
      </c>
      <c r="C2057" t="s">
        <v>195</v>
      </c>
      <c r="D2057" s="69" t="s">
        <v>1050</v>
      </c>
      <c r="E2057" s="69" t="s">
        <v>1114</v>
      </c>
      <c r="F2057" s="70">
        <v>3.0010140005601298</v>
      </c>
      <c r="G2057" s="71">
        <v>99.125821901932397</v>
      </c>
      <c r="H2057" s="72">
        <f t="shared" si="69"/>
        <v>176.73526615794776</v>
      </c>
    </row>
    <row r="2058" spans="1:8" x14ac:dyDescent="0.3">
      <c r="A2058" t="s">
        <v>194</v>
      </c>
      <c r="B2058" t="str">
        <f>VLOOKUP(C2058, olt_db!$B$2:$E$75, 2, 0)</f>
        <v>OLT-SMGN-Karang_Sari-01</v>
      </c>
      <c r="C2058" t="s">
        <v>195</v>
      </c>
      <c r="D2058" s="69" t="s">
        <v>1050</v>
      </c>
      <c r="E2058" s="69" t="s">
        <v>1115</v>
      </c>
      <c r="F2058" s="70">
        <v>3.0019885513647799</v>
      </c>
      <c r="G2058" s="71">
        <v>99.124762642336904</v>
      </c>
      <c r="H2058" s="72">
        <f t="shared" si="69"/>
        <v>95.451171699863366</v>
      </c>
    </row>
    <row r="2059" spans="1:8" x14ac:dyDescent="0.3">
      <c r="A2059" t="s">
        <v>194</v>
      </c>
      <c r="B2059" t="str">
        <f>VLOOKUP(C2059, olt_db!$B$2:$E$75, 2, 0)</f>
        <v>OLT-SMGN-Karang_Sari-01</v>
      </c>
      <c r="C2059" t="s">
        <v>195</v>
      </c>
      <c r="D2059" s="69" t="s">
        <v>1050</v>
      </c>
      <c r="E2059" s="69" t="s">
        <v>1116</v>
      </c>
      <c r="F2059" s="70">
        <v>3.00250698660281</v>
      </c>
      <c r="G2059" s="71">
        <v>99.124183368379093</v>
      </c>
      <c r="H2059" s="72">
        <f t="shared" si="69"/>
        <v>128.32499369137668</v>
      </c>
    </row>
    <row r="2060" spans="1:8" x14ac:dyDescent="0.3">
      <c r="A2060" t="s">
        <v>194</v>
      </c>
      <c r="B2060" t="str">
        <f>VLOOKUP(C2060, olt_db!$B$2:$E$75, 2, 0)</f>
        <v>OLT-SMGN-Karang_Sari-01</v>
      </c>
      <c r="C2060" t="s">
        <v>195</v>
      </c>
      <c r="D2060" s="69" t="s">
        <v>1050</v>
      </c>
      <c r="E2060" s="69" t="s">
        <v>1117</v>
      </c>
      <c r="F2060" s="70">
        <v>3.0032064772532601</v>
      </c>
      <c r="G2060" s="71">
        <v>99.1234068437643</v>
      </c>
      <c r="H2060" s="72">
        <f t="shared" si="69"/>
        <v>133.06594899157946</v>
      </c>
    </row>
    <row r="2061" spans="1:8" x14ac:dyDescent="0.3">
      <c r="A2061" t="s">
        <v>194</v>
      </c>
      <c r="B2061" t="str">
        <f>VLOOKUP(C2061, olt_db!$B$2:$E$75, 2, 0)</f>
        <v>OLT-SMGN-Karang_Sari-01</v>
      </c>
      <c r="C2061" t="s">
        <v>195</v>
      </c>
      <c r="D2061" s="69" t="s">
        <v>1050</v>
      </c>
      <c r="E2061" s="69" t="s">
        <v>1045</v>
      </c>
      <c r="F2061" s="70">
        <v>3.0039552462178301</v>
      </c>
      <c r="G2061" s="71">
        <v>99.122623436282097</v>
      </c>
      <c r="H2061" s="72">
        <f t="shared" si="69"/>
        <v>48.006480782953446</v>
      </c>
    </row>
    <row r="2062" spans="1:8" x14ac:dyDescent="0.3">
      <c r="A2062" t="s">
        <v>194</v>
      </c>
      <c r="B2062" t="str">
        <f>VLOOKUP(C2062, olt_db!$B$2:$E$75, 2, 0)</f>
        <v>OLT-SMGN-Karang_Sari-01</v>
      </c>
      <c r="C2062" t="s">
        <v>195</v>
      </c>
      <c r="D2062" s="69" t="s">
        <v>1050</v>
      </c>
      <c r="E2062" s="69" t="s">
        <v>1160</v>
      </c>
      <c r="F2062" s="70">
        <v>3.0042796250516499</v>
      </c>
      <c r="G2062" s="71">
        <v>99.122841479284503</v>
      </c>
      <c r="H2062" s="72">
        <f t="shared" si="69"/>
        <v>57.415659165152114</v>
      </c>
    </row>
    <row r="2063" spans="1:8" x14ac:dyDescent="0.3">
      <c r="A2063" t="s">
        <v>194</v>
      </c>
      <c r="B2063" t="str">
        <f>VLOOKUP(C2063, olt_db!$B$2:$E$75, 2, 0)</f>
        <v>OLT-SMGN-Karang_Sari-01</v>
      </c>
      <c r="C2063" t="s">
        <v>195</v>
      </c>
      <c r="D2063" s="69" t="s">
        <v>1050</v>
      </c>
      <c r="E2063" s="69" t="s">
        <v>1046</v>
      </c>
      <c r="F2063" s="70">
        <v>3.0045232331044902</v>
      </c>
      <c r="G2063" s="71">
        <v>99.123240756989603</v>
      </c>
      <c r="H2063" s="129">
        <f>(ACOS(COS(RADIANS(90-olt_db!F36)) * COS(RADIANS(90-F2063)) + SIN(RADIANS(90-olt_db!F36)) * SIN(RADIANS(90-F2063)) * COS(RADIANS(olt_db!G36-G2063))) * 6371392)*1.105</f>
        <v>20.025989419356801</v>
      </c>
    </row>
    <row r="2064" spans="1:8" x14ac:dyDescent="0.3">
      <c r="A2064" t="s">
        <v>194</v>
      </c>
      <c r="B2064" t="str">
        <f>VLOOKUP(C2064, olt_db!$B$2:$E$75, 2, 0)</f>
        <v>OLT-SMGN-Karang_Sari-01</v>
      </c>
      <c r="C2064" t="s">
        <v>195</v>
      </c>
      <c r="D2064" s="12" t="s">
        <v>1051</v>
      </c>
      <c r="E2064" s="12" t="s">
        <v>1073</v>
      </c>
      <c r="F2064" s="164">
        <v>2.97406403529674</v>
      </c>
      <c r="G2064" s="165">
        <v>99.133867566827007</v>
      </c>
      <c r="H2064" s="166">
        <f t="shared" ref="H2064:H2110" si="70">(ACOS(COS(RADIANS(90-F2065)) * COS(RADIANS(90-F2064)) + SIN(RADIANS(90-F2065)) * SIN(RADIANS(90-F2064)) * COS(RADIANS(G2065-G2064))) * 6371392)*1.105</f>
        <v>169.12442023303947</v>
      </c>
    </row>
    <row r="2065" spans="1:8" x14ac:dyDescent="0.3">
      <c r="A2065" t="s">
        <v>194</v>
      </c>
      <c r="B2065" t="str">
        <f>VLOOKUP(C2065, olt_db!$B$2:$E$75, 2, 0)</f>
        <v>OLT-SMGN-Karang_Sari-01</v>
      </c>
      <c r="C2065" t="s">
        <v>195</v>
      </c>
      <c r="D2065" s="12" t="s">
        <v>1051</v>
      </c>
      <c r="E2065" s="12" t="s">
        <v>1074</v>
      </c>
      <c r="F2065" s="164">
        <v>2.9739893015865602</v>
      </c>
      <c r="G2065" s="165">
        <v>99.135243750791005</v>
      </c>
      <c r="H2065" s="166">
        <f t="shared" si="70"/>
        <v>53.482990006365114</v>
      </c>
    </row>
    <row r="2066" spans="1:8" x14ac:dyDescent="0.3">
      <c r="A2066" t="s">
        <v>194</v>
      </c>
      <c r="B2066" t="str">
        <f>VLOOKUP(C2066, olt_db!$B$2:$E$75, 2, 0)</f>
        <v>OLT-SMGN-Karang_Sari-01</v>
      </c>
      <c r="C2066" t="s">
        <v>195</v>
      </c>
      <c r="D2066" s="12" t="s">
        <v>1051</v>
      </c>
      <c r="E2066" s="12" t="s">
        <v>1075</v>
      </c>
      <c r="F2066" s="164">
        <v>2.9744241915331502</v>
      </c>
      <c r="G2066" s="165">
        <v>99.135261540549607</v>
      </c>
      <c r="H2066" s="166">
        <f t="shared" si="70"/>
        <v>134.571386521379</v>
      </c>
    </row>
    <row r="2067" spans="1:8" x14ac:dyDescent="0.3">
      <c r="A2067" t="s">
        <v>194</v>
      </c>
      <c r="B2067" t="str">
        <f>VLOOKUP(C2067, olt_db!$B$2:$E$75, 2, 0)</f>
        <v>OLT-SMGN-Karang_Sari-01</v>
      </c>
      <c r="C2067" t="s">
        <v>195</v>
      </c>
      <c r="D2067" s="12" t="s">
        <v>1051</v>
      </c>
      <c r="E2067" s="12" t="s">
        <v>1076</v>
      </c>
      <c r="F2067" s="164">
        <v>2.9755193225164698</v>
      </c>
      <c r="G2067" s="165">
        <v>99.135269907876605</v>
      </c>
      <c r="H2067" s="166">
        <f t="shared" si="70"/>
        <v>132.10280179749026</v>
      </c>
    </row>
    <row r="2068" spans="1:8" x14ac:dyDescent="0.3">
      <c r="A2068" t="s">
        <v>194</v>
      </c>
      <c r="B2068" t="str">
        <f>VLOOKUP(C2068, olt_db!$B$2:$E$75, 2, 0)</f>
        <v>OLT-SMGN-Karang_Sari-01</v>
      </c>
      <c r="C2068" t="s">
        <v>195</v>
      </c>
      <c r="D2068" s="12" t="s">
        <v>1051</v>
      </c>
      <c r="E2068" s="12" t="s">
        <v>1077</v>
      </c>
      <c r="F2068" s="164">
        <v>2.97659340850511</v>
      </c>
      <c r="G2068" s="165">
        <v>99.135223781006204</v>
      </c>
      <c r="H2068" s="166">
        <f t="shared" si="70"/>
        <v>115.65503398327363</v>
      </c>
    </row>
    <row r="2069" spans="1:8" x14ac:dyDescent="0.3">
      <c r="A2069" t="s">
        <v>194</v>
      </c>
      <c r="B2069" t="str">
        <f>VLOOKUP(C2069, olt_db!$B$2:$E$75, 2, 0)</f>
        <v>OLT-SMGN-Karang_Sari-01</v>
      </c>
      <c r="C2069" t="s">
        <v>195</v>
      </c>
      <c r="D2069" s="12" t="s">
        <v>1051</v>
      </c>
      <c r="E2069" s="12" t="s">
        <v>1078</v>
      </c>
      <c r="F2069" s="164">
        <v>2.9775330031920002</v>
      </c>
      <c r="G2069" s="165">
        <v>99.135168432387403</v>
      </c>
      <c r="H2069" s="166">
        <f t="shared" si="70"/>
        <v>108.8593879628269</v>
      </c>
    </row>
    <row r="2070" spans="1:8" x14ac:dyDescent="0.3">
      <c r="A2070" t="s">
        <v>194</v>
      </c>
      <c r="B2070" t="str">
        <f>VLOOKUP(C2070, olt_db!$B$2:$E$75, 2, 0)</f>
        <v>OLT-SMGN-Karang_Sari-01</v>
      </c>
      <c r="C2070" t="s">
        <v>195</v>
      </c>
      <c r="D2070" s="12" t="s">
        <v>1051</v>
      </c>
      <c r="E2070" s="12" t="s">
        <v>1079</v>
      </c>
      <c r="F2070" s="164">
        <v>2.9784188178713098</v>
      </c>
      <c r="G2070" s="165">
        <v>99.135181802898302</v>
      </c>
      <c r="H2070" s="166">
        <f t="shared" si="70"/>
        <v>58.726061173109734</v>
      </c>
    </row>
    <row r="2071" spans="1:8" x14ac:dyDescent="0.3">
      <c r="A2071" t="s">
        <v>194</v>
      </c>
      <c r="B2071" t="str">
        <f>VLOOKUP(C2071, olt_db!$B$2:$E$75, 2, 0)</f>
        <v>OLT-SMGN-Karang_Sari-01</v>
      </c>
      <c r="C2071" t="s">
        <v>195</v>
      </c>
      <c r="D2071" s="12" t="s">
        <v>1051</v>
      </c>
      <c r="E2071" s="12" t="s">
        <v>1080</v>
      </c>
      <c r="F2071" s="164">
        <v>2.9788802012419402</v>
      </c>
      <c r="G2071" s="165">
        <v>99.135306608474707</v>
      </c>
      <c r="H2071" s="166">
        <f t="shared" si="70"/>
        <v>30.148793180587671</v>
      </c>
    </row>
    <row r="2072" spans="1:8" x14ac:dyDescent="0.3">
      <c r="A2072" t="s">
        <v>194</v>
      </c>
      <c r="B2072" t="str">
        <f>VLOOKUP(C2072, olt_db!$B$2:$E$75, 2, 0)</f>
        <v>OLT-SMGN-Karang_Sari-01</v>
      </c>
      <c r="C2072" t="s">
        <v>195</v>
      </c>
      <c r="D2072" s="12" t="s">
        <v>1051</v>
      </c>
      <c r="E2072" s="12" t="s">
        <v>1081</v>
      </c>
      <c r="F2072" s="164">
        <v>2.9791253897782402</v>
      </c>
      <c r="G2072" s="165">
        <v>99.135297566506793</v>
      </c>
      <c r="H2072" s="166">
        <f t="shared" si="70"/>
        <v>110.75744380761157</v>
      </c>
    </row>
    <row r="2073" spans="1:8" x14ac:dyDescent="0.3">
      <c r="A2073" t="s">
        <v>194</v>
      </c>
      <c r="B2073" t="str">
        <f>VLOOKUP(C2073, olt_db!$B$2:$E$75, 2, 0)</f>
        <v>OLT-SMGN-Karang_Sari-01</v>
      </c>
      <c r="C2073" t="s">
        <v>195</v>
      </c>
      <c r="D2073" s="12" t="s">
        <v>1051</v>
      </c>
      <c r="E2073" s="12" t="s">
        <v>1082</v>
      </c>
      <c r="F2073" s="164">
        <v>2.9800262005582701</v>
      </c>
      <c r="G2073" s="165">
        <v>99.135266008677206</v>
      </c>
      <c r="H2073" s="166">
        <f t="shared" si="70"/>
        <v>23.669463048524197</v>
      </c>
    </row>
    <row r="2074" spans="1:8" x14ac:dyDescent="0.3">
      <c r="A2074" t="s">
        <v>194</v>
      </c>
      <c r="B2074" t="str">
        <f>VLOOKUP(C2074, olt_db!$B$2:$E$75, 2, 0)</f>
        <v>OLT-SMGN-Karang_Sari-01</v>
      </c>
      <c r="C2074" t="s">
        <v>195</v>
      </c>
      <c r="D2074" s="12" t="s">
        <v>1051</v>
      </c>
      <c r="E2074" s="12" t="s">
        <v>1083</v>
      </c>
      <c r="F2074" s="164">
        <v>2.98020818913034</v>
      </c>
      <c r="G2074" s="165">
        <v>99.135329225185203</v>
      </c>
      <c r="H2074" s="166">
        <f t="shared" si="70"/>
        <v>32.177100378560944</v>
      </c>
    </row>
    <row r="2075" spans="1:8" x14ac:dyDescent="0.3">
      <c r="A2075" t="s">
        <v>194</v>
      </c>
      <c r="B2075" t="str">
        <f>VLOOKUP(C2075, olt_db!$B$2:$E$75, 2, 0)</f>
        <v>OLT-SMGN-Karang_Sari-01</v>
      </c>
      <c r="C2075" t="s">
        <v>195</v>
      </c>
      <c r="D2075" s="12" t="s">
        <v>1051</v>
      </c>
      <c r="E2075" s="12" t="s">
        <v>1084</v>
      </c>
      <c r="F2075" s="164">
        <v>2.9804149071650698</v>
      </c>
      <c r="G2075" s="165">
        <v>99.135490190273302</v>
      </c>
      <c r="H2075" s="166">
        <f t="shared" si="70"/>
        <v>180.87730425464946</v>
      </c>
    </row>
    <row r="2076" spans="1:8" x14ac:dyDescent="0.3">
      <c r="A2076" t="s">
        <v>194</v>
      </c>
      <c r="B2076" t="str">
        <f>VLOOKUP(C2076, olt_db!$B$2:$E$75, 2, 0)</f>
        <v>OLT-SMGN-Karang_Sari-01</v>
      </c>
      <c r="C2076" t="s">
        <v>195</v>
      </c>
      <c r="D2076" s="12" t="s">
        <v>1051</v>
      </c>
      <c r="E2076" s="12" t="s">
        <v>1085</v>
      </c>
      <c r="F2076" s="164">
        <v>2.9818858344625299</v>
      </c>
      <c r="G2076" s="165">
        <v>99.135433721838695</v>
      </c>
      <c r="H2076" s="166">
        <f t="shared" si="70"/>
        <v>133.01912597923214</v>
      </c>
    </row>
    <row r="2077" spans="1:8" x14ac:dyDescent="0.3">
      <c r="A2077" t="s">
        <v>194</v>
      </c>
      <c r="B2077" t="str">
        <f>VLOOKUP(C2077, olt_db!$B$2:$E$75, 2, 0)</f>
        <v>OLT-SMGN-Karang_Sari-01</v>
      </c>
      <c r="C2077" t="s">
        <v>195</v>
      </c>
      <c r="D2077" s="12" t="s">
        <v>1051</v>
      </c>
      <c r="E2077" s="12" t="s">
        <v>1086</v>
      </c>
      <c r="F2077" s="164">
        <v>2.9829663489009799</v>
      </c>
      <c r="G2077" s="165">
        <v>99.135367597553994</v>
      </c>
      <c r="H2077" s="166">
        <f t="shared" si="70"/>
        <v>127.61527863110791</v>
      </c>
    </row>
    <row r="2078" spans="1:8" x14ac:dyDescent="0.3">
      <c r="A2078" t="s">
        <v>194</v>
      </c>
      <c r="B2078" t="str">
        <f>VLOOKUP(C2078, olt_db!$B$2:$E$75, 2, 0)</f>
        <v>OLT-SMGN-Karang_Sari-01</v>
      </c>
      <c r="C2078" t="s">
        <v>195</v>
      </c>
      <c r="D2078" s="12" t="s">
        <v>1051</v>
      </c>
      <c r="E2078" s="12" t="s">
        <v>1087</v>
      </c>
      <c r="F2078" s="164">
        <v>2.9840043607207098</v>
      </c>
      <c r="G2078" s="165">
        <v>99.135334013010393</v>
      </c>
      <c r="H2078" s="166">
        <f t="shared" si="70"/>
        <v>141.8946267382465</v>
      </c>
    </row>
    <row r="2079" spans="1:8" x14ac:dyDescent="0.3">
      <c r="A2079" t="s">
        <v>194</v>
      </c>
      <c r="B2079" t="str">
        <f>VLOOKUP(C2079, olt_db!$B$2:$E$75, 2, 0)</f>
        <v>OLT-SMGN-Karang_Sari-01</v>
      </c>
      <c r="C2079" t="s">
        <v>195</v>
      </c>
      <c r="D2079" s="12" t="s">
        <v>1051</v>
      </c>
      <c r="E2079" s="12" t="s">
        <v>1088</v>
      </c>
      <c r="F2079" s="164">
        <v>2.9851568941663098</v>
      </c>
      <c r="G2079" s="165">
        <v>99.135262227176796</v>
      </c>
      <c r="H2079" s="166">
        <f t="shared" si="70"/>
        <v>95.180337077621431</v>
      </c>
    </row>
    <row r="2080" spans="1:8" x14ac:dyDescent="0.3">
      <c r="A2080" t="s">
        <v>194</v>
      </c>
      <c r="B2080" t="str">
        <f>VLOOKUP(C2080, olt_db!$B$2:$E$75, 2, 0)</f>
        <v>OLT-SMGN-Karang_Sari-01</v>
      </c>
      <c r="C2080" t="s">
        <v>195</v>
      </c>
      <c r="D2080" s="12" t="s">
        <v>1051</v>
      </c>
      <c r="E2080" s="12" t="s">
        <v>1089</v>
      </c>
      <c r="F2080" s="164">
        <v>2.98593148452666</v>
      </c>
      <c r="G2080" s="165">
        <v>99.135264030863297</v>
      </c>
      <c r="H2080" s="166">
        <f t="shared" si="70"/>
        <v>145.62035141287387</v>
      </c>
    </row>
    <row r="2081" spans="1:8" x14ac:dyDescent="0.3">
      <c r="A2081" t="s">
        <v>194</v>
      </c>
      <c r="B2081" t="str">
        <f>VLOOKUP(C2081, olt_db!$B$2:$E$75, 2, 0)</f>
        <v>OLT-SMGN-Karang_Sari-01</v>
      </c>
      <c r="C2081" t="s">
        <v>195</v>
      </c>
      <c r="D2081" s="12" t="s">
        <v>1051</v>
      </c>
      <c r="E2081" s="12" t="s">
        <v>1090</v>
      </c>
      <c r="F2081" s="164">
        <v>2.9869483192258701</v>
      </c>
      <c r="G2081" s="165">
        <v>99.135873516326001</v>
      </c>
      <c r="H2081" s="166">
        <f t="shared" si="70"/>
        <v>113.43803777308479</v>
      </c>
    </row>
    <row r="2082" spans="1:8" x14ac:dyDescent="0.3">
      <c r="A2082" t="s">
        <v>194</v>
      </c>
      <c r="B2082" t="str">
        <f>VLOOKUP(C2082, olt_db!$B$2:$E$75, 2, 0)</f>
        <v>OLT-SMGN-Karang_Sari-01</v>
      </c>
      <c r="C2082" t="s">
        <v>195</v>
      </c>
      <c r="D2082" s="12" t="s">
        <v>1051</v>
      </c>
      <c r="E2082" s="12" t="s">
        <v>1091</v>
      </c>
      <c r="F2082" s="164">
        <v>2.9877326532409199</v>
      </c>
      <c r="G2082" s="165">
        <v>99.136361082297</v>
      </c>
      <c r="H2082" s="166">
        <f t="shared" si="70"/>
        <v>172.01404250236007</v>
      </c>
    </row>
    <row r="2083" spans="1:8" x14ac:dyDescent="0.3">
      <c r="A2083" t="s">
        <v>194</v>
      </c>
      <c r="B2083" t="str">
        <f>VLOOKUP(C2083, olt_db!$B$2:$E$75, 2, 0)</f>
        <v>OLT-SMGN-Karang_Sari-01</v>
      </c>
      <c r="C2083" t="s">
        <v>195</v>
      </c>
      <c r="D2083" s="12" t="s">
        <v>1051</v>
      </c>
      <c r="E2083" s="12" t="s">
        <v>1092</v>
      </c>
      <c r="F2083" s="164">
        <v>2.98895523504155</v>
      </c>
      <c r="G2083" s="165">
        <v>99.137043883481098</v>
      </c>
      <c r="H2083" s="166">
        <f t="shared" si="70"/>
        <v>19.143121159916902</v>
      </c>
    </row>
    <row r="2084" spans="1:8" x14ac:dyDescent="0.3">
      <c r="A2084" t="s">
        <v>194</v>
      </c>
      <c r="B2084" t="str">
        <f>VLOOKUP(C2084, olt_db!$B$2:$E$75, 2, 0)</f>
        <v>OLT-SMGN-Karang_Sari-01</v>
      </c>
      <c r="C2084" t="s">
        <v>195</v>
      </c>
      <c r="D2084" s="12" t="s">
        <v>1051</v>
      </c>
      <c r="E2084" s="12" t="s">
        <v>1093</v>
      </c>
      <c r="F2084" s="164">
        <v>2.98911073401174</v>
      </c>
      <c r="G2084" s="165">
        <v>99.137034341377898</v>
      </c>
      <c r="H2084" s="166">
        <f t="shared" si="70"/>
        <v>181.34262213091802</v>
      </c>
    </row>
    <row r="2085" spans="1:8" x14ac:dyDescent="0.3">
      <c r="A2085" t="s">
        <v>194</v>
      </c>
      <c r="B2085" t="str">
        <f>VLOOKUP(C2085, olt_db!$B$2:$E$75, 2, 0)</f>
        <v>OLT-SMGN-Karang_Sari-01</v>
      </c>
      <c r="C2085" t="s">
        <v>195</v>
      </c>
      <c r="D2085" s="12" t="s">
        <v>1051</v>
      </c>
      <c r="E2085" s="12" t="s">
        <v>1094</v>
      </c>
      <c r="F2085" s="164">
        <v>2.98920447728662</v>
      </c>
      <c r="G2085" s="165">
        <v>99.135559520619296</v>
      </c>
      <c r="H2085" s="166">
        <f t="shared" si="70"/>
        <v>30.769931755660757</v>
      </c>
    </row>
    <row r="2086" spans="1:8" x14ac:dyDescent="0.3">
      <c r="A2086" t="s">
        <v>194</v>
      </c>
      <c r="B2086" t="str">
        <f>VLOOKUP(C2086, olt_db!$B$2:$E$75, 2, 0)</f>
        <v>OLT-SMGN-Karang_Sari-01</v>
      </c>
      <c r="C2086" t="s">
        <v>195</v>
      </c>
      <c r="D2086" s="12" t="s">
        <v>1051</v>
      </c>
      <c r="E2086" s="12" t="s">
        <v>1095</v>
      </c>
      <c r="F2086" s="164">
        <v>2.9893761895701001</v>
      </c>
      <c r="G2086" s="165">
        <v>99.1353770081503</v>
      </c>
      <c r="H2086" s="166">
        <f t="shared" si="70"/>
        <v>121.77213051955435</v>
      </c>
    </row>
    <row r="2087" spans="1:8" x14ac:dyDescent="0.3">
      <c r="A2087" t="s">
        <v>194</v>
      </c>
      <c r="B2087" t="str">
        <f>VLOOKUP(C2087, olt_db!$B$2:$E$75, 2, 0)</f>
        <v>OLT-SMGN-Karang_Sari-01</v>
      </c>
      <c r="C2087" t="s">
        <v>195</v>
      </c>
      <c r="D2087" s="12" t="s">
        <v>1051</v>
      </c>
      <c r="E2087" s="12" t="s">
        <v>1096</v>
      </c>
      <c r="F2087" s="164">
        <v>2.99020609934905</v>
      </c>
      <c r="G2087" s="165">
        <v>99.134834668142105</v>
      </c>
      <c r="H2087" s="166">
        <f t="shared" si="70"/>
        <v>101.04321414494815</v>
      </c>
    </row>
    <row r="2088" spans="1:8" x14ac:dyDescent="0.3">
      <c r="A2088" t="s">
        <v>194</v>
      </c>
      <c r="B2088" t="str">
        <f>VLOOKUP(C2088, olt_db!$B$2:$E$75, 2, 0)</f>
        <v>OLT-SMGN-Karang_Sari-01</v>
      </c>
      <c r="C2088" t="s">
        <v>195</v>
      </c>
      <c r="D2088" s="12" t="s">
        <v>1051</v>
      </c>
      <c r="E2088" s="12" t="s">
        <v>1097</v>
      </c>
      <c r="F2088" s="164">
        <v>2.9908847427246998</v>
      </c>
      <c r="G2088" s="165">
        <v>99.134369675647505</v>
      </c>
      <c r="H2088" s="166">
        <f t="shared" si="70"/>
        <v>122.14168709198961</v>
      </c>
    </row>
    <row r="2089" spans="1:8" x14ac:dyDescent="0.3">
      <c r="A2089" t="s">
        <v>194</v>
      </c>
      <c r="B2089" t="str">
        <f>VLOOKUP(C2089, olt_db!$B$2:$E$75, 2, 0)</f>
        <v>OLT-SMGN-Karang_Sari-01</v>
      </c>
      <c r="C2089" t="s">
        <v>195</v>
      </c>
      <c r="D2089" s="12" t="s">
        <v>1051</v>
      </c>
      <c r="E2089" s="12" t="s">
        <v>1098</v>
      </c>
      <c r="F2089" s="164">
        <v>2.9917259233808702</v>
      </c>
      <c r="G2089" s="165">
        <v>99.133839361408107</v>
      </c>
      <c r="H2089" s="166">
        <f t="shared" si="70"/>
        <v>91.368684483404039</v>
      </c>
    </row>
    <row r="2090" spans="1:8" x14ac:dyDescent="0.3">
      <c r="A2090" t="s">
        <v>194</v>
      </c>
      <c r="B2090" t="str">
        <f>VLOOKUP(C2090, olt_db!$B$2:$E$75, 2, 0)</f>
        <v>OLT-SMGN-Karang_Sari-01</v>
      </c>
      <c r="C2090" t="s">
        <v>195</v>
      </c>
      <c r="D2090" s="12" t="s">
        <v>1051</v>
      </c>
      <c r="E2090" s="12" t="s">
        <v>1099</v>
      </c>
      <c r="F2090" s="164">
        <v>2.9923270558425101</v>
      </c>
      <c r="G2090" s="165">
        <v>99.133401111748398</v>
      </c>
      <c r="H2090" s="166">
        <f t="shared" si="70"/>
        <v>74.807421605350413</v>
      </c>
    </row>
    <row r="2091" spans="1:8" x14ac:dyDescent="0.3">
      <c r="A2091" t="s">
        <v>194</v>
      </c>
      <c r="B2091" t="str">
        <f>VLOOKUP(C2091, olt_db!$B$2:$E$75, 2, 0)</f>
        <v>OLT-SMGN-Karang_Sari-01</v>
      </c>
      <c r="C2091" t="s">
        <v>195</v>
      </c>
      <c r="D2091" s="12" t="s">
        <v>1051</v>
      </c>
      <c r="E2091" s="12" t="s">
        <v>1100</v>
      </c>
      <c r="F2091" s="164">
        <v>2.9928474118686799</v>
      </c>
      <c r="G2091" s="165">
        <v>99.133084673797299</v>
      </c>
      <c r="H2091" s="166">
        <f t="shared" si="70"/>
        <v>71.827168550566611</v>
      </c>
    </row>
    <row r="2092" spans="1:8" x14ac:dyDescent="0.3">
      <c r="A2092" t="s">
        <v>194</v>
      </c>
      <c r="B2092" t="str">
        <f>VLOOKUP(C2092, olt_db!$B$2:$E$75, 2, 0)</f>
        <v>OLT-SMGN-Karang_Sari-01</v>
      </c>
      <c r="C2092" t="s">
        <v>195</v>
      </c>
      <c r="D2092" s="12" t="s">
        <v>1051</v>
      </c>
      <c r="E2092" s="12" t="s">
        <v>1101</v>
      </c>
      <c r="F2092" s="164">
        <v>2.9933568973554401</v>
      </c>
      <c r="G2092" s="165">
        <v>99.132797727987693</v>
      </c>
      <c r="H2092" s="166">
        <f t="shared" si="70"/>
        <v>97.020784386555917</v>
      </c>
    </row>
    <row r="2093" spans="1:8" x14ac:dyDescent="0.3">
      <c r="A2093" t="s">
        <v>194</v>
      </c>
      <c r="B2093" t="str">
        <f>VLOOKUP(C2093, olt_db!$B$2:$E$75, 2, 0)</f>
        <v>OLT-SMGN-Karang_Sari-01</v>
      </c>
      <c r="C2093" t="s">
        <v>195</v>
      </c>
      <c r="D2093" s="12" t="s">
        <v>1051</v>
      </c>
      <c r="E2093" s="12" t="s">
        <v>1102</v>
      </c>
      <c r="F2093" s="164">
        <v>2.9940670777763398</v>
      </c>
      <c r="G2093" s="165">
        <v>99.132452197197793</v>
      </c>
      <c r="H2093" s="166">
        <f t="shared" si="70"/>
        <v>44.84222762173502</v>
      </c>
    </row>
    <row r="2094" spans="1:8" x14ac:dyDescent="0.3">
      <c r="A2094" t="s">
        <v>194</v>
      </c>
      <c r="B2094" t="str">
        <f>VLOOKUP(C2094, olt_db!$B$2:$E$75, 2, 0)</f>
        <v>OLT-SMGN-Karang_Sari-01</v>
      </c>
      <c r="C2094" t="s">
        <v>195</v>
      </c>
      <c r="D2094" s="12" t="s">
        <v>1051</v>
      </c>
      <c r="E2094" s="12" t="s">
        <v>1103</v>
      </c>
      <c r="F2094" s="164">
        <v>2.9943683666001499</v>
      </c>
      <c r="G2094" s="165">
        <v>99.132245998529001</v>
      </c>
      <c r="H2094" s="166">
        <f t="shared" si="70"/>
        <v>165.80370969901296</v>
      </c>
    </row>
    <row r="2095" spans="1:8" x14ac:dyDescent="0.3">
      <c r="A2095" t="s">
        <v>194</v>
      </c>
      <c r="B2095" t="str">
        <f>VLOOKUP(C2095, olt_db!$B$2:$E$75, 2, 0)</f>
        <v>OLT-SMGN-Karang_Sari-01</v>
      </c>
      <c r="C2095" t="s">
        <v>195</v>
      </c>
      <c r="D2095" s="12" t="s">
        <v>1051</v>
      </c>
      <c r="E2095" s="12" t="s">
        <v>1104</v>
      </c>
      <c r="F2095" s="164">
        <v>2.99534198525844</v>
      </c>
      <c r="G2095" s="165">
        <v>99.131310495954395</v>
      </c>
      <c r="H2095" s="166">
        <f t="shared" si="70"/>
        <v>85.33997956818132</v>
      </c>
    </row>
    <row r="2096" spans="1:8" x14ac:dyDescent="0.3">
      <c r="A2096" t="s">
        <v>194</v>
      </c>
      <c r="B2096" t="str">
        <f>VLOOKUP(C2096, olt_db!$B$2:$E$75, 2, 0)</f>
        <v>OLT-SMGN-Karang_Sari-01</v>
      </c>
      <c r="C2096" t="s">
        <v>195</v>
      </c>
      <c r="D2096" s="12" t="s">
        <v>1051</v>
      </c>
      <c r="E2096" s="12" t="s">
        <v>1105</v>
      </c>
      <c r="F2096" s="164">
        <v>2.9958064360712702</v>
      </c>
      <c r="G2096" s="165">
        <v>99.130793427222301</v>
      </c>
      <c r="H2096" s="166">
        <f t="shared" si="70"/>
        <v>88.235075803843699</v>
      </c>
    </row>
    <row r="2097" spans="1:8" x14ac:dyDescent="0.3">
      <c r="A2097" t="s">
        <v>194</v>
      </c>
      <c r="B2097" t="str">
        <f>VLOOKUP(C2097, olt_db!$B$2:$E$75, 2, 0)</f>
        <v>OLT-SMGN-Karang_Sari-01</v>
      </c>
      <c r="C2097" t="s">
        <v>195</v>
      </c>
      <c r="D2097" s="12" t="s">
        <v>1051</v>
      </c>
      <c r="E2097" s="12" t="s">
        <v>1106</v>
      </c>
      <c r="F2097" s="164">
        <v>2.99632166344003</v>
      </c>
      <c r="G2097" s="165">
        <v>99.1302925763367</v>
      </c>
      <c r="H2097" s="166">
        <f t="shared" si="70"/>
        <v>42.499799942007428</v>
      </c>
    </row>
    <row r="2098" spans="1:8" x14ac:dyDescent="0.3">
      <c r="A2098" t="s">
        <v>194</v>
      </c>
      <c r="B2098" t="str">
        <f>VLOOKUP(C2098, olt_db!$B$2:$E$75, 2, 0)</f>
        <v>OLT-SMGN-Karang_Sari-01</v>
      </c>
      <c r="C2098" t="s">
        <v>195</v>
      </c>
      <c r="D2098" s="12" t="s">
        <v>1051</v>
      </c>
      <c r="E2098" s="12" t="s">
        <v>1107</v>
      </c>
      <c r="F2098" s="164">
        <v>2.99658869372323</v>
      </c>
      <c r="G2098" s="165">
        <v>99.130072454649294</v>
      </c>
      <c r="H2098" s="166">
        <f t="shared" si="70"/>
        <v>35.087950897240027</v>
      </c>
    </row>
    <row r="2099" spans="1:8" x14ac:dyDescent="0.3">
      <c r="A2099" t="s">
        <v>194</v>
      </c>
      <c r="B2099" t="str">
        <f>VLOOKUP(C2099, olt_db!$B$2:$E$75, 2, 0)</f>
        <v>OLT-SMGN-Karang_Sari-01</v>
      </c>
      <c r="C2099" t="s">
        <v>195</v>
      </c>
      <c r="D2099" s="12" t="s">
        <v>1051</v>
      </c>
      <c r="E2099" s="12" t="s">
        <v>1108</v>
      </c>
      <c r="F2099" s="164">
        <v>2.99686103518003</v>
      </c>
      <c r="G2099" s="165">
        <v>99.129986485587096</v>
      </c>
      <c r="H2099" s="166">
        <f t="shared" si="70"/>
        <v>41.691909293288035</v>
      </c>
    </row>
    <row r="2100" spans="1:8" x14ac:dyDescent="0.3">
      <c r="A2100" t="s">
        <v>194</v>
      </c>
      <c r="B2100" t="str">
        <f>VLOOKUP(C2100, olt_db!$B$2:$E$75, 2, 0)</f>
        <v>OLT-SMGN-Karang_Sari-01</v>
      </c>
      <c r="C2100" t="s">
        <v>195</v>
      </c>
      <c r="D2100" s="12" t="s">
        <v>1051</v>
      </c>
      <c r="E2100" s="12" t="s">
        <v>1109</v>
      </c>
      <c r="F2100" s="164">
        <v>2.9971981006077799</v>
      </c>
      <c r="G2100" s="165">
        <v>99.129947591042395</v>
      </c>
      <c r="H2100" s="166">
        <f t="shared" si="70"/>
        <v>23.958779549456096</v>
      </c>
    </row>
    <row r="2101" spans="1:8" x14ac:dyDescent="0.3">
      <c r="A2101" t="s">
        <v>194</v>
      </c>
      <c r="B2101" t="str">
        <f>VLOOKUP(C2101, olt_db!$B$2:$E$75, 2, 0)</f>
        <v>OLT-SMGN-Karang_Sari-01</v>
      </c>
      <c r="C2101" t="s">
        <v>195</v>
      </c>
      <c r="D2101" s="12" t="s">
        <v>1051</v>
      </c>
      <c r="E2101" s="12" t="s">
        <v>1110</v>
      </c>
      <c r="F2101" s="164">
        <v>2.99736864850192</v>
      </c>
      <c r="G2101" s="165">
        <v>99.129852957557603</v>
      </c>
      <c r="H2101" s="166">
        <f t="shared" si="70"/>
        <v>154.94597161912017</v>
      </c>
    </row>
    <row r="2102" spans="1:8" x14ac:dyDescent="0.3">
      <c r="A2102" t="s">
        <v>194</v>
      </c>
      <c r="B2102" t="str">
        <f>VLOOKUP(C2102, olt_db!$B$2:$E$75, 2, 0)</f>
        <v>OLT-SMGN-Karang_Sari-01</v>
      </c>
      <c r="C2102" t="s">
        <v>195</v>
      </c>
      <c r="D2102" s="12" t="s">
        <v>1051</v>
      </c>
      <c r="E2102" s="12" t="s">
        <v>1111</v>
      </c>
      <c r="F2102" s="164">
        <v>2.9982210402049199</v>
      </c>
      <c r="G2102" s="165">
        <v>99.128922445097899</v>
      </c>
      <c r="H2102" s="166">
        <f t="shared" si="70"/>
        <v>181.10354933079293</v>
      </c>
    </row>
    <row r="2103" spans="1:8" x14ac:dyDescent="0.3">
      <c r="A2103" t="s">
        <v>194</v>
      </c>
      <c r="B2103" t="str">
        <f>VLOOKUP(C2103, olt_db!$B$2:$E$75, 2, 0)</f>
        <v>OLT-SMGN-Karang_Sari-01</v>
      </c>
      <c r="C2103" t="s">
        <v>195</v>
      </c>
      <c r="D2103" s="12" t="s">
        <v>1051</v>
      </c>
      <c r="E2103" s="12" t="s">
        <v>1112</v>
      </c>
      <c r="F2103" s="164">
        <v>2.9992138995876401</v>
      </c>
      <c r="G2103" s="165">
        <v>99.1278317035067</v>
      </c>
      <c r="H2103" s="166">
        <f t="shared" si="70"/>
        <v>166.71727415342019</v>
      </c>
    </row>
    <row r="2104" spans="1:8" x14ac:dyDescent="0.3">
      <c r="A2104" t="s">
        <v>194</v>
      </c>
      <c r="B2104" t="str">
        <f>VLOOKUP(C2104, olt_db!$B$2:$E$75, 2, 0)</f>
        <v>OLT-SMGN-Karang_Sari-01</v>
      </c>
      <c r="C2104" t="s">
        <v>195</v>
      </c>
      <c r="D2104" s="12" t="s">
        <v>1051</v>
      </c>
      <c r="E2104" s="12" t="s">
        <v>1113</v>
      </c>
      <c r="F2104" s="164">
        <v>3.0001208538109898</v>
      </c>
      <c r="G2104" s="165">
        <v>99.126821229221804</v>
      </c>
      <c r="H2104" s="166">
        <f t="shared" si="70"/>
        <v>164.56607656193</v>
      </c>
    </row>
    <row r="2105" spans="1:8" x14ac:dyDescent="0.3">
      <c r="A2105" t="s">
        <v>194</v>
      </c>
      <c r="B2105" t="str">
        <f>VLOOKUP(C2105, olt_db!$B$2:$E$75, 2, 0)</f>
        <v>OLT-SMGN-Karang_Sari-01</v>
      </c>
      <c r="C2105" t="s">
        <v>195</v>
      </c>
      <c r="D2105" s="12" t="s">
        <v>1051</v>
      </c>
      <c r="E2105" s="12" t="s">
        <v>1114</v>
      </c>
      <c r="F2105" s="164">
        <v>3.0010140005601298</v>
      </c>
      <c r="G2105" s="165">
        <v>99.125821901932397</v>
      </c>
      <c r="H2105" s="166">
        <f t="shared" si="70"/>
        <v>176.73526615794776</v>
      </c>
    </row>
    <row r="2106" spans="1:8" x14ac:dyDescent="0.3">
      <c r="A2106" t="s">
        <v>194</v>
      </c>
      <c r="B2106" t="str">
        <f>VLOOKUP(C2106, olt_db!$B$2:$E$75, 2, 0)</f>
        <v>OLT-SMGN-Karang_Sari-01</v>
      </c>
      <c r="C2106" t="s">
        <v>195</v>
      </c>
      <c r="D2106" s="12" t="s">
        <v>1051</v>
      </c>
      <c r="E2106" s="12" t="s">
        <v>1115</v>
      </c>
      <c r="F2106" s="164">
        <v>3.0019885513647799</v>
      </c>
      <c r="G2106" s="165">
        <v>99.124762642336904</v>
      </c>
      <c r="H2106" s="166">
        <f t="shared" si="70"/>
        <v>95.451171699863366</v>
      </c>
    </row>
    <row r="2107" spans="1:8" x14ac:dyDescent="0.3">
      <c r="A2107" t="s">
        <v>194</v>
      </c>
      <c r="B2107" t="str">
        <f>VLOOKUP(C2107, olt_db!$B$2:$E$75, 2, 0)</f>
        <v>OLT-SMGN-Karang_Sari-01</v>
      </c>
      <c r="C2107" t="s">
        <v>195</v>
      </c>
      <c r="D2107" s="12" t="s">
        <v>1051</v>
      </c>
      <c r="E2107" s="12" t="s">
        <v>1116</v>
      </c>
      <c r="F2107" s="164">
        <v>3.00250698660281</v>
      </c>
      <c r="G2107" s="165">
        <v>99.124183368379093</v>
      </c>
      <c r="H2107" s="166">
        <f t="shared" si="70"/>
        <v>128.32499369137668</v>
      </c>
    </row>
    <row r="2108" spans="1:8" x14ac:dyDescent="0.3">
      <c r="A2108" t="s">
        <v>194</v>
      </c>
      <c r="B2108" t="str">
        <f>VLOOKUP(C2108, olt_db!$B$2:$E$75, 2, 0)</f>
        <v>OLT-SMGN-Karang_Sari-01</v>
      </c>
      <c r="C2108" t="s">
        <v>195</v>
      </c>
      <c r="D2108" s="12" t="s">
        <v>1051</v>
      </c>
      <c r="E2108" s="12" t="s">
        <v>1117</v>
      </c>
      <c r="F2108" s="164">
        <v>3.0032064772532601</v>
      </c>
      <c r="G2108" s="165">
        <v>99.1234068437643</v>
      </c>
      <c r="H2108" s="166">
        <f t="shared" si="70"/>
        <v>133.06594899157946</v>
      </c>
    </row>
    <row r="2109" spans="1:8" x14ac:dyDescent="0.3">
      <c r="A2109" t="s">
        <v>194</v>
      </c>
      <c r="B2109" t="str">
        <f>VLOOKUP(C2109, olt_db!$B$2:$E$75, 2, 0)</f>
        <v>OLT-SMGN-Karang_Sari-01</v>
      </c>
      <c r="C2109" t="s">
        <v>195</v>
      </c>
      <c r="D2109" s="12" t="s">
        <v>1051</v>
      </c>
      <c r="E2109" s="12" t="s">
        <v>1045</v>
      </c>
      <c r="F2109" s="164">
        <v>3.0039552462178301</v>
      </c>
      <c r="G2109" s="165">
        <v>99.122623436282097</v>
      </c>
      <c r="H2109" s="166">
        <f t="shared" si="70"/>
        <v>48.006480782953446</v>
      </c>
    </row>
    <row r="2110" spans="1:8" x14ac:dyDescent="0.3">
      <c r="A2110" t="s">
        <v>194</v>
      </c>
      <c r="B2110" t="str">
        <f>VLOOKUP(C2110, olt_db!$B$2:$E$75, 2, 0)</f>
        <v>OLT-SMGN-Karang_Sari-01</v>
      </c>
      <c r="C2110" t="s">
        <v>195</v>
      </c>
      <c r="D2110" s="12" t="s">
        <v>1051</v>
      </c>
      <c r="E2110" s="12" t="s">
        <v>1160</v>
      </c>
      <c r="F2110" s="164">
        <v>3.0042796250516499</v>
      </c>
      <c r="G2110" s="165">
        <v>99.122841479284503</v>
      </c>
      <c r="H2110" s="166">
        <f t="shared" si="70"/>
        <v>57.415659165152114</v>
      </c>
    </row>
    <row r="2111" spans="1:8" x14ac:dyDescent="0.3">
      <c r="A2111" t="s">
        <v>194</v>
      </c>
      <c r="B2111" t="str">
        <f>VLOOKUP(C2111, olt_db!$B$2:$E$75, 2, 0)</f>
        <v>OLT-SMGN-Karang_Sari-01</v>
      </c>
      <c r="C2111" t="s">
        <v>195</v>
      </c>
      <c r="D2111" s="12" t="s">
        <v>1051</v>
      </c>
      <c r="E2111" s="12" t="s">
        <v>1046</v>
      </c>
      <c r="F2111" s="164">
        <v>3.0045232331044902</v>
      </c>
      <c r="G2111" s="165">
        <v>99.123240756989603</v>
      </c>
      <c r="H2111" s="170">
        <f>(ACOS(COS(RADIANS(90-olt_db!F36)) * COS(RADIANS(90-F2111)) + SIN(RADIANS(90-olt_db!F36)) * SIN(RADIANS(90-F2111)) * COS(RADIANS(olt_db!G36-G2111))) * 6371392)*1.105</f>
        <v>20.025989419356801</v>
      </c>
    </row>
    <row r="2112" spans="1:8" x14ac:dyDescent="0.3">
      <c r="A2112" t="s">
        <v>194</v>
      </c>
      <c r="B2112" t="str">
        <f>VLOOKUP(C2112, olt_db!$B$2:$E$75, 2, 0)</f>
        <v>OLT-SMGN-Karang_Sari-01</v>
      </c>
      <c r="C2112" t="s">
        <v>195</v>
      </c>
      <c r="D2112" s="26" t="s">
        <v>1119</v>
      </c>
      <c r="E2112" s="26" t="s">
        <v>1061</v>
      </c>
      <c r="F2112" s="43">
        <v>2.9678054863372099</v>
      </c>
      <c r="G2112" s="41">
        <v>99.133714410057095</v>
      </c>
      <c r="H2112" s="27">
        <f t="shared" ref="H2112:H2168" si="71">(ACOS(COS(RADIANS(90-F2113)) * COS(RADIANS(90-F2112)) + SIN(RADIANS(90-F2113)) * SIN(RADIANS(90-F2112)) * COS(RADIANS(G2113-G2112))) * 6371392)*1.105</f>
        <v>39.929507641910909</v>
      </c>
    </row>
    <row r="2113" spans="1:8" x14ac:dyDescent="0.3">
      <c r="A2113" t="s">
        <v>194</v>
      </c>
      <c r="B2113" t="str">
        <f>VLOOKUP(C2113, olt_db!$B$2:$E$75, 2, 0)</f>
        <v>OLT-SMGN-Karang_Sari-01</v>
      </c>
      <c r="C2113" t="s">
        <v>195</v>
      </c>
      <c r="D2113" s="26" t="s">
        <v>1119</v>
      </c>
      <c r="E2113" s="26" t="s">
        <v>1062</v>
      </c>
      <c r="F2113" s="43">
        <v>2.9681176564204801</v>
      </c>
      <c r="G2113" s="41">
        <v>99.133804775981602</v>
      </c>
      <c r="H2113" s="27">
        <f t="shared" si="71"/>
        <v>120.80827038839996</v>
      </c>
    </row>
    <row r="2114" spans="1:8" x14ac:dyDescent="0.3">
      <c r="A2114" t="s">
        <v>194</v>
      </c>
      <c r="B2114" t="str">
        <f>VLOOKUP(C2114, olt_db!$B$2:$E$75, 2, 0)</f>
        <v>OLT-SMGN-Karang_Sari-01</v>
      </c>
      <c r="C2114" t="s">
        <v>195</v>
      </c>
      <c r="D2114" s="26" t="s">
        <v>1119</v>
      </c>
      <c r="E2114" s="26" t="s">
        <v>1063</v>
      </c>
      <c r="F2114" s="43">
        <v>2.9690701404074198</v>
      </c>
      <c r="G2114" s="41">
        <v>99.134048765047496</v>
      </c>
      <c r="H2114" s="27">
        <f t="shared" si="71"/>
        <v>110.55215140422834</v>
      </c>
    </row>
    <row r="2115" spans="1:8" x14ac:dyDescent="0.3">
      <c r="A2115" t="s">
        <v>194</v>
      </c>
      <c r="B2115" t="str">
        <f>VLOOKUP(C2115, olt_db!$B$2:$E$75, 2, 0)</f>
        <v>OLT-SMGN-Karang_Sari-01</v>
      </c>
      <c r="C2115" t="s">
        <v>195</v>
      </c>
      <c r="D2115" s="26" t="s">
        <v>1119</v>
      </c>
      <c r="E2115" s="26" t="s">
        <v>1064</v>
      </c>
      <c r="F2115" s="43">
        <v>2.96995927917698</v>
      </c>
      <c r="G2115" s="41">
        <v>99.134186342470301</v>
      </c>
      <c r="H2115" s="27">
        <f t="shared" si="71"/>
        <v>95.132221099663667</v>
      </c>
    </row>
    <row r="2116" spans="1:8" x14ac:dyDescent="0.3">
      <c r="A2116" t="s">
        <v>194</v>
      </c>
      <c r="B2116" t="str">
        <f>VLOOKUP(C2116, olt_db!$B$2:$E$75, 2, 0)</f>
        <v>OLT-SMGN-Karang_Sari-01</v>
      </c>
      <c r="C2116" t="s">
        <v>195</v>
      </c>
      <c r="D2116" s="26" t="s">
        <v>1119</v>
      </c>
      <c r="E2116" s="26" t="s">
        <v>1065</v>
      </c>
      <c r="F2116" s="43">
        <v>2.9707321842998899</v>
      </c>
      <c r="G2116" s="41">
        <v>99.134231160990296</v>
      </c>
      <c r="H2116" s="27">
        <f t="shared" si="71"/>
        <v>93.194711631410271</v>
      </c>
    </row>
    <row r="2117" spans="1:8" x14ac:dyDescent="0.3">
      <c r="A2117" t="s">
        <v>194</v>
      </c>
      <c r="B2117" t="str">
        <f>VLOOKUP(C2117, olt_db!$B$2:$E$75, 2, 0)</f>
        <v>OLT-SMGN-Karang_Sari-01</v>
      </c>
      <c r="C2117" t="s">
        <v>195</v>
      </c>
      <c r="D2117" s="26" t="s">
        <v>1119</v>
      </c>
      <c r="E2117" s="26" t="s">
        <v>1066</v>
      </c>
      <c r="F2117" s="43">
        <v>2.9714906158254402</v>
      </c>
      <c r="G2117" s="41">
        <v>99.134232917490493</v>
      </c>
      <c r="H2117" s="27">
        <f t="shared" si="71"/>
        <v>162.65648853974983</v>
      </c>
    </row>
    <row r="2118" spans="1:8" x14ac:dyDescent="0.3">
      <c r="A2118" t="s">
        <v>194</v>
      </c>
      <c r="B2118" t="str">
        <f>VLOOKUP(C2118, olt_db!$B$2:$E$75, 2, 0)</f>
        <v>OLT-SMGN-Karang_Sari-01</v>
      </c>
      <c r="C2118" t="s">
        <v>195</v>
      </c>
      <c r="D2118" s="26" t="s">
        <v>1119</v>
      </c>
      <c r="E2118" s="26" t="s">
        <v>1067</v>
      </c>
      <c r="F2118" s="43">
        <v>2.97204490516586</v>
      </c>
      <c r="G2118" s="41">
        <v>99.133029213624297</v>
      </c>
      <c r="H2118" s="27">
        <f t="shared" si="71"/>
        <v>45.806984669275678</v>
      </c>
    </row>
    <row r="2119" spans="1:8" x14ac:dyDescent="0.3">
      <c r="A2119" t="s">
        <v>194</v>
      </c>
      <c r="B2119" t="str">
        <f>VLOOKUP(C2119, olt_db!$B$2:$E$75, 2, 0)</f>
        <v>OLT-SMGN-Karang_Sari-01</v>
      </c>
      <c r="C2119" t="s">
        <v>195</v>
      </c>
      <c r="D2119" s="26" t="s">
        <v>1119</v>
      </c>
      <c r="E2119" s="26" t="s">
        <v>1068</v>
      </c>
      <c r="F2119" s="43">
        <v>2.9723473327846399</v>
      </c>
      <c r="G2119" s="41">
        <v>99.133247464361304</v>
      </c>
      <c r="H2119" s="27">
        <f t="shared" si="71"/>
        <v>87.585365762970739</v>
      </c>
    </row>
    <row r="2120" spans="1:8" x14ac:dyDescent="0.3">
      <c r="A2120" t="s">
        <v>194</v>
      </c>
      <c r="B2120" t="str">
        <f>VLOOKUP(C2120, olt_db!$B$2:$E$75, 2, 0)</f>
        <v>OLT-SMGN-Karang_Sari-01</v>
      </c>
      <c r="C2120" t="s">
        <v>195</v>
      </c>
      <c r="D2120" s="26" t="s">
        <v>1119</v>
      </c>
      <c r="E2120" s="26" t="s">
        <v>1069</v>
      </c>
      <c r="F2120" s="43">
        <v>2.97294842038393</v>
      </c>
      <c r="G2120" s="41">
        <v>99.133631064798095</v>
      </c>
      <c r="H2120" s="27">
        <f t="shared" si="71"/>
        <v>102.88458206334373</v>
      </c>
    </row>
    <row r="2121" spans="1:8" x14ac:dyDescent="0.3">
      <c r="A2121" t="s">
        <v>194</v>
      </c>
      <c r="B2121" t="str">
        <f>VLOOKUP(C2121, olt_db!$B$2:$E$75, 2, 0)</f>
        <v>OLT-SMGN-Karang_Sari-01</v>
      </c>
      <c r="C2121" t="s">
        <v>195</v>
      </c>
      <c r="D2121" s="26" t="s">
        <v>1119</v>
      </c>
      <c r="E2121" s="26" t="s">
        <v>1070</v>
      </c>
      <c r="F2121" s="43">
        <v>2.9737221770527902</v>
      </c>
      <c r="G2121" s="41">
        <v>99.133951427981799</v>
      </c>
      <c r="H2121" s="27">
        <f t="shared" si="71"/>
        <v>43.248995337513826</v>
      </c>
    </row>
    <row r="2122" spans="1:8" x14ac:dyDescent="0.3">
      <c r="A2122" t="s">
        <v>194</v>
      </c>
      <c r="B2122" t="str">
        <f>VLOOKUP(C2122, olt_db!$B$2:$E$75, 2, 0)</f>
        <v>OLT-SMGN-Karang_Sari-01</v>
      </c>
      <c r="C2122" t="s">
        <v>195</v>
      </c>
      <c r="D2122" s="26" t="s">
        <v>1119</v>
      </c>
      <c r="E2122" s="26" t="s">
        <v>1073</v>
      </c>
      <c r="F2122" s="43">
        <v>2.97406403529674</v>
      </c>
      <c r="G2122" s="41">
        <v>99.133867566827007</v>
      </c>
      <c r="H2122" s="27">
        <f t="shared" si="71"/>
        <v>169.12442023303947</v>
      </c>
    </row>
    <row r="2123" spans="1:8" x14ac:dyDescent="0.3">
      <c r="A2123" t="s">
        <v>194</v>
      </c>
      <c r="B2123" t="str">
        <f>VLOOKUP(C2123, olt_db!$B$2:$E$75, 2, 0)</f>
        <v>OLT-SMGN-Karang_Sari-01</v>
      </c>
      <c r="C2123" t="s">
        <v>195</v>
      </c>
      <c r="D2123" s="26" t="s">
        <v>1119</v>
      </c>
      <c r="E2123" s="26" t="s">
        <v>1074</v>
      </c>
      <c r="F2123" s="43">
        <v>2.9739893015865602</v>
      </c>
      <c r="G2123" s="41">
        <v>99.135243750791005</v>
      </c>
      <c r="H2123" s="27">
        <f t="shared" si="71"/>
        <v>53.482990006365114</v>
      </c>
    </row>
    <row r="2124" spans="1:8" x14ac:dyDescent="0.3">
      <c r="A2124" t="s">
        <v>194</v>
      </c>
      <c r="B2124" t="str">
        <f>VLOOKUP(C2124, olt_db!$B$2:$E$75, 2, 0)</f>
        <v>OLT-SMGN-Karang_Sari-01</v>
      </c>
      <c r="C2124" t="s">
        <v>195</v>
      </c>
      <c r="D2124" s="26" t="s">
        <v>1119</v>
      </c>
      <c r="E2124" s="26" t="s">
        <v>1075</v>
      </c>
      <c r="F2124" s="43">
        <v>2.9744241915331502</v>
      </c>
      <c r="G2124" s="41">
        <v>99.135261540549607</v>
      </c>
      <c r="H2124" s="27">
        <f t="shared" si="71"/>
        <v>134.571386521379</v>
      </c>
    </row>
    <row r="2125" spans="1:8" x14ac:dyDescent="0.3">
      <c r="A2125" t="s">
        <v>194</v>
      </c>
      <c r="B2125" t="str">
        <f>VLOOKUP(C2125, olt_db!$B$2:$E$75, 2, 0)</f>
        <v>OLT-SMGN-Karang_Sari-01</v>
      </c>
      <c r="C2125" t="s">
        <v>195</v>
      </c>
      <c r="D2125" s="26" t="s">
        <v>1119</v>
      </c>
      <c r="E2125" s="26" t="s">
        <v>1076</v>
      </c>
      <c r="F2125" s="43">
        <v>2.9755193225164698</v>
      </c>
      <c r="G2125" s="41">
        <v>99.135269907876605</v>
      </c>
      <c r="H2125" s="27">
        <f t="shared" si="71"/>
        <v>132.10280179749026</v>
      </c>
    </row>
    <row r="2126" spans="1:8" x14ac:dyDescent="0.3">
      <c r="A2126" t="s">
        <v>194</v>
      </c>
      <c r="B2126" t="str">
        <f>VLOOKUP(C2126, olt_db!$B$2:$E$75, 2, 0)</f>
        <v>OLT-SMGN-Karang_Sari-01</v>
      </c>
      <c r="C2126" t="s">
        <v>195</v>
      </c>
      <c r="D2126" s="26" t="s">
        <v>1119</v>
      </c>
      <c r="E2126" s="26" t="s">
        <v>1077</v>
      </c>
      <c r="F2126" s="43">
        <v>2.97659340850511</v>
      </c>
      <c r="G2126" s="41">
        <v>99.135223781006204</v>
      </c>
      <c r="H2126" s="27">
        <f t="shared" si="71"/>
        <v>115.65503398327363</v>
      </c>
    </row>
    <row r="2127" spans="1:8" x14ac:dyDescent="0.3">
      <c r="A2127" t="s">
        <v>194</v>
      </c>
      <c r="B2127" t="str">
        <f>VLOOKUP(C2127, olt_db!$B$2:$E$75, 2, 0)</f>
        <v>OLT-SMGN-Karang_Sari-01</v>
      </c>
      <c r="C2127" t="s">
        <v>195</v>
      </c>
      <c r="D2127" s="26" t="s">
        <v>1119</v>
      </c>
      <c r="E2127" s="26" t="s">
        <v>1078</v>
      </c>
      <c r="F2127" s="43">
        <v>2.9775330031920002</v>
      </c>
      <c r="G2127" s="41">
        <v>99.135168432387403</v>
      </c>
      <c r="H2127" s="27">
        <f t="shared" si="71"/>
        <v>108.8593879628269</v>
      </c>
    </row>
    <row r="2128" spans="1:8" x14ac:dyDescent="0.3">
      <c r="A2128" t="s">
        <v>194</v>
      </c>
      <c r="B2128" t="str">
        <f>VLOOKUP(C2128, olt_db!$B$2:$E$75, 2, 0)</f>
        <v>OLT-SMGN-Karang_Sari-01</v>
      </c>
      <c r="C2128" t="s">
        <v>195</v>
      </c>
      <c r="D2128" s="26" t="s">
        <v>1119</v>
      </c>
      <c r="E2128" s="26" t="s">
        <v>1079</v>
      </c>
      <c r="F2128" s="43">
        <v>2.9784188178713098</v>
      </c>
      <c r="G2128" s="41">
        <v>99.135181802898302</v>
      </c>
      <c r="H2128" s="27">
        <f t="shared" si="71"/>
        <v>58.726061173109734</v>
      </c>
    </row>
    <row r="2129" spans="1:8" x14ac:dyDescent="0.3">
      <c r="A2129" t="s">
        <v>194</v>
      </c>
      <c r="B2129" t="str">
        <f>VLOOKUP(C2129, olt_db!$B$2:$E$75, 2, 0)</f>
        <v>OLT-SMGN-Karang_Sari-01</v>
      </c>
      <c r="C2129" t="s">
        <v>195</v>
      </c>
      <c r="D2129" s="26" t="s">
        <v>1119</v>
      </c>
      <c r="E2129" s="26" t="s">
        <v>1080</v>
      </c>
      <c r="F2129" s="43">
        <v>2.9788802012419402</v>
      </c>
      <c r="G2129" s="41">
        <v>99.135306608474707</v>
      </c>
      <c r="H2129" s="27">
        <f t="shared" si="71"/>
        <v>30.148793180587671</v>
      </c>
    </row>
    <row r="2130" spans="1:8" x14ac:dyDescent="0.3">
      <c r="A2130" t="s">
        <v>194</v>
      </c>
      <c r="B2130" t="str">
        <f>VLOOKUP(C2130, olt_db!$B$2:$E$75, 2, 0)</f>
        <v>OLT-SMGN-Karang_Sari-01</v>
      </c>
      <c r="C2130" t="s">
        <v>195</v>
      </c>
      <c r="D2130" s="26" t="s">
        <v>1119</v>
      </c>
      <c r="E2130" s="26" t="s">
        <v>1081</v>
      </c>
      <c r="F2130" s="43">
        <v>2.9791253897782402</v>
      </c>
      <c r="G2130" s="41">
        <v>99.135297566506793</v>
      </c>
      <c r="H2130" s="27">
        <f t="shared" si="71"/>
        <v>110.75744380761157</v>
      </c>
    </row>
    <row r="2131" spans="1:8" x14ac:dyDescent="0.3">
      <c r="A2131" t="s">
        <v>194</v>
      </c>
      <c r="B2131" t="str">
        <f>VLOOKUP(C2131, olt_db!$B$2:$E$75, 2, 0)</f>
        <v>OLT-SMGN-Karang_Sari-01</v>
      </c>
      <c r="C2131" t="s">
        <v>195</v>
      </c>
      <c r="D2131" s="26" t="s">
        <v>1119</v>
      </c>
      <c r="E2131" s="26" t="s">
        <v>1082</v>
      </c>
      <c r="F2131" s="43">
        <v>2.9800262005582701</v>
      </c>
      <c r="G2131" s="41">
        <v>99.135266008677206</v>
      </c>
      <c r="H2131" s="27">
        <f t="shared" si="71"/>
        <v>23.669463048524197</v>
      </c>
    </row>
    <row r="2132" spans="1:8" x14ac:dyDescent="0.3">
      <c r="A2132" t="s">
        <v>194</v>
      </c>
      <c r="B2132" t="str">
        <f>VLOOKUP(C2132, olt_db!$B$2:$E$75, 2, 0)</f>
        <v>OLT-SMGN-Karang_Sari-01</v>
      </c>
      <c r="C2132" t="s">
        <v>195</v>
      </c>
      <c r="D2132" s="26" t="s">
        <v>1119</v>
      </c>
      <c r="E2132" s="26" t="s">
        <v>1083</v>
      </c>
      <c r="F2132" s="43">
        <v>2.98020818913034</v>
      </c>
      <c r="G2132" s="41">
        <v>99.135329225185203</v>
      </c>
      <c r="H2132" s="27">
        <f t="shared" si="71"/>
        <v>32.177100378560944</v>
      </c>
    </row>
    <row r="2133" spans="1:8" x14ac:dyDescent="0.3">
      <c r="A2133" t="s">
        <v>194</v>
      </c>
      <c r="B2133" t="str">
        <f>VLOOKUP(C2133, olt_db!$B$2:$E$75, 2, 0)</f>
        <v>OLT-SMGN-Karang_Sari-01</v>
      </c>
      <c r="C2133" t="s">
        <v>195</v>
      </c>
      <c r="D2133" s="26" t="s">
        <v>1119</v>
      </c>
      <c r="E2133" s="26" t="s">
        <v>1084</v>
      </c>
      <c r="F2133" s="43">
        <v>2.9804149071650698</v>
      </c>
      <c r="G2133" s="41">
        <v>99.135490190273302</v>
      </c>
      <c r="H2133" s="27">
        <f t="shared" si="71"/>
        <v>180.87730425464946</v>
      </c>
    </row>
    <row r="2134" spans="1:8" x14ac:dyDescent="0.3">
      <c r="A2134" t="s">
        <v>194</v>
      </c>
      <c r="B2134" t="str">
        <f>VLOOKUP(C2134, olt_db!$B$2:$E$75, 2, 0)</f>
        <v>OLT-SMGN-Karang_Sari-01</v>
      </c>
      <c r="C2134" t="s">
        <v>195</v>
      </c>
      <c r="D2134" s="26" t="s">
        <v>1119</v>
      </c>
      <c r="E2134" s="26" t="s">
        <v>1085</v>
      </c>
      <c r="F2134" s="43">
        <v>2.9818858344625299</v>
      </c>
      <c r="G2134" s="41">
        <v>99.135433721838695</v>
      </c>
      <c r="H2134" s="27">
        <f t="shared" si="71"/>
        <v>133.01912597923214</v>
      </c>
    </row>
    <row r="2135" spans="1:8" x14ac:dyDescent="0.3">
      <c r="A2135" t="s">
        <v>194</v>
      </c>
      <c r="B2135" t="str">
        <f>VLOOKUP(C2135, olt_db!$B$2:$E$75, 2, 0)</f>
        <v>OLT-SMGN-Karang_Sari-01</v>
      </c>
      <c r="C2135" t="s">
        <v>195</v>
      </c>
      <c r="D2135" s="26" t="s">
        <v>1119</v>
      </c>
      <c r="E2135" s="26" t="s">
        <v>1086</v>
      </c>
      <c r="F2135" s="43">
        <v>2.9829663489009799</v>
      </c>
      <c r="G2135" s="41">
        <v>99.135367597553994</v>
      </c>
      <c r="H2135" s="27">
        <f t="shared" si="71"/>
        <v>127.61527863110791</v>
      </c>
    </row>
    <row r="2136" spans="1:8" x14ac:dyDescent="0.3">
      <c r="A2136" t="s">
        <v>194</v>
      </c>
      <c r="B2136" t="str">
        <f>VLOOKUP(C2136, olt_db!$B$2:$E$75, 2, 0)</f>
        <v>OLT-SMGN-Karang_Sari-01</v>
      </c>
      <c r="C2136" t="s">
        <v>195</v>
      </c>
      <c r="D2136" s="26" t="s">
        <v>1119</v>
      </c>
      <c r="E2136" s="26" t="s">
        <v>1087</v>
      </c>
      <c r="F2136" s="43">
        <v>2.9840043607207098</v>
      </c>
      <c r="G2136" s="41">
        <v>99.135334013010393</v>
      </c>
      <c r="H2136" s="27">
        <f t="shared" si="71"/>
        <v>141.8946267382465</v>
      </c>
    </row>
    <row r="2137" spans="1:8" x14ac:dyDescent="0.3">
      <c r="A2137" t="s">
        <v>194</v>
      </c>
      <c r="B2137" t="str">
        <f>VLOOKUP(C2137, olt_db!$B$2:$E$75, 2, 0)</f>
        <v>OLT-SMGN-Karang_Sari-01</v>
      </c>
      <c r="C2137" t="s">
        <v>195</v>
      </c>
      <c r="D2137" s="26" t="s">
        <v>1119</v>
      </c>
      <c r="E2137" s="26" t="s">
        <v>1088</v>
      </c>
      <c r="F2137" s="43">
        <v>2.9851568941663098</v>
      </c>
      <c r="G2137" s="41">
        <v>99.135262227176796</v>
      </c>
      <c r="H2137" s="27">
        <f t="shared" si="71"/>
        <v>95.180337077621431</v>
      </c>
    </row>
    <row r="2138" spans="1:8" x14ac:dyDescent="0.3">
      <c r="A2138" t="s">
        <v>194</v>
      </c>
      <c r="B2138" t="str">
        <f>VLOOKUP(C2138, olt_db!$B$2:$E$75, 2, 0)</f>
        <v>OLT-SMGN-Karang_Sari-01</v>
      </c>
      <c r="C2138" t="s">
        <v>195</v>
      </c>
      <c r="D2138" s="26" t="s">
        <v>1119</v>
      </c>
      <c r="E2138" s="26" t="s">
        <v>1089</v>
      </c>
      <c r="F2138" s="43">
        <v>2.98593148452666</v>
      </c>
      <c r="G2138" s="41">
        <v>99.135264030863297</v>
      </c>
      <c r="H2138" s="27">
        <f t="shared" si="71"/>
        <v>145.62035141287387</v>
      </c>
    </row>
    <row r="2139" spans="1:8" x14ac:dyDescent="0.3">
      <c r="A2139" t="s">
        <v>194</v>
      </c>
      <c r="B2139" t="str">
        <f>VLOOKUP(C2139, olt_db!$B$2:$E$75, 2, 0)</f>
        <v>OLT-SMGN-Karang_Sari-01</v>
      </c>
      <c r="C2139" t="s">
        <v>195</v>
      </c>
      <c r="D2139" s="26" t="s">
        <v>1119</v>
      </c>
      <c r="E2139" s="26" t="s">
        <v>1090</v>
      </c>
      <c r="F2139" s="43">
        <v>2.9869483192258701</v>
      </c>
      <c r="G2139" s="41">
        <v>99.135873516326001</v>
      </c>
      <c r="H2139" s="27">
        <f t="shared" si="71"/>
        <v>113.43803777308479</v>
      </c>
    </row>
    <row r="2140" spans="1:8" x14ac:dyDescent="0.3">
      <c r="A2140" t="s">
        <v>194</v>
      </c>
      <c r="B2140" t="str">
        <f>VLOOKUP(C2140, olt_db!$B$2:$E$75, 2, 0)</f>
        <v>OLT-SMGN-Karang_Sari-01</v>
      </c>
      <c r="C2140" t="s">
        <v>195</v>
      </c>
      <c r="D2140" s="26" t="s">
        <v>1119</v>
      </c>
      <c r="E2140" s="26" t="s">
        <v>1091</v>
      </c>
      <c r="F2140" s="43">
        <v>2.9877326532409199</v>
      </c>
      <c r="G2140" s="41">
        <v>99.136361082297</v>
      </c>
      <c r="H2140" s="27">
        <f t="shared" si="71"/>
        <v>172.01404250236007</v>
      </c>
    </row>
    <row r="2141" spans="1:8" x14ac:dyDescent="0.3">
      <c r="A2141" t="s">
        <v>194</v>
      </c>
      <c r="B2141" t="str">
        <f>VLOOKUP(C2141, olt_db!$B$2:$E$75, 2, 0)</f>
        <v>OLT-SMGN-Karang_Sari-01</v>
      </c>
      <c r="C2141" t="s">
        <v>195</v>
      </c>
      <c r="D2141" s="26" t="s">
        <v>1119</v>
      </c>
      <c r="E2141" s="26" t="s">
        <v>1092</v>
      </c>
      <c r="F2141" s="43">
        <v>2.98895523504155</v>
      </c>
      <c r="G2141" s="41">
        <v>99.137043883481098</v>
      </c>
      <c r="H2141" s="27">
        <f t="shared" si="71"/>
        <v>19.143121159916902</v>
      </c>
    </row>
    <row r="2142" spans="1:8" x14ac:dyDescent="0.3">
      <c r="A2142" t="s">
        <v>194</v>
      </c>
      <c r="B2142" t="str">
        <f>VLOOKUP(C2142, olt_db!$B$2:$E$75, 2, 0)</f>
        <v>OLT-SMGN-Karang_Sari-01</v>
      </c>
      <c r="C2142" t="s">
        <v>195</v>
      </c>
      <c r="D2142" s="26" t="s">
        <v>1119</v>
      </c>
      <c r="E2142" s="26" t="s">
        <v>1093</v>
      </c>
      <c r="F2142" s="43">
        <v>2.98911073401174</v>
      </c>
      <c r="G2142" s="41">
        <v>99.137034341377898</v>
      </c>
      <c r="H2142" s="27">
        <f t="shared" si="71"/>
        <v>181.34262213091802</v>
      </c>
    </row>
    <row r="2143" spans="1:8" x14ac:dyDescent="0.3">
      <c r="A2143" t="s">
        <v>194</v>
      </c>
      <c r="B2143" t="str">
        <f>VLOOKUP(C2143, olt_db!$B$2:$E$75, 2, 0)</f>
        <v>OLT-SMGN-Karang_Sari-01</v>
      </c>
      <c r="C2143" t="s">
        <v>195</v>
      </c>
      <c r="D2143" s="26" t="s">
        <v>1119</v>
      </c>
      <c r="E2143" s="26" t="s">
        <v>1094</v>
      </c>
      <c r="F2143" s="43">
        <v>2.98920447728662</v>
      </c>
      <c r="G2143" s="41">
        <v>99.135559520619296</v>
      </c>
      <c r="H2143" s="27">
        <f t="shared" si="71"/>
        <v>30.769931755660757</v>
      </c>
    </row>
    <row r="2144" spans="1:8" x14ac:dyDescent="0.3">
      <c r="A2144" t="s">
        <v>194</v>
      </c>
      <c r="B2144" t="str">
        <f>VLOOKUP(C2144, olt_db!$B$2:$E$75, 2, 0)</f>
        <v>OLT-SMGN-Karang_Sari-01</v>
      </c>
      <c r="C2144" t="s">
        <v>195</v>
      </c>
      <c r="D2144" s="26" t="s">
        <v>1119</v>
      </c>
      <c r="E2144" s="26" t="s">
        <v>1095</v>
      </c>
      <c r="F2144" s="43">
        <v>2.9893761895701001</v>
      </c>
      <c r="G2144" s="41">
        <v>99.1353770081503</v>
      </c>
      <c r="H2144" s="27">
        <f t="shared" si="71"/>
        <v>121.77213051955435</v>
      </c>
    </row>
    <row r="2145" spans="1:8" x14ac:dyDescent="0.3">
      <c r="A2145" t="s">
        <v>194</v>
      </c>
      <c r="B2145" t="str">
        <f>VLOOKUP(C2145, olt_db!$B$2:$E$75, 2, 0)</f>
        <v>OLT-SMGN-Karang_Sari-01</v>
      </c>
      <c r="C2145" t="s">
        <v>195</v>
      </c>
      <c r="D2145" s="26" t="s">
        <v>1119</v>
      </c>
      <c r="E2145" s="26" t="s">
        <v>1096</v>
      </c>
      <c r="F2145" s="43">
        <v>2.99020609934905</v>
      </c>
      <c r="G2145" s="41">
        <v>99.134834668142105</v>
      </c>
      <c r="H2145" s="27">
        <f t="shared" si="71"/>
        <v>101.04321414494815</v>
      </c>
    </row>
    <row r="2146" spans="1:8" x14ac:dyDescent="0.3">
      <c r="A2146" t="s">
        <v>194</v>
      </c>
      <c r="B2146" t="str">
        <f>VLOOKUP(C2146, olt_db!$B$2:$E$75, 2, 0)</f>
        <v>OLT-SMGN-Karang_Sari-01</v>
      </c>
      <c r="C2146" t="s">
        <v>195</v>
      </c>
      <c r="D2146" s="26" t="s">
        <v>1119</v>
      </c>
      <c r="E2146" s="26" t="s">
        <v>1097</v>
      </c>
      <c r="F2146" s="43">
        <v>2.9908847427246998</v>
      </c>
      <c r="G2146" s="41">
        <v>99.134369675647505</v>
      </c>
      <c r="H2146" s="27">
        <f t="shared" si="71"/>
        <v>122.14168709198961</v>
      </c>
    </row>
    <row r="2147" spans="1:8" x14ac:dyDescent="0.3">
      <c r="A2147" t="s">
        <v>194</v>
      </c>
      <c r="B2147" t="str">
        <f>VLOOKUP(C2147, olt_db!$B$2:$E$75, 2, 0)</f>
        <v>OLT-SMGN-Karang_Sari-01</v>
      </c>
      <c r="C2147" t="s">
        <v>195</v>
      </c>
      <c r="D2147" s="26" t="s">
        <v>1119</v>
      </c>
      <c r="E2147" s="26" t="s">
        <v>1098</v>
      </c>
      <c r="F2147" s="43">
        <v>2.9917259233808702</v>
      </c>
      <c r="G2147" s="41">
        <v>99.133839361408107</v>
      </c>
      <c r="H2147" s="27">
        <f t="shared" si="71"/>
        <v>91.368684483404039</v>
      </c>
    </row>
    <row r="2148" spans="1:8" x14ac:dyDescent="0.3">
      <c r="A2148" t="s">
        <v>194</v>
      </c>
      <c r="B2148" t="str">
        <f>VLOOKUP(C2148, olt_db!$B$2:$E$75, 2, 0)</f>
        <v>OLT-SMGN-Karang_Sari-01</v>
      </c>
      <c r="C2148" t="s">
        <v>195</v>
      </c>
      <c r="D2148" s="26" t="s">
        <v>1119</v>
      </c>
      <c r="E2148" s="26" t="s">
        <v>1099</v>
      </c>
      <c r="F2148" s="43">
        <v>2.9923270558425101</v>
      </c>
      <c r="G2148" s="41">
        <v>99.133401111748398</v>
      </c>
      <c r="H2148" s="27">
        <f t="shared" si="71"/>
        <v>74.807421605350413</v>
      </c>
    </row>
    <row r="2149" spans="1:8" x14ac:dyDescent="0.3">
      <c r="A2149" t="s">
        <v>194</v>
      </c>
      <c r="B2149" t="str">
        <f>VLOOKUP(C2149, olt_db!$B$2:$E$75, 2, 0)</f>
        <v>OLT-SMGN-Karang_Sari-01</v>
      </c>
      <c r="C2149" t="s">
        <v>195</v>
      </c>
      <c r="D2149" s="26" t="s">
        <v>1119</v>
      </c>
      <c r="E2149" s="26" t="s">
        <v>1100</v>
      </c>
      <c r="F2149" s="43">
        <v>2.9928474118686799</v>
      </c>
      <c r="G2149" s="41">
        <v>99.133084673797299</v>
      </c>
      <c r="H2149" s="27">
        <f t="shared" si="71"/>
        <v>71.827168550566611</v>
      </c>
    </row>
    <row r="2150" spans="1:8" x14ac:dyDescent="0.3">
      <c r="A2150" t="s">
        <v>194</v>
      </c>
      <c r="B2150" t="str">
        <f>VLOOKUP(C2150, olt_db!$B$2:$E$75, 2, 0)</f>
        <v>OLT-SMGN-Karang_Sari-01</v>
      </c>
      <c r="C2150" t="s">
        <v>195</v>
      </c>
      <c r="D2150" s="26" t="s">
        <v>1119</v>
      </c>
      <c r="E2150" s="26" t="s">
        <v>1101</v>
      </c>
      <c r="F2150" s="43">
        <v>2.9933568973554401</v>
      </c>
      <c r="G2150" s="41">
        <v>99.132797727987693</v>
      </c>
      <c r="H2150" s="27">
        <f t="shared" si="71"/>
        <v>97.020784386555917</v>
      </c>
    </row>
    <row r="2151" spans="1:8" x14ac:dyDescent="0.3">
      <c r="A2151" t="s">
        <v>194</v>
      </c>
      <c r="B2151" t="str">
        <f>VLOOKUP(C2151, olt_db!$B$2:$E$75, 2, 0)</f>
        <v>OLT-SMGN-Karang_Sari-01</v>
      </c>
      <c r="C2151" t="s">
        <v>195</v>
      </c>
      <c r="D2151" s="26" t="s">
        <v>1119</v>
      </c>
      <c r="E2151" s="26" t="s">
        <v>1102</v>
      </c>
      <c r="F2151" s="43">
        <v>2.9940670777763398</v>
      </c>
      <c r="G2151" s="41">
        <v>99.132452197197793</v>
      </c>
      <c r="H2151" s="27">
        <f t="shared" si="71"/>
        <v>44.84222762173502</v>
      </c>
    </row>
    <row r="2152" spans="1:8" x14ac:dyDescent="0.3">
      <c r="A2152" t="s">
        <v>194</v>
      </c>
      <c r="B2152" t="str">
        <f>VLOOKUP(C2152, olt_db!$B$2:$E$75, 2, 0)</f>
        <v>OLT-SMGN-Karang_Sari-01</v>
      </c>
      <c r="C2152" t="s">
        <v>195</v>
      </c>
      <c r="D2152" s="26" t="s">
        <v>1119</v>
      </c>
      <c r="E2152" s="26" t="s">
        <v>1103</v>
      </c>
      <c r="F2152" s="43">
        <v>2.9943683666001499</v>
      </c>
      <c r="G2152" s="41">
        <v>99.132245998529001</v>
      </c>
      <c r="H2152" s="27">
        <f t="shared" si="71"/>
        <v>165.80370969901296</v>
      </c>
    </row>
    <row r="2153" spans="1:8" x14ac:dyDescent="0.3">
      <c r="A2153" t="s">
        <v>194</v>
      </c>
      <c r="B2153" t="str">
        <f>VLOOKUP(C2153, olt_db!$B$2:$E$75, 2, 0)</f>
        <v>OLT-SMGN-Karang_Sari-01</v>
      </c>
      <c r="C2153" t="s">
        <v>195</v>
      </c>
      <c r="D2153" s="26" t="s">
        <v>1119</v>
      </c>
      <c r="E2153" s="26" t="s">
        <v>1104</v>
      </c>
      <c r="F2153" s="43">
        <v>2.99534198525844</v>
      </c>
      <c r="G2153" s="41">
        <v>99.131310495954395</v>
      </c>
      <c r="H2153" s="27">
        <f t="shared" si="71"/>
        <v>85.33997956818132</v>
      </c>
    </row>
    <row r="2154" spans="1:8" x14ac:dyDescent="0.3">
      <c r="A2154" t="s">
        <v>194</v>
      </c>
      <c r="B2154" t="str">
        <f>VLOOKUP(C2154, olt_db!$B$2:$E$75, 2, 0)</f>
        <v>OLT-SMGN-Karang_Sari-01</v>
      </c>
      <c r="C2154" t="s">
        <v>195</v>
      </c>
      <c r="D2154" s="26" t="s">
        <v>1119</v>
      </c>
      <c r="E2154" s="26" t="s">
        <v>1105</v>
      </c>
      <c r="F2154" s="43">
        <v>2.9958064360712702</v>
      </c>
      <c r="G2154" s="41">
        <v>99.130793427222301</v>
      </c>
      <c r="H2154" s="27">
        <f t="shared" si="71"/>
        <v>88.235075803843699</v>
      </c>
    </row>
    <row r="2155" spans="1:8" x14ac:dyDescent="0.3">
      <c r="A2155" t="s">
        <v>194</v>
      </c>
      <c r="B2155" t="str">
        <f>VLOOKUP(C2155, olt_db!$B$2:$E$75, 2, 0)</f>
        <v>OLT-SMGN-Karang_Sari-01</v>
      </c>
      <c r="C2155" t="s">
        <v>195</v>
      </c>
      <c r="D2155" s="26" t="s">
        <v>1119</v>
      </c>
      <c r="E2155" s="26" t="s">
        <v>1106</v>
      </c>
      <c r="F2155" s="43">
        <v>2.99632166344003</v>
      </c>
      <c r="G2155" s="41">
        <v>99.1302925763367</v>
      </c>
      <c r="H2155" s="27">
        <f t="shared" si="71"/>
        <v>42.499799942007428</v>
      </c>
    </row>
    <row r="2156" spans="1:8" x14ac:dyDescent="0.3">
      <c r="A2156" t="s">
        <v>194</v>
      </c>
      <c r="B2156" t="str">
        <f>VLOOKUP(C2156, olt_db!$B$2:$E$75, 2, 0)</f>
        <v>OLT-SMGN-Karang_Sari-01</v>
      </c>
      <c r="C2156" t="s">
        <v>195</v>
      </c>
      <c r="D2156" s="26" t="s">
        <v>1119</v>
      </c>
      <c r="E2156" s="26" t="s">
        <v>1107</v>
      </c>
      <c r="F2156" s="43">
        <v>2.99658869372323</v>
      </c>
      <c r="G2156" s="41">
        <v>99.130072454649294</v>
      </c>
      <c r="H2156" s="27">
        <f t="shared" si="71"/>
        <v>35.087950897240027</v>
      </c>
    </row>
    <row r="2157" spans="1:8" x14ac:dyDescent="0.3">
      <c r="A2157" t="s">
        <v>194</v>
      </c>
      <c r="B2157" t="str">
        <f>VLOOKUP(C2157, olt_db!$B$2:$E$75, 2, 0)</f>
        <v>OLT-SMGN-Karang_Sari-01</v>
      </c>
      <c r="C2157" t="s">
        <v>195</v>
      </c>
      <c r="D2157" s="26" t="s">
        <v>1119</v>
      </c>
      <c r="E2157" s="26" t="s">
        <v>1108</v>
      </c>
      <c r="F2157" s="43">
        <v>2.99686103518003</v>
      </c>
      <c r="G2157" s="41">
        <v>99.129986485587096</v>
      </c>
      <c r="H2157" s="27">
        <f t="shared" si="71"/>
        <v>41.691909293288035</v>
      </c>
    </row>
    <row r="2158" spans="1:8" x14ac:dyDescent="0.3">
      <c r="A2158" t="s">
        <v>194</v>
      </c>
      <c r="B2158" t="str">
        <f>VLOOKUP(C2158, olt_db!$B$2:$E$75, 2, 0)</f>
        <v>OLT-SMGN-Karang_Sari-01</v>
      </c>
      <c r="C2158" t="s">
        <v>195</v>
      </c>
      <c r="D2158" s="26" t="s">
        <v>1119</v>
      </c>
      <c r="E2158" s="26" t="s">
        <v>1109</v>
      </c>
      <c r="F2158" s="43">
        <v>2.9971981006077799</v>
      </c>
      <c r="G2158" s="41">
        <v>99.129947591042395</v>
      </c>
      <c r="H2158" s="27">
        <f t="shared" si="71"/>
        <v>23.958779549456096</v>
      </c>
    </row>
    <row r="2159" spans="1:8" x14ac:dyDescent="0.3">
      <c r="A2159" t="s">
        <v>194</v>
      </c>
      <c r="B2159" t="str">
        <f>VLOOKUP(C2159, olt_db!$B$2:$E$75, 2, 0)</f>
        <v>OLT-SMGN-Karang_Sari-01</v>
      </c>
      <c r="C2159" t="s">
        <v>195</v>
      </c>
      <c r="D2159" s="26" t="s">
        <v>1119</v>
      </c>
      <c r="E2159" s="26" t="s">
        <v>1110</v>
      </c>
      <c r="F2159" s="43">
        <v>2.99736864850192</v>
      </c>
      <c r="G2159" s="41">
        <v>99.129852957557603</v>
      </c>
      <c r="H2159" s="27">
        <f t="shared" si="71"/>
        <v>154.94597161912017</v>
      </c>
    </row>
    <row r="2160" spans="1:8" x14ac:dyDescent="0.3">
      <c r="A2160" t="s">
        <v>194</v>
      </c>
      <c r="B2160" t="str">
        <f>VLOOKUP(C2160, olt_db!$B$2:$E$75, 2, 0)</f>
        <v>OLT-SMGN-Karang_Sari-01</v>
      </c>
      <c r="C2160" t="s">
        <v>195</v>
      </c>
      <c r="D2160" s="26" t="s">
        <v>1119</v>
      </c>
      <c r="E2160" s="26" t="s">
        <v>1111</v>
      </c>
      <c r="F2160" s="43">
        <v>2.9982210402049199</v>
      </c>
      <c r="G2160" s="41">
        <v>99.128922445097899</v>
      </c>
      <c r="H2160" s="27">
        <f t="shared" si="71"/>
        <v>181.10354933079293</v>
      </c>
    </row>
    <row r="2161" spans="1:8" x14ac:dyDescent="0.3">
      <c r="A2161" t="s">
        <v>194</v>
      </c>
      <c r="B2161" t="str">
        <f>VLOOKUP(C2161, olt_db!$B$2:$E$75, 2, 0)</f>
        <v>OLT-SMGN-Karang_Sari-01</v>
      </c>
      <c r="C2161" t="s">
        <v>195</v>
      </c>
      <c r="D2161" s="26" t="s">
        <v>1119</v>
      </c>
      <c r="E2161" s="26" t="s">
        <v>1112</v>
      </c>
      <c r="F2161" s="43">
        <v>2.9992138995876401</v>
      </c>
      <c r="G2161" s="41">
        <v>99.1278317035067</v>
      </c>
      <c r="H2161" s="27">
        <f t="shared" si="71"/>
        <v>166.71727415342019</v>
      </c>
    </row>
    <row r="2162" spans="1:8" x14ac:dyDescent="0.3">
      <c r="A2162" t="s">
        <v>194</v>
      </c>
      <c r="B2162" t="str">
        <f>VLOOKUP(C2162, olt_db!$B$2:$E$75, 2, 0)</f>
        <v>OLT-SMGN-Karang_Sari-01</v>
      </c>
      <c r="C2162" t="s">
        <v>195</v>
      </c>
      <c r="D2162" s="26" t="s">
        <v>1119</v>
      </c>
      <c r="E2162" s="26" t="s">
        <v>1113</v>
      </c>
      <c r="F2162" s="43">
        <v>3.0001208538109898</v>
      </c>
      <c r="G2162" s="41">
        <v>99.126821229221804</v>
      </c>
      <c r="H2162" s="27">
        <f t="shared" si="71"/>
        <v>164.56607656193</v>
      </c>
    </row>
    <row r="2163" spans="1:8" x14ac:dyDescent="0.3">
      <c r="A2163" t="s">
        <v>194</v>
      </c>
      <c r="B2163" t="str">
        <f>VLOOKUP(C2163, olt_db!$B$2:$E$75, 2, 0)</f>
        <v>OLT-SMGN-Karang_Sari-01</v>
      </c>
      <c r="C2163" t="s">
        <v>195</v>
      </c>
      <c r="D2163" s="26" t="s">
        <v>1119</v>
      </c>
      <c r="E2163" s="26" t="s">
        <v>1114</v>
      </c>
      <c r="F2163" s="43">
        <v>3.0010140005601298</v>
      </c>
      <c r="G2163" s="41">
        <v>99.125821901932397</v>
      </c>
      <c r="H2163" s="27">
        <f t="shared" si="71"/>
        <v>176.73526615794776</v>
      </c>
    </row>
    <row r="2164" spans="1:8" x14ac:dyDescent="0.3">
      <c r="A2164" t="s">
        <v>194</v>
      </c>
      <c r="B2164" t="str">
        <f>VLOOKUP(C2164, olt_db!$B$2:$E$75, 2, 0)</f>
        <v>OLT-SMGN-Karang_Sari-01</v>
      </c>
      <c r="C2164" t="s">
        <v>195</v>
      </c>
      <c r="D2164" s="26" t="s">
        <v>1119</v>
      </c>
      <c r="E2164" s="26" t="s">
        <v>1115</v>
      </c>
      <c r="F2164" s="43">
        <v>3.0019885513647799</v>
      </c>
      <c r="G2164" s="41">
        <v>99.124762642336904</v>
      </c>
      <c r="H2164" s="27">
        <f t="shared" si="71"/>
        <v>95.451171699863366</v>
      </c>
    </row>
    <row r="2165" spans="1:8" x14ac:dyDescent="0.3">
      <c r="A2165" t="s">
        <v>194</v>
      </c>
      <c r="B2165" t="str">
        <f>VLOOKUP(C2165, olt_db!$B$2:$E$75, 2, 0)</f>
        <v>OLT-SMGN-Karang_Sari-01</v>
      </c>
      <c r="C2165" t="s">
        <v>195</v>
      </c>
      <c r="D2165" s="26" t="s">
        <v>1119</v>
      </c>
      <c r="E2165" s="26" t="s">
        <v>1116</v>
      </c>
      <c r="F2165" s="43">
        <v>3.00250698660281</v>
      </c>
      <c r="G2165" s="41">
        <v>99.124183368379093</v>
      </c>
      <c r="H2165" s="27">
        <f t="shared" si="71"/>
        <v>128.32499369137668</v>
      </c>
    </row>
    <row r="2166" spans="1:8" x14ac:dyDescent="0.3">
      <c r="A2166" t="s">
        <v>194</v>
      </c>
      <c r="B2166" t="str">
        <f>VLOOKUP(C2166, olt_db!$B$2:$E$75, 2, 0)</f>
        <v>OLT-SMGN-Karang_Sari-01</v>
      </c>
      <c r="C2166" t="s">
        <v>195</v>
      </c>
      <c r="D2166" s="26" t="s">
        <v>1119</v>
      </c>
      <c r="E2166" s="26" t="s">
        <v>1117</v>
      </c>
      <c r="F2166" s="43">
        <v>3.0032064772532601</v>
      </c>
      <c r="G2166" s="41">
        <v>99.1234068437643</v>
      </c>
      <c r="H2166" s="27">
        <f t="shared" si="71"/>
        <v>133.06594899157946</v>
      </c>
    </row>
    <row r="2167" spans="1:8" x14ac:dyDescent="0.3">
      <c r="A2167" t="s">
        <v>194</v>
      </c>
      <c r="B2167" t="str">
        <f>VLOOKUP(C2167, olt_db!$B$2:$E$75, 2, 0)</f>
        <v>OLT-SMGN-Karang_Sari-01</v>
      </c>
      <c r="C2167" t="s">
        <v>195</v>
      </c>
      <c r="D2167" s="26" t="s">
        <v>1119</v>
      </c>
      <c r="E2167" s="26" t="s">
        <v>1045</v>
      </c>
      <c r="F2167" s="43">
        <v>3.0039552462178301</v>
      </c>
      <c r="G2167" s="41">
        <v>99.122623436282097</v>
      </c>
      <c r="H2167" s="27">
        <f t="shared" si="71"/>
        <v>48.006480782953446</v>
      </c>
    </row>
    <row r="2168" spans="1:8" x14ac:dyDescent="0.3">
      <c r="A2168" t="s">
        <v>194</v>
      </c>
      <c r="B2168" t="str">
        <f>VLOOKUP(C2168, olt_db!$B$2:$E$75, 2, 0)</f>
        <v>OLT-SMGN-Karang_Sari-01</v>
      </c>
      <c r="C2168" t="s">
        <v>195</v>
      </c>
      <c r="D2168" s="26" t="s">
        <v>1119</v>
      </c>
      <c r="E2168" s="26" t="s">
        <v>1160</v>
      </c>
      <c r="F2168" s="43">
        <v>3.0042796250516499</v>
      </c>
      <c r="G2168" s="41">
        <v>99.122841479284503</v>
      </c>
      <c r="H2168" s="27">
        <f t="shared" si="71"/>
        <v>57.415659165152114</v>
      </c>
    </row>
    <row r="2169" spans="1:8" x14ac:dyDescent="0.3">
      <c r="A2169" t="s">
        <v>194</v>
      </c>
      <c r="B2169" t="str">
        <f>VLOOKUP(C2169, olt_db!$B$2:$E$75, 2, 0)</f>
        <v>OLT-SMGN-Karang_Sari-01</v>
      </c>
      <c r="C2169" t="s">
        <v>195</v>
      </c>
      <c r="D2169" s="26" t="s">
        <v>1119</v>
      </c>
      <c r="E2169" s="26" t="s">
        <v>1046</v>
      </c>
      <c r="F2169" s="43">
        <v>3.0045232331044902</v>
      </c>
      <c r="G2169" s="41">
        <v>99.123240756989603</v>
      </c>
      <c r="H2169" s="137">
        <f>(ACOS(COS(RADIANS(90-olt_db!F36)) * COS(RADIANS(90-F2169)) + SIN(RADIANS(90-olt_db!F36)) * SIN(RADIANS(90-F2169)) * COS(RADIANS(olt_db!G36-G2169))) * 6371392)*1.105</f>
        <v>20.025989419356801</v>
      </c>
    </row>
    <row r="2170" spans="1:8" x14ac:dyDescent="0.3">
      <c r="A2170" t="s">
        <v>194</v>
      </c>
      <c r="B2170" t="str">
        <f>VLOOKUP(C2170, olt_db!$B$2:$E$75, 2, 0)</f>
        <v>OLT-SMGN-Karang_Sari-01</v>
      </c>
      <c r="C2170" t="s">
        <v>195</v>
      </c>
      <c r="D2170" s="24" t="s">
        <v>1120</v>
      </c>
      <c r="E2170" s="24" t="s">
        <v>1125</v>
      </c>
      <c r="F2170" s="46">
        <v>3.0151863009509698</v>
      </c>
      <c r="G2170" s="159">
        <v>99.122110007732701</v>
      </c>
      <c r="H2170" s="25">
        <f t="shared" ref="H2170:H2204" si="72">(ACOS(COS(RADIANS(90-F2171)) * COS(RADIANS(90-F2170)) + SIN(RADIANS(90-F2171)) * SIN(RADIANS(90-F2170)) * COS(RADIANS(G2171-G2170))) * 6371392)*1.105</f>
        <v>115.27284578003616</v>
      </c>
    </row>
    <row r="2171" spans="1:8" x14ac:dyDescent="0.3">
      <c r="A2171" t="s">
        <v>194</v>
      </c>
      <c r="B2171" t="str">
        <f>VLOOKUP(C2171, olt_db!$B$2:$E$75, 2, 0)</f>
        <v>OLT-SMGN-Karang_Sari-01</v>
      </c>
      <c r="C2171" t="s">
        <v>195</v>
      </c>
      <c r="D2171" s="24" t="s">
        <v>1120</v>
      </c>
      <c r="E2171" s="24" t="s">
        <v>1126</v>
      </c>
      <c r="F2171" s="46">
        <v>3.0145920746571799</v>
      </c>
      <c r="G2171" s="159">
        <v>99.121383093088696</v>
      </c>
      <c r="H2171" s="25">
        <f t="shared" si="72"/>
        <v>98.998320318860891</v>
      </c>
    </row>
    <row r="2172" spans="1:8" x14ac:dyDescent="0.3">
      <c r="A2172" t="s">
        <v>194</v>
      </c>
      <c r="B2172" t="str">
        <f>VLOOKUP(C2172, olt_db!$B$2:$E$75, 2, 0)</f>
        <v>OLT-SMGN-Karang_Sari-01</v>
      </c>
      <c r="C2172" t="s">
        <v>195</v>
      </c>
      <c r="D2172" s="24" t="s">
        <v>1120</v>
      </c>
      <c r="E2172" s="24" t="s">
        <v>1127</v>
      </c>
      <c r="F2172" s="46">
        <v>3.01413483853693</v>
      </c>
      <c r="G2172" s="159">
        <v>99.120718826669801</v>
      </c>
      <c r="H2172" s="25">
        <f t="shared" si="72"/>
        <v>132.93871905883225</v>
      </c>
    </row>
    <row r="2173" spans="1:8" x14ac:dyDescent="0.3">
      <c r="A2173" t="s">
        <v>194</v>
      </c>
      <c r="B2173" t="str">
        <f>VLOOKUP(C2173, olt_db!$B$2:$E$75, 2, 0)</f>
        <v>OLT-SMGN-Karang_Sari-01</v>
      </c>
      <c r="C2173" t="s">
        <v>195</v>
      </c>
      <c r="D2173" s="24" t="s">
        <v>1120</v>
      </c>
      <c r="E2173" s="24" t="s">
        <v>1128</v>
      </c>
      <c r="F2173" s="46">
        <v>3.0135967376362198</v>
      </c>
      <c r="G2173" s="159">
        <v>99.119778962389404</v>
      </c>
      <c r="H2173" s="25">
        <f t="shared" si="72"/>
        <v>68.157247870547494</v>
      </c>
    </row>
    <row r="2174" spans="1:8" x14ac:dyDescent="0.3">
      <c r="A2174" t="s">
        <v>194</v>
      </c>
      <c r="B2174" t="str">
        <f>VLOOKUP(C2174, olt_db!$B$2:$E$75, 2, 0)</f>
        <v>OLT-SMGN-Karang_Sari-01</v>
      </c>
      <c r="C2174" t="s">
        <v>195</v>
      </c>
      <c r="D2174" s="24" t="s">
        <v>1120</v>
      </c>
      <c r="E2174" s="24" t="s">
        <v>1129</v>
      </c>
      <c r="F2174" s="46">
        <v>3.01336445652018</v>
      </c>
      <c r="G2174" s="159">
        <v>99.119274569214298</v>
      </c>
      <c r="H2174" s="25">
        <f t="shared" si="72"/>
        <v>60.2973125682798</v>
      </c>
    </row>
    <row r="2175" spans="1:8" x14ac:dyDescent="0.3">
      <c r="A2175" t="s">
        <v>194</v>
      </c>
      <c r="B2175" t="str">
        <f>VLOOKUP(C2175, olt_db!$B$2:$E$75, 2, 0)</f>
        <v>OLT-SMGN-Karang_Sari-01</v>
      </c>
      <c r="C2175" t="s">
        <v>195</v>
      </c>
      <c r="D2175" s="24" t="s">
        <v>1120</v>
      </c>
      <c r="E2175" s="24" t="s">
        <v>1130</v>
      </c>
      <c r="F2175" s="46">
        <v>3.01338913560302</v>
      </c>
      <c r="G2175" s="159">
        <v>99.118783802181298</v>
      </c>
      <c r="H2175" s="25">
        <f t="shared" si="72"/>
        <v>80.986207457881875</v>
      </c>
    </row>
    <row r="2176" spans="1:8" x14ac:dyDescent="0.3">
      <c r="A2176" t="s">
        <v>194</v>
      </c>
      <c r="B2176" t="str">
        <f>VLOOKUP(C2176, olt_db!$B$2:$E$75, 2, 0)</f>
        <v>OLT-SMGN-Karang_Sari-01</v>
      </c>
      <c r="C2176" t="s">
        <v>195</v>
      </c>
      <c r="D2176" s="24" t="s">
        <v>1120</v>
      </c>
      <c r="E2176" s="24" t="s">
        <v>1131</v>
      </c>
      <c r="F2176" s="46">
        <v>3.0132286997449</v>
      </c>
      <c r="G2176" s="159">
        <v>99.118143663816298</v>
      </c>
      <c r="H2176" s="25">
        <f t="shared" si="72"/>
        <v>52.645360238776867</v>
      </c>
    </row>
    <row r="2177" spans="1:8" x14ac:dyDescent="0.3">
      <c r="A2177" t="s">
        <v>194</v>
      </c>
      <c r="B2177" t="str">
        <f>VLOOKUP(C2177, olt_db!$B$2:$E$75, 2, 0)</f>
        <v>OLT-SMGN-Karang_Sari-01</v>
      </c>
      <c r="C2177" t="s">
        <v>195</v>
      </c>
      <c r="D2177" s="24" t="s">
        <v>1120</v>
      </c>
      <c r="E2177" s="24" t="s">
        <v>1132</v>
      </c>
      <c r="F2177" s="46">
        <v>3.0130810829249501</v>
      </c>
      <c r="G2177" s="159">
        <v>99.1177409039271</v>
      </c>
      <c r="H2177" s="25">
        <f t="shared" si="72"/>
        <v>40.714120968613237</v>
      </c>
    </row>
    <row r="2178" spans="1:8" x14ac:dyDescent="0.3">
      <c r="A2178" t="s">
        <v>194</v>
      </c>
      <c r="B2178" t="str">
        <f>VLOOKUP(C2178, olt_db!$B$2:$E$75, 2, 0)</f>
        <v>OLT-SMGN-Karang_Sari-01</v>
      </c>
      <c r="C2178" t="s">
        <v>195</v>
      </c>
      <c r="D2178" s="24" t="s">
        <v>1120</v>
      </c>
      <c r="E2178" s="24" t="s">
        <v>1133</v>
      </c>
      <c r="F2178" s="46">
        <v>3.0128957385207502</v>
      </c>
      <c r="G2178" s="159">
        <v>99.117465873239695</v>
      </c>
      <c r="H2178" s="25">
        <f t="shared" si="72"/>
        <v>46.767254674282022</v>
      </c>
    </row>
    <row r="2179" spans="1:8" x14ac:dyDescent="0.3">
      <c r="A2179" t="s">
        <v>194</v>
      </c>
      <c r="B2179" t="str">
        <f>VLOOKUP(C2179, olt_db!$B$2:$E$75, 2, 0)</f>
        <v>OLT-SMGN-Karang_Sari-01</v>
      </c>
      <c r="C2179" t="s">
        <v>195</v>
      </c>
      <c r="D2179" s="24" t="s">
        <v>1120</v>
      </c>
      <c r="E2179" s="24" t="s">
        <v>1134</v>
      </c>
      <c r="F2179" s="46">
        <v>3.0125757360968302</v>
      </c>
      <c r="G2179" s="159">
        <v>99.117259545071803</v>
      </c>
      <c r="H2179" s="25">
        <f t="shared" si="72"/>
        <v>46.442893476867013</v>
      </c>
    </row>
    <row r="2180" spans="1:8" x14ac:dyDescent="0.3">
      <c r="A2180" t="s">
        <v>194</v>
      </c>
      <c r="B2180" t="str">
        <f>VLOOKUP(C2180, olt_db!$B$2:$E$75, 2, 0)</f>
        <v>OLT-SMGN-Karang_Sari-01</v>
      </c>
      <c r="C2180" t="s">
        <v>195</v>
      </c>
      <c r="D2180" s="24" t="s">
        <v>1120</v>
      </c>
      <c r="E2180" s="24" t="s">
        <v>1135</v>
      </c>
      <c r="F2180" s="46">
        <v>3.0126679317396698</v>
      </c>
      <c r="G2180" s="159">
        <v>99.117626595127206</v>
      </c>
      <c r="H2180" s="25">
        <f t="shared" si="72"/>
        <v>77.668804008742171</v>
      </c>
    </row>
    <row r="2181" spans="1:8" x14ac:dyDescent="0.3">
      <c r="A2181" t="s">
        <v>194</v>
      </c>
      <c r="B2181" t="str">
        <f>VLOOKUP(C2181, olt_db!$B$2:$E$75, 2, 0)</f>
        <v>OLT-SMGN-Karang_Sari-01</v>
      </c>
      <c r="C2181" t="s">
        <v>195</v>
      </c>
      <c r="D2181" s="24" t="s">
        <v>1120</v>
      </c>
      <c r="E2181" s="24" t="s">
        <v>1136</v>
      </c>
      <c r="F2181" s="46">
        <v>3.0124693537734801</v>
      </c>
      <c r="G2181" s="159">
        <v>99.1182275023682</v>
      </c>
      <c r="H2181" s="25">
        <f t="shared" si="72"/>
        <v>44.22860034073809</v>
      </c>
    </row>
    <row r="2182" spans="1:8" x14ac:dyDescent="0.3">
      <c r="A2182" t="s">
        <v>194</v>
      </c>
      <c r="B2182" t="str">
        <f>VLOOKUP(C2182, olt_db!$B$2:$E$75, 2, 0)</f>
        <v>OLT-SMGN-Karang_Sari-01</v>
      </c>
      <c r="C2182" t="s">
        <v>195</v>
      </c>
      <c r="D2182" s="24" t="s">
        <v>1120</v>
      </c>
      <c r="E2182" s="24" t="s">
        <v>1137</v>
      </c>
      <c r="F2182" s="46">
        <v>3.0121165505934799</v>
      </c>
      <c r="G2182" s="159">
        <v>99.118298915740198</v>
      </c>
      <c r="H2182" s="25">
        <f t="shared" si="72"/>
        <v>47.228128454450101</v>
      </c>
    </row>
    <row r="2183" spans="1:8" x14ac:dyDescent="0.3">
      <c r="A2183" t="s">
        <v>194</v>
      </c>
      <c r="B2183" t="str">
        <f>VLOOKUP(C2183, olt_db!$B$2:$E$75, 2, 0)</f>
        <v>OLT-SMGN-Karang_Sari-01</v>
      </c>
      <c r="C2183" t="s">
        <v>195</v>
      </c>
      <c r="D2183" s="24" t="s">
        <v>1120</v>
      </c>
      <c r="E2183" s="24" t="s">
        <v>1138</v>
      </c>
      <c r="F2183" s="46">
        <v>3.0117694549135599</v>
      </c>
      <c r="G2183" s="159">
        <v>99.118133617007103</v>
      </c>
      <c r="H2183" s="25">
        <f t="shared" si="72"/>
        <v>85.141913294678474</v>
      </c>
    </row>
    <row r="2184" spans="1:8" x14ac:dyDescent="0.3">
      <c r="A2184" t="s">
        <v>194</v>
      </c>
      <c r="B2184" t="str">
        <f>VLOOKUP(C2184, olt_db!$B$2:$E$75, 2, 0)</f>
        <v>OLT-SMGN-Karang_Sari-01</v>
      </c>
      <c r="C2184" t="s">
        <v>195</v>
      </c>
      <c r="D2184" s="24" t="s">
        <v>1120</v>
      </c>
      <c r="E2184" s="24" t="s">
        <v>1139</v>
      </c>
      <c r="F2184" s="46">
        <v>3.0110901312143699</v>
      </c>
      <c r="G2184" s="159">
        <v>99.117996945604304</v>
      </c>
      <c r="H2184" s="25">
        <f t="shared" si="72"/>
        <v>64.418559033531849</v>
      </c>
    </row>
    <row r="2185" spans="1:8" x14ac:dyDescent="0.3">
      <c r="A2185" t="s">
        <v>194</v>
      </c>
      <c r="B2185" t="str">
        <f>VLOOKUP(C2185, olt_db!$B$2:$E$75, 2, 0)</f>
        <v>OLT-SMGN-Karang_Sari-01</v>
      </c>
      <c r="C2185" t="s">
        <v>195</v>
      </c>
      <c r="D2185" s="24" t="s">
        <v>1120</v>
      </c>
      <c r="E2185" s="24" t="s">
        <v>1140</v>
      </c>
      <c r="F2185" s="46">
        <v>3.0105687542393298</v>
      </c>
      <c r="G2185" s="159">
        <v>99.117942075696206</v>
      </c>
      <c r="H2185" s="25">
        <f t="shared" si="72"/>
        <v>42.905351533653771</v>
      </c>
    </row>
    <row r="2186" spans="1:8" x14ac:dyDescent="0.3">
      <c r="A2186" t="s">
        <v>194</v>
      </c>
      <c r="B2186" t="str">
        <f>VLOOKUP(C2186, olt_db!$B$2:$E$75, 2, 0)</f>
        <v>OLT-SMGN-Karang_Sari-01</v>
      </c>
      <c r="C2186" t="s">
        <v>195</v>
      </c>
      <c r="D2186" s="24" t="s">
        <v>1120</v>
      </c>
      <c r="E2186" s="24" t="s">
        <v>1141</v>
      </c>
      <c r="F2186" s="46">
        <v>3.0102887862857099</v>
      </c>
      <c r="G2186" s="159">
        <v>99.117733130624799</v>
      </c>
      <c r="H2186" s="25">
        <f t="shared" si="72"/>
        <v>49.005866255160278</v>
      </c>
    </row>
    <row r="2187" spans="1:8" x14ac:dyDescent="0.3">
      <c r="A2187" t="s">
        <v>194</v>
      </c>
      <c r="B2187" t="str">
        <f>VLOOKUP(C2187, olt_db!$B$2:$E$75, 2, 0)</f>
        <v>OLT-SMGN-Karang_Sari-01</v>
      </c>
      <c r="C2187" t="s">
        <v>195</v>
      </c>
      <c r="D2187" s="24" t="s">
        <v>1120</v>
      </c>
      <c r="E2187" s="24" t="s">
        <v>1142</v>
      </c>
      <c r="F2187" s="46">
        <v>3.0099098922972098</v>
      </c>
      <c r="G2187" s="159">
        <v>99.117608481348697</v>
      </c>
      <c r="H2187" s="25">
        <f t="shared" si="72"/>
        <v>61.733337983756769</v>
      </c>
    </row>
    <row r="2188" spans="1:8" x14ac:dyDescent="0.3">
      <c r="A2188" t="s">
        <v>194</v>
      </c>
      <c r="B2188" t="str">
        <f>VLOOKUP(C2188, olt_db!$B$2:$E$75, 2, 0)</f>
        <v>OLT-SMGN-Karang_Sari-01</v>
      </c>
      <c r="C2188" t="s">
        <v>195</v>
      </c>
      <c r="D2188" s="24" t="s">
        <v>1120</v>
      </c>
      <c r="E2188" s="24" t="s">
        <v>1143</v>
      </c>
      <c r="F2188" s="46">
        <v>3.0098090229730201</v>
      </c>
      <c r="G2188" s="159">
        <v>99.118101326972095</v>
      </c>
      <c r="H2188" s="25">
        <f t="shared" si="72"/>
        <v>108.87369321328022</v>
      </c>
    </row>
    <row r="2189" spans="1:8" x14ac:dyDescent="0.3">
      <c r="A2189" t="s">
        <v>194</v>
      </c>
      <c r="B2189" t="str">
        <f>VLOOKUP(C2189, olt_db!$B$2:$E$75, 2, 0)</f>
        <v>OLT-SMGN-Karang_Sari-01</v>
      </c>
      <c r="C2189" t="s">
        <v>195</v>
      </c>
      <c r="D2189" s="24" t="s">
        <v>1120</v>
      </c>
      <c r="E2189" s="24" t="s">
        <v>1144</v>
      </c>
      <c r="F2189" s="46">
        <v>3.00952490208104</v>
      </c>
      <c r="G2189" s="159">
        <v>99.118941727850398</v>
      </c>
      <c r="H2189" s="25">
        <f t="shared" si="72"/>
        <v>71.716757865154804</v>
      </c>
    </row>
    <row r="2190" spans="1:8" x14ac:dyDescent="0.3">
      <c r="A2190" t="s">
        <v>194</v>
      </c>
      <c r="B2190" t="str">
        <f>VLOOKUP(C2190, olt_db!$B$2:$E$75, 2, 0)</f>
        <v>OLT-SMGN-Karang_Sari-01</v>
      </c>
      <c r="C2190" t="s">
        <v>195</v>
      </c>
      <c r="D2190" s="24" t="s">
        <v>1120</v>
      </c>
      <c r="E2190" s="24" t="s">
        <v>1145</v>
      </c>
      <c r="F2190" s="46">
        <v>3.00900082530721</v>
      </c>
      <c r="G2190" s="159">
        <v>99.118684503500106</v>
      </c>
      <c r="H2190" s="25">
        <f t="shared" si="72"/>
        <v>65.21696180638304</v>
      </c>
    </row>
    <row r="2191" spans="1:8" x14ac:dyDescent="0.3">
      <c r="A2191" t="s">
        <v>194</v>
      </c>
      <c r="B2191" t="str">
        <f>VLOOKUP(C2191, olt_db!$B$2:$E$75, 2, 0)</f>
        <v>OLT-SMGN-Karang_Sari-01</v>
      </c>
      <c r="C2191" t="s">
        <v>195</v>
      </c>
      <c r="D2191" s="24" t="s">
        <v>1120</v>
      </c>
      <c r="E2191" s="24" t="s">
        <v>1146</v>
      </c>
      <c r="F2191" s="46">
        <v>3.0085856920628098</v>
      </c>
      <c r="G2191" s="159">
        <v>99.118353358460396</v>
      </c>
      <c r="H2191" s="25">
        <f t="shared" si="72"/>
        <v>70.242212045088323</v>
      </c>
    </row>
    <row r="2192" spans="1:8" x14ac:dyDescent="0.3">
      <c r="A2192" t="s">
        <v>194</v>
      </c>
      <c r="B2192" t="str">
        <f>VLOOKUP(C2192, olt_db!$B$2:$E$75, 2, 0)</f>
        <v>OLT-SMGN-Karang_Sari-01</v>
      </c>
      <c r="C2192" t="s">
        <v>195</v>
      </c>
      <c r="D2192" s="24" t="s">
        <v>1120</v>
      </c>
      <c r="E2192" s="24" t="s">
        <v>1147</v>
      </c>
      <c r="F2192" s="46">
        <v>3.0082039959396298</v>
      </c>
      <c r="G2192" s="159">
        <v>99.117927233013901</v>
      </c>
      <c r="H2192" s="25">
        <f t="shared" si="72"/>
        <v>59.137400425157438</v>
      </c>
    </row>
    <row r="2193" spans="1:8" x14ac:dyDescent="0.3">
      <c r="A2193" t="s">
        <v>194</v>
      </c>
      <c r="B2193" t="str">
        <f>VLOOKUP(C2193, olt_db!$B$2:$E$75, 2, 0)</f>
        <v>OLT-SMGN-Karang_Sari-01</v>
      </c>
      <c r="C2193" t="s">
        <v>195</v>
      </c>
      <c r="D2193" s="24" t="s">
        <v>1120</v>
      </c>
      <c r="E2193" s="24" t="s">
        <v>1148</v>
      </c>
      <c r="F2193" s="46">
        <v>3.0078983166534101</v>
      </c>
      <c r="G2193" s="159">
        <v>99.117554993289303</v>
      </c>
      <c r="H2193" s="25">
        <f t="shared" si="72"/>
        <v>28.02765318566335</v>
      </c>
    </row>
    <row r="2194" spans="1:8" x14ac:dyDescent="0.3">
      <c r="A2194" t="s">
        <v>194</v>
      </c>
      <c r="B2194" t="str">
        <f>VLOOKUP(C2194, olt_db!$B$2:$E$75, 2, 0)</f>
        <v>OLT-SMGN-Karang_Sari-01</v>
      </c>
      <c r="C2194" t="s">
        <v>195</v>
      </c>
      <c r="D2194" s="24" t="s">
        <v>1120</v>
      </c>
      <c r="E2194" s="24" t="s">
        <v>1149</v>
      </c>
      <c r="F2194" s="46">
        <v>3.0077531186967001</v>
      </c>
      <c r="G2194" s="159">
        <v>99.117378843488595</v>
      </c>
      <c r="H2194" s="25">
        <f t="shared" si="72"/>
        <v>45.892081767966623</v>
      </c>
    </row>
    <row r="2195" spans="1:8" x14ac:dyDescent="0.3">
      <c r="A2195" t="s">
        <v>194</v>
      </c>
      <c r="B2195" t="str">
        <f>VLOOKUP(C2195, olt_db!$B$2:$E$75, 2, 0)</f>
        <v>OLT-SMGN-Karang_Sari-01</v>
      </c>
      <c r="C2195" t="s">
        <v>195</v>
      </c>
      <c r="D2195" s="24" t="s">
        <v>1120</v>
      </c>
      <c r="E2195" s="24" t="s">
        <v>1150</v>
      </c>
      <c r="F2195" s="46">
        <v>3.00766929932285</v>
      </c>
      <c r="G2195" s="159">
        <v>99.117743294675805</v>
      </c>
      <c r="H2195" s="25">
        <f t="shared" si="72"/>
        <v>92.064212424051632</v>
      </c>
    </row>
    <row r="2196" spans="1:8" x14ac:dyDescent="0.3">
      <c r="A2196" t="s">
        <v>194</v>
      </c>
      <c r="B2196" t="str">
        <f>VLOOKUP(C2196, olt_db!$B$2:$E$75, 2, 0)</f>
        <v>OLT-SMGN-Karang_Sari-01</v>
      </c>
      <c r="C2196" t="s">
        <v>195</v>
      </c>
      <c r="D2196" s="24" t="s">
        <v>1120</v>
      </c>
      <c r="E2196" s="24" t="s">
        <v>1151</v>
      </c>
      <c r="F2196" s="46">
        <v>3.00713707294558</v>
      </c>
      <c r="G2196" s="159">
        <v>99.118271359073802</v>
      </c>
      <c r="H2196" s="25">
        <f t="shared" si="72"/>
        <v>82.814767942109654</v>
      </c>
    </row>
    <row r="2197" spans="1:8" x14ac:dyDescent="0.3">
      <c r="A2197" t="s">
        <v>194</v>
      </c>
      <c r="B2197" t="str">
        <f>VLOOKUP(C2197, olt_db!$B$2:$E$75, 2, 0)</f>
        <v>OLT-SMGN-Karang_Sari-01</v>
      </c>
      <c r="C2197" t="s">
        <v>195</v>
      </c>
      <c r="D2197" s="24" t="s">
        <v>1120</v>
      </c>
      <c r="E2197" s="24" t="s">
        <v>1152</v>
      </c>
      <c r="F2197" s="46">
        <v>3.0066303862811101</v>
      </c>
      <c r="G2197" s="159">
        <v>99.118716370702202</v>
      </c>
      <c r="H2197" s="25">
        <f t="shared" si="72"/>
        <v>43.787561878801938</v>
      </c>
    </row>
    <row r="2198" spans="1:8" x14ac:dyDescent="0.3">
      <c r="A2198" t="s">
        <v>194</v>
      </c>
      <c r="B2198" t="str">
        <f>VLOOKUP(C2198, olt_db!$B$2:$E$75, 2, 0)</f>
        <v>OLT-SMGN-Karang_Sari-01</v>
      </c>
      <c r="C2198" t="s">
        <v>195</v>
      </c>
      <c r="D2198" s="24" t="s">
        <v>1120</v>
      </c>
      <c r="E2198" s="24" t="s">
        <v>1153</v>
      </c>
      <c r="F2198" s="46">
        <v>3.0063929823714099</v>
      </c>
      <c r="G2198" s="159">
        <v>99.118982491249895</v>
      </c>
      <c r="H2198" s="25">
        <f t="shared" si="72"/>
        <v>76.598855360236641</v>
      </c>
    </row>
    <row r="2199" spans="1:8" x14ac:dyDescent="0.3">
      <c r="A2199" t="s">
        <v>194</v>
      </c>
      <c r="B2199" t="str">
        <f>VLOOKUP(C2199, olt_db!$B$2:$E$75, 2, 0)</f>
        <v>OLT-SMGN-Karang_Sari-01</v>
      </c>
      <c r="C2199" t="s">
        <v>195</v>
      </c>
      <c r="D2199" s="24" t="s">
        <v>1120</v>
      </c>
      <c r="E2199" s="24" t="s">
        <v>1154</v>
      </c>
      <c r="F2199" s="46">
        <v>3.0059957275088101</v>
      </c>
      <c r="G2199" s="159">
        <v>99.119463552232205</v>
      </c>
      <c r="H2199" s="25">
        <f t="shared" si="72"/>
        <v>84.574801564767498</v>
      </c>
    </row>
    <row r="2200" spans="1:8" x14ac:dyDescent="0.3">
      <c r="A2200" t="s">
        <v>194</v>
      </c>
      <c r="B2200" t="str">
        <f>VLOOKUP(C2200, olt_db!$B$2:$E$75, 2, 0)</f>
        <v>OLT-SMGN-Karang_Sari-01</v>
      </c>
      <c r="C2200" t="s">
        <v>195</v>
      </c>
      <c r="D2200" s="24" t="s">
        <v>1120</v>
      </c>
      <c r="E2200" s="24" t="s">
        <v>1155</v>
      </c>
      <c r="F2200" s="46">
        <v>3.00639159686961</v>
      </c>
      <c r="G2200" s="159">
        <v>99.120027373869405</v>
      </c>
      <c r="H2200" s="25">
        <f t="shared" si="72"/>
        <v>77.738633446969246</v>
      </c>
    </row>
    <row r="2201" spans="1:8" x14ac:dyDescent="0.3">
      <c r="A2201" t="s">
        <v>194</v>
      </c>
      <c r="B2201" t="str">
        <f>VLOOKUP(C2201, olt_db!$B$2:$E$75, 2, 0)</f>
        <v>OLT-SMGN-Karang_Sari-01</v>
      </c>
      <c r="C2201" t="s">
        <v>195</v>
      </c>
      <c r="D2201" s="24" t="s">
        <v>1120</v>
      </c>
      <c r="E2201" s="24" t="s">
        <v>1156</v>
      </c>
      <c r="F2201" s="46">
        <v>3.0060061306806598</v>
      </c>
      <c r="G2201" s="159">
        <v>99.120529723049899</v>
      </c>
      <c r="H2201" s="25">
        <f t="shared" si="72"/>
        <v>96.625717102455468</v>
      </c>
    </row>
    <row r="2202" spans="1:8" x14ac:dyDescent="0.3">
      <c r="A2202" t="s">
        <v>194</v>
      </c>
      <c r="B2202" t="str">
        <f>VLOOKUP(C2202, olt_db!$B$2:$E$75, 2, 0)</f>
        <v>OLT-SMGN-Karang_Sari-01</v>
      </c>
      <c r="C2202" t="s">
        <v>195</v>
      </c>
      <c r="D2202" s="24" t="s">
        <v>1120</v>
      </c>
      <c r="E2202" s="24" t="s">
        <v>1157</v>
      </c>
      <c r="F2202" s="46">
        <v>3.0055313418568601</v>
      </c>
      <c r="G2202" s="159">
        <v>99.121157427226294</v>
      </c>
      <c r="H2202" s="25">
        <f t="shared" si="72"/>
        <v>84.314914073246413</v>
      </c>
    </row>
    <row r="2203" spans="1:8" x14ac:dyDescent="0.3">
      <c r="A2203" t="s">
        <v>194</v>
      </c>
      <c r="B2203" t="str">
        <f>VLOOKUP(C2203, olt_db!$B$2:$E$75, 2, 0)</f>
        <v>OLT-SMGN-Karang_Sari-01</v>
      </c>
      <c r="C2203" t="s">
        <v>195</v>
      </c>
      <c r="D2203" s="24" t="s">
        <v>1120</v>
      </c>
      <c r="E2203" s="24" t="s">
        <v>1158</v>
      </c>
      <c r="F2203" s="46">
        <v>3.0051091798707601</v>
      </c>
      <c r="G2203" s="159">
        <v>99.121699102475702</v>
      </c>
      <c r="H2203" s="25">
        <f t="shared" si="72"/>
        <v>77.374633052218627</v>
      </c>
    </row>
    <row r="2204" spans="1:8" x14ac:dyDescent="0.3">
      <c r="A2204" t="s">
        <v>194</v>
      </c>
      <c r="B2204" t="str">
        <f>VLOOKUP(C2204, olt_db!$B$2:$E$75, 2, 0)</f>
        <v>OLT-SMGN-Karang_Sari-01</v>
      </c>
      <c r="C2204" t="s">
        <v>195</v>
      </c>
      <c r="D2204" s="24" t="s">
        <v>1120</v>
      </c>
      <c r="E2204" s="24" t="s">
        <v>1159</v>
      </c>
      <c r="F2204" s="46">
        <v>3.0047804843324202</v>
      </c>
      <c r="G2204" s="159">
        <v>99.122236931803499</v>
      </c>
      <c r="H2204" s="25">
        <f t="shared" si="72"/>
        <v>96.389361048839007</v>
      </c>
    </row>
    <row r="2205" spans="1:8" x14ac:dyDescent="0.3">
      <c r="A2205" t="s">
        <v>194</v>
      </c>
      <c r="B2205" t="str">
        <f>VLOOKUP(C2205, olt_db!$B$2:$E$75, 2, 0)</f>
        <v>OLT-SMGN-Karang_Sari-01</v>
      </c>
      <c r="C2205" t="s">
        <v>195</v>
      </c>
      <c r="D2205" s="24" t="s">
        <v>1120</v>
      </c>
      <c r="E2205" s="24" t="s">
        <v>1160</v>
      </c>
      <c r="F2205" s="46">
        <v>3.0042796250516499</v>
      </c>
      <c r="G2205" s="159">
        <v>99.122841479284503</v>
      </c>
      <c r="H2205" s="25">
        <f t="shared" ref="H2205" si="73">(ACOS(COS(RADIANS(90-F2206)) * COS(RADIANS(90-F2205)) + SIN(RADIANS(90-F2206)) * SIN(RADIANS(90-F2205)) * COS(RADIANS(G2206-G2205))) * 6371392)*1.105</f>
        <v>57.415659165152114</v>
      </c>
    </row>
    <row r="2206" spans="1:8" x14ac:dyDescent="0.3">
      <c r="A2206" t="s">
        <v>194</v>
      </c>
      <c r="B2206" t="str">
        <f>VLOOKUP(C2206, olt_db!$B$2:$E$75, 2, 0)</f>
        <v>OLT-SMGN-Karang_Sari-01</v>
      </c>
      <c r="C2206" t="s">
        <v>195</v>
      </c>
      <c r="D2206" s="24" t="s">
        <v>1120</v>
      </c>
      <c r="E2206" s="24" t="s">
        <v>1046</v>
      </c>
      <c r="F2206" s="46">
        <v>3.0045232331044902</v>
      </c>
      <c r="G2206" s="159">
        <v>99.123240756989603</v>
      </c>
      <c r="H2206" s="163">
        <f>(ACOS(COS(RADIANS(90-olt_db!F36)) * COS(RADIANS(90-F2206)) + SIN(RADIANS(90-olt_db!F36)) * SIN(RADIANS(90-F2206)) * COS(RADIANS(olt_db!G36-G2206))) * 6371392)*1.105</f>
        <v>20.025989419356801</v>
      </c>
    </row>
    <row r="2207" spans="1:8" x14ac:dyDescent="0.3">
      <c r="A2207" t="s">
        <v>194</v>
      </c>
      <c r="B2207" t="str">
        <f>VLOOKUP(C2207, olt_db!$B$2:$E$75, 2, 0)</f>
        <v>OLT-SMGN-Karang_Sari-01</v>
      </c>
      <c r="C2207" t="s">
        <v>195</v>
      </c>
      <c r="D2207" s="20" t="s">
        <v>1121</v>
      </c>
      <c r="E2207" s="20" t="s">
        <v>1111</v>
      </c>
      <c r="F2207" s="47">
        <v>2.9982210402049199</v>
      </c>
      <c r="G2207" s="150">
        <v>99.128922445097899</v>
      </c>
      <c r="H2207" s="21">
        <f t="shared" ref="H2207:H2215" si="74">(ACOS(COS(RADIANS(90-F2208)) * COS(RADIANS(90-F2207)) + SIN(RADIANS(90-F2208)) * SIN(RADIANS(90-F2207)) * COS(RADIANS(G2208-G2207))) * 6371392)*1.105</f>
        <v>181.10354933079293</v>
      </c>
    </row>
    <row r="2208" spans="1:8" x14ac:dyDescent="0.3">
      <c r="A2208" t="s">
        <v>194</v>
      </c>
      <c r="B2208" t="str">
        <f>VLOOKUP(C2208, olt_db!$B$2:$E$75, 2, 0)</f>
        <v>OLT-SMGN-Karang_Sari-01</v>
      </c>
      <c r="C2208" t="s">
        <v>195</v>
      </c>
      <c r="D2208" s="20" t="s">
        <v>1121</v>
      </c>
      <c r="E2208" s="20" t="s">
        <v>1112</v>
      </c>
      <c r="F2208" s="47">
        <v>2.9992138995876401</v>
      </c>
      <c r="G2208" s="150">
        <v>99.1278317035067</v>
      </c>
      <c r="H2208" s="21">
        <f t="shared" si="74"/>
        <v>166.71727415342019</v>
      </c>
    </row>
    <row r="2209" spans="1:8" x14ac:dyDescent="0.3">
      <c r="A2209" t="s">
        <v>194</v>
      </c>
      <c r="B2209" t="str">
        <f>VLOOKUP(C2209, olt_db!$B$2:$E$75, 2, 0)</f>
        <v>OLT-SMGN-Karang_Sari-01</v>
      </c>
      <c r="C2209" t="s">
        <v>195</v>
      </c>
      <c r="D2209" s="20" t="s">
        <v>1121</v>
      </c>
      <c r="E2209" s="20" t="s">
        <v>1113</v>
      </c>
      <c r="F2209" s="47">
        <v>3.0001208538109898</v>
      </c>
      <c r="G2209" s="150">
        <v>99.126821229221804</v>
      </c>
      <c r="H2209" s="21">
        <f t="shared" si="74"/>
        <v>164.56607656193</v>
      </c>
    </row>
    <row r="2210" spans="1:8" x14ac:dyDescent="0.3">
      <c r="A2210" t="s">
        <v>194</v>
      </c>
      <c r="B2210" t="str">
        <f>VLOOKUP(C2210, olt_db!$B$2:$E$75, 2, 0)</f>
        <v>OLT-SMGN-Karang_Sari-01</v>
      </c>
      <c r="C2210" t="s">
        <v>195</v>
      </c>
      <c r="D2210" s="20" t="s">
        <v>1121</v>
      </c>
      <c r="E2210" s="20" t="s">
        <v>1114</v>
      </c>
      <c r="F2210" s="47">
        <v>3.0010140005601298</v>
      </c>
      <c r="G2210" s="150">
        <v>99.125821901932397</v>
      </c>
      <c r="H2210" s="21">
        <f t="shared" si="74"/>
        <v>176.73526615794776</v>
      </c>
    </row>
    <row r="2211" spans="1:8" x14ac:dyDescent="0.3">
      <c r="A2211" t="s">
        <v>194</v>
      </c>
      <c r="B2211" t="str">
        <f>VLOOKUP(C2211, olt_db!$B$2:$E$75, 2, 0)</f>
        <v>OLT-SMGN-Karang_Sari-01</v>
      </c>
      <c r="C2211" t="s">
        <v>195</v>
      </c>
      <c r="D2211" s="20" t="s">
        <v>1121</v>
      </c>
      <c r="E2211" s="20" t="s">
        <v>1115</v>
      </c>
      <c r="F2211" s="47">
        <v>3.0019885513647799</v>
      </c>
      <c r="G2211" s="150">
        <v>99.124762642336904</v>
      </c>
      <c r="H2211" s="21">
        <f t="shared" si="74"/>
        <v>95.451171699863366</v>
      </c>
    </row>
    <row r="2212" spans="1:8" x14ac:dyDescent="0.3">
      <c r="A2212" t="s">
        <v>194</v>
      </c>
      <c r="B2212" t="str">
        <f>VLOOKUP(C2212, olt_db!$B$2:$E$75, 2, 0)</f>
        <v>OLT-SMGN-Karang_Sari-01</v>
      </c>
      <c r="C2212" t="s">
        <v>195</v>
      </c>
      <c r="D2212" s="20" t="s">
        <v>1121</v>
      </c>
      <c r="E2212" s="20" t="s">
        <v>1116</v>
      </c>
      <c r="F2212" s="47">
        <v>3.00250698660281</v>
      </c>
      <c r="G2212" s="150">
        <v>99.124183368379093</v>
      </c>
      <c r="H2212" s="21">
        <f t="shared" si="74"/>
        <v>128.32499369137668</v>
      </c>
    </row>
    <row r="2213" spans="1:8" x14ac:dyDescent="0.3">
      <c r="A2213" t="s">
        <v>194</v>
      </c>
      <c r="B2213" t="str">
        <f>VLOOKUP(C2213, olt_db!$B$2:$E$75, 2, 0)</f>
        <v>OLT-SMGN-Karang_Sari-01</v>
      </c>
      <c r="C2213" t="s">
        <v>195</v>
      </c>
      <c r="D2213" s="20" t="s">
        <v>1121</v>
      </c>
      <c r="E2213" s="20" t="s">
        <v>1117</v>
      </c>
      <c r="F2213" s="47">
        <v>3.0032064772532601</v>
      </c>
      <c r="G2213" s="150">
        <v>99.1234068437643</v>
      </c>
      <c r="H2213" s="21">
        <f t="shared" si="74"/>
        <v>133.06594899157946</v>
      </c>
    </row>
    <row r="2214" spans="1:8" x14ac:dyDescent="0.3">
      <c r="A2214" t="s">
        <v>194</v>
      </c>
      <c r="B2214" t="str">
        <f>VLOOKUP(C2214, olt_db!$B$2:$E$75, 2, 0)</f>
        <v>OLT-SMGN-Karang_Sari-01</v>
      </c>
      <c r="C2214" t="s">
        <v>195</v>
      </c>
      <c r="D2214" s="20" t="s">
        <v>1121</v>
      </c>
      <c r="E2214" s="20" t="s">
        <v>1045</v>
      </c>
      <c r="F2214" s="47">
        <v>3.0039552462178301</v>
      </c>
      <c r="G2214" s="150">
        <v>99.122623436282097</v>
      </c>
      <c r="H2214" s="21">
        <f t="shared" si="74"/>
        <v>48.006480782953446</v>
      </c>
    </row>
    <row r="2215" spans="1:8" x14ac:dyDescent="0.3">
      <c r="A2215" t="s">
        <v>194</v>
      </c>
      <c r="B2215" t="str">
        <f>VLOOKUP(C2215, olt_db!$B$2:$E$75, 2, 0)</f>
        <v>OLT-SMGN-Karang_Sari-01</v>
      </c>
      <c r="C2215" t="s">
        <v>195</v>
      </c>
      <c r="D2215" s="20" t="s">
        <v>1121</v>
      </c>
      <c r="E2215" s="20" t="s">
        <v>1160</v>
      </c>
      <c r="F2215" s="47">
        <v>3.0042796250516499</v>
      </c>
      <c r="G2215" s="150">
        <v>99.122841479284503</v>
      </c>
      <c r="H2215" s="21">
        <f t="shared" si="74"/>
        <v>57.415659165152114</v>
      </c>
    </row>
    <row r="2216" spans="1:8" x14ac:dyDescent="0.3">
      <c r="A2216" t="s">
        <v>194</v>
      </c>
      <c r="B2216" t="str">
        <f>VLOOKUP(C2216, olt_db!$B$2:$E$75, 2, 0)</f>
        <v>OLT-SMGN-Karang_Sari-01</v>
      </c>
      <c r="C2216" t="s">
        <v>195</v>
      </c>
      <c r="D2216" s="20" t="s">
        <v>1121</v>
      </c>
      <c r="E2216" s="20" t="s">
        <v>1046</v>
      </c>
      <c r="F2216" s="47">
        <v>3.0045232331044902</v>
      </c>
      <c r="G2216" s="150">
        <v>99.123240756989603</v>
      </c>
      <c r="H2216" s="154">
        <f>(ACOS(COS(RADIANS(90-olt_db!F36)) * COS(RADIANS(90-F2216)) + SIN(RADIANS(90-olt_db!F36)) * SIN(RADIANS(90-F2216)) * COS(RADIANS(olt_db!G36-G2216))) * 6371392)*1.105</f>
        <v>20.025989419356801</v>
      </c>
    </row>
    <row r="2217" spans="1:8" x14ac:dyDescent="0.3">
      <c r="A2217" t="s">
        <v>194</v>
      </c>
      <c r="B2217" t="str">
        <f>VLOOKUP(C2217, olt_db!$B$2:$E$75, 2, 0)</f>
        <v>OLT-SMGN-Karang_Sari-01</v>
      </c>
      <c r="C2217" t="s">
        <v>195</v>
      </c>
      <c r="D2217" s="69" t="s">
        <v>1122</v>
      </c>
      <c r="E2217" s="69" t="s">
        <v>1161</v>
      </c>
      <c r="F2217" s="70">
        <v>3.00070371471752</v>
      </c>
      <c r="G2217" s="71">
        <v>99.117852209316993</v>
      </c>
      <c r="H2217" s="72">
        <f t="shared" ref="H2217:H2225" si="75">(ACOS(COS(RADIANS(90-F2218)) * COS(RADIANS(90-F2217)) + SIN(RADIANS(90-F2218)) * SIN(RADIANS(90-F2217)) * COS(RADIANS(G2218-G2217))) * 6371392)*1.105</f>
        <v>86.758696528104565</v>
      </c>
    </row>
    <row r="2218" spans="1:8" x14ac:dyDescent="0.3">
      <c r="A2218" t="s">
        <v>194</v>
      </c>
      <c r="B2218" t="str">
        <f>VLOOKUP(C2218, olt_db!$B$2:$E$75, 2, 0)</f>
        <v>OLT-SMGN-Karang_Sari-01</v>
      </c>
      <c r="C2218" t="s">
        <v>195</v>
      </c>
      <c r="D2218" s="69" t="s">
        <v>1122</v>
      </c>
      <c r="E2218" s="69" t="s">
        <v>1038</v>
      </c>
      <c r="F2218" s="70">
        <v>3.0011633173054499</v>
      </c>
      <c r="G2218" s="71">
        <v>99.118388931723601</v>
      </c>
      <c r="H2218" s="72">
        <f t="shared" si="75"/>
        <v>74.391961763971665</v>
      </c>
    </row>
    <row r="2219" spans="1:8" x14ac:dyDescent="0.3">
      <c r="A2219" t="s">
        <v>194</v>
      </c>
      <c r="B2219" t="str">
        <f>VLOOKUP(C2219, olt_db!$B$2:$E$75, 2, 0)</f>
        <v>OLT-SMGN-Karang_Sari-01</v>
      </c>
      <c r="C2219" t="s">
        <v>195</v>
      </c>
      <c r="D2219" s="69" t="s">
        <v>1122</v>
      </c>
      <c r="E2219" s="69" t="s">
        <v>1039</v>
      </c>
      <c r="F2219" s="70">
        <v>3.0015726186271898</v>
      </c>
      <c r="G2219" s="71">
        <v>99.118835635542496</v>
      </c>
      <c r="H2219" s="72">
        <f t="shared" si="75"/>
        <v>84.100694057988562</v>
      </c>
    </row>
    <row r="2220" spans="1:8" x14ac:dyDescent="0.3">
      <c r="A2220" t="s">
        <v>194</v>
      </c>
      <c r="B2220" t="str">
        <f>VLOOKUP(C2220, olt_db!$B$2:$E$75, 2, 0)</f>
        <v>OLT-SMGN-Karang_Sari-01</v>
      </c>
      <c r="C2220" t="s">
        <v>195</v>
      </c>
      <c r="D2220" s="69" t="s">
        <v>1122</v>
      </c>
      <c r="E2220" s="69" t="s">
        <v>1040</v>
      </c>
      <c r="F2220" s="70">
        <v>3.0011619268318399</v>
      </c>
      <c r="G2220" s="71">
        <v>99.1193838989238</v>
      </c>
      <c r="H2220" s="72">
        <f t="shared" si="75"/>
        <v>26.111622999867457</v>
      </c>
    </row>
    <row r="2221" spans="1:8" x14ac:dyDescent="0.3">
      <c r="A2221" t="s">
        <v>194</v>
      </c>
      <c r="B2221" t="str">
        <f>VLOOKUP(C2221, olt_db!$B$2:$E$75, 2, 0)</f>
        <v>OLT-SMGN-Karang_Sari-01</v>
      </c>
      <c r="C2221" t="s">
        <v>195</v>
      </c>
      <c r="D2221" s="69" t="s">
        <v>1122</v>
      </c>
      <c r="E2221" s="69" t="s">
        <v>1041</v>
      </c>
      <c r="F2221" s="70">
        <v>3.00118652926303</v>
      </c>
      <c r="G2221" s="71">
        <v>99.119595258427793</v>
      </c>
      <c r="H2221" s="72">
        <f t="shared" si="75"/>
        <v>118.49318618191379</v>
      </c>
    </row>
    <row r="2222" spans="1:8" x14ac:dyDescent="0.3">
      <c r="A2222" t="s">
        <v>194</v>
      </c>
      <c r="B2222" t="str">
        <f>VLOOKUP(C2222, olt_db!$B$2:$E$75, 2, 0)</f>
        <v>OLT-SMGN-Karang_Sari-01</v>
      </c>
      <c r="C2222" t="s">
        <v>195</v>
      </c>
      <c r="D2222" s="69" t="s">
        <v>1122</v>
      </c>
      <c r="E2222" s="69" t="s">
        <v>1042</v>
      </c>
      <c r="F2222" s="70">
        <v>3.0018330039118601</v>
      </c>
      <c r="G2222" s="71">
        <v>99.120311766118107</v>
      </c>
      <c r="H2222" s="72">
        <f t="shared" si="75"/>
        <v>120.65361369865823</v>
      </c>
    </row>
    <row r="2223" spans="1:8" x14ac:dyDescent="0.3">
      <c r="A2223" t="s">
        <v>194</v>
      </c>
      <c r="B2223" t="str">
        <f>VLOOKUP(C2223, olt_db!$B$2:$E$75, 2, 0)</f>
        <v>OLT-SMGN-Karang_Sari-01</v>
      </c>
      <c r="C2223" t="s">
        <v>195</v>
      </c>
      <c r="D2223" s="69" t="s">
        <v>1122</v>
      </c>
      <c r="E2223" s="69" t="s">
        <v>1043</v>
      </c>
      <c r="F2223" s="70">
        <v>3.0024965092390201</v>
      </c>
      <c r="G2223" s="71">
        <v>99.121036559829307</v>
      </c>
      <c r="H2223" s="72">
        <f t="shared" si="75"/>
        <v>125.88784156748294</v>
      </c>
    </row>
    <row r="2224" spans="1:8" x14ac:dyDescent="0.3">
      <c r="A2224" t="s">
        <v>194</v>
      </c>
      <c r="B2224" t="str">
        <f>VLOOKUP(C2224, olt_db!$B$2:$E$75, 2, 0)</f>
        <v>OLT-SMGN-Karang_Sari-01</v>
      </c>
      <c r="C2224" t="s">
        <v>195</v>
      </c>
      <c r="D2224" s="69" t="s">
        <v>1122</v>
      </c>
      <c r="E2224" s="69" t="s">
        <v>1044</v>
      </c>
      <c r="F2224" s="70">
        <v>3.0031939635407601</v>
      </c>
      <c r="G2224" s="71">
        <v>99.121788022594501</v>
      </c>
      <c r="H2224" s="72">
        <f t="shared" si="75"/>
        <v>138.77870667897389</v>
      </c>
    </row>
    <row r="2225" spans="1:8" x14ac:dyDescent="0.3">
      <c r="A2225" t="s">
        <v>194</v>
      </c>
      <c r="B2225" t="str">
        <f>VLOOKUP(C2225, olt_db!$B$2:$E$75, 2, 0)</f>
        <v>OLT-SMGN-Karang_Sari-01</v>
      </c>
      <c r="C2225" t="s">
        <v>195</v>
      </c>
      <c r="D2225" s="69" t="s">
        <v>1122</v>
      </c>
      <c r="E2225" s="69" t="s">
        <v>1045</v>
      </c>
      <c r="F2225" s="70">
        <v>3.0039552462178301</v>
      </c>
      <c r="G2225" s="71">
        <v>99.122623436282097</v>
      </c>
      <c r="H2225" s="72">
        <f t="shared" si="75"/>
        <v>48.006480782953446</v>
      </c>
    </row>
    <row r="2226" spans="1:8" x14ac:dyDescent="0.3">
      <c r="A2226" t="s">
        <v>194</v>
      </c>
      <c r="B2226" t="str">
        <f>VLOOKUP(C2226, olt_db!$B$2:$E$75, 2, 0)</f>
        <v>OLT-SMGN-Karang_Sari-01</v>
      </c>
      <c r="C2226" t="s">
        <v>195</v>
      </c>
      <c r="D2226" s="69" t="s">
        <v>1122</v>
      </c>
      <c r="E2226" s="69" t="s">
        <v>1160</v>
      </c>
      <c r="F2226" s="70">
        <v>3.0042796250516499</v>
      </c>
      <c r="G2226" s="71">
        <v>99.122841479284503</v>
      </c>
      <c r="H2226" s="72">
        <f t="shared" ref="H2226" si="76">(ACOS(COS(RADIANS(90-F2227)) * COS(RADIANS(90-F2226)) + SIN(RADIANS(90-F2227)) * SIN(RADIANS(90-F2226)) * COS(RADIANS(G2227-G2226))) * 6371392)*1.105</f>
        <v>57.415659165152114</v>
      </c>
    </row>
    <row r="2227" spans="1:8" x14ac:dyDescent="0.3">
      <c r="A2227" t="s">
        <v>194</v>
      </c>
      <c r="B2227" t="str">
        <f>VLOOKUP(C2227, olt_db!$B$2:$E$75, 2, 0)</f>
        <v>OLT-SMGN-Karang_Sari-01</v>
      </c>
      <c r="C2227" t="s">
        <v>195</v>
      </c>
      <c r="D2227" s="69" t="s">
        <v>1122</v>
      </c>
      <c r="E2227" s="69" t="s">
        <v>1046</v>
      </c>
      <c r="F2227" s="70">
        <v>3.0045232331044902</v>
      </c>
      <c r="G2227" s="71">
        <v>99.123240756989603</v>
      </c>
      <c r="H2227" s="129">
        <f>(ACOS(COS(RADIANS(90-olt_db!F36)) * COS(RADIANS(90-F2227)) + SIN(RADIANS(90-olt_db!F36)) * SIN(RADIANS(90-F2227)) * COS(RADIANS(olt_db!G36-G2227))) * 6371392)*1.105</f>
        <v>20.025989419356801</v>
      </c>
    </row>
    <row r="2228" spans="1:8" x14ac:dyDescent="0.3">
      <c r="A2228" t="s">
        <v>194</v>
      </c>
      <c r="B2228" t="str">
        <f>VLOOKUP(C2228, olt_db!$B$2:$E$75, 2, 0)</f>
        <v>OLT-SMGN-Karang_Sari-01</v>
      </c>
      <c r="C2228" t="s">
        <v>195</v>
      </c>
      <c r="D2228" s="73" t="s">
        <v>1124</v>
      </c>
      <c r="E2228" s="73" t="s">
        <v>1162</v>
      </c>
      <c r="F2228" s="74">
        <v>2.9668269215090999</v>
      </c>
      <c r="G2228" s="75">
        <v>99.129583593935095</v>
      </c>
      <c r="H2228" s="76">
        <f t="shared" ref="H2228:H2230" si="77">(ACOS(COS(RADIANS(90-F2229)) * COS(RADIANS(90-F2228)) + SIN(RADIANS(90-F2229)) * SIN(RADIANS(90-F2228)) * COS(RADIANS(G2229-G2228))) * 6371392)*1.105</f>
        <v>67.317623244858297</v>
      </c>
    </row>
    <row r="2229" spans="1:8" x14ac:dyDescent="0.3">
      <c r="A2229" t="s">
        <v>194</v>
      </c>
      <c r="B2229" t="str">
        <f>VLOOKUP(C2229, olt_db!$B$2:$E$75, 2, 0)</f>
        <v>OLT-SMGN-Karang_Sari-01</v>
      </c>
      <c r="C2229" t="s">
        <v>195</v>
      </c>
      <c r="D2229" s="73" t="s">
        <v>1124</v>
      </c>
      <c r="E2229" s="73" t="s">
        <v>1163</v>
      </c>
      <c r="F2229" s="74">
        <v>2.9662938128998699</v>
      </c>
      <c r="G2229" s="75">
        <v>99.129457228303906</v>
      </c>
      <c r="H2229" s="76">
        <f t="shared" si="77"/>
        <v>84.489650737699108</v>
      </c>
    </row>
    <row r="2230" spans="1:8" x14ac:dyDescent="0.3">
      <c r="A2230" t="s">
        <v>194</v>
      </c>
      <c r="B2230" t="str">
        <f>VLOOKUP(C2230, olt_db!$B$2:$E$75, 2, 0)</f>
        <v>OLT-SMGN-Karang_Sari-01</v>
      </c>
      <c r="C2230" t="s">
        <v>195</v>
      </c>
      <c r="D2230" s="73" t="s">
        <v>1124</v>
      </c>
      <c r="E2230" s="73" t="s">
        <v>1164</v>
      </c>
      <c r="F2230" s="74">
        <v>2.9656321466386002</v>
      </c>
      <c r="G2230" s="75">
        <v>99.129269954749802</v>
      </c>
      <c r="H2230" s="76">
        <f t="shared" si="77"/>
        <v>40.820355787105875</v>
      </c>
    </row>
    <row r="2231" spans="1:8" x14ac:dyDescent="0.3">
      <c r="A2231" t="s">
        <v>194</v>
      </c>
      <c r="B2231" t="str">
        <f>VLOOKUP(C2231, olt_db!$B$2:$E$75, 2, 0)</f>
        <v>OLT-SMGN-Karang_Sari-01</v>
      </c>
      <c r="C2231" t="s">
        <v>195</v>
      </c>
      <c r="D2231" s="73" t="s">
        <v>1124</v>
      </c>
      <c r="E2231" s="73" t="s">
        <v>1052</v>
      </c>
      <c r="F2231" s="74">
        <v>2.9653358641708101</v>
      </c>
      <c r="G2231" s="75">
        <v>99.129119503460899</v>
      </c>
      <c r="H2231" s="76">
        <f t="shared" ref="H2231:H2294" si="78">(ACOS(COS(RADIANS(90-F2232)) * COS(RADIANS(90-F2231)) + SIN(RADIANS(90-F2232)) * SIN(RADIANS(90-F2231)) * COS(RADIANS(G2232-G2231))) * 6371392)*1.105</f>
        <v>53.485253615782938</v>
      </c>
    </row>
    <row r="2232" spans="1:8" x14ac:dyDescent="0.3">
      <c r="A2232" t="s">
        <v>194</v>
      </c>
      <c r="B2232" t="str">
        <f>VLOOKUP(C2232, olt_db!$B$2:$E$75, 2, 0)</f>
        <v>OLT-SMGN-Karang_Sari-01</v>
      </c>
      <c r="C2232" t="s">
        <v>195</v>
      </c>
      <c r="D2232" s="73" t="s">
        <v>1124</v>
      </c>
      <c r="E2232" s="73" t="s">
        <v>1053</v>
      </c>
      <c r="F2232" s="74">
        <v>2.96535815401616</v>
      </c>
      <c r="G2232" s="75">
        <v>99.129554786296495</v>
      </c>
      <c r="H2232" s="76">
        <f t="shared" si="78"/>
        <v>108.84007542112916</v>
      </c>
    </row>
    <row r="2233" spans="1:8" x14ac:dyDescent="0.3">
      <c r="A2233" t="s">
        <v>194</v>
      </c>
      <c r="B2233" t="str">
        <f>VLOOKUP(C2233, olt_db!$B$2:$E$75, 2, 0)</f>
        <v>OLT-SMGN-Karang_Sari-01</v>
      </c>
      <c r="C2233" t="s">
        <v>195</v>
      </c>
      <c r="D2233" s="73" t="s">
        <v>1124</v>
      </c>
      <c r="E2233" s="73" t="s">
        <v>1054</v>
      </c>
      <c r="F2233" s="74">
        <v>2.9651498766671698</v>
      </c>
      <c r="G2233" s="75">
        <v>99.130416862065005</v>
      </c>
      <c r="H2233" s="76">
        <f t="shared" si="78"/>
        <v>181.97950114459829</v>
      </c>
    </row>
    <row r="2234" spans="1:8" x14ac:dyDescent="0.3">
      <c r="A2234" t="s">
        <v>194</v>
      </c>
      <c r="B2234" t="str">
        <f>VLOOKUP(C2234, olt_db!$B$2:$E$75, 2, 0)</f>
        <v>OLT-SMGN-Karang_Sari-01</v>
      </c>
      <c r="C2234" t="s">
        <v>195</v>
      </c>
      <c r="D2234" s="73" t="s">
        <v>1124</v>
      </c>
      <c r="E2234" s="73" t="s">
        <v>1055</v>
      </c>
      <c r="F2234" s="74">
        <v>2.9648227587906999</v>
      </c>
      <c r="G2234" s="75">
        <v>99.131863197529796</v>
      </c>
      <c r="H2234" s="76">
        <f t="shared" si="78"/>
        <v>120.17274366525071</v>
      </c>
    </row>
    <row r="2235" spans="1:8" x14ac:dyDescent="0.3">
      <c r="A2235" t="s">
        <v>194</v>
      </c>
      <c r="B2235" t="str">
        <f>VLOOKUP(C2235, olt_db!$B$2:$E$75, 2, 0)</f>
        <v>OLT-SMGN-Karang_Sari-01</v>
      </c>
      <c r="C2235" t="s">
        <v>195</v>
      </c>
      <c r="D2235" s="73" t="s">
        <v>1124</v>
      </c>
      <c r="E2235" s="73" t="s">
        <v>1056</v>
      </c>
      <c r="F2235" s="74">
        <v>2.9645829056760502</v>
      </c>
      <c r="G2235" s="75">
        <v>99.132812584501707</v>
      </c>
      <c r="H2235" s="76">
        <f t="shared" si="78"/>
        <v>71.782794668352452</v>
      </c>
    </row>
    <row r="2236" spans="1:8" x14ac:dyDescent="0.3">
      <c r="A2236" t="s">
        <v>194</v>
      </c>
      <c r="B2236" t="str">
        <f>VLOOKUP(C2236, olt_db!$B$2:$E$75, 2, 0)</f>
        <v>OLT-SMGN-Karang_Sari-01</v>
      </c>
      <c r="C2236" t="s">
        <v>195</v>
      </c>
      <c r="D2236" s="73" t="s">
        <v>1124</v>
      </c>
      <c r="E2236" s="73" t="s">
        <v>1057</v>
      </c>
      <c r="F2236" s="74">
        <v>2.9651446532924202</v>
      </c>
      <c r="G2236" s="75">
        <v>99.132973128893994</v>
      </c>
      <c r="H2236" s="76">
        <f t="shared" si="78"/>
        <v>84.745950462061955</v>
      </c>
    </row>
    <row r="2237" spans="1:8" x14ac:dyDescent="0.3">
      <c r="A2237" t="s">
        <v>194</v>
      </c>
      <c r="B2237" t="str">
        <f>VLOOKUP(C2237, olt_db!$B$2:$E$75, 2, 0)</f>
        <v>OLT-SMGN-Karang_Sari-01</v>
      </c>
      <c r="C2237" t="s">
        <v>195</v>
      </c>
      <c r="D2237" s="73" t="s">
        <v>1124</v>
      </c>
      <c r="E2237" s="73" t="s">
        <v>1058</v>
      </c>
      <c r="F2237" s="74">
        <v>2.9658152718419202</v>
      </c>
      <c r="G2237" s="75">
        <v>99.133134351875199</v>
      </c>
      <c r="H2237" s="76">
        <f t="shared" si="78"/>
        <v>119.77235105774371</v>
      </c>
    </row>
    <row r="2238" spans="1:8" x14ac:dyDescent="0.3">
      <c r="A2238" t="s">
        <v>194</v>
      </c>
      <c r="B2238" t="str">
        <f>VLOOKUP(C2238, olt_db!$B$2:$E$75, 2, 0)</f>
        <v>OLT-SMGN-Karang_Sari-01</v>
      </c>
      <c r="C2238" t="s">
        <v>195</v>
      </c>
      <c r="D2238" s="73" t="s">
        <v>1124</v>
      </c>
      <c r="E2238" s="73" t="s">
        <v>1059</v>
      </c>
      <c r="F2238" s="74">
        <v>2.9667544238793502</v>
      </c>
      <c r="G2238" s="75">
        <v>99.133395633706201</v>
      </c>
      <c r="H2238" s="76">
        <f t="shared" si="78"/>
        <v>61.267954881184849</v>
      </c>
    </row>
    <row r="2239" spans="1:8" x14ac:dyDescent="0.3">
      <c r="A2239" t="s">
        <v>194</v>
      </c>
      <c r="B2239" t="str">
        <f>VLOOKUP(C2239, olt_db!$B$2:$E$75, 2, 0)</f>
        <v>OLT-SMGN-Karang_Sari-01</v>
      </c>
      <c r="C2239" t="s">
        <v>195</v>
      </c>
      <c r="D2239" s="73" t="s">
        <v>1124</v>
      </c>
      <c r="E2239" s="73" t="s">
        <v>1060</v>
      </c>
      <c r="F2239" s="74">
        <v>2.9672270611409899</v>
      </c>
      <c r="G2239" s="75">
        <v>99.133554668884898</v>
      </c>
      <c r="H2239" s="76">
        <f t="shared" si="78"/>
        <v>73.729238256415982</v>
      </c>
    </row>
    <row r="2240" spans="1:8" x14ac:dyDescent="0.3">
      <c r="A2240" t="s">
        <v>194</v>
      </c>
      <c r="B2240" t="str">
        <f>VLOOKUP(C2240, olt_db!$B$2:$E$75, 2, 0)</f>
        <v>OLT-SMGN-Karang_Sari-01</v>
      </c>
      <c r="C2240" t="s">
        <v>195</v>
      </c>
      <c r="D2240" s="73" t="s">
        <v>1124</v>
      </c>
      <c r="E2240" s="73" t="s">
        <v>1061</v>
      </c>
      <c r="F2240" s="74">
        <v>2.9678054863372099</v>
      </c>
      <c r="G2240" s="75">
        <v>99.133714410057095</v>
      </c>
      <c r="H2240" s="76">
        <f t="shared" si="78"/>
        <v>39.929507641910909</v>
      </c>
    </row>
    <row r="2241" spans="1:8" x14ac:dyDescent="0.3">
      <c r="A2241" t="s">
        <v>194</v>
      </c>
      <c r="B2241" t="str">
        <f>VLOOKUP(C2241, olt_db!$B$2:$E$75, 2, 0)</f>
        <v>OLT-SMGN-Karang_Sari-01</v>
      </c>
      <c r="C2241" t="s">
        <v>195</v>
      </c>
      <c r="D2241" s="73" t="s">
        <v>1124</v>
      </c>
      <c r="E2241" s="73" t="s">
        <v>1062</v>
      </c>
      <c r="F2241" s="74">
        <v>2.9681176564204801</v>
      </c>
      <c r="G2241" s="75">
        <v>99.133804775981602</v>
      </c>
      <c r="H2241" s="76">
        <f t="shared" si="78"/>
        <v>120.80827038839996</v>
      </c>
    </row>
    <row r="2242" spans="1:8" x14ac:dyDescent="0.3">
      <c r="A2242" t="s">
        <v>194</v>
      </c>
      <c r="B2242" t="str">
        <f>VLOOKUP(C2242, olt_db!$B$2:$E$75, 2, 0)</f>
        <v>OLT-SMGN-Karang_Sari-01</v>
      </c>
      <c r="C2242" t="s">
        <v>195</v>
      </c>
      <c r="D2242" s="73" t="s">
        <v>1124</v>
      </c>
      <c r="E2242" s="73" t="s">
        <v>1063</v>
      </c>
      <c r="F2242" s="74">
        <v>2.9690701404074198</v>
      </c>
      <c r="G2242" s="75">
        <v>99.134048765047496</v>
      </c>
      <c r="H2242" s="76">
        <f t="shared" si="78"/>
        <v>110.55215140422834</v>
      </c>
    </row>
    <row r="2243" spans="1:8" x14ac:dyDescent="0.3">
      <c r="A2243" t="s">
        <v>194</v>
      </c>
      <c r="B2243" t="str">
        <f>VLOOKUP(C2243, olt_db!$B$2:$E$75, 2, 0)</f>
        <v>OLT-SMGN-Karang_Sari-01</v>
      </c>
      <c r="C2243" t="s">
        <v>195</v>
      </c>
      <c r="D2243" s="73" t="s">
        <v>1124</v>
      </c>
      <c r="E2243" s="73" t="s">
        <v>1064</v>
      </c>
      <c r="F2243" s="74">
        <v>2.96995927917698</v>
      </c>
      <c r="G2243" s="75">
        <v>99.134186342470301</v>
      </c>
      <c r="H2243" s="76">
        <f t="shared" si="78"/>
        <v>95.132221099663667</v>
      </c>
    </row>
    <row r="2244" spans="1:8" x14ac:dyDescent="0.3">
      <c r="A2244" t="s">
        <v>194</v>
      </c>
      <c r="B2244" t="str">
        <f>VLOOKUP(C2244, olt_db!$B$2:$E$75, 2, 0)</f>
        <v>OLT-SMGN-Karang_Sari-01</v>
      </c>
      <c r="C2244" t="s">
        <v>195</v>
      </c>
      <c r="D2244" s="73" t="s">
        <v>1124</v>
      </c>
      <c r="E2244" s="73" t="s">
        <v>1065</v>
      </c>
      <c r="F2244" s="74">
        <v>2.9707321842998899</v>
      </c>
      <c r="G2244" s="75">
        <v>99.134231160990296</v>
      </c>
      <c r="H2244" s="76">
        <f t="shared" si="78"/>
        <v>93.194711631410271</v>
      </c>
    </row>
    <row r="2245" spans="1:8" x14ac:dyDescent="0.3">
      <c r="A2245" t="s">
        <v>194</v>
      </c>
      <c r="B2245" t="str">
        <f>VLOOKUP(C2245, olt_db!$B$2:$E$75, 2, 0)</f>
        <v>OLT-SMGN-Karang_Sari-01</v>
      </c>
      <c r="C2245" t="s">
        <v>195</v>
      </c>
      <c r="D2245" s="73" t="s">
        <v>1124</v>
      </c>
      <c r="E2245" s="73" t="s">
        <v>1066</v>
      </c>
      <c r="F2245" s="74">
        <v>2.9714906158254402</v>
      </c>
      <c r="G2245" s="75">
        <v>99.134232917490493</v>
      </c>
      <c r="H2245" s="76">
        <f t="shared" si="78"/>
        <v>162.65648853974983</v>
      </c>
    </row>
    <row r="2246" spans="1:8" x14ac:dyDescent="0.3">
      <c r="A2246" t="s">
        <v>194</v>
      </c>
      <c r="B2246" t="str">
        <f>VLOOKUP(C2246, olt_db!$B$2:$E$75, 2, 0)</f>
        <v>OLT-SMGN-Karang_Sari-01</v>
      </c>
      <c r="C2246" t="s">
        <v>195</v>
      </c>
      <c r="D2246" s="73" t="s">
        <v>1124</v>
      </c>
      <c r="E2246" s="73" t="s">
        <v>1067</v>
      </c>
      <c r="F2246" s="74">
        <v>2.97204490516586</v>
      </c>
      <c r="G2246" s="75">
        <v>99.133029213624297</v>
      </c>
      <c r="H2246" s="76">
        <f t="shared" si="78"/>
        <v>45.806984669275678</v>
      </c>
    </row>
    <row r="2247" spans="1:8" x14ac:dyDescent="0.3">
      <c r="A2247" t="s">
        <v>194</v>
      </c>
      <c r="B2247" t="str">
        <f>VLOOKUP(C2247, olt_db!$B$2:$E$75, 2, 0)</f>
        <v>OLT-SMGN-Karang_Sari-01</v>
      </c>
      <c r="C2247" t="s">
        <v>195</v>
      </c>
      <c r="D2247" s="73" t="s">
        <v>1124</v>
      </c>
      <c r="E2247" s="73" t="s">
        <v>1068</v>
      </c>
      <c r="F2247" s="74">
        <v>2.9723473327846399</v>
      </c>
      <c r="G2247" s="75">
        <v>99.133247464361304</v>
      </c>
      <c r="H2247" s="76">
        <f t="shared" si="78"/>
        <v>87.585365762970739</v>
      </c>
    </row>
    <row r="2248" spans="1:8" x14ac:dyDescent="0.3">
      <c r="A2248" t="s">
        <v>194</v>
      </c>
      <c r="B2248" t="str">
        <f>VLOOKUP(C2248, olt_db!$B$2:$E$75, 2, 0)</f>
        <v>OLT-SMGN-Karang_Sari-01</v>
      </c>
      <c r="C2248" t="s">
        <v>195</v>
      </c>
      <c r="D2248" s="73" t="s">
        <v>1124</v>
      </c>
      <c r="E2248" s="73" t="s">
        <v>1069</v>
      </c>
      <c r="F2248" s="74">
        <v>2.97294842038393</v>
      </c>
      <c r="G2248" s="75">
        <v>99.133631064798095</v>
      </c>
      <c r="H2248" s="76">
        <f t="shared" si="78"/>
        <v>102.88458206334373</v>
      </c>
    </row>
    <row r="2249" spans="1:8" x14ac:dyDescent="0.3">
      <c r="A2249" t="s">
        <v>194</v>
      </c>
      <c r="B2249" t="str">
        <f>VLOOKUP(C2249, olt_db!$B$2:$E$75, 2, 0)</f>
        <v>OLT-SMGN-Karang_Sari-01</v>
      </c>
      <c r="C2249" t="s">
        <v>195</v>
      </c>
      <c r="D2249" s="73" t="s">
        <v>1124</v>
      </c>
      <c r="E2249" s="73" t="s">
        <v>1070</v>
      </c>
      <c r="F2249" s="74">
        <v>2.9737221770527902</v>
      </c>
      <c r="G2249" s="75">
        <v>99.133951427981799</v>
      </c>
      <c r="H2249" s="76">
        <f t="shared" si="78"/>
        <v>43.248995337513826</v>
      </c>
    </row>
    <row r="2250" spans="1:8" x14ac:dyDescent="0.3">
      <c r="A2250" t="s">
        <v>194</v>
      </c>
      <c r="B2250" t="str">
        <f>VLOOKUP(C2250, olt_db!$B$2:$E$75, 2, 0)</f>
        <v>OLT-SMGN-Karang_Sari-01</v>
      </c>
      <c r="C2250" t="s">
        <v>195</v>
      </c>
      <c r="D2250" s="73" t="s">
        <v>1124</v>
      </c>
      <c r="E2250" s="73" t="s">
        <v>1073</v>
      </c>
      <c r="F2250" s="74">
        <v>2.97406403529674</v>
      </c>
      <c r="G2250" s="75">
        <v>99.133867566827007</v>
      </c>
      <c r="H2250" s="76">
        <f t="shared" si="78"/>
        <v>169.12442023303947</v>
      </c>
    </row>
    <row r="2251" spans="1:8" x14ac:dyDescent="0.3">
      <c r="A2251" t="s">
        <v>194</v>
      </c>
      <c r="B2251" t="str">
        <f>VLOOKUP(C2251, olt_db!$B$2:$E$75, 2, 0)</f>
        <v>OLT-SMGN-Karang_Sari-01</v>
      </c>
      <c r="C2251" t="s">
        <v>195</v>
      </c>
      <c r="D2251" s="73" t="s">
        <v>1124</v>
      </c>
      <c r="E2251" s="73" t="s">
        <v>1074</v>
      </c>
      <c r="F2251" s="74">
        <v>2.9739893015865602</v>
      </c>
      <c r="G2251" s="75">
        <v>99.135243750791005</v>
      </c>
      <c r="H2251" s="76">
        <f t="shared" si="78"/>
        <v>53.482990006365114</v>
      </c>
    </row>
    <row r="2252" spans="1:8" x14ac:dyDescent="0.3">
      <c r="A2252" t="s">
        <v>194</v>
      </c>
      <c r="B2252" t="str">
        <f>VLOOKUP(C2252, olt_db!$B$2:$E$75, 2, 0)</f>
        <v>OLT-SMGN-Karang_Sari-01</v>
      </c>
      <c r="C2252" t="s">
        <v>195</v>
      </c>
      <c r="D2252" s="73" t="s">
        <v>1124</v>
      </c>
      <c r="E2252" s="73" t="s">
        <v>1075</v>
      </c>
      <c r="F2252" s="74">
        <v>2.9744241915331502</v>
      </c>
      <c r="G2252" s="75">
        <v>99.135261540549607</v>
      </c>
      <c r="H2252" s="76">
        <f t="shared" si="78"/>
        <v>134.571386521379</v>
      </c>
    </row>
    <row r="2253" spans="1:8" x14ac:dyDescent="0.3">
      <c r="A2253" t="s">
        <v>194</v>
      </c>
      <c r="B2253" t="str">
        <f>VLOOKUP(C2253, olt_db!$B$2:$E$75, 2, 0)</f>
        <v>OLT-SMGN-Karang_Sari-01</v>
      </c>
      <c r="C2253" t="s">
        <v>195</v>
      </c>
      <c r="D2253" s="73" t="s">
        <v>1124</v>
      </c>
      <c r="E2253" s="73" t="s">
        <v>1076</v>
      </c>
      <c r="F2253" s="74">
        <v>2.9755193225164698</v>
      </c>
      <c r="G2253" s="75">
        <v>99.135269907876605</v>
      </c>
      <c r="H2253" s="76">
        <f t="shared" si="78"/>
        <v>132.10280179749026</v>
      </c>
    </row>
    <row r="2254" spans="1:8" x14ac:dyDescent="0.3">
      <c r="A2254" t="s">
        <v>194</v>
      </c>
      <c r="B2254" t="str">
        <f>VLOOKUP(C2254, olt_db!$B$2:$E$75, 2, 0)</f>
        <v>OLT-SMGN-Karang_Sari-01</v>
      </c>
      <c r="C2254" t="s">
        <v>195</v>
      </c>
      <c r="D2254" s="73" t="s">
        <v>1124</v>
      </c>
      <c r="E2254" s="73" t="s">
        <v>1077</v>
      </c>
      <c r="F2254" s="74">
        <v>2.97659340850511</v>
      </c>
      <c r="G2254" s="75">
        <v>99.135223781006204</v>
      </c>
      <c r="H2254" s="76">
        <f t="shared" si="78"/>
        <v>115.65503398327363</v>
      </c>
    </row>
    <row r="2255" spans="1:8" x14ac:dyDescent="0.3">
      <c r="A2255" t="s">
        <v>194</v>
      </c>
      <c r="B2255" t="str">
        <f>VLOOKUP(C2255, olt_db!$B$2:$E$75, 2, 0)</f>
        <v>OLT-SMGN-Karang_Sari-01</v>
      </c>
      <c r="C2255" t="s">
        <v>195</v>
      </c>
      <c r="D2255" s="73" t="s">
        <v>1124</v>
      </c>
      <c r="E2255" s="73" t="s">
        <v>1078</v>
      </c>
      <c r="F2255" s="74">
        <v>2.9775330031920002</v>
      </c>
      <c r="G2255" s="75">
        <v>99.135168432387403</v>
      </c>
      <c r="H2255" s="76">
        <f t="shared" si="78"/>
        <v>108.8593879628269</v>
      </c>
    </row>
    <row r="2256" spans="1:8" x14ac:dyDescent="0.3">
      <c r="A2256" t="s">
        <v>194</v>
      </c>
      <c r="B2256" t="str">
        <f>VLOOKUP(C2256, olt_db!$B$2:$E$75, 2, 0)</f>
        <v>OLT-SMGN-Karang_Sari-01</v>
      </c>
      <c r="C2256" t="s">
        <v>195</v>
      </c>
      <c r="D2256" s="73" t="s">
        <v>1124</v>
      </c>
      <c r="E2256" s="73" t="s">
        <v>1079</v>
      </c>
      <c r="F2256" s="74">
        <v>2.9784188178713098</v>
      </c>
      <c r="G2256" s="75">
        <v>99.135181802898302</v>
      </c>
      <c r="H2256" s="76">
        <f t="shared" si="78"/>
        <v>58.726061173109734</v>
      </c>
    </row>
    <row r="2257" spans="1:8" x14ac:dyDescent="0.3">
      <c r="A2257" t="s">
        <v>194</v>
      </c>
      <c r="B2257" t="str">
        <f>VLOOKUP(C2257, olt_db!$B$2:$E$75, 2, 0)</f>
        <v>OLT-SMGN-Karang_Sari-01</v>
      </c>
      <c r="C2257" t="s">
        <v>195</v>
      </c>
      <c r="D2257" s="73" t="s">
        <v>1124</v>
      </c>
      <c r="E2257" s="73" t="s">
        <v>1080</v>
      </c>
      <c r="F2257" s="74">
        <v>2.9788802012419402</v>
      </c>
      <c r="G2257" s="75">
        <v>99.135306608474707</v>
      </c>
      <c r="H2257" s="76">
        <f t="shared" si="78"/>
        <v>30.148793180587671</v>
      </c>
    </row>
    <row r="2258" spans="1:8" x14ac:dyDescent="0.3">
      <c r="A2258" t="s">
        <v>194</v>
      </c>
      <c r="B2258" t="str">
        <f>VLOOKUP(C2258, olt_db!$B$2:$E$75, 2, 0)</f>
        <v>OLT-SMGN-Karang_Sari-01</v>
      </c>
      <c r="C2258" t="s">
        <v>195</v>
      </c>
      <c r="D2258" s="73" t="s">
        <v>1124</v>
      </c>
      <c r="E2258" s="73" t="s">
        <v>1081</v>
      </c>
      <c r="F2258" s="74">
        <v>2.9791253897782402</v>
      </c>
      <c r="G2258" s="75">
        <v>99.135297566506793</v>
      </c>
      <c r="H2258" s="76">
        <f t="shared" si="78"/>
        <v>110.75744380761157</v>
      </c>
    </row>
    <row r="2259" spans="1:8" x14ac:dyDescent="0.3">
      <c r="A2259" t="s">
        <v>194</v>
      </c>
      <c r="B2259" t="str">
        <f>VLOOKUP(C2259, olt_db!$B$2:$E$75, 2, 0)</f>
        <v>OLT-SMGN-Karang_Sari-01</v>
      </c>
      <c r="C2259" t="s">
        <v>195</v>
      </c>
      <c r="D2259" s="73" t="s">
        <v>1124</v>
      </c>
      <c r="E2259" s="73" t="s">
        <v>1082</v>
      </c>
      <c r="F2259" s="74">
        <v>2.9800262005582701</v>
      </c>
      <c r="G2259" s="75">
        <v>99.135266008677206</v>
      </c>
      <c r="H2259" s="76">
        <f t="shared" si="78"/>
        <v>23.669463048524197</v>
      </c>
    </row>
    <row r="2260" spans="1:8" x14ac:dyDescent="0.3">
      <c r="A2260" t="s">
        <v>194</v>
      </c>
      <c r="B2260" t="str">
        <f>VLOOKUP(C2260, olt_db!$B$2:$E$75, 2, 0)</f>
        <v>OLT-SMGN-Karang_Sari-01</v>
      </c>
      <c r="C2260" t="s">
        <v>195</v>
      </c>
      <c r="D2260" s="73" t="s">
        <v>1124</v>
      </c>
      <c r="E2260" s="73" t="s">
        <v>1083</v>
      </c>
      <c r="F2260" s="74">
        <v>2.98020818913034</v>
      </c>
      <c r="G2260" s="75">
        <v>99.135329225185203</v>
      </c>
      <c r="H2260" s="76">
        <f t="shared" si="78"/>
        <v>32.177100378560944</v>
      </c>
    </row>
    <row r="2261" spans="1:8" x14ac:dyDescent="0.3">
      <c r="A2261" t="s">
        <v>194</v>
      </c>
      <c r="B2261" t="str">
        <f>VLOOKUP(C2261, olt_db!$B$2:$E$75, 2, 0)</f>
        <v>OLT-SMGN-Karang_Sari-01</v>
      </c>
      <c r="C2261" t="s">
        <v>195</v>
      </c>
      <c r="D2261" s="73" t="s">
        <v>1124</v>
      </c>
      <c r="E2261" s="73" t="s">
        <v>1084</v>
      </c>
      <c r="F2261" s="74">
        <v>2.9804149071650698</v>
      </c>
      <c r="G2261" s="75">
        <v>99.135490190273302</v>
      </c>
      <c r="H2261" s="76">
        <f t="shared" si="78"/>
        <v>180.87730425464946</v>
      </c>
    </row>
    <row r="2262" spans="1:8" x14ac:dyDescent="0.3">
      <c r="A2262" t="s">
        <v>194</v>
      </c>
      <c r="B2262" t="str">
        <f>VLOOKUP(C2262, olt_db!$B$2:$E$75, 2, 0)</f>
        <v>OLT-SMGN-Karang_Sari-01</v>
      </c>
      <c r="C2262" t="s">
        <v>195</v>
      </c>
      <c r="D2262" s="73" t="s">
        <v>1124</v>
      </c>
      <c r="E2262" s="73" t="s">
        <v>1085</v>
      </c>
      <c r="F2262" s="74">
        <v>2.9818858344625299</v>
      </c>
      <c r="G2262" s="75">
        <v>99.135433721838695</v>
      </c>
      <c r="H2262" s="76">
        <f t="shared" si="78"/>
        <v>133.01912597923214</v>
      </c>
    </row>
    <row r="2263" spans="1:8" x14ac:dyDescent="0.3">
      <c r="A2263" t="s">
        <v>194</v>
      </c>
      <c r="B2263" t="str">
        <f>VLOOKUP(C2263, olt_db!$B$2:$E$75, 2, 0)</f>
        <v>OLT-SMGN-Karang_Sari-01</v>
      </c>
      <c r="C2263" t="s">
        <v>195</v>
      </c>
      <c r="D2263" s="73" t="s">
        <v>1124</v>
      </c>
      <c r="E2263" s="73" t="s">
        <v>1086</v>
      </c>
      <c r="F2263" s="74">
        <v>2.9829663489009799</v>
      </c>
      <c r="G2263" s="75">
        <v>99.135367597553994</v>
      </c>
      <c r="H2263" s="76">
        <f t="shared" si="78"/>
        <v>127.61527863110791</v>
      </c>
    </row>
    <row r="2264" spans="1:8" x14ac:dyDescent="0.3">
      <c r="A2264" t="s">
        <v>194</v>
      </c>
      <c r="B2264" t="str">
        <f>VLOOKUP(C2264, olt_db!$B$2:$E$75, 2, 0)</f>
        <v>OLT-SMGN-Karang_Sari-01</v>
      </c>
      <c r="C2264" t="s">
        <v>195</v>
      </c>
      <c r="D2264" s="73" t="s">
        <v>1124</v>
      </c>
      <c r="E2264" s="73" t="s">
        <v>1087</v>
      </c>
      <c r="F2264" s="74">
        <v>2.9840043607207098</v>
      </c>
      <c r="G2264" s="75">
        <v>99.135334013010393</v>
      </c>
      <c r="H2264" s="76">
        <f t="shared" si="78"/>
        <v>141.8946267382465</v>
      </c>
    </row>
    <row r="2265" spans="1:8" x14ac:dyDescent="0.3">
      <c r="A2265" t="s">
        <v>194</v>
      </c>
      <c r="B2265" t="str">
        <f>VLOOKUP(C2265, olt_db!$B$2:$E$75, 2, 0)</f>
        <v>OLT-SMGN-Karang_Sari-01</v>
      </c>
      <c r="C2265" t="s">
        <v>195</v>
      </c>
      <c r="D2265" s="73" t="s">
        <v>1124</v>
      </c>
      <c r="E2265" s="73" t="s">
        <v>1088</v>
      </c>
      <c r="F2265" s="74">
        <v>2.9851568941663098</v>
      </c>
      <c r="G2265" s="75">
        <v>99.135262227176796</v>
      </c>
      <c r="H2265" s="76">
        <f t="shared" si="78"/>
        <v>95.180337077621431</v>
      </c>
    </row>
    <row r="2266" spans="1:8" x14ac:dyDescent="0.3">
      <c r="A2266" t="s">
        <v>194</v>
      </c>
      <c r="B2266" t="str">
        <f>VLOOKUP(C2266, olt_db!$B$2:$E$75, 2, 0)</f>
        <v>OLT-SMGN-Karang_Sari-01</v>
      </c>
      <c r="C2266" t="s">
        <v>195</v>
      </c>
      <c r="D2266" s="73" t="s">
        <v>1124</v>
      </c>
      <c r="E2266" s="73" t="s">
        <v>1089</v>
      </c>
      <c r="F2266" s="74">
        <v>2.98593148452666</v>
      </c>
      <c r="G2266" s="75">
        <v>99.135264030863297</v>
      </c>
      <c r="H2266" s="76">
        <f t="shared" si="78"/>
        <v>145.62035141287387</v>
      </c>
    </row>
    <row r="2267" spans="1:8" x14ac:dyDescent="0.3">
      <c r="A2267" t="s">
        <v>194</v>
      </c>
      <c r="B2267" t="str">
        <f>VLOOKUP(C2267, olt_db!$B$2:$E$75, 2, 0)</f>
        <v>OLT-SMGN-Karang_Sari-01</v>
      </c>
      <c r="C2267" t="s">
        <v>195</v>
      </c>
      <c r="D2267" s="73" t="s">
        <v>1124</v>
      </c>
      <c r="E2267" s="73" t="s">
        <v>1090</v>
      </c>
      <c r="F2267" s="74">
        <v>2.9869483192258701</v>
      </c>
      <c r="G2267" s="75">
        <v>99.135873516326001</v>
      </c>
      <c r="H2267" s="76">
        <f t="shared" si="78"/>
        <v>113.43803777308479</v>
      </c>
    </row>
    <row r="2268" spans="1:8" x14ac:dyDescent="0.3">
      <c r="A2268" t="s">
        <v>194</v>
      </c>
      <c r="B2268" t="str">
        <f>VLOOKUP(C2268, olt_db!$B$2:$E$75, 2, 0)</f>
        <v>OLT-SMGN-Karang_Sari-01</v>
      </c>
      <c r="C2268" t="s">
        <v>195</v>
      </c>
      <c r="D2268" s="73" t="s">
        <v>1124</v>
      </c>
      <c r="E2268" s="73" t="s">
        <v>1091</v>
      </c>
      <c r="F2268" s="74">
        <v>2.9877326532409199</v>
      </c>
      <c r="G2268" s="75">
        <v>99.136361082297</v>
      </c>
      <c r="H2268" s="76">
        <f t="shared" si="78"/>
        <v>172.01404250236007</v>
      </c>
    </row>
    <row r="2269" spans="1:8" x14ac:dyDescent="0.3">
      <c r="A2269" t="s">
        <v>194</v>
      </c>
      <c r="B2269" t="str">
        <f>VLOOKUP(C2269, olt_db!$B$2:$E$75, 2, 0)</f>
        <v>OLT-SMGN-Karang_Sari-01</v>
      </c>
      <c r="C2269" t="s">
        <v>195</v>
      </c>
      <c r="D2269" s="73" t="s">
        <v>1124</v>
      </c>
      <c r="E2269" s="73" t="s">
        <v>1092</v>
      </c>
      <c r="F2269" s="74">
        <v>2.98895523504155</v>
      </c>
      <c r="G2269" s="75">
        <v>99.137043883481098</v>
      </c>
      <c r="H2269" s="76">
        <f t="shared" si="78"/>
        <v>19.143121159916902</v>
      </c>
    </row>
    <row r="2270" spans="1:8" x14ac:dyDescent="0.3">
      <c r="A2270" t="s">
        <v>194</v>
      </c>
      <c r="B2270" t="str">
        <f>VLOOKUP(C2270, olt_db!$B$2:$E$75, 2, 0)</f>
        <v>OLT-SMGN-Karang_Sari-01</v>
      </c>
      <c r="C2270" t="s">
        <v>195</v>
      </c>
      <c r="D2270" s="73" t="s">
        <v>1124</v>
      </c>
      <c r="E2270" s="73" t="s">
        <v>1093</v>
      </c>
      <c r="F2270" s="74">
        <v>2.98911073401174</v>
      </c>
      <c r="G2270" s="75">
        <v>99.137034341377898</v>
      </c>
      <c r="H2270" s="76">
        <f t="shared" si="78"/>
        <v>181.34262213091802</v>
      </c>
    </row>
    <row r="2271" spans="1:8" x14ac:dyDescent="0.3">
      <c r="A2271" t="s">
        <v>194</v>
      </c>
      <c r="B2271" t="str">
        <f>VLOOKUP(C2271, olt_db!$B$2:$E$75, 2, 0)</f>
        <v>OLT-SMGN-Karang_Sari-01</v>
      </c>
      <c r="C2271" t="s">
        <v>195</v>
      </c>
      <c r="D2271" s="73" t="s">
        <v>1124</v>
      </c>
      <c r="E2271" s="73" t="s">
        <v>1094</v>
      </c>
      <c r="F2271" s="74">
        <v>2.98920447728662</v>
      </c>
      <c r="G2271" s="75">
        <v>99.135559520619296</v>
      </c>
      <c r="H2271" s="76">
        <f t="shared" si="78"/>
        <v>30.769931755660757</v>
      </c>
    </row>
    <row r="2272" spans="1:8" x14ac:dyDescent="0.3">
      <c r="A2272" t="s">
        <v>194</v>
      </c>
      <c r="B2272" t="str">
        <f>VLOOKUP(C2272, olt_db!$B$2:$E$75, 2, 0)</f>
        <v>OLT-SMGN-Karang_Sari-01</v>
      </c>
      <c r="C2272" t="s">
        <v>195</v>
      </c>
      <c r="D2272" s="73" t="s">
        <v>1124</v>
      </c>
      <c r="E2272" s="73" t="s">
        <v>1095</v>
      </c>
      <c r="F2272" s="74">
        <v>2.9893761895701001</v>
      </c>
      <c r="G2272" s="75">
        <v>99.1353770081503</v>
      </c>
      <c r="H2272" s="76">
        <f t="shared" si="78"/>
        <v>121.77213051955435</v>
      </c>
    </row>
    <row r="2273" spans="1:8" x14ac:dyDescent="0.3">
      <c r="A2273" t="s">
        <v>194</v>
      </c>
      <c r="B2273" t="str">
        <f>VLOOKUP(C2273, olt_db!$B$2:$E$75, 2, 0)</f>
        <v>OLT-SMGN-Karang_Sari-01</v>
      </c>
      <c r="C2273" t="s">
        <v>195</v>
      </c>
      <c r="D2273" s="73" t="s">
        <v>1124</v>
      </c>
      <c r="E2273" s="73" t="s">
        <v>1096</v>
      </c>
      <c r="F2273" s="74">
        <v>2.99020609934905</v>
      </c>
      <c r="G2273" s="75">
        <v>99.134834668142105</v>
      </c>
      <c r="H2273" s="76">
        <f t="shared" si="78"/>
        <v>101.04321414494815</v>
      </c>
    </row>
    <row r="2274" spans="1:8" x14ac:dyDescent="0.3">
      <c r="A2274" t="s">
        <v>194</v>
      </c>
      <c r="B2274" t="str">
        <f>VLOOKUP(C2274, olt_db!$B$2:$E$75, 2, 0)</f>
        <v>OLT-SMGN-Karang_Sari-01</v>
      </c>
      <c r="C2274" t="s">
        <v>195</v>
      </c>
      <c r="D2274" s="73" t="s">
        <v>1124</v>
      </c>
      <c r="E2274" s="73" t="s">
        <v>1097</v>
      </c>
      <c r="F2274" s="74">
        <v>2.9908847427246998</v>
      </c>
      <c r="G2274" s="75">
        <v>99.134369675647505</v>
      </c>
      <c r="H2274" s="76">
        <f t="shared" si="78"/>
        <v>122.14168709198961</v>
      </c>
    </row>
    <row r="2275" spans="1:8" x14ac:dyDescent="0.3">
      <c r="A2275" t="s">
        <v>194</v>
      </c>
      <c r="B2275" t="str">
        <f>VLOOKUP(C2275, olt_db!$B$2:$E$75, 2, 0)</f>
        <v>OLT-SMGN-Karang_Sari-01</v>
      </c>
      <c r="C2275" t="s">
        <v>195</v>
      </c>
      <c r="D2275" s="73" t="s">
        <v>1124</v>
      </c>
      <c r="E2275" s="73" t="s">
        <v>1098</v>
      </c>
      <c r="F2275" s="74">
        <v>2.9917259233808702</v>
      </c>
      <c r="G2275" s="75">
        <v>99.133839361408107</v>
      </c>
      <c r="H2275" s="76">
        <f t="shared" si="78"/>
        <v>91.368684483404039</v>
      </c>
    </row>
    <row r="2276" spans="1:8" x14ac:dyDescent="0.3">
      <c r="A2276" t="s">
        <v>194</v>
      </c>
      <c r="B2276" t="str">
        <f>VLOOKUP(C2276, olt_db!$B$2:$E$75, 2, 0)</f>
        <v>OLT-SMGN-Karang_Sari-01</v>
      </c>
      <c r="C2276" t="s">
        <v>195</v>
      </c>
      <c r="D2276" s="73" t="s">
        <v>1124</v>
      </c>
      <c r="E2276" s="73" t="s">
        <v>1099</v>
      </c>
      <c r="F2276" s="74">
        <v>2.9923270558425101</v>
      </c>
      <c r="G2276" s="75">
        <v>99.133401111748398</v>
      </c>
      <c r="H2276" s="76">
        <f t="shared" si="78"/>
        <v>74.807421605350413</v>
      </c>
    </row>
    <row r="2277" spans="1:8" x14ac:dyDescent="0.3">
      <c r="A2277" t="s">
        <v>194</v>
      </c>
      <c r="B2277" t="str">
        <f>VLOOKUP(C2277, olt_db!$B$2:$E$75, 2, 0)</f>
        <v>OLT-SMGN-Karang_Sari-01</v>
      </c>
      <c r="C2277" t="s">
        <v>195</v>
      </c>
      <c r="D2277" s="73" t="s">
        <v>1124</v>
      </c>
      <c r="E2277" s="73" t="s">
        <v>1100</v>
      </c>
      <c r="F2277" s="74">
        <v>2.9928474118686799</v>
      </c>
      <c r="G2277" s="75">
        <v>99.133084673797299</v>
      </c>
      <c r="H2277" s="76">
        <f t="shared" si="78"/>
        <v>71.827168550566611</v>
      </c>
    </row>
    <row r="2278" spans="1:8" x14ac:dyDescent="0.3">
      <c r="A2278" t="s">
        <v>194</v>
      </c>
      <c r="B2278" t="str">
        <f>VLOOKUP(C2278, olt_db!$B$2:$E$75, 2, 0)</f>
        <v>OLT-SMGN-Karang_Sari-01</v>
      </c>
      <c r="C2278" t="s">
        <v>195</v>
      </c>
      <c r="D2278" s="73" t="s">
        <v>1124</v>
      </c>
      <c r="E2278" s="73" t="s">
        <v>1101</v>
      </c>
      <c r="F2278" s="74">
        <v>2.9933568973554401</v>
      </c>
      <c r="G2278" s="75">
        <v>99.132797727987693</v>
      </c>
      <c r="H2278" s="76">
        <f t="shared" si="78"/>
        <v>97.020784386555917</v>
      </c>
    </row>
    <row r="2279" spans="1:8" x14ac:dyDescent="0.3">
      <c r="A2279" t="s">
        <v>194</v>
      </c>
      <c r="B2279" t="str">
        <f>VLOOKUP(C2279, olt_db!$B$2:$E$75, 2, 0)</f>
        <v>OLT-SMGN-Karang_Sari-01</v>
      </c>
      <c r="C2279" t="s">
        <v>195</v>
      </c>
      <c r="D2279" s="73" t="s">
        <v>1124</v>
      </c>
      <c r="E2279" s="73" t="s">
        <v>1102</v>
      </c>
      <c r="F2279" s="74">
        <v>2.9940670777763398</v>
      </c>
      <c r="G2279" s="75">
        <v>99.132452197197793</v>
      </c>
      <c r="H2279" s="76">
        <f t="shared" si="78"/>
        <v>44.84222762173502</v>
      </c>
    </row>
    <row r="2280" spans="1:8" x14ac:dyDescent="0.3">
      <c r="A2280" t="s">
        <v>194</v>
      </c>
      <c r="B2280" t="str">
        <f>VLOOKUP(C2280, olt_db!$B$2:$E$75, 2, 0)</f>
        <v>OLT-SMGN-Karang_Sari-01</v>
      </c>
      <c r="C2280" t="s">
        <v>195</v>
      </c>
      <c r="D2280" s="73" t="s">
        <v>1124</v>
      </c>
      <c r="E2280" s="73" t="s">
        <v>1103</v>
      </c>
      <c r="F2280" s="74">
        <v>2.9943683666001499</v>
      </c>
      <c r="G2280" s="75">
        <v>99.132245998529001</v>
      </c>
      <c r="H2280" s="76">
        <f t="shared" si="78"/>
        <v>165.80370969901296</v>
      </c>
    </row>
    <row r="2281" spans="1:8" x14ac:dyDescent="0.3">
      <c r="A2281" t="s">
        <v>194</v>
      </c>
      <c r="B2281" t="str">
        <f>VLOOKUP(C2281, olt_db!$B$2:$E$75, 2, 0)</f>
        <v>OLT-SMGN-Karang_Sari-01</v>
      </c>
      <c r="C2281" t="s">
        <v>195</v>
      </c>
      <c r="D2281" s="73" t="s">
        <v>1124</v>
      </c>
      <c r="E2281" s="73" t="s">
        <v>1104</v>
      </c>
      <c r="F2281" s="74">
        <v>2.99534198525844</v>
      </c>
      <c r="G2281" s="75">
        <v>99.131310495954395</v>
      </c>
      <c r="H2281" s="76">
        <f t="shared" si="78"/>
        <v>85.33997956818132</v>
      </c>
    </row>
    <row r="2282" spans="1:8" x14ac:dyDescent="0.3">
      <c r="A2282" t="s">
        <v>194</v>
      </c>
      <c r="B2282" t="str">
        <f>VLOOKUP(C2282, olt_db!$B$2:$E$75, 2, 0)</f>
        <v>OLT-SMGN-Karang_Sari-01</v>
      </c>
      <c r="C2282" t="s">
        <v>195</v>
      </c>
      <c r="D2282" s="73" t="s">
        <v>1124</v>
      </c>
      <c r="E2282" s="73" t="s">
        <v>1105</v>
      </c>
      <c r="F2282" s="74">
        <v>2.9958064360712702</v>
      </c>
      <c r="G2282" s="75">
        <v>99.130793427222301</v>
      </c>
      <c r="H2282" s="76">
        <f t="shared" si="78"/>
        <v>88.235075803843699</v>
      </c>
    </row>
    <row r="2283" spans="1:8" x14ac:dyDescent="0.3">
      <c r="A2283" t="s">
        <v>194</v>
      </c>
      <c r="B2283" t="str">
        <f>VLOOKUP(C2283, olt_db!$B$2:$E$75, 2, 0)</f>
        <v>OLT-SMGN-Karang_Sari-01</v>
      </c>
      <c r="C2283" t="s">
        <v>195</v>
      </c>
      <c r="D2283" s="73" t="s">
        <v>1124</v>
      </c>
      <c r="E2283" s="73" t="s">
        <v>1106</v>
      </c>
      <c r="F2283" s="74">
        <v>2.99632166344003</v>
      </c>
      <c r="G2283" s="75">
        <v>99.1302925763367</v>
      </c>
      <c r="H2283" s="76">
        <f t="shared" si="78"/>
        <v>42.499799942007428</v>
      </c>
    </row>
    <row r="2284" spans="1:8" x14ac:dyDescent="0.3">
      <c r="A2284" t="s">
        <v>194</v>
      </c>
      <c r="B2284" t="str">
        <f>VLOOKUP(C2284, olt_db!$B$2:$E$75, 2, 0)</f>
        <v>OLT-SMGN-Karang_Sari-01</v>
      </c>
      <c r="C2284" t="s">
        <v>195</v>
      </c>
      <c r="D2284" s="73" t="s">
        <v>1124</v>
      </c>
      <c r="E2284" s="73" t="s">
        <v>1107</v>
      </c>
      <c r="F2284" s="74">
        <v>2.99658869372323</v>
      </c>
      <c r="G2284" s="75">
        <v>99.130072454649294</v>
      </c>
      <c r="H2284" s="76">
        <f t="shared" si="78"/>
        <v>35.087950897240027</v>
      </c>
    </row>
    <row r="2285" spans="1:8" x14ac:dyDescent="0.3">
      <c r="A2285" t="s">
        <v>194</v>
      </c>
      <c r="B2285" t="str">
        <f>VLOOKUP(C2285, olt_db!$B$2:$E$75, 2, 0)</f>
        <v>OLT-SMGN-Karang_Sari-01</v>
      </c>
      <c r="C2285" t="s">
        <v>195</v>
      </c>
      <c r="D2285" s="73" t="s">
        <v>1124</v>
      </c>
      <c r="E2285" s="73" t="s">
        <v>1108</v>
      </c>
      <c r="F2285" s="74">
        <v>2.99686103518003</v>
      </c>
      <c r="G2285" s="75">
        <v>99.129986485587096</v>
      </c>
      <c r="H2285" s="76">
        <f t="shared" si="78"/>
        <v>41.691909293288035</v>
      </c>
    </row>
    <row r="2286" spans="1:8" x14ac:dyDescent="0.3">
      <c r="A2286" t="s">
        <v>194</v>
      </c>
      <c r="B2286" t="str">
        <f>VLOOKUP(C2286, olt_db!$B$2:$E$75, 2, 0)</f>
        <v>OLT-SMGN-Karang_Sari-01</v>
      </c>
      <c r="C2286" t="s">
        <v>195</v>
      </c>
      <c r="D2286" s="73" t="s">
        <v>1124</v>
      </c>
      <c r="E2286" s="73" t="s">
        <v>1109</v>
      </c>
      <c r="F2286" s="74">
        <v>2.9971981006077799</v>
      </c>
      <c r="G2286" s="75">
        <v>99.129947591042395</v>
      </c>
      <c r="H2286" s="76">
        <f t="shared" si="78"/>
        <v>23.958779549456096</v>
      </c>
    </row>
    <row r="2287" spans="1:8" x14ac:dyDescent="0.3">
      <c r="A2287" t="s">
        <v>194</v>
      </c>
      <c r="B2287" t="str">
        <f>VLOOKUP(C2287, olt_db!$B$2:$E$75, 2, 0)</f>
        <v>OLT-SMGN-Karang_Sari-01</v>
      </c>
      <c r="C2287" t="s">
        <v>195</v>
      </c>
      <c r="D2287" s="73" t="s">
        <v>1124</v>
      </c>
      <c r="E2287" s="73" t="s">
        <v>1110</v>
      </c>
      <c r="F2287" s="74">
        <v>2.99736864850192</v>
      </c>
      <c r="G2287" s="75">
        <v>99.129852957557603</v>
      </c>
      <c r="H2287" s="76">
        <f t="shared" si="78"/>
        <v>154.94597161912017</v>
      </c>
    </row>
    <row r="2288" spans="1:8" x14ac:dyDescent="0.3">
      <c r="A2288" t="s">
        <v>194</v>
      </c>
      <c r="B2288" t="str">
        <f>VLOOKUP(C2288, olt_db!$B$2:$E$75, 2, 0)</f>
        <v>OLT-SMGN-Karang_Sari-01</v>
      </c>
      <c r="C2288" t="s">
        <v>195</v>
      </c>
      <c r="D2288" s="73" t="s">
        <v>1124</v>
      </c>
      <c r="E2288" s="73" t="s">
        <v>1111</v>
      </c>
      <c r="F2288" s="74">
        <v>2.9982210402049199</v>
      </c>
      <c r="G2288" s="75">
        <v>99.128922445097899</v>
      </c>
      <c r="H2288" s="76">
        <f t="shared" si="78"/>
        <v>181.10354933079293</v>
      </c>
    </row>
    <row r="2289" spans="1:8" x14ac:dyDescent="0.3">
      <c r="A2289" t="s">
        <v>194</v>
      </c>
      <c r="B2289" t="str">
        <f>VLOOKUP(C2289, olt_db!$B$2:$E$75, 2, 0)</f>
        <v>OLT-SMGN-Karang_Sari-01</v>
      </c>
      <c r="C2289" t="s">
        <v>195</v>
      </c>
      <c r="D2289" s="73" t="s">
        <v>1124</v>
      </c>
      <c r="E2289" s="73" t="s">
        <v>1112</v>
      </c>
      <c r="F2289" s="74">
        <v>2.9992138995876401</v>
      </c>
      <c r="G2289" s="75">
        <v>99.1278317035067</v>
      </c>
      <c r="H2289" s="76">
        <f t="shared" si="78"/>
        <v>166.71727415342019</v>
      </c>
    </row>
    <row r="2290" spans="1:8" x14ac:dyDescent="0.3">
      <c r="A2290" t="s">
        <v>194</v>
      </c>
      <c r="B2290" t="str">
        <f>VLOOKUP(C2290, olt_db!$B$2:$E$75, 2, 0)</f>
        <v>OLT-SMGN-Karang_Sari-01</v>
      </c>
      <c r="C2290" t="s">
        <v>195</v>
      </c>
      <c r="D2290" s="73" t="s">
        <v>1124</v>
      </c>
      <c r="E2290" s="73" t="s">
        <v>1113</v>
      </c>
      <c r="F2290" s="74">
        <v>3.0001208538109898</v>
      </c>
      <c r="G2290" s="75">
        <v>99.126821229221804</v>
      </c>
      <c r="H2290" s="76">
        <f t="shared" si="78"/>
        <v>164.56607656193</v>
      </c>
    </row>
    <row r="2291" spans="1:8" x14ac:dyDescent="0.3">
      <c r="A2291" t="s">
        <v>194</v>
      </c>
      <c r="B2291" t="str">
        <f>VLOOKUP(C2291, olt_db!$B$2:$E$75, 2, 0)</f>
        <v>OLT-SMGN-Karang_Sari-01</v>
      </c>
      <c r="C2291" t="s">
        <v>195</v>
      </c>
      <c r="D2291" s="73" t="s">
        <v>1124</v>
      </c>
      <c r="E2291" s="73" t="s">
        <v>1114</v>
      </c>
      <c r="F2291" s="74">
        <v>3.0010140005601298</v>
      </c>
      <c r="G2291" s="75">
        <v>99.125821901932397</v>
      </c>
      <c r="H2291" s="76">
        <f t="shared" si="78"/>
        <v>176.73526615794776</v>
      </c>
    </row>
    <row r="2292" spans="1:8" x14ac:dyDescent="0.3">
      <c r="A2292" t="s">
        <v>194</v>
      </c>
      <c r="B2292" t="str">
        <f>VLOOKUP(C2292, olt_db!$B$2:$E$75, 2, 0)</f>
        <v>OLT-SMGN-Karang_Sari-01</v>
      </c>
      <c r="C2292" t="s">
        <v>195</v>
      </c>
      <c r="D2292" s="73" t="s">
        <v>1124</v>
      </c>
      <c r="E2292" s="73" t="s">
        <v>1115</v>
      </c>
      <c r="F2292" s="74">
        <v>3.0019885513647799</v>
      </c>
      <c r="G2292" s="75">
        <v>99.124762642336904</v>
      </c>
      <c r="H2292" s="76">
        <f t="shared" si="78"/>
        <v>95.451171699863366</v>
      </c>
    </row>
    <row r="2293" spans="1:8" x14ac:dyDescent="0.3">
      <c r="A2293" t="s">
        <v>194</v>
      </c>
      <c r="B2293" t="str">
        <f>VLOOKUP(C2293, olt_db!$B$2:$E$75, 2, 0)</f>
        <v>OLT-SMGN-Karang_Sari-01</v>
      </c>
      <c r="C2293" t="s">
        <v>195</v>
      </c>
      <c r="D2293" s="73" t="s">
        <v>1124</v>
      </c>
      <c r="E2293" s="73" t="s">
        <v>1116</v>
      </c>
      <c r="F2293" s="74">
        <v>3.00250698660281</v>
      </c>
      <c r="G2293" s="75">
        <v>99.124183368379093</v>
      </c>
      <c r="H2293" s="76">
        <f t="shared" si="78"/>
        <v>128.32499369137668</v>
      </c>
    </row>
    <row r="2294" spans="1:8" x14ac:dyDescent="0.3">
      <c r="A2294" t="s">
        <v>194</v>
      </c>
      <c r="B2294" t="str">
        <f>VLOOKUP(C2294, olt_db!$B$2:$E$75, 2, 0)</f>
        <v>OLT-SMGN-Karang_Sari-01</v>
      </c>
      <c r="C2294" t="s">
        <v>195</v>
      </c>
      <c r="D2294" s="73" t="s">
        <v>1124</v>
      </c>
      <c r="E2294" s="73" t="s">
        <v>1117</v>
      </c>
      <c r="F2294" s="74">
        <v>3.0032064772532601</v>
      </c>
      <c r="G2294" s="75">
        <v>99.1234068437643</v>
      </c>
      <c r="H2294" s="76">
        <f t="shared" si="78"/>
        <v>133.06594899157946</v>
      </c>
    </row>
    <row r="2295" spans="1:8" x14ac:dyDescent="0.3">
      <c r="A2295" t="s">
        <v>194</v>
      </c>
      <c r="B2295" t="str">
        <f>VLOOKUP(C2295, olt_db!$B$2:$E$75, 2, 0)</f>
        <v>OLT-SMGN-Karang_Sari-01</v>
      </c>
      <c r="C2295" t="s">
        <v>195</v>
      </c>
      <c r="D2295" s="73" t="s">
        <v>1124</v>
      </c>
      <c r="E2295" s="73" t="s">
        <v>1045</v>
      </c>
      <c r="F2295" s="74">
        <v>3.0039552462178301</v>
      </c>
      <c r="G2295" s="75">
        <v>99.122623436282097</v>
      </c>
      <c r="H2295" s="76">
        <f t="shared" ref="H2295:H2296" si="79">(ACOS(COS(RADIANS(90-F2296)) * COS(RADIANS(90-F2295)) + SIN(RADIANS(90-F2296)) * SIN(RADIANS(90-F2295)) * COS(RADIANS(G2296-G2295))) * 6371392)*1.105</f>
        <v>48.006480782953446</v>
      </c>
    </row>
    <row r="2296" spans="1:8" x14ac:dyDescent="0.3">
      <c r="A2296" t="s">
        <v>194</v>
      </c>
      <c r="B2296" t="str">
        <f>VLOOKUP(C2296, olt_db!$B$2:$E$75, 2, 0)</f>
        <v>OLT-SMGN-Karang_Sari-01</v>
      </c>
      <c r="C2296" t="s">
        <v>195</v>
      </c>
      <c r="D2296" s="73" t="s">
        <v>1124</v>
      </c>
      <c r="E2296" s="73" t="s">
        <v>1160</v>
      </c>
      <c r="F2296" s="74">
        <v>3.0042796250516499</v>
      </c>
      <c r="G2296" s="75">
        <v>99.122841479284503</v>
      </c>
      <c r="H2296" s="76">
        <f t="shared" si="79"/>
        <v>57.415659165152114</v>
      </c>
    </row>
    <row r="2297" spans="1:8" ht="15" thickBot="1" x14ac:dyDescent="0.35">
      <c r="A2297" t="s">
        <v>194</v>
      </c>
      <c r="B2297" s="105" t="str">
        <f>VLOOKUP(C2297, olt_db!$B$2:$E$75, 2, 0)</f>
        <v>OLT-SMGN-Karang_Sari-01</v>
      </c>
      <c r="C2297" s="105" t="s">
        <v>195</v>
      </c>
      <c r="D2297" s="193" t="s">
        <v>1124</v>
      </c>
      <c r="E2297" s="193" t="s">
        <v>1046</v>
      </c>
      <c r="F2297" s="194">
        <v>3.0045232331044902</v>
      </c>
      <c r="G2297" s="195">
        <v>99.123240756989603</v>
      </c>
      <c r="H2297" s="196">
        <f>(ACOS(COS(RADIANS(90-olt_db!F36)) * COS(RADIANS(90-F2297)) + SIN(RADIANS(90-olt_db!F36)) * SIN(RADIANS(90-F2297)) * COS(RADIANS(olt_db!G36-G2297))) * 6371392)*1.105</f>
        <v>20.025989419356801</v>
      </c>
    </row>
    <row r="2298" spans="1:8" x14ac:dyDescent="0.3">
      <c r="A2298" t="s">
        <v>194</v>
      </c>
      <c r="B2298" t="str">
        <f>VLOOKUP(C2298, olt_db!$B$2:$E$75, 2, 0)</f>
        <v>OLT-SMGN-Karang_Sari-02</v>
      </c>
      <c r="C2298" t="s">
        <v>196</v>
      </c>
      <c r="D2298" s="171" t="s">
        <v>1118</v>
      </c>
      <c r="E2298" s="171" t="s">
        <v>1166</v>
      </c>
      <c r="F2298" s="172">
        <v>3.0232419868081402</v>
      </c>
      <c r="G2298" s="173">
        <v>99.150203330642697</v>
      </c>
      <c r="H2298" s="174">
        <f t="shared" ref="H2298:H2351" si="80">(ACOS(COS(RADIANS(90-F2299)) * COS(RADIANS(90-F2298)) + SIN(RADIANS(90-F2299)) * SIN(RADIANS(90-F2298)) * COS(RADIANS(G2299-G2298))) * 6371392)*1.105</f>
        <v>81.431012737274827</v>
      </c>
    </row>
    <row r="2299" spans="1:8" x14ac:dyDescent="0.3">
      <c r="A2299" t="s">
        <v>194</v>
      </c>
      <c r="B2299" t="str">
        <f>VLOOKUP(C2299, olt_db!$B$2:$E$75, 2, 0)</f>
        <v>OLT-SMGN-Karang_Sari-02</v>
      </c>
      <c r="C2299" t="s">
        <v>196</v>
      </c>
      <c r="D2299" s="171" t="s">
        <v>1118</v>
      </c>
      <c r="E2299" s="171" t="s">
        <v>1167</v>
      </c>
      <c r="F2299" s="172">
        <v>3.0228406360509701</v>
      </c>
      <c r="G2299" s="173">
        <v>99.149675256874303</v>
      </c>
      <c r="H2299" s="174">
        <f t="shared" si="80"/>
        <v>109.07790674540399</v>
      </c>
    </row>
    <row r="2300" spans="1:8" x14ac:dyDescent="0.3">
      <c r="A2300" t="s">
        <v>194</v>
      </c>
      <c r="B2300" t="str">
        <f>VLOOKUP(C2300, olt_db!$B$2:$E$75, 2, 0)</f>
        <v>OLT-SMGN-Karang_Sari-02</v>
      </c>
      <c r="C2300" t="s">
        <v>196</v>
      </c>
      <c r="D2300" s="171" t="s">
        <v>1118</v>
      </c>
      <c r="E2300" s="171" t="s">
        <v>1168</v>
      </c>
      <c r="F2300" s="172">
        <v>3.0222894772025701</v>
      </c>
      <c r="G2300" s="173">
        <v>99.1489784266371</v>
      </c>
      <c r="H2300" s="174">
        <f t="shared" si="80"/>
        <v>94.734854618071481</v>
      </c>
    </row>
    <row r="2301" spans="1:8" x14ac:dyDescent="0.3">
      <c r="A2301" t="s">
        <v>194</v>
      </c>
      <c r="B2301" t="str">
        <f>VLOOKUP(C2301, olt_db!$B$2:$E$75, 2, 0)</f>
        <v>OLT-SMGN-Karang_Sari-02</v>
      </c>
      <c r="C2301" t="s">
        <v>196</v>
      </c>
      <c r="D2301" s="171" t="s">
        <v>1118</v>
      </c>
      <c r="E2301" s="171" t="s">
        <v>1169</v>
      </c>
      <c r="F2301" s="172">
        <v>3.02180609946579</v>
      </c>
      <c r="G2301" s="173">
        <v>99.148376977209196</v>
      </c>
      <c r="H2301" s="174">
        <f t="shared" si="80"/>
        <v>84.127844810046014</v>
      </c>
    </row>
    <row r="2302" spans="1:8" x14ac:dyDescent="0.3">
      <c r="A2302" t="s">
        <v>194</v>
      </c>
      <c r="B2302" t="str">
        <f>VLOOKUP(C2302, olt_db!$B$2:$E$75, 2, 0)</f>
        <v>OLT-SMGN-Karang_Sari-02</v>
      </c>
      <c r="C2302" t="s">
        <v>196</v>
      </c>
      <c r="D2302" s="171" t="s">
        <v>1118</v>
      </c>
      <c r="E2302" s="171" t="s">
        <v>1170</v>
      </c>
      <c r="F2302" s="172">
        <v>3.0213850327309699</v>
      </c>
      <c r="G2302" s="173">
        <v>99.1478363729222</v>
      </c>
      <c r="H2302" s="174">
        <f t="shared" si="80"/>
        <v>61.098861104880072</v>
      </c>
    </row>
    <row r="2303" spans="1:8" x14ac:dyDescent="0.3">
      <c r="A2303" t="s">
        <v>194</v>
      </c>
      <c r="B2303" t="str">
        <f>VLOOKUP(C2303, olt_db!$B$2:$E$75, 2, 0)</f>
        <v>OLT-SMGN-Karang_Sari-02</v>
      </c>
      <c r="C2303" t="s">
        <v>196</v>
      </c>
      <c r="D2303" s="171" t="s">
        <v>1118</v>
      </c>
      <c r="E2303" s="171" t="s">
        <v>1171</v>
      </c>
      <c r="F2303" s="172">
        <v>3.0210972617910801</v>
      </c>
      <c r="G2303" s="173">
        <v>99.147430311935096</v>
      </c>
      <c r="H2303" s="174">
        <f t="shared" si="80"/>
        <v>54.416928127372621</v>
      </c>
    </row>
    <row r="2304" spans="1:8" x14ac:dyDescent="0.3">
      <c r="A2304" t="s">
        <v>194</v>
      </c>
      <c r="B2304" t="str">
        <f>VLOOKUP(C2304, olt_db!$B$2:$E$75, 2, 0)</f>
        <v>OLT-SMGN-Karang_Sari-02</v>
      </c>
      <c r="C2304" t="s">
        <v>196</v>
      </c>
      <c r="D2304" s="171" t="s">
        <v>1118</v>
      </c>
      <c r="E2304" s="171" t="s">
        <v>1172</v>
      </c>
      <c r="F2304" s="172">
        <v>3.0207300396293899</v>
      </c>
      <c r="G2304" s="173">
        <v>99.147182445223393</v>
      </c>
      <c r="H2304" s="174">
        <f t="shared" si="80"/>
        <v>72.449878756890072</v>
      </c>
    </row>
    <row r="2305" spans="1:8" x14ac:dyDescent="0.3">
      <c r="A2305" t="s">
        <v>194</v>
      </c>
      <c r="B2305" t="str">
        <f>VLOOKUP(C2305, olt_db!$B$2:$E$75, 2, 0)</f>
        <v>OLT-SMGN-Karang_Sari-02</v>
      </c>
      <c r="C2305" t="s">
        <v>196</v>
      </c>
      <c r="D2305" s="171" t="s">
        <v>1118</v>
      </c>
      <c r="E2305" s="171" t="s">
        <v>1173</v>
      </c>
      <c r="F2305" s="172">
        <v>3.0201775576264098</v>
      </c>
      <c r="G2305" s="173">
        <v>99.146976241724403</v>
      </c>
      <c r="H2305" s="174">
        <f t="shared" si="80"/>
        <v>87.578391277431919</v>
      </c>
    </row>
    <row r="2306" spans="1:8" x14ac:dyDescent="0.3">
      <c r="A2306" t="s">
        <v>194</v>
      </c>
      <c r="B2306" t="str">
        <f>VLOOKUP(C2306, olt_db!$B$2:$E$75, 2, 0)</f>
        <v>OLT-SMGN-Karang_Sari-02</v>
      </c>
      <c r="C2306" t="s">
        <v>196</v>
      </c>
      <c r="D2306" s="171" t="s">
        <v>1118</v>
      </c>
      <c r="E2306" s="171" t="s">
        <v>1174</v>
      </c>
      <c r="F2306" s="172">
        <v>3.0194648387808498</v>
      </c>
      <c r="G2306" s="173">
        <v>99.146972986972202</v>
      </c>
      <c r="H2306" s="174">
        <f t="shared" si="80"/>
        <v>51.597678529898104</v>
      </c>
    </row>
    <row r="2307" spans="1:8" x14ac:dyDescent="0.3">
      <c r="A2307" t="s">
        <v>194</v>
      </c>
      <c r="B2307" t="str">
        <f>VLOOKUP(C2307, olt_db!$B$2:$E$75, 2, 0)</f>
        <v>OLT-SMGN-Karang_Sari-02</v>
      </c>
      <c r="C2307" t="s">
        <v>196</v>
      </c>
      <c r="D2307" s="171" t="s">
        <v>1118</v>
      </c>
      <c r="E2307" s="171" t="s">
        <v>1175</v>
      </c>
      <c r="F2307" s="172">
        <v>3.0190500380629</v>
      </c>
      <c r="G2307" s="173">
        <v>99.146907599246305</v>
      </c>
      <c r="H2307" s="174">
        <f t="shared" si="80"/>
        <v>65.371027657496896</v>
      </c>
    </row>
    <row r="2308" spans="1:8" x14ac:dyDescent="0.3">
      <c r="A2308" t="s">
        <v>194</v>
      </c>
      <c r="B2308" t="str">
        <f>VLOOKUP(C2308, olt_db!$B$2:$E$75, 2, 0)</f>
        <v>OLT-SMGN-Karang_Sari-02</v>
      </c>
      <c r="C2308" t="s">
        <v>196</v>
      </c>
      <c r="D2308" s="171" t="s">
        <v>1118</v>
      </c>
      <c r="E2308" s="171" t="s">
        <v>1176</v>
      </c>
      <c r="F2308" s="172">
        <v>3.0185533134423501</v>
      </c>
      <c r="G2308" s="173">
        <v>99.146716842131397</v>
      </c>
      <c r="H2308" s="174">
        <f t="shared" si="80"/>
        <v>100.68568992141086</v>
      </c>
    </row>
    <row r="2309" spans="1:8" x14ac:dyDescent="0.3">
      <c r="A2309" t="s">
        <v>194</v>
      </c>
      <c r="B2309" t="str">
        <f>VLOOKUP(C2309, olt_db!$B$2:$E$75, 2, 0)</f>
        <v>OLT-SMGN-Karang_Sari-02</v>
      </c>
      <c r="C2309" t="s">
        <v>196</v>
      </c>
      <c r="D2309" s="171" t="s">
        <v>1118</v>
      </c>
      <c r="E2309" s="171" t="s">
        <v>1177</v>
      </c>
      <c r="F2309" s="172">
        <v>3.0178531988733401</v>
      </c>
      <c r="G2309" s="173">
        <v>99.146290517426806</v>
      </c>
      <c r="H2309" s="174">
        <f t="shared" si="80"/>
        <v>96.793296093068065</v>
      </c>
    </row>
    <row r="2310" spans="1:8" x14ac:dyDescent="0.3">
      <c r="A2310" t="s">
        <v>194</v>
      </c>
      <c r="B2310" t="str">
        <f>VLOOKUP(C2310, olt_db!$B$2:$E$75, 2, 0)</f>
        <v>OLT-SMGN-Karang_Sari-02</v>
      </c>
      <c r="C2310" t="s">
        <v>196</v>
      </c>
      <c r="D2310" s="171" t="s">
        <v>1118</v>
      </c>
      <c r="E2310" s="171" t="s">
        <v>1178</v>
      </c>
      <c r="F2310" s="172">
        <v>3.0171652531129598</v>
      </c>
      <c r="G2310" s="173">
        <v>99.145906277478204</v>
      </c>
      <c r="H2310" s="174">
        <f t="shared" si="80"/>
        <v>143.78586342188723</v>
      </c>
    </row>
    <row r="2311" spans="1:8" x14ac:dyDescent="0.3">
      <c r="A2311" t="s">
        <v>194</v>
      </c>
      <c r="B2311" t="str">
        <f>VLOOKUP(C2311, olt_db!$B$2:$E$75, 2, 0)</f>
        <v>OLT-SMGN-Karang_Sari-02</v>
      </c>
      <c r="C2311" t="s">
        <v>196</v>
      </c>
      <c r="D2311" s="171" t="s">
        <v>1118</v>
      </c>
      <c r="E2311" s="171" t="s">
        <v>1179</v>
      </c>
      <c r="F2311" s="172">
        <v>3.0159953043653198</v>
      </c>
      <c r="G2311" s="173">
        <v>99.145884451521098</v>
      </c>
      <c r="H2311" s="174">
        <f t="shared" si="80"/>
        <v>104.24497774419835</v>
      </c>
    </row>
    <row r="2312" spans="1:8" x14ac:dyDescent="0.3">
      <c r="A2312" t="s">
        <v>194</v>
      </c>
      <c r="B2312" t="str">
        <f>VLOOKUP(C2312, olt_db!$B$2:$E$75, 2, 0)</f>
        <v>OLT-SMGN-Karang_Sari-02</v>
      </c>
      <c r="C2312" t="s">
        <v>196</v>
      </c>
      <c r="D2312" s="171" t="s">
        <v>1118</v>
      </c>
      <c r="E2312" s="171" t="s">
        <v>1180</v>
      </c>
      <c r="F2312" s="172">
        <v>3.0151469613216801</v>
      </c>
      <c r="G2312" s="173">
        <v>99.145878766427103</v>
      </c>
      <c r="H2312" s="174">
        <f t="shared" si="80"/>
        <v>147.66478266122118</v>
      </c>
    </row>
    <row r="2313" spans="1:8" x14ac:dyDescent="0.3">
      <c r="A2313" t="s">
        <v>194</v>
      </c>
      <c r="B2313" t="str">
        <f>VLOOKUP(C2313, olt_db!$B$2:$E$75, 2, 0)</f>
        <v>OLT-SMGN-Karang_Sari-02</v>
      </c>
      <c r="C2313" t="s">
        <v>196</v>
      </c>
      <c r="D2313" s="171" t="s">
        <v>1118</v>
      </c>
      <c r="E2313" s="171" t="s">
        <v>1181</v>
      </c>
      <c r="F2313" s="172">
        <v>3.0151936029963502</v>
      </c>
      <c r="G2313" s="173">
        <v>99.144676288537497</v>
      </c>
      <c r="H2313" s="174">
        <f t="shared" si="80"/>
        <v>198.02340412306327</v>
      </c>
    </row>
    <row r="2314" spans="1:8" x14ac:dyDescent="0.3">
      <c r="A2314" t="s">
        <v>194</v>
      </c>
      <c r="B2314" t="str">
        <f>VLOOKUP(C2314, olt_db!$B$2:$E$75, 2, 0)</f>
        <v>OLT-SMGN-Karang_Sari-02</v>
      </c>
      <c r="C2314" t="s">
        <v>196</v>
      </c>
      <c r="D2314" s="171" t="s">
        <v>1118</v>
      </c>
      <c r="E2314" s="171" t="s">
        <v>1182</v>
      </c>
      <c r="F2314" s="172">
        <v>3.01527720939086</v>
      </c>
      <c r="G2314" s="173">
        <v>99.1430646823882</v>
      </c>
      <c r="H2314" s="174">
        <f t="shared" si="80"/>
        <v>154.77984560679022</v>
      </c>
    </row>
    <row r="2315" spans="1:8" x14ac:dyDescent="0.3">
      <c r="A2315" t="s">
        <v>194</v>
      </c>
      <c r="B2315" t="str">
        <f>VLOOKUP(C2315, olt_db!$B$2:$E$75, 2, 0)</f>
        <v>OLT-SMGN-Karang_Sari-02</v>
      </c>
      <c r="C2315" t="s">
        <v>196</v>
      </c>
      <c r="D2315" s="171" t="s">
        <v>1118</v>
      </c>
      <c r="E2315" s="171" t="s">
        <v>1183</v>
      </c>
      <c r="F2315" s="172">
        <v>3.0153145795763199</v>
      </c>
      <c r="G2315" s="173">
        <v>99.141803869030994</v>
      </c>
      <c r="H2315" s="174">
        <f t="shared" si="80"/>
        <v>162.8204251140547</v>
      </c>
    </row>
    <row r="2316" spans="1:8" x14ac:dyDescent="0.3">
      <c r="A2316" t="s">
        <v>194</v>
      </c>
      <c r="B2316" t="str">
        <f>VLOOKUP(C2316, olt_db!$B$2:$E$75, 2, 0)</f>
        <v>OLT-SMGN-Karang_Sari-02</v>
      </c>
      <c r="C2316" t="s">
        <v>196</v>
      </c>
      <c r="D2316" s="171" t="s">
        <v>1118</v>
      </c>
      <c r="E2316" s="171" t="s">
        <v>1184</v>
      </c>
      <c r="F2316" s="172">
        <v>3.01534570858164</v>
      </c>
      <c r="G2316" s="173">
        <v>99.140477340077993</v>
      </c>
      <c r="H2316" s="174">
        <f t="shared" si="80"/>
        <v>129.74736773899238</v>
      </c>
    </row>
    <row r="2317" spans="1:8" x14ac:dyDescent="0.3">
      <c r="A2317" t="s">
        <v>194</v>
      </c>
      <c r="B2317" t="str">
        <f>VLOOKUP(C2317, olt_db!$B$2:$E$75, 2, 0)</f>
        <v>OLT-SMGN-Karang_Sari-02</v>
      </c>
      <c r="C2317" t="s">
        <v>196</v>
      </c>
      <c r="D2317" s="171" t="s">
        <v>1118</v>
      </c>
      <c r="E2317" s="171" t="s">
        <v>1185</v>
      </c>
      <c r="F2317" s="172">
        <v>3.0154299578655501</v>
      </c>
      <c r="G2317" s="173">
        <v>99.139423342648101</v>
      </c>
      <c r="H2317" s="174">
        <f t="shared" si="80"/>
        <v>90.10147092071594</v>
      </c>
    </row>
    <row r="2318" spans="1:8" x14ac:dyDescent="0.3">
      <c r="A2318" t="s">
        <v>194</v>
      </c>
      <c r="B2318" t="str">
        <f>VLOOKUP(C2318, olt_db!$B$2:$E$75, 2, 0)</f>
        <v>OLT-SMGN-Karang_Sari-02</v>
      </c>
      <c r="C2318" t="s">
        <v>196</v>
      </c>
      <c r="D2318" s="171" t="s">
        <v>1118</v>
      </c>
      <c r="E2318" s="171" t="s">
        <v>1186</v>
      </c>
      <c r="F2318" s="172">
        <v>3.0154532118977602</v>
      </c>
      <c r="G2318" s="173">
        <v>99.138689435342499</v>
      </c>
      <c r="H2318" s="174">
        <f t="shared" si="80"/>
        <v>24.584994697225834</v>
      </c>
    </row>
    <row r="2319" spans="1:8" x14ac:dyDescent="0.3">
      <c r="A2319" t="s">
        <v>194</v>
      </c>
      <c r="B2319" t="str">
        <f>VLOOKUP(C2319, olt_db!$B$2:$E$75, 2, 0)</f>
        <v>OLT-SMGN-Karang_Sari-02</v>
      </c>
      <c r="C2319" t="s">
        <v>196</v>
      </c>
      <c r="D2319" s="171" t="s">
        <v>1118</v>
      </c>
      <c r="E2319" s="171" t="s">
        <v>1187</v>
      </c>
      <c r="F2319" s="172">
        <v>3.0153751895145202</v>
      </c>
      <c r="G2319" s="173">
        <v>99.1385049425419</v>
      </c>
      <c r="H2319" s="174">
        <f t="shared" si="80"/>
        <v>101.2994069737737</v>
      </c>
    </row>
    <row r="2320" spans="1:8" x14ac:dyDescent="0.3">
      <c r="A2320" t="s">
        <v>194</v>
      </c>
      <c r="B2320" t="str">
        <f>VLOOKUP(C2320, olt_db!$B$2:$E$75, 2, 0)</f>
        <v>OLT-SMGN-Karang_Sari-02</v>
      </c>
      <c r="C2320" t="s">
        <v>196</v>
      </c>
      <c r="D2320" s="171" t="s">
        <v>1118</v>
      </c>
      <c r="E2320" s="171" t="s">
        <v>1188</v>
      </c>
      <c r="F2320" s="172">
        <v>3.0145581760332099</v>
      </c>
      <c r="G2320" s="173">
        <v>99.1383947540196</v>
      </c>
      <c r="H2320" s="174">
        <f t="shared" si="80"/>
        <v>85.193669278365874</v>
      </c>
    </row>
    <row r="2321" spans="1:8" x14ac:dyDescent="0.3">
      <c r="A2321" t="s">
        <v>194</v>
      </c>
      <c r="B2321" t="str">
        <f>VLOOKUP(C2321, olt_db!$B$2:$E$75, 2, 0)</f>
        <v>OLT-SMGN-Karang_Sari-02</v>
      </c>
      <c r="C2321" t="s">
        <v>196</v>
      </c>
      <c r="D2321" s="171" t="s">
        <v>1118</v>
      </c>
      <c r="E2321" s="171" t="s">
        <v>1189</v>
      </c>
      <c r="F2321" s="172">
        <v>3.0138723894413402</v>
      </c>
      <c r="G2321" s="173">
        <v>99.138292686484405</v>
      </c>
      <c r="H2321" s="174">
        <f t="shared" si="80"/>
        <v>99.221085950658264</v>
      </c>
    </row>
    <row r="2322" spans="1:8" x14ac:dyDescent="0.3">
      <c r="A2322" t="s">
        <v>194</v>
      </c>
      <c r="B2322" t="str">
        <f>VLOOKUP(C2322, olt_db!$B$2:$E$75, 2, 0)</f>
        <v>OLT-SMGN-Karang_Sari-02</v>
      </c>
      <c r="C2322" t="s">
        <v>196</v>
      </c>
      <c r="D2322" s="171" t="s">
        <v>1118</v>
      </c>
      <c r="E2322" s="171" t="s">
        <v>1190</v>
      </c>
      <c r="F2322" s="172">
        <v>3.0130722290409899</v>
      </c>
      <c r="G2322" s="173">
        <v>99.1381840837076</v>
      </c>
      <c r="H2322" s="174">
        <f t="shared" si="80"/>
        <v>150.80477253803241</v>
      </c>
    </row>
    <row r="2323" spans="1:8" x14ac:dyDescent="0.3">
      <c r="A2323" t="s">
        <v>194</v>
      </c>
      <c r="B2323" t="str">
        <f>VLOOKUP(C2323, olt_db!$B$2:$E$75, 2, 0)</f>
        <v>OLT-SMGN-Karang_Sari-02</v>
      </c>
      <c r="C2323" t="s">
        <v>196</v>
      </c>
      <c r="D2323" s="171" t="s">
        <v>1118</v>
      </c>
      <c r="E2323" s="171" t="s">
        <v>1191</v>
      </c>
      <c r="F2323" s="172">
        <v>3.01191553742912</v>
      </c>
      <c r="G2323" s="173">
        <v>99.137773318272707</v>
      </c>
      <c r="H2323" s="174">
        <f t="shared" si="80"/>
        <v>54.189319680168019</v>
      </c>
    </row>
    <row r="2324" spans="1:8" x14ac:dyDescent="0.3">
      <c r="A2324" t="s">
        <v>194</v>
      </c>
      <c r="B2324" t="str">
        <f>VLOOKUP(C2324, olt_db!$B$2:$E$75, 2, 0)</f>
        <v>OLT-SMGN-Karang_Sari-02</v>
      </c>
      <c r="C2324" t="s">
        <v>196</v>
      </c>
      <c r="D2324" s="171" t="s">
        <v>1118</v>
      </c>
      <c r="E2324" s="171" t="s">
        <v>1192</v>
      </c>
      <c r="F2324" s="172">
        <v>3.0118896193491902</v>
      </c>
      <c r="G2324" s="173">
        <v>99.137332471080299</v>
      </c>
      <c r="H2324" s="174">
        <f t="shared" si="80"/>
        <v>116.76124943350746</v>
      </c>
    </row>
    <row r="2325" spans="1:8" x14ac:dyDescent="0.3">
      <c r="A2325" t="s">
        <v>194</v>
      </c>
      <c r="B2325" t="str">
        <f>VLOOKUP(C2325, olt_db!$B$2:$E$75, 2, 0)</f>
        <v>OLT-SMGN-Karang_Sari-02</v>
      </c>
      <c r="C2325" t="s">
        <v>196</v>
      </c>
      <c r="D2325" s="171" t="s">
        <v>1118</v>
      </c>
      <c r="E2325" s="171" t="s">
        <v>1193</v>
      </c>
      <c r="F2325" s="172">
        <v>3.0109805295477901</v>
      </c>
      <c r="G2325" s="173">
        <v>99.137055545363793</v>
      </c>
      <c r="H2325" s="174">
        <f t="shared" si="80"/>
        <v>59.087222318024835</v>
      </c>
    </row>
    <row r="2326" spans="1:8" x14ac:dyDescent="0.3">
      <c r="A2326" t="s">
        <v>194</v>
      </c>
      <c r="B2326" t="str">
        <f>VLOOKUP(C2326, olt_db!$B$2:$E$75, 2, 0)</f>
        <v>OLT-SMGN-Karang_Sari-02</v>
      </c>
      <c r="C2326" t="s">
        <v>196</v>
      </c>
      <c r="D2326" s="171" t="s">
        <v>1118</v>
      </c>
      <c r="E2326" s="171" t="s">
        <v>1194</v>
      </c>
      <c r="F2326" s="172">
        <v>3.01057649338851</v>
      </c>
      <c r="G2326" s="173">
        <v>99.137316640115202</v>
      </c>
      <c r="H2326" s="174">
        <f t="shared" si="80"/>
        <v>67.822645347792516</v>
      </c>
    </row>
    <row r="2327" spans="1:8" x14ac:dyDescent="0.3">
      <c r="A2327" t="s">
        <v>194</v>
      </c>
      <c r="B2327" t="str">
        <f>VLOOKUP(C2327, olt_db!$B$2:$E$75, 2, 0)</f>
        <v>OLT-SMGN-Karang_Sari-02</v>
      </c>
      <c r="C2327" t="s">
        <v>196</v>
      </c>
      <c r="D2327" s="171" t="s">
        <v>1118</v>
      </c>
      <c r="E2327" s="171" t="s">
        <v>1195</v>
      </c>
      <c r="F2327" s="172">
        <v>3.01002474736742</v>
      </c>
      <c r="G2327" s="173">
        <v>99.137331699576094</v>
      </c>
      <c r="H2327" s="174">
        <f t="shared" si="80"/>
        <v>137.43272679280588</v>
      </c>
    </row>
    <row r="2328" spans="1:8" x14ac:dyDescent="0.3">
      <c r="A2328" t="s">
        <v>194</v>
      </c>
      <c r="B2328" t="str">
        <f>VLOOKUP(C2328, olt_db!$B$2:$E$75, 2, 0)</f>
        <v>OLT-SMGN-Karang_Sari-02</v>
      </c>
      <c r="C2328" t="s">
        <v>196</v>
      </c>
      <c r="D2328" s="171" t="s">
        <v>1118</v>
      </c>
      <c r="E2328" s="171" t="s">
        <v>1196</v>
      </c>
      <c r="F2328" s="172">
        <v>3.0089063949504999</v>
      </c>
      <c r="G2328" s="173">
        <v>99.137346421208093</v>
      </c>
      <c r="H2328" s="174">
        <f t="shared" si="80"/>
        <v>163.62957318720896</v>
      </c>
    </row>
    <row r="2329" spans="1:8" x14ac:dyDescent="0.3">
      <c r="A2329" t="s">
        <v>194</v>
      </c>
      <c r="B2329" t="str">
        <f>VLOOKUP(C2329, olt_db!$B$2:$E$75, 2, 0)</f>
        <v>OLT-SMGN-Karang_Sari-02</v>
      </c>
      <c r="C2329" t="s">
        <v>196</v>
      </c>
      <c r="D2329" s="171" t="s">
        <v>1118</v>
      </c>
      <c r="E2329" s="171" t="s">
        <v>1197</v>
      </c>
      <c r="F2329" s="172">
        <v>3.0075748494529799</v>
      </c>
      <c r="G2329" s="173">
        <v>99.137362550419397</v>
      </c>
      <c r="H2329" s="174">
        <f t="shared" si="80"/>
        <v>170.74594559724775</v>
      </c>
    </row>
    <row r="2330" spans="1:8" x14ac:dyDescent="0.3">
      <c r="A2330" t="s">
        <v>194</v>
      </c>
      <c r="B2330" t="str">
        <f>VLOOKUP(C2330, olt_db!$B$2:$E$75, 2, 0)</f>
        <v>OLT-SMGN-Karang_Sari-02</v>
      </c>
      <c r="C2330" t="s">
        <v>196</v>
      </c>
      <c r="D2330" s="171" t="s">
        <v>1118</v>
      </c>
      <c r="E2330" s="171" t="s">
        <v>1198</v>
      </c>
      <c r="F2330" s="172">
        <v>3.0061853631823201</v>
      </c>
      <c r="G2330" s="173">
        <v>99.137348488067104</v>
      </c>
      <c r="H2330" s="174">
        <f t="shared" si="80"/>
        <v>153.64449402925572</v>
      </c>
    </row>
    <row r="2331" spans="1:8" x14ac:dyDescent="0.3">
      <c r="A2331" t="s">
        <v>194</v>
      </c>
      <c r="B2331" t="str">
        <f>VLOOKUP(C2331, olt_db!$B$2:$E$75, 2, 0)</f>
        <v>OLT-SMGN-Karang_Sari-02</v>
      </c>
      <c r="C2331" t="s">
        <v>196</v>
      </c>
      <c r="D2331" s="171" t="s">
        <v>1118</v>
      </c>
      <c r="E2331" s="171" t="s">
        <v>1199</v>
      </c>
      <c r="F2331" s="172">
        <v>3.0049350717932799</v>
      </c>
      <c r="G2331" s="173">
        <v>99.137333340453097</v>
      </c>
      <c r="H2331" s="174">
        <f t="shared" si="80"/>
        <v>251.01693409795621</v>
      </c>
    </row>
    <row r="2332" spans="1:8" x14ac:dyDescent="0.3">
      <c r="A2332" t="s">
        <v>194</v>
      </c>
      <c r="B2332" t="str">
        <f>VLOOKUP(C2332, olt_db!$B$2:$E$75, 2, 0)</f>
        <v>OLT-SMGN-Karang_Sari-02</v>
      </c>
      <c r="C2332" t="s">
        <v>196</v>
      </c>
      <c r="D2332" s="171" t="s">
        <v>1118</v>
      </c>
      <c r="E2332" s="171" t="s">
        <v>1200</v>
      </c>
      <c r="F2332" s="172">
        <v>3.0048394824403601</v>
      </c>
      <c r="G2332" s="173">
        <v>99.135289953561298</v>
      </c>
      <c r="H2332" s="174">
        <f t="shared" si="80"/>
        <v>70.511200069160907</v>
      </c>
    </row>
    <row r="2333" spans="1:8" x14ac:dyDescent="0.3">
      <c r="A2333" t="s">
        <v>194</v>
      </c>
      <c r="B2333" t="str">
        <f>VLOOKUP(C2333, olt_db!$B$2:$E$75, 2, 0)</f>
        <v>OLT-SMGN-Karang_Sari-02</v>
      </c>
      <c r="C2333" t="s">
        <v>196</v>
      </c>
      <c r="D2333" s="171" t="s">
        <v>1118</v>
      </c>
      <c r="E2333" s="171" t="s">
        <v>1201</v>
      </c>
      <c r="F2333" s="172">
        <v>3.00426913618172</v>
      </c>
      <c r="G2333" s="173">
        <v>99.135226716088596</v>
      </c>
      <c r="H2333" s="174">
        <f t="shared" si="80"/>
        <v>140.33945222459678</v>
      </c>
    </row>
    <row r="2334" spans="1:8" x14ac:dyDescent="0.3">
      <c r="A2334" t="s">
        <v>194</v>
      </c>
      <c r="B2334" t="str">
        <f>VLOOKUP(C2334, olt_db!$B$2:$E$75, 2, 0)</f>
        <v>OLT-SMGN-Karang_Sari-02</v>
      </c>
      <c r="C2334" t="s">
        <v>196</v>
      </c>
      <c r="D2334" s="171" t="s">
        <v>1118</v>
      </c>
      <c r="E2334" s="171" t="s">
        <v>1202</v>
      </c>
      <c r="F2334" s="172">
        <v>3.00345721548319</v>
      </c>
      <c r="G2334" s="173">
        <v>99.134422375004107</v>
      </c>
      <c r="H2334" s="174">
        <f t="shared" si="80"/>
        <v>40.765180631340776</v>
      </c>
    </row>
    <row r="2335" spans="1:8" x14ac:dyDescent="0.3">
      <c r="A2335" t="s">
        <v>194</v>
      </c>
      <c r="B2335" t="str">
        <f>VLOOKUP(C2335, olt_db!$B$2:$E$75, 2, 0)</f>
        <v>OLT-SMGN-Karang_Sari-02</v>
      </c>
      <c r="C2335" t="s">
        <v>196</v>
      </c>
      <c r="D2335" s="171" t="s">
        <v>1118</v>
      </c>
      <c r="E2335" s="171" t="s">
        <v>1203</v>
      </c>
      <c r="F2335" s="172">
        <v>3.0032203554875001</v>
      </c>
      <c r="G2335" s="173">
        <v>99.134189766510502</v>
      </c>
      <c r="H2335" s="174">
        <f t="shared" si="80"/>
        <v>140.93629016537193</v>
      </c>
    </row>
    <row r="2336" spans="1:8" x14ac:dyDescent="0.3">
      <c r="A2336" t="s">
        <v>194</v>
      </c>
      <c r="B2336" t="str">
        <f>VLOOKUP(C2336, olt_db!$B$2:$E$75, 2, 0)</f>
        <v>OLT-SMGN-Karang_Sari-02</v>
      </c>
      <c r="C2336" t="s">
        <v>196</v>
      </c>
      <c r="D2336" s="171" t="s">
        <v>1118</v>
      </c>
      <c r="E2336" s="171" t="s">
        <v>1204</v>
      </c>
      <c r="F2336" s="172">
        <v>3.00396896444837</v>
      </c>
      <c r="G2336" s="173">
        <v>99.133319603274401</v>
      </c>
      <c r="H2336" s="174">
        <f t="shared" si="80"/>
        <v>95.185193588926552</v>
      </c>
    </row>
    <row r="2337" spans="1:8" x14ac:dyDescent="0.3">
      <c r="A2337" t="s">
        <v>194</v>
      </c>
      <c r="B2337" t="str">
        <f>VLOOKUP(C2337, olt_db!$B$2:$E$75, 2, 0)</f>
        <v>OLT-SMGN-Karang_Sari-02</v>
      </c>
      <c r="C2337" t="s">
        <v>196</v>
      </c>
      <c r="D2337" s="171" t="s">
        <v>1118</v>
      </c>
      <c r="E2337" s="171" t="s">
        <v>1205</v>
      </c>
      <c r="F2337" s="172">
        <v>3.0044556546450401</v>
      </c>
      <c r="G2337" s="173">
        <v>99.132716124187795</v>
      </c>
      <c r="H2337" s="174">
        <f t="shared" si="80"/>
        <v>100.11736068073523</v>
      </c>
    </row>
    <row r="2338" spans="1:8" x14ac:dyDescent="0.3">
      <c r="A2338" t="s">
        <v>194</v>
      </c>
      <c r="B2338" t="str">
        <f>VLOOKUP(C2338, olt_db!$B$2:$E$75, 2, 0)</f>
        <v>OLT-SMGN-Karang_Sari-02</v>
      </c>
      <c r="C2338" t="s">
        <v>196</v>
      </c>
      <c r="D2338" s="171" t="s">
        <v>1118</v>
      </c>
      <c r="E2338" s="171" t="s">
        <v>1206</v>
      </c>
      <c r="F2338" s="172">
        <v>3.00498637655528</v>
      </c>
      <c r="G2338" s="173">
        <v>99.132097061132399</v>
      </c>
      <c r="H2338" s="174">
        <f t="shared" si="80"/>
        <v>68.600685457972816</v>
      </c>
    </row>
    <row r="2339" spans="1:8" x14ac:dyDescent="0.3">
      <c r="A2339" t="s">
        <v>194</v>
      </c>
      <c r="B2339" t="str">
        <f>VLOOKUP(C2339, olt_db!$B$2:$E$75, 2, 0)</f>
        <v>OLT-SMGN-Karang_Sari-02</v>
      </c>
      <c r="C2339" t="s">
        <v>196</v>
      </c>
      <c r="D2339" s="171" t="s">
        <v>1118</v>
      </c>
      <c r="E2339" s="171" t="s">
        <v>1207</v>
      </c>
      <c r="F2339" s="172">
        <v>3.0046272927075601</v>
      </c>
      <c r="G2339" s="173">
        <v>99.131668991946796</v>
      </c>
      <c r="H2339" s="174">
        <f t="shared" si="80"/>
        <v>106.03911291763075</v>
      </c>
    </row>
    <row r="2340" spans="1:8" x14ac:dyDescent="0.3">
      <c r="A2340" t="s">
        <v>194</v>
      </c>
      <c r="B2340" t="str">
        <f>VLOOKUP(C2340, olt_db!$B$2:$E$75, 2, 0)</f>
        <v>OLT-SMGN-Karang_Sari-02</v>
      </c>
      <c r="C2340" t="s">
        <v>196</v>
      </c>
      <c r="D2340" s="171" t="s">
        <v>1118</v>
      </c>
      <c r="E2340" s="171" t="s">
        <v>1208</v>
      </c>
      <c r="F2340" s="172">
        <v>3.0040464167870899</v>
      </c>
      <c r="G2340" s="173">
        <v>99.131029922492701</v>
      </c>
      <c r="H2340" s="174">
        <f t="shared" si="80"/>
        <v>108.49449937635686</v>
      </c>
    </row>
    <row r="2341" spans="1:8" x14ac:dyDescent="0.3">
      <c r="A2341" t="s">
        <v>194</v>
      </c>
      <c r="B2341" t="str">
        <f>VLOOKUP(C2341, olt_db!$B$2:$E$75, 2, 0)</f>
        <v>OLT-SMGN-Karang_Sari-02</v>
      </c>
      <c r="C2341" t="s">
        <v>196</v>
      </c>
      <c r="D2341" s="171" t="s">
        <v>1118</v>
      </c>
      <c r="E2341" s="171" t="s">
        <v>1209</v>
      </c>
      <c r="F2341" s="172">
        <v>3.0034255703861001</v>
      </c>
      <c r="G2341" s="173">
        <v>99.130401251227298</v>
      </c>
      <c r="H2341" s="174">
        <f t="shared" si="80"/>
        <v>96.283283058616789</v>
      </c>
    </row>
    <row r="2342" spans="1:8" x14ac:dyDescent="0.3">
      <c r="A2342" t="s">
        <v>194</v>
      </c>
      <c r="B2342" t="str">
        <f>VLOOKUP(C2342, olt_db!$B$2:$E$75, 2, 0)</f>
        <v>OLT-SMGN-Karang_Sari-02</v>
      </c>
      <c r="C2342" t="s">
        <v>196</v>
      </c>
      <c r="D2342" s="171" t="s">
        <v>1118</v>
      </c>
      <c r="E2342" s="171" t="s">
        <v>1210</v>
      </c>
      <c r="F2342" s="172">
        <v>3.0028920655644602</v>
      </c>
      <c r="G2342" s="173">
        <v>99.1298265697083</v>
      </c>
      <c r="H2342" s="174">
        <f t="shared" si="80"/>
        <v>93.815023126513807</v>
      </c>
    </row>
    <row r="2343" spans="1:8" x14ac:dyDescent="0.3">
      <c r="A2343" t="s">
        <v>194</v>
      </c>
      <c r="B2343" t="str">
        <f>VLOOKUP(C2343, olt_db!$B$2:$E$75, 2, 0)</f>
        <v>OLT-SMGN-Karang_Sari-02</v>
      </c>
      <c r="C2343" t="s">
        <v>196</v>
      </c>
      <c r="D2343" s="171" t="s">
        <v>1118</v>
      </c>
      <c r="E2343" s="171" t="s">
        <v>1211</v>
      </c>
      <c r="F2343" s="172">
        <v>3.0023616084641902</v>
      </c>
      <c r="G2343" s="173">
        <v>99.129276706703905</v>
      </c>
      <c r="H2343" s="174">
        <f t="shared" si="80"/>
        <v>139.86374433628117</v>
      </c>
    </row>
    <row r="2344" spans="1:8" x14ac:dyDescent="0.3">
      <c r="A2344" t="s">
        <v>194</v>
      </c>
      <c r="B2344" t="str">
        <f>VLOOKUP(C2344, olt_db!$B$2:$E$75, 2, 0)</f>
        <v>OLT-SMGN-Karang_Sari-02</v>
      </c>
      <c r="C2344" t="s">
        <v>196</v>
      </c>
      <c r="D2344" s="171" t="s">
        <v>1118</v>
      </c>
      <c r="E2344" s="171" t="s">
        <v>1212</v>
      </c>
      <c r="F2344" s="172">
        <v>3.0015773562093599</v>
      </c>
      <c r="G2344" s="173">
        <v>99.128450634462993</v>
      </c>
      <c r="H2344" s="174">
        <f t="shared" si="80"/>
        <v>158.18122372724829</v>
      </c>
    </row>
    <row r="2345" spans="1:8" x14ac:dyDescent="0.3">
      <c r="A2345" t="s">
        <v>194</v>
      </c>
      <c r="B2345" t="str">
        <f>VLOOKUP(C2345, olt_db!$B$2:$E$75, 2, 0)</f>
        <v>OLT-SMGN-Karang_Sari-02</v>
      </c>
      <c r="C2345" t="s">
        <v>196</v>
      </c>
      <c r="D2345" s="171" t="s">
        <v>1118</v>
      </c>
      <c r="E2345" s="171" t="s">
        <v>1213</v>
      </c>
      <c r="F2345" s="172">
        <v>3.00071399947208</v>
      </c>
      <c r="G2345" s="173">
        <v>99.127494458515301</v>
      </c>
      <c r="H2345" s="174">
        <f t="shared" si="80"/>
        <v>208.52281442525302</v>
      </c>
    </row>
    <row r="2346" spans="1:8" x14ac:dyDescent="0.3">
      <c r="A2346" t="s">
        <v>194</v>
      </c>
      <c r="B2346" t="str">
        <f>VLOOKUP(C2346, olt_db!$B$2:$E$75, 2, 0)</f>
        <v>OLT-SMGN-Karang_Sari-02</v>
      </c>
      <c r="C2346" t="s">
        <v>196</v>
      </c>
      <c r="D2346" s="171" t="s">
        <v>1118</v>
      </c>
      <c r="E2346" s="171" t="s">
        <v>1114</v>
      </c>
      <c r="F2346" s="172">
        <v>3.0010140005601298</v>
      </c>
      <c r="G2346" s="173">
        <v>99.125821901932397</v>
      </c>
      <c r="H2346" s="174">
        <f t="shared" si="80"/>
        <v>176.73526615794776</v>
      </c>
    </row>
    <row r="2347" spans="1:8" x14ac:dyDescent="0.3">
      <c r="A2347" t="s">
        <v>194</v>
      </c>
      <c r="B2347" t="str">
        <f>VLOOKUP(C2347, olt_db!$B$2:$E$75, 2, 0)</f>
        <v>OLT-SMGN-Karang_Sari-02</v>
      </c>
      <c r="C2347" t="s">
        <v>196</v>
      </c>
      <c r="D2347" s="171" t="s">
        <v>1118</v>
      </c>
      <c r="E2347" s="171" t="s">
        <v>1115</v>
      </c>
      <c r="F2347" s="172">
        <v>3.0019885513647799</v>
      </c>
      <c r="G2347" s="173">
        <v>99.124762642336904</v>
      </c>
      <c r="H2347" s="174">
        <f t="shared" si="80"/>
        <v>95.451171699863366</v>
      </c>
    </row>
    <row r="2348" spans="1:8" x14ac:dyDescent="0.3">
      <c r="A2348" t="s">
        <v>194</v>
      </c>
      <c r="B2348" t="str">
        <f>VLOOKUP(C2348, olt_db!$B$2:$E$75, 2, 0)</f>
        <v>OLT-SMGN-Karang_Sari-02</v>
      </c>
      <c r="C2348" t="s">
        <v>196</v>
      </c>
      <c r="D2348" s="171" t="s">
        <v>1118</v>
      </c>
      <c r="E2348" s="171" t="s">
        <v>1116</v>
      </c>
      <c r="F2348" s="172">
        <v>3.00250698660281</v>
      </c>
      <c r="G2348" s="173">
        <v>99.124183368379093</v>
      </c>
      <c r="H2348" s="174">
        <f t="shared" si="80"/>
        <v>128.32499369137668</v>
      </c>
    </row>
    <row r="2349" spans="1:8" x14ac:dyDescent="0.3">
      <c r="A2349" t="s">
        <v>194</v>
      </c>
      <c r="B2349" t="str">
        <f>VLOOKUP(C2349, olt_db!$B$2:$E$75, 2, 0)</f>
        <v>OLT-SMGN-Karang_Sari-02</v>
      </c>
      <c r="C2349" t="s">
        <v>196</v>
      </c>
      <c r="D2349" s="171" t="s">
        <v>1118</v>
      </c>
      <c r="E2349" s="171" t="s">
        <v>1117</v>
      </c>
      <c r="F2349" s="172">
        <v>3.0032064772532601</v>
      </c>
      <c r="G2349" s="173">
        <v>99.1234068437643</v>
      </c>
      <c r="H2349" s="174">
        <f t="shared" si="80"/>
        <v>133.06594899157946</v>
      </c>
    </row>
    <row r="2350" spans="1:8" x14ac:dyDescent="0.3">
      <c r="A2350" t="s">
        <v>194</v>
      </c>
      <c r="B2350" t="str">
        <f>VLOOKUP(C2350, olt_db!$B$2:$E$75, 2, 0)</f>
        <v>OLT-SMGN-Karang_Sari-02</v>
      </c>
      <c r="C2350" t="s">
        <v>196</v>
      </c>
      <c r="D2350" s="171" t="s">
        <v>1118</v>
      </c>
      <c r="E2350" s="171" t="s">
        <v>1045</v>
      </c>
      <c r="F2350" s="172">
        <v>3.0039552462178301</v>
      </c>
      <c r="G2350" s="173">
        <v>99.122623436282097</v>
      </c>
      <c r="H2350" s="174">
        <f t="shared" si="80"/>
        <v>48.006480782953446</v>
      </c>
    </row>
    <row r="2351" spans="1:8" x14ac:dyDescent="0.3">
      <c r="A2351" t="s">
        <v>194</v>
      </c>
      <c r="B2351" t="str">
        <f>VLOOKUP(C2351, olt_db!$B$2:$E$75, 2, 0)</f>
        <v>OLT-SMGN-Karang_Sari-02</v>
      </c>
      <c r="C2351" t="s">
        <v>196</v>
      </c>
      <c r="D2351" s="171" t="s">
        <v>1118</v>
      </c>
      <c r="E2351" s="171" t="s">
        <v>1160</v>
      </c>
      <c r="F2351" s="172">
        <v>3.0042796250516499</v>
      </c>
      <c r="G2351" s="173">
        <v>99.122841479284503</v>
      </c>
      <c r="H2351" s="174">
        <f t="shared" si="80"/>
        <v>57.415659165152114</v>
      </c>
    </row>
    <row r="2352" spans="1:8" x14ac:dyDescent="0.3">
      <c r="A2352" t="s">
        <v>194</v>
      </c>
      <c r="B2352" t="str">
        <f>VLOOKUP(C2352, olt_db!$B$2:$E$75, 2, 0)</f>
        <v>OLT-SMGN-Karang_Sari-02</v>
      </c>
      <c r="C2352" t="s">
        <v>196</v>
      </c>
      <c r="D2352" s="171" t="s">
        <v>1118</v>
      </c>
      <c r="E2352" s="171" t="s">
        <v>1046</v>
      </c>
      <c r="F2352" s="172">
        <v>3.0045232331044902</v>
      </c>
      <c r="G2352" s="173">
        <v>99.123240756989603</v>
      </c>
      <c r="H2352" s="175">
        <f>(ACOS(COS(RADIANS(90-olt_db!F36)) * COS(RADIANS(90-F2352)) + SIN(RADIANS(90-olt_db!F36)) * SIN(RADIANS(90-F2352)) * COS(RADIANS(olt_db!G36-G2352))) * 6371392)*1.105</f>
        <v>20.025989419356801</v>
      </c>
    </row>
    <row r="2353" spans="1:8" x14ac:dyDescent="0.3">
      <c r="A2353" t="s">
        <v>194</v>
      </c>
      <c r="B2353" t="str">
        <f>VLOOKUP(C2353, olt_db!$B$2:$E$75, 2, 0)</f>
        <v>OLT-SMGN-Karang_Sari-02</v>
      </c>
      <c r="C2353" t="s">
        <v>196</v>
      </c>
      <c r="D2353" s="89" t="s">
        <v>1123</v>
      </c>
      <c r="E2353" s="89" t="s">
        <v>1214</v>
      </c>
      <c r="F2353" s="93">
        <v>3.0062772779030098</v>
      </c>
      <c r="G2353" s="94">
        <v>99.125193945619699</v>
      </c>
      <c r="H2353" s="92">
        <f t="shared" ref="H2353:H2355" si="81">(ACOS(COS(RADIANS(90-F2354)) * COS(RADIANS(90-F2353)) + SIN(RADIANS(90-F2354)) * SIN(RADIANS(90-F2353)) * COS(RADIANS(G2354-G2353))) * 6371392)*1.105</f>
        <v>120.87753501505134</v>
      </c>
    </row>
    <row r="2354" spans="1:8" x14ac:dyDescent="0.3">
      <c r="A2354" t="s">
        <v>194</v>
      </c>
      <c r="B2354" t="str">
        <f>VLOOKUP(C2354, olt_db!$B$2:$E$75, 2, 0)</f>
        <v>OLT-SMGN-Karang_Sari-02</v>
      </c>
      <c r="C2354" t="s">
        <v>196</v>
      </c>
      <c r="D2354" s="89" t="s">
        <v>1123</v>
      </c>
      <c r="E2354" s="89" t="s">
        <v>1215</v>
      </c>
      <c r="F2354" s="93">
        <v>3.0056149582840499</v>
      </c>
      <c r="G2354" s="94">
        <v>99.124465593311598</v>
      </c>
      <c r="H2354" s="92">
        <f t="shared" si="81"/>
        <v>94.981180125403725</v>
      </c>
    </row>
    <row r="2355" spans="1:8" x14ac:dyDescent="0.3">
      <c r="A2355" t="s">
        <v>194</v>
      </c>
      <c r="B2355" t="str">
        <f>VLOOKUP(C2355, olt_db!$B$2:$E$75, 2, 0)</f>
        <v>OLT-SMGN-Karang_Sari-02</v>
      </c>
      <c r="C2355" t="s">
        <v>196</v>
      </c>
      <c r="D2355" s="89" t="s">
        <v>1123</v>
      </c>
      <c r="E2355" s="89" t="s">
        <v>1216</v>
      </c>
      <c r="F2355" s="93">
        <v>3.0051121351662098</v>
      </c>
      <c r="G2355" s="94">
        <v>99.123877712303099</v>
      </c>
      <c r="H2355" s="92">
        <f t="shared" si="81"/>
        <v>106.51492156717212</v>
      </c>
    </row>
    <row r="2356" spans="1:8" x14ac:dyDescent="0.3">
      <c r="A2356" t="s">
        <v>194</v>
      </c>
      <c r="B2356" t="str">
        <f>VLOOKUP(C2356, olt_db!$B$2:$E$75, 2, 0)</f>
        <v>OLT-SMGN-Karang_Sari-02</v>
      </c>
      <c r="C2356" t="s">
        <v>196</v>
      </c>
      <c r="D2356" s="89" t="s">
        <v>1123</v>
      </c>
      <c r="E2356" s="89" t="s">
        <v>1046</v>
      </c>
      <c r="F2356" s="93">
        <v>3.0045232331044902</v>
      </c>
      <c r="G2356" s="94">
        <v>99.123240756989603</v>
      </c>
      <c r="H2356" s="149">
        <f>(ACOS(COS(RADIANS(90-olt_db!F36)) * COS(RADIANS(90-F2356)) + SIN(RADIANS(90-olt_db!F36)) * SIN(RADIANS(90-F2356)) * COS(RADIANS(olt_db!G36-G2356))) * 6371392)*1.105</f>
        <v>20.025989419356801</v>
      </c>
    </row>
    <row r="2357" spans="1:8" x14ac:dyDescent="0.3">
      <c r="A2357" t="s">
        <v>194</v>
      </c>
      <c r="B2357" t="str">
        <f>VLOOKUP(C2357, olt_db!$B$2:$E$75, 2, 0)</f>
        <v>OLT-SMGN-Karang_Sari-02</v>
      </c>
      <c r="C2357" t="s">
        <v>196</v>
      </c>
      <c r="D2357" s="69" t="s">
        <v>1165</v>
      </c>
      <c r="E2357" s="69" t="s">
        <v>1176</v>
      </c>
      <c r="F2357" s="70">
        <v>3.0185533134423501</v>
      </c>
      <c r="G2357" s="71">
        <v>99.146716842131397</v>
      </c>
      <c r="H2357" s="72">
        <f t="shared" ref="H2357:H2400" si="82">(ACOS(COS(RADIANS(90-F2358)) * COS(RADIANS(90-F2357)) + SIN(RADIANS(90-F2358)) * SIN(RADIANS(90-F2357)) * COS(RADIANS(G2358-G2357))) * 6371392)*1.105</f>
        <v>100.68568992141086</v>
      </c>
    </row>
    <row r="2358" spans="1:8" x14ac:dyDescent="0.3">
      <c r="A2358" t="s">
        <v>194</v>
      </c>
      <c r="B2358" t="str">
        <f>VLOOKUP(C2358, olt_db!$B$2:$E$75, 2, 0)</f>
        <v>OLT-SMGN-Karang_Sari-02</v>
      </c>
      <c r="C2358" t="s">
        <v>196</v>
      </c>
      <c r="D2358" s="69" t="s">
        <v>1165</v>
      </c>
      <c r="E2358" s="69" t="s">
        <v>1177</v>
      </c>
      <c r="F2358" s="70">
        <v>3.0178531988733401</v>
      </c>
      <c r="G2358" s="71">
        <v>99.146290517426806</v>
      </c>
      <c r="H2358" s="72">
        <f t="shared" si="82"/>
        <v>96.793296093068065</v>
      </c>
    </row>
    <row r="2359" spans="1:8" x14ac:dyDescent="0.3">
      <c r="A2359" t="s">
        <v>194</v>
      </c>
      <c r="B2359" t="str">
        <f>VLOOKUP(C2359, olt_db!$B$2:$E$75, 2, 0)</f>
        <v>OLT-SMGN-Karang_Sari-02</v>
      </c>
      <c r="C2359" t="s">
        <v>196</v>
      </c>
      <c r="D2359" s="69" t="s">
        <v>1165</v>
      </c>
      <c r="E2359" s="69" t="s">
        <v>1178</v>
      </c>
      <c r="F2359" s="70">
        <v>3.0171652531129598</v>
      </c>
      <c r="G2359" s="71">
        <v>99.145906277478204</v>
      </c>
      <c r="H2359" s="72">
        <f t="shared" si="82"/>
        <v>143.78586342188723</v>
      </c>
    </row>
    <row r="2360" spans="1:8" x14ac:dyDescent="0.3">
      <c r="A2360" t="s">
        <v>194</v>
      </c>
      <c r="B2360" t="str">
        <f>VLOOKUP(C2360, olt_db!$B$2:$E$75, 2, 0)</f>
        <v>OLT-SMGN-Karang_Sari-02</v>
      </c>
      <c r="C2360" t="s">
        <v>196</v>
      </c>
      <c r="D2360" s="69" t="s">
        <v>1165</v>
      </c>
      <c r="E2360" s="69" t="s">
        <v>1179</v>
      </c>
      <c r="F2360" s="70">
        <v>3.0159953043653198</v>
      </c>
      <c r="G2360" s="71">
        <v>99.145884451521098</v>
      </c>
      <c r="H2360" s="72">
        <f t="shared" si="82"/>
        <v>104.24497774419835</v>
      </c>
    </row>
    <row r="2361" spans="1:8" x14ac:dyDescent="0.3">
      <c r="A2361" t="s">
        <v>194</v>
      </c>
      <c r="B2361" t="str">
        <f>VLOOKUP(C2361, olt_db!$B$2:$E$75, 2, 0)</f>
        <v>OLT-SMGN-Karang_Sari-02</v>
      </c>
      <c r="C2361" t="s">
        <v>196</v>
      </c>
      <c r="D2361" s="69" t="s">
        <v>1165</v>
      </c>
      <c r="E2361" s="69" t="s">
        <v>1180</v>
      </c>
      <c r="F2361" s="70">
        <v>3.0151469613216801</v>
      </c>
      <c r="G2361" s="71">
        <v>99.145878766427103</v>
      </c>
      <c r="H2361" s="72">
        <f t="shared" si="82"/>
        <v>147.66478266122118</v>
      </c>
    </row>
    <row r="2362" spans="1:8" x14ac:dyDescent="0.3">
      <c r="A2362" t="s">
        <v>194</v>
      </c>
      <c r="B2362" t="str">
        <f>VLOOKUP(C2362, olt_db!$B$2:$E$75, 2, 0)</f>
        <v>OLT-SMGN-Karang_Sari-02</v>
      </c>
      <c r="C2362" t="s">
        <v>196</v>
      </c>
      <c r="D2362" s="69" t="s">
        <v>1165</v>
      </c>
      <c r="E2362" s="69" t="s">
        <v>1181</v>
      </c>
      <c r="F2362" s="70">
        <v>3.0151936029963502</v>
      </c>
      <c r="G2362" s="71">
        <v>99.144676288537497</v>
      </c>
      <c r="H2362" s="72">
        <f t="shared" si="82"/>
        <v>198.02340412306327</v>
      </c>
    </row>
    <row r="2363" spans="1:8" x14ac:dyDescent="0.3">
      <c r="A2363" t="s">
        <v>194</v>
      </c>
      <c r="B2363" t="str">
        <f>VLOOKUP(C2363, olt_db!$B$2:$E$75, 2, 0)</f>
        <v>OLT-SMGN-Karang_Sari-02</v>
      </c>
      <c r="C2363" t="s">
        <v>196</v>
      </c>
      <c r="D2363" s="69" t="s">
        <v>1165</v>
      </c>
      <c r="E2363" s="69" t="s">
        <v>1182</v>
      </c>
      <c r="F2363" s="70">
        <v>3.01527720939086</v>
      </c>
      <c r="G2363" s="71">
        <v>99.1430646823882</v>
      </c>
      <c r="H2363" s="72">
        <f t="shared" si="82"/>
        <v>154.77984560679022</v>
      </c>
    </row>
    <row r="2364" spans="1:8" x14ac:dyDescent="0.3">
      <c r="A2364" t="s">
        <v>194</v>
      </c>
      <c r="B2364" t="str">
        <f>VLOOKUP(C2364, olt_db!$B$2:$E$75, 2, 0)</f>
        <v>OLT-SMGN-Karang_Sari-02</v>
      </c>
      <c r="C2364" t="s">
        <v>196</v>
      </c>
      <c r="D2364" s="69" t="s">
        <v>1165</v>
      </c>
      <c r="E2364" s="69" t="s">
        <v>1183</v>
      </c>
      <c r="F2364" s="70">
        <v>3.0153145795763199</v>
      </c>
      <c r="G2364" s="71">
        <v>99.141803869030994</v>
      </c>
      <c r="H2364" s="72">
        <f t="shared" si="82"/>
        <v>162.8204251140547</v>
      </c>
    </row>
    <row r="2365" spans="1:8" x14ac:dyDescent="0.3">
      <c r="A2365" t="s">
        <v>194</v>
      </c>
      <c r="B2365" t="str">
        <f>VLOOKUP(C2365, olt_db!$B$2:$E$75, 2, 0)</f>
        <v>OLT-SMGN-Karang_Sari-02</v>
      </c>
      <c r="C2365" t="s">
        <v>196</v>
      </c>
      <c r="D2365" s="69" t="s">
        <v>1165</v>
      </c>
      <c r="E2365" s="69" t="s">
        <v>1184</v>
      </c>
      <c r="F2365" s="70">
        <v>3.01534570858164</v>
      </c>
      <c r="G2365" s="71">
        <v>99.140477340077993</v>
      </c>
      <c r="H2365" s="72">
        <f t="shared" si="82"/>
        <v>129.74736773899238</v>
      </c>
    </row>
    <row r="2366" spans="1:8" x14ac:dyDescent="0.3">
      <c r="A2366" t="s">
        <v>194</v>
      </c>
      <c r="B2366" t="str">
        <f>VLOOKUP(C2366, olt_db!$B$2:$E$75, 2, 0)</f>
        <v>OLT-SMGN-Karang_Sari-02</v>
      </c>
      <c r="C2366" t="s">
        <v>196</v>
      </c>
      <c r="D2366" s="69" t="s">
        <v>1165</v>
      </c>
      <c r="E2366" s="69" t="s">
        <v>1185</v>
      </c>
      <c r="F2366" s="70">
        <v>3.0154299578655501</v>
      </c>
      <c r="G2366" s="71">
        <v>99.139423342648101</v>
      </c>
      <c r="H2366" s="72">
        <f t="shared" si="82"/>
        <v>90.10147092071594</v>
      </c>
    </row>
    <row r="2367" spans="1:8" x14ac:dyDescent="0.3">
      <c r="A2367" t="s">
        <v>194</v>
      </c>
      <c r="B2367" t="str">
        <f>VLOOKUP(C2367, olt_db!$B$2:$E$75, 2, 0)</f>
        <v>OLT-SMGN-Karang_Sari-02</v>
      </c>
      <c r="C2367" t="s">
        <v>196</v>
      </c>
      <c r="D2367" s="69" t="s">
        <v>1165</v>
      </c>
      <c r="E2367" s="69" t="s">
        <v>1186</v>
      </c>
      <c r="F2367" s="70">
        <v>3.0154532118977602</v>
      </c>
      <c r="G2367" s="71">
        <v>99.138689435342499</v>
      </c>
      <c r="H2367" s="72">
        <f t="shared" si="82"/>
        <v>24.584994697225834</v>
      </c>
    </row>
    <row r="2368" spans="1:8" x14ac:dyDescent="0.3">
      <c r="A2368" t="s">
        <v>194</v>
      </c>
      <c r="B2368" t="str">
        <f>VLOOKUP(C2368, olt_db!$B$2:$E$75, 2, 0)</f>
        <v>OLT-SMGN-Karang_Sari-02</v>
      </c>
      <c r="C2368" t="s">
        <v>196</v>
      </c>
      <c r="D2368" s="69" t="s">
        <v>1165</v>
      </c>
      <c r="E2368" s="69" t="s">
        <v>1187</v>
      </c>
      <c r="F2368" s="70">
        <v>3.0153751895145202</v>
      </c>
      <c r="G2368" s="71">
        <v>99.1385049425419</v>
      </c>
      <c r="H2368" s="72">
        <f t="shared" si="82"/>
        <v>101.2994069737737</v>
      </c>
    </row>
    <row r="2369" spans="1:8" x14ac:dyDescent="0.3">
      <c r="A2369" t="s">
        <v>194</v>
      </c>
      <c r="B2369" t="str">
        <f>VLOOKUP(C2369, olt_db!$B$2:$E$75, 2, 0)</f>
        <v>OLT-SMGN-Karang_Sari-02</v>
      </c>
      <c r="C2369" t="s">
        <v>196</v>
      </c>
      <c r="D2369" s="69" t="s">
        <v>1165</v>
      </c>
      <c r="E2369" s="69" t="s">
        <v>1188</v>
      </c>
      <c r="F2369" s="70">
        <v>3.0145581760332099</v>
      </c>
      <c r="G2369" s="71">
        <v>99.1383947540196</v>
      </c>
      <c r="H2369" s="72">
        <f t="shared" si="82"/>
        <v>85.193669278365874</v>
      </c>
    </row>
    <row r="2370" spans="1:8" x14ac:dyDescent="0.3">
      <c r="A2370" t="s">
        <v>194</v>
      </c>
      <c r="B2370" t="str">
        <f>VLOOKUP(C2370, olt_db!$B$2:$E$75, 2, 0)</f>
        <v>OLT-SMGN-Karang_Sari-02</v>
      </c>
      <c r="C2370" t="s">
        <v>196</v>
      </c>
      <c r="D2370" s="69" t="s">
        <v>1165</v>
      </c>
      <c r="E2370" s="69" t="s">
        <v>1189</v>
      </c>
      <c r="F2370" s="70">
        <v>3.0138723894413402</v>
      </c>
      <c r="G2370" s="71">
        <v>99.138292686484405</v>
      </c>
      <c r="H2370" s="72">
        <f t="shared" si="82"/>
        <v>99.221085950658264</v>
      </c>
    </row>
    <row r="2371" spans="1:8" x14ac:dyDescent="0.3">
      <c r="A2371" t="s">
        <v>194</v>
      </c>
      <c r="B2371" t="str">
        <f>VLOOKUP(C2371, olt_db!$B$2:$E$75, 2, 0)</f>
        <v>OLT-SMGN-Karang_Sari-02</v>
      </c>
      <c r="C2371" t="s">
        <v>196</v>
      </c>
      <c r="D2371" s="69" t="s">
        <v>1165</v>
      </c>
      <c r="E2371" s="69" t="s">
        <v>1190</v>
      </c>
      <c r="F2371" s="70">
        <v>3.0130722290409899</v>
      </c>
      <c r="G2371" s="71">
        <v>99.1381840837076</v>
      </c>
      <c r="H2371" s="72">
        <f t="shared" si="82"/>
        <v>150.80477253803241</v>
      </c>
    </row>
    <row r="2372" spans="1:8" x14ac:dyDescent="0.3">
      <c r="A2372" t="s">
        <v>194</v>
      </c>
      <c r="B2372" t="str">
        <f>VLOOKUP(C2372, olt_db!$B$2:$E$75, 2, 0)</f>
        <v>OLT-SMGN-Karang_Sari-02</v>
      </c>
      <c r="C2372" t="s">
        <v>196</v>
      </c>
      <c r="D2372" s="69" t="s">
        <v>1165</v>
      </c>
      <c r="E2372" s="69" t="s">
        <v>1191</v>
      </c>
      <c r="F2372" s="70">
        <v>3.01191553742912</v>
      </c>
      <c r="G2372" s="71">
        <v>99.137773318272707</v>
      </c>
      <c r="H2372" s="72">
        <f t="shared" si="82"/>
        <v>54.189319680168019</v>
      </c>
    </row>
    <row r="2373" spans="1:8" x14ac:dyDescent="0.3">
      <c r="A2373" t="s">
        <v>194</v>
      </c>
      <c r="B2373" t="str">
        <f>VLOOKUP(C2373, olt_db!$B$2:$E$75, 2, 0)</f>
        <v>OLT-SMGN-Karang_Sari-02</v>
      </c>
      <c r="C2373" t="s">
        <v>196</v>
      </c>
      <c r="D2373" s="69" t="s">
        <v>1165</v>
      </c>
      <c r="E2373" s="69" t="s">
        <v>1192</v>
      </c>
      <c r="F2373" s="70">
        <v>3.0118896193491902</v>
      </c>
      <c r="G2373" s="71">
        <v>99.137332471080299</v>
      </c>
      <c r="H2373" s="72">
        <f t="shared" si="82"/>
        <v>116.76124943350746</v>
      </c>
    </row>
    <row r="2374" spans="1:8" x14ac:dyDescent="0.3">
      <c r="A2374" t="s">
        <v>194</v>
      </c>
      <c r="B2374" t="str">
        <f>VLOOKUP(C2374, olt_db!$B$2:$E$75, 2, 0)</f>
        <v>OLT-SMGN-Karang_Sari-02</v>
      </c>
      <c r="C2374" t="s">
        <v>196</v>
      </c>
      <c r="D2374" s="69" t="s">
        <v>1165</v>
      </c>
      <c r="E2374" s="69" t="s">
        <v>1193</v>
      </c>
      <c r="F2374" s="70">
        <v>3.0109805295477901</v>
      </c>
      <c r="G2374" s="71">
        <v>99.137055545363793</v>
      </c>
      <c r="H2374" s="72">
        <f t="shared" si="82"/>
        <v>59.087222318024835</v>
      </c>
    </row>
    <row r="2375" spans="1:8" x14ac:dyDescent="0.3">
      <c r="A2375" t="s">
        <v>194</v>
      </c>
      <c r="B2375" t="str">
        <f>VLOOKUP(C2375, olt_db!$B$2:$E$75, 2, 0)</f>
        <v>OLT-SMGN-Karang_Sari-02</v>
      </c>
      <c r="C2375" t="s">
        <v>196</v>
      </c>
      <c r="D2375" s="69" t="s">
        <v>1165</v>
      </c>
      <c r="E2375" s="69" t="s">
        <v>1194</v>
      </c>
      <c r="F2375" s="70">
        <v>3.01057649338851</v>
      </c>
      <c r="G2375" s="71">
        <v>99.137316640115202</v>
      </c>
      <c r="H2375" s="72">
        <f t="shared" si="82"/>
        <v>67.822645347792516</v>
      </c>
    </row>
    <row r="2376" spans="1:8" x14ac:dyDescent="0.3">
      <c r="A2376" t="s">
        <v>194</v>
      </c>
      <c r="B2376" t="str">
        <f>VLOOKUP(C2376, olt_db!$B$2:$E$75, 2, 0)</f>
        <v>OLT-SMGN-Karang_Sari-02</v>
      </c>
      <c r="C2376" t="s">
        <v>196</v>
      </c>
      <c r="D2376" s="69" t="s">
        <v>1165</v>
      </c>
      <c r="E2376" s="69" t="s">
        <v>1195</v>
      </c>
      <c r="F2376" s="70">
        <v>3.01002474736742</v>
      </c>
      <c r="G2376" s="71">
        <v>99.137331699576094</v>
      </c>
      <c r="H2376" s="72">
        <f t="shared" si="82"/>
        <v>137.43272679280588</v>
      </c>
    </row>
    <row r="2377" spans="1:8" x14ac:dyDescent="0.3">
      <c r="A2377" t="s">
        <v>194</v>
      </c>
      <c r="B2377" t="str">
        <f>VLOOKUP(C2377, olt_db!$B$2:$E$75, 2, 0)</f>
        <v>OLT-SMGN-Karang_Sari-02</v>
      </c>
      <c r="C2377" t="s">
        <v>196</v>
      </c>
      <c r="D2377" s="69" t="s">
        <v>1165</v>
      </c>
      <c r="E2377" s="69" t="s">
        <v>1196</v>
      </c>
      <c r="F2377" s="70">
        <v>3.0089063949504999</v>
      </c>
      <c r="G2377" s="71">
        <v>99.137346421208093</v>
      </c>
      <c r="H2377" s="72">
        <f t="shared" si="82"/>
        <v>163.62957318720896</v>
      </c>
    </row>
    <row r="2378" spans="1:8" x14ac:dyDescent="0.3">
      <c r="A2378" t="s">
        <v>194</v>
      </c>
      <c r="B2378" t="str">
        <f>VLOOKUP(C2378, olt_db!$B$2:$E$75, 2, 0)</f>
        <v>OLT-SMGN-Karang_Sari-02</v>
      </c>
      <c r="C2378" t="s">
        <v>196</v>
      </c>
      <c r="D2378" s="69" t="s">
        <v>1165</v>
      </c>
      <c r="E2378" s="69" t="s">
        <v>1197</v>
      </c>
      <c r="F2378" s="70">
        <v>3.0075748494529799</v>
      </c>
      <c r="G2378" s="71">
        <v>99.137362550419397</v>
      </c>
      <c r="H2378" s="72">
        <f t="shared" si="82"/>
        <v>170.74594559724775</v>
      </c>
    </row>
    <row r="2379" spans="1:8" x14ac:dyDescent="0.3">
      <c r="A2379" t="s">
        <v>194</v>
      </c>
      <c r="B2379" t="str">
        <f>VLOOKUP(C2379, olt_db!$B$2:$E$75, 2, 0)</f>
        <v>OLT-SMGN-Karang_Sari-02</v>
      </c>
      <c r="C2379" t="s">
        <v>196</v>
      </c>
      <c r="D2379" s="69" t="s">
        <v>1165</v>
      </c>
      <c r="E2379" s="69" t="s">
        <v>1198</v>
      </c>
      <c r="F2379" s="70">
        <v>3.0061853631823201</v>
      </c>
      <c r="G2379" s="71">
        <v>99.137348488067104</v>
      </c>
      <c r="H2379" s="72">
        <f t="shared" si="82"/>
        <v>153.64449402925572</v>
      </c>
    </row>
    <row r="2380" spans="1:8" x14ac:dyDescent="0.3">
      <c r="A2380" t="s">
        <v>194</v>
      </c>
      <c r="B2380" t="str">
        <f>VLOOKUP(C2380, olt_db!$B$2:$E$75, 2, 0)</f>
        <v>OLT-SMGN-Karang_Sari-02</v>
      </c>
      <c r="C2380" t="s">
        <v>196</v>
      </c>
      <c r="D2380" s="69" t="s">
        <v>1165</v>
      </c>
      <c r="E2380" s="69" t="s">
        <v>1199</v>
      </c>
      <c r="F2380" s="70">
        <v>3.0049350717932799</v>
      </c>
      <c r="G2380" s="71">
        <v>99.137333340453097</v>
      </c>
      <c r="H2380" s="72">
        <f t="shared" si="82"/>
        <v>251.01693409795621</v>
      </c>
    </row>
    <row r="2381" spans="1:8" x14ac:dyDescent="0.3">
      <c r="A2381" t="s">
        <v>194</v>
      </c>
      <c r="B2381" t="str">
        <f>VLOOKUP(C2381, olt_db!$B$2:$E$75, 2, 0)</f>
        <v>OLT-SMGN-Karang_Sari-02</v>
      </c>
      <c r="C2381" t="s">
        <v>196</v>
      </c>
      <c r="D2381" s="69" t="s">
        <v>1165</v>
      </c>
      <c r="E2381" s="69" t="s">
        <v>1200</v>
      </c>
      <c r="F2381" s="70">
        <v>3.0048394824403601</v>
      </c>
      <c r="G2381" s="71">
        <v>99.135289953561298</v>
      </c>
      <c r="H2381" s="72">
        <f t="shared" si="82"/>
        <v>70.511200069160907</v>
      </c>
    </row>
    <row r="2382" spans="1:8" x14ac:dyDescent="0.3">
      <c r="A2382" t="s">
        <v>194</v>
      </c>
      <c r="B2382" t="str">
        <f>VLOOKUP(C2382, olt_db!$B$2:$E$75, 2, 0)</f>
        <v>OLT-SMGN-Karang_Sari-02</v>
      </c>
      <c r="C2382" t="s">
        <v>196</v>
      </c>
      <c r="D2382" s="69" t="s">
        <v>1165</v>
      </c>
      <c r="E2382" s="69" t="s">
        <v>1201</v>
      </c>
      <c r="F2382" s="70">
        <v>3.00426913618172</v>
      </c>
      <c r="G2382" s="71">
        <v>99.135226716088596</v>
      </c>
      <c r="H2382" s="72">
        <f t="shared" si="82"/>
        <v>140.33945222459678</v>
      </c>
    </row>
    <row r="2383" spans="1:8" x14ac:dyDescent="0.3">
      <c r="A2383" t="s">
        <v>194</v>
      </c>
      <c r="B2383" t="str">
        <f>VLOOKUP(C2383, olt_db!$B$2:$E$75, 2, 0)</f>
        <v>OLT-SMGN-Karang_Sari-02</v>
      </c>
      <c r="C2383" t="s">
        <v>196</v>
      </c>
      <c r="D2383" s="69" t="s">
        <v>1165</v>
      </c>
      <c r="E2383" s="69" t="s">
        <v>1202</v>
      </c>
      <c r="F2383" s="70">
        <v>3.00345721548319</v>
      </c>
      <c r="G2383" s="71">
        <v>99.134422375004107</v>
      </c>
      <c r="H2383" s="72">
        <f t="shared" si="82"/>
        <v>40.765180631340776</v>
      </c>
    </row>
    <row r="2384" spans="1:8" x14ac:dyDescent="0.3">
      <c r="A2384" t="s">
        <v>194</v>
      </c>
      <c r="B2384" t="str">
        <f>VLOOKUP(C2384, olt_db!$B$2:$E$75, 2, 0)</f>
        <v>OLT-SMGN-Karang_Sari-02</v>
      </c>
      <c r="C2384" t="s">
        <v>196</v>
      </c>
      <c r="D2384" s="69" t="s">
        <v>1165</v>
      </c>
      <c r="E2384" s="69" t="s">
        <v>1203</v>
      </c>
      <c r="F2384" s="70">
        <v>3.0032203554875001</v>
      </c>
      <c r="G2384" s="71">
        <v>99.134189766510502</v>
      </c>
      <c r="H2384" s="72">
        <f t="shared" si="82"/>
        <v>140.93629016537193</v>
      </c>
    </row>
    <row r="2385" spans="1:8" x14ac:dyDescent="0.3">
      <c r="A2385" t="s">
        <v>194</v>
      </c>
      <c r="B2385" t="str">
        <f>VLOOKUP(C2385, olt_db!$B$2:$E$75, 2, 0)</f>
        <v>OLT-SMGN-Karang_Sari-02</v>
      </c>
      <c r="C2385" t="s">
        <v>196</v>
      </c>
      <c r="D2385" s="69" t="s">
        <v>1165</v>
      </c>
      <c r="E2385" s="69" t="s">
        <v>1204</v>
      </c>
      <c r="F2385" s="70">
        <v>3.00396896444837</v>
      </c>
      <c r="G2385" s="71">
        <v>99.133319603274401</v>
      </c>
      <c r="H2385" s="72">
        <f t="shared" si="82"/>
        <v>95.185193588926552</v>
      </c>
    </row>
    <row r="2386" spans="1:8" x14ac:dyDescent="0.3">
      <c r="A2386" t="s">
        <v>194</v>
      </c>
      <c r="B2386" t="str">
        <f>VLOOKUP(C2386, olt_db!$B$2:$E$75, 2, 0)</f>
        <v>OLT-SMGN-Karang_Sari-02</v>
      </c>
      <c r="C2386" t="s">
        <v>196</v>
      </c>
      <c r="D2386" s="69" t="s">
        <v>1165</v>
      </c>
      <c r="E2386" s="69" t="s">
        <v>1205</v>
      </c>
      <c r="F2386" s="70">
        <v>3.0044556546450401</v>
      </c>
      <c r="G2386" s="71">
        <v>99.132716124187795</v>
      </c>
      <c r="H2386" s="72">
        <f t="shared" si="82"/>
        <v>100.11736068073523</v>
      </c>
    </row>
    <row r="2387" spans="1:8" x14ac:dyDescent="0.3">
      <c r="A2387" t="s">
        <v>194</v>
      </c>
      <c r="B2387" t="str">
        <f>VLOOKUP(C2387, olt_db!$B$2:$E$75, 2, 0)</f>
        <v>OLT-SMGN-Karang_Sari-02</v>
      </c>
      <c r="C2387" t="s">
        <v>196</v>
      </c>
      <c r="D2387" s="69" t="s">
        <v>1165</v>
      </c>
      <c r="E2387" s="69" t="s">
        <v>1206</v>
      </c>
      <c r="F2387" s="70">
        <v>3.00498637655528</v>
      </c>
      <c r="G2387" s="71">
        <v>99.132097061132399</v>
      </c>
      <c r="H2387" s="72">
        <f t="shared" si="82"/>
        <v>68.600685457972816</v>
      </c>
    </row>
    <row r="2388" spans="1:8" x14ac:dyDescent="0.3">
      <c r="A2388" t="s">
        <v>194</v>
      </c>
      <c r="B2388" t="str">
        <f>VLOOKUP(C2388, olt_db!$B$2:$E$75, 2, 0)</f>
        <v>OLT-SMGN-Karang_Sari-02</v>
      </c>
      <c r="C2388" t="s">
        <v>196</v>
      </c>
      <c r="D2388" s="69" t="s">
        <v>1165</v>
      </c>
      <c r="E2388" s="69" t="s">
        <v>1207</v>
      </c>
      <c r="F2388" s="70">
        <v>3.0046272927075601</v>
      </c>
      <c r="G2388" s="71">
        <v>99.131668991946796</v>
      </c>
      <c r="H2388" s="72">
        <f t="shared" si="82"/>
        <v>106.03911291763075</v>
      </c>
    </row>
    <row r="2389" spans="1:8" x14ac:dyDescent="0.3">
      <c r="A2389" t="s">
        <v>194</v>
      </c>
      <c r="B2389" t="str">
        <f>VLOOKUP(C2389, olt_db!$B$2:$E$75, 2, 0)</f>
        <v>OLT-SMGN-Karang_Sari-02</v>
      </c>
      <c r="C2389" t="s">
        <v>196</v>
      </c>
      <c r="D2389" s="69" t="s">
        <v>1165</v>
      </c>
      <c r="E2389" s="69" t="s">
        <v>1208</v>
      </c>
      <c r="F2389" s="70">
        <v>3.0040464167870899</v>
      </c>
      <c r="G2389" s="71">
        <v>99.131029922492701</v>
      </c>
      <c r="H2389" s="72">
        <f t="shared" si="82"/>
        <v>108.49449937635686</v>
      </c>
    </row>
    <row r="2390" spans="1:8" x14ac:dyDescent="0.3">
      <c r="A2390" t="s">
        <v>194</v>
      </c>
      <c r="B2390" t="str">
        <f>VLOOKUP(C2390, olt_db!$B$2:$E$75, 2, 0)</f>
        <v>OLT-SMGN-Karang_Sari-02</v>
      </c>
      <c r="C2390" t="s">
        <v>196</v>
      </c>
      <c r="D2390" s="69" t="s">
        <v>1165</v>
      </c>
      <c r="E2390" s="69" t="s">
        <v>1209</v>
      </c>
      <c r="F2390" s="70">
        <v>3.0034255703861001</v>
      </c>
      <c r="G2390" s="71">
        <v>99.130401251227298</v>
      </c>
      <c r="H2390" s="72">
        <f t="shared" si="82"/>
        <v>96.283283058616789</v>
      </c>
    </row>
    <row r="2391" spans="1:8" x14ac:dyDescent="0.3">
      <c r="A2391" t="s">
        <v>194</v>
      </c>
      <c r="B2391" t="str">
        <f>VLOOKUP(C2391, olt_db!$B$2:$E$75, 2, 0)</f>
        <v>OLT-SMGN-Karang_Sari-02</v>
      </c>
      <c r="C2391" t="s">
        <v>196</v>
      </c>
      <c r="D2391" s="69" t="s">
        <v>1165</v>
      </c>
      <c r="E2391" s="69" t="s">
        <v>1210</v>
      </c>
      <c r="F2391" s="70">
        <v>3.0028920655644602</v>
      </c>
      <c r="G2391" s="71">
        <v>99.1298265697083</v>
      </c>
      <c r="H2391" s="72">
        <f t="shared" si="82"/>
        <v>93.815023126513807</v>
      </c>
    </row>
    <row r="2392" spans="1:8" x14ac:dyDescent="0.3">
      <c r="A2392" t="s">
        <v>194</v>
      </c>
      <c r="B2392" t="str">
        <f>VLOOKUP(C2392, olt_db!$B$2:$E$75, 2, 0)</f>
        <v>OLT-SMGN-Karang_Sari-02</v>
      </c>
      <c r="C2392" t="s">
        <v>196</v>
      </c>
      <c r="D2392" s="69" t="s">
        <v>1165</v>
      </c>
      <c r="E2392" s="69" t="s">
        <v>1211</v>
      </c>
      <c r="F2392" s="70">
        <v>3.0023616084641902</v>
      </c>
      <c r="G2392" s="71">
        <v>99.129276706703905</v>
      </c>
      <c r="H2392" s="72">
        <f t="shared" si="82"/>
        <v>139.86374433628117</v>
      </c>
    </row>
    <row r="2393" spans="1:8" x14ac:dyDescent="0.3">
      <c r="A2393" t="s">
        <v>194</v>
      </c>
      <c r="B2393" t="str">
        <f>VLOOKUP(C2393, olt_db!$B$2:$E$75, 2, 0)</f>
        <v>OLT-SMGN-Karang_Sari-02</v>
      </c>
      <c r="C2393" t="s">
        <v>196</v>
      </c>
      <c r="D2393" s="69" t="s">
        <v>1165</v>
      </c>
      <c r="E2393" s="69" t="s">
        <v>1212</v>
      </c>
      <c r="F2393" s="70">
        <v>3.0015773562093599</v>
      </c>
      <c r="G2393" s="71">
        <v>99.128450634462993</v>
      </c>
      <c r="H2393" s="72">
        <f t="shared" si="82"/>
        <v>158.18122372724829</v>
      </c>
    </row>
    <row r="2394" spans="1:8" x14ac:dyDescent="0.3">
      <c r="A2394" t="s">
        <v>194</v>
      </c>
      <c r="B2394" t="str">
        <f>VLOOKUP(C2394, olt_db!$B$2:$E$75, 2, 0)</f>
        <v>OLT-SMGN-Karang_Sari-02</v>
      </c>
      <c r="C2394" t="s">
        <v>196</v>
      </c>
      <c r="D2394" s="69" t="s">
        <v>1165</v>
      </c>
      <c r="E2394" s="69" t="s">
        <v>1213</v>
      </c>
      <c r="F2394" s="70">
        <v>3.00071399947208</v>
      </c>
      <c r="G2394" s="71">
        <v>99.127494458515301</v>
      </c>
      <c r="H2394" s="72">
        <f t="shared" si="82"/>
        <v>208.52281442525302</v>
      </c>
    </row>
    <row r="2395" spans="1:8" x14ac:dyDescent="0.3">
      <c r="A2395" t="s">
        <v>194</v>
      </c>
      <c r="B2395" t="str">
        <f>VLOOKUP(C2395, olt_db!$B$2:$E$75, 2, 0)</f>
        <v>OLT-SMGN-Karang_Sari-02</v>
      </c>
      <c r="C2395" t="s">
        <v>196</v>
      </c>
      <c r="D2395" s="69" t="s">
        <v>1165</v>
      </c>
      <c r="E2395" s="69" t="s">
        <v>1114</v>
      </c>
      <c r="F2395" s="70">
        <v>3.0010140005601298</v>
      </c>
      <c r="G2395" s="71">
        <v>99.125821901932397</v>
      </c>
      <c r="H2395" s="72">
        <f t="shared" si="82"/>
        <v>176.73526615794776</v>
      </c>
    </row>
    <row r="2396" spans="1:8" x14ac:dyDescent="0.3">
      <c r="A2396" t="s">
        <v>194</v>
      </c>
      <c r="B2396" t="str">
        <f>VLOOKUP(C2396, olt_db!$B$2:$E$75, 2, 0)</f>
        <v>OLT-SMGN-Karang_Sari-02</v>
      </c>
      <c r="C2396" t="s">
        <v>196</v>
      </c>
      <c r="D2396" s="69" t="s">
        <v>1165</v>
      </c>
      <c r="E2396" s="69" t="s">
        <v>1115</v>
      </c>
      <c r="F2396" s="70">
        <v>3.0019885513647799</v>
      </c>
      <c r="G2396" s="71">
        <v>99.124762642336904</v>
      </c>
      <c r="H2396" s="72">
        <f t="shared" si="82"/>
        <v>95.451171699863366</v>
      </c>
    </row>
    <row r="2397" spans="1:8" x14ac:dyDescent="0.3">
      <c r="A2397" t="s">
        <v>194</v>
      </c>
      <c r="B2397" t="str">
        <f>VLOOKUP(C2397, olt_db!$B$2:$E$75, 2, 0)</f>
        <v>OLT-SMGN-Karang_Sari-02</v>
      </c>
      <c r="C2397" t="s">
        <v>196</v>
      </c>
      <c r="D2397" s="69" t="s">
        <v>1165</v>
      </c>
      <c r="E2397" s="69" t="s">
        <v>1116</v>
      </c>
      <c r="F2397" s="70">
        <v>3.00250698660281</v>
      </c>
      <c r="G2397" s="71">
        <v>99.124183368379093</v>
      </c>
      <c r="H2397" s="72">
        <f t="shared" si="82"/>
        <v>128.32499369137668</v>
      </c>
    </row>
    <row r="2398" spans="1:8" x14ac:dyDescent="0.3">
      <c r="A2398" t="s">
        <v>194</v>
      </c>
      <c r="B2398" t="str">
        <f>VLOOKUP(C2398, olt_db!$B$2:$E$75, 2, 0)</f>
        <v>OLT-SMGN-Karang_Sari-02</v>
      </c>
      <c r="C2398" t="s">
        <v>196</v>
      </c>
      <c r="D2398" s="69" t="s">
        <v>1165</v>
      </c>
      <c r="E2398" s="69" t="s">
        <v>1117</v>
      </c>
      <c r="F2398" s="70">
        <v>3.0032064772532601</v>
      </c>
      <c r="G2398" s="71">
        <v>99.1234068437643</v>
      </c>
      <c r="H2398" s="72">
        <f t="shared" si="82"/>
        <v>133.06594899157946</v>
      </c>
    </row>
    <row r="2399" spans="1:8" x14ac:dyDescent="0.3">
      <c r="A2399" t="s">
        <v>194</v>
      </c>
      <c r="B2399" t="str">
        <f>VLOOKUP(C2399, olt_db!$B$2:$E$75, 2, 0)</f>
        <v>OLT-SMGN-Karang_Sari-02</v>
      </c>
      <c r="C2399" t="s">
        <v>196</v>
      </c>
      <c r="D2399" s="69" t="s">
        <v>1165</v>
      </c>
      <c r="E2399" s="69" t="s">
        <v>1045</v>
      </c>
      <c r="F2399" s="70">
        <v>3.0039552462178301</v>
      </c>
      <c r="G2399" s="71">
        <v>99.122623436282097</v>
      </c>
      <c r="H2399" s="72">
        <f t="shared" si="82"/>
        <v>48.006480782953446</v>
      </c>
    </row>
    <row r="2400" spans="1:8" x14ac:dyDescent="0.3">
      <c r="A2400" t="s">
        <v>194</v>
      </c>
      <c r="B2400" t="str">
        <f>VLOOKUP(C2400, olt_db!$B$2:$E$75, 2, 0)</f>
        <v>OLT-SMGN-Karang_Sari-02</v>
      </c>
      <c r="C2400" t="s">
        <v>196</v>
      </c>
      <c r="D2400" s="69" t="s">
        <v>1165</v>
      </c>
      <c r="E2400" s="69" t="s">
        <v>1160</v>
      </c>
      <c r="F2400" s="70">
        <v>3.0042796250516499</v>
      </c>
      <c r="G2400" s="71">
        <v>99.122841479284503</v>
      </c>
      <c r="H2400" s="72">
        <f t="shared" si="82"/>
        <v>57.415659165152114</v>
      </c>
    </row>
    <row r="2401" spans="1:8" ht="15" thickBot="1" x14ac:dyDescent="0.35">
      <c r="A2401" t="s">
        <v>194</v>
      </c>
      <c r="B2401" s="105" t="str">
        <f>VLOOKUP(C2401, olt_db!$B$2:$E$75, 2, 0)</f>
        <v>OLT-SMGN-Karang_Sari-02</v>
      </c>
      <c r="C2401" s="105" t="s">
        <v>196</v>
      </c>
      <c r="D2401" s="180" t="s">
        <v>1165</v>
      </c>
      <c r="E2401" s="180" t="s">
        <v>1046</v>
      </c>
      <c r="F2401" s="181">
        <v>3.0045232331044902</v>
      </c>
      <c r="G2401" s="182">
        <v>99.123240756989603</v>
      </c>
      <c r="H2401" s="183">
        <f>(ACOS(COS(RADIANS(90-olt_db!F36)) * COS(RADIANS(90-F2401)) + SIN(RADIANS(90-olt_db!F36)) * SIN(RADIANS(90-F2401)) * COS(RADIANS(olt_db!G36-G2401))) * 6371392)*1.105</f>
        <v>20.025989419356801</v>
      </c>
    </row>
    <row r="2402" spans="1:8" x14ac:dyDescent="0.3">
      <c r="A2402" t="s">
        <v>194</v>
      </c>
      <c r="B2402" t="str">
        <f>VLOOKUP(C2402, olt_db!$B$2:$E$75, 2, 0)</f>
        <v>OLT-SMGN-Karang_Sari-03</v>
      </c>
      <c r="C2402" t="s">
        <v>197</v>
      </c>
      <c r="D2402" s="20" t="s">
        <v>1217</v>
      </c>
      <c r="E2402" s="20" t="s">
        <v>1117</v>
      </c>
      <c r="F2402" s="47">
        <v>3.0032064772532601</v>
      </c>
      <c r="G2402" s="150">
        <v>99.1234068437643</v>
      </c>
      <c r="H2402" s="21">
        <f>(ACOS(COS(RADIANS(90-F2403)) * COS(RADIANS(90-F2402)) + SIN(RADIANS(90-F2403)) * SIN(RADIANS(90-F2402)) * COS(RADIANS(G2403-G2402))) * 6371392)*1.105</f>
        <v>133.06594899157946</v>
      </c>
    </row>
    <row r="2403" spans="1:8" x14ac:dyDescent="0.3">
      <c r="A2403" t="s">
        <v>194</v>
      </c>
      <c r="B2403" t="str">
        <f>VLOOKUP(C2403, olt_db!$B$2:$E$75, 2, 0)</f>
        <v>OLT-SMGN-Karang_Sari-03</v>
      </c>
      <c r="C2403" t="s">
        <v>197</v>
      </c>
      <c r="D2403" s="20" t="s">
        <v>1217</v>
      </c>
      <c r="E2403" s="20" t="s">
        <v>1045</v>
      </c>
      <c r="F2403" s="47">
        <v>3.0039552462178301</v>
      </c>
      <c r="G2403" s="150">
        <v>99.122623436282097</v>
      </c>
      <c r="H2403" s="21">
        <f t="shared" ref="H2403:H2404" si="83">(ACOS(COS(RADIANS(90-F2404)) * COS(RADIANS(90-F2403)) + SIN(RADIANS(90-F2404)) * SIN(RADIANS(90-F2403)) * COS(RADIANS(G2404-G2403))) * 6371392)*1.105</f>
        <v>48.006480782953446</v>
      </c>
    </row>
    <row r="2404" spans="1:8" x14ac:dyDescent="0.3">
      <c r="A2404" t="s">
        <v>194</v>
      </c>
      <c r="B2404" t="str">
        <f>VLOOKUP(C2404, olt_db!$B$2:$E$75, 2, 0)</f>
        <v>OLT-SMGN-Karang_Sari-03</v>
      </c>
      <c r="C2404" t="s">
        <v>197</v>
      </c>
      <c r="D2404" s="20" t="s">
        <v>1217</v>
      </c>
      <c r="E2404" s="20" t="s">
        <v>1160</v>
      </c>
      <c r="F2404" s="47">
        <v>3.0042796250516499</v>
      </c>
      <c r="G2404" s="150">
        <v>99.122841479284503</v>
      </c>
      <c r="H2404" s="21">
        <f t="shared" si="83"/>
        <v>57.415659165152114</v>
      </c>
    </row>
    <row r="2405" spans="1:8" x14ac:dyDescent="0.3">
      <c r="A2405" t="s">
        <v>194</v>
      </c>
      <c r="B2405" t="str">
        <f>VLOOKUP(C2405, olt_db!$B$2:$E$75, 2, 0)</f>
        <v>OLT-SMGN-Karang_Sari-03</v>
      </c>
      <c r="C2405" t="s">
        <v>197</v>
      </c>
      <c r="D2405" s="20" t="s">
        <v>1217</v>
      </c>
      <c r="E2405" s="20" t="s">
        <v>1046</v>
      </c>
      <c r="F2405" s="47">
        <v>3.0045232331044902</v>
      </c>
      <c r="G2405" s="150">
        <v>99.123240756989603</v>
      </c>
      <c r="H2405" s="154">
        <f>(ACOS(COS(RADIANS(90-olt_db!F36)) * COS(RADIANS(90-F2405)) + SIN(RADIANS(90-olt_db!F36)) * SIN(RADIANS(90-F2405)) * COS(RADIANS(olt_db!G36-G2405))) * 6371392)*1.105</f>
        <v>20.025989419356801</v>
      </c>
    </row>
    <row r="2406" spans="1:8" x14ac:dyDescent="0.3">
      <c r="A2406" t="s">
        <v>194</v>
      </c>
      <c r="B2406" t="str">
        <f>VLOOKUP(C2406, olt_db!$B$2:$E$75, 2, 0)</f>
        <v>OLT-SMGN-Karang_Sari-03</v>
      </c>
      <c r="C2406" t="s">
        <v>197</v>
      </c>
      <c r="D2406" s="12" t="s">
        <v>1218</v>
      </c>
      <c r="E2406" s="12" t="s">
        <v>1162</v>
      </c>
      <c r="F2406" s="164">
        <v>2.9668269215090999</v>
      </c>
      <c r="G2406" s="165">
        <v>99.129583593935095</v>
      </c>
      <c r="H2406" s="166">
        <f t="shared" ref="H2406:H2469" si="84">(ACOS(COS(RADIANS(90-F2407)) * COS(RADIANS(90-F2406)) + SIN(RADIANS(90-F2407)) * SIN(RADIANS(90-F2406)) * COS(RADIANS(G2407-G2406))) * 6371392)*1.105</f>
        <v>67.317623244858297</v>
      </c>
    </row>
    <row r="2407" spans="1:8" x14ac:dyDescent="0.3">
      <c r="A2407" t="s">
        <v>194</v>
      </c>
      <c r="B2407" t="str">
        <f>VLOOKUP(C2407, olt_db!$B$2:$E$75, 2, 0)</f>
        <v>OLT-SMGN-Karang_Sari-03</v>
      </c>
      <c r="C2407" t="s">
        <v>197</v>
      </c>
      <c r="D2407" s="12" t="s">
        <v>1218</v>
      </c>
      <c r="E2407" s="12" t="s">
        <v>1163</v>
      </c>
      <c r="F2407" s="164">
        <v>2.9662938128998699</v>
      </c>
      <c r="G2407" s="165">
        <v>99.129457228303906</v>
      </c>
      <c r="H2407" s="166">
        <f t="shared" si="84"/>
        <v>84.489650737699108</v>
      </c>
    </row>
    <row r="2408" spans="1:8" x14ac:dyDescent="0.3">
      <c r="A2408" t="s">
        <v>194</v>
      </c>
      <c r="B2408" t="str">
        <f>VLOOKUP(C2408, olt_db!$B$2:$E$75, 2, 0)</f>
        <v>OLT-SMGN-Karang_Sari-03</v>
      </c>
      <c r="C2408" t="s">
        <v>197</v>
      </c>
      <c r="D2408" s="12" t="s">
        <v>1218</v>
      </c>
      <c r="E2408" s="12" t="s">
        <v>1164</v>
      </c>
      <c r="F2408" s="164">
        <v>2.9656321466386002</v>
      </c>
      <c r="G2408" s="165">
        <v>99.129269954749802</v>
      </c>
      <c r="H2408" s="166">
        <f t="shared" si="84"/>
        <v>40.820355787105875</v>
      </c>
    </row>
    <row r="2409" spans="1:8" x14ac:dyDescent="0.3">
      <c r="A2409" t="s">
        <v>194</v>
      </c>
      <c r="B2409" t="str">
        <f>VLOOKUP(C2409, olt_db!$B$2:$E$75, 2, 0)</f>
        <v>OLT-SMGN-Karang_Sari-03</v>
      </c>
      <c r="C2409" t="s">
        <v>197</v>
      </c>
      <c r="D2409" s="12" t="s">
        <v>1218</v>
      </c>
      <c r="E2409" s="12" t="s">
        <v>1052</v>
      </c>
      <c r="F2409" s="164">
        <v>2.9653358641708101</v>
      </c>
      <c r="G2409" s="165">
        <v>99.129119503460899</v>
      </c>
      <c r="H2409" s="166">
        <f t="shared" si="84"/>
        <v>53.485253615782938</v>
      </c>
    </row>
    <row r="2410" spans="1:8" x14ac:dyDescent="0.3">
      <c r="A2410" t="s">
        <v>194</v>
      </c>
      <c r="B2410" t="str">
        <f>VLOOKUP(C2410, olt_db!$B$2:$E$75, 2, 0)</f>
        <v>OLT-SMGN-Karang_Sari-03</v>
      </c>
      <c r="C2410" t="s">
        <v>197</v>
      </c>
      <c r="D2410" s="12" t="s">
        <v>1218</v>
      </c>
      <c r="E2410" s="12" t="s">
        <v>1053</v>
      </c>
      <c r="F2410" s="164">
        <v>2.96535815401616</v>
      </c>
      <c r="G2410" s="165">
        <v>99.129554786296495</v>
      </c>
      <c r="H2410" s="166">
        <f t="shared" si="84"/>
        <v>108.84007542112916</v>
      </c>
    </row>
    <row r="2411" spans="1:8" x14ac:dyDescent="0.3">
      <c r="A2411" t="s">
        <v>194</v>
      </c>
      <c r="B2411" t="str">
        <f>VLOOKUP(C2411, olt_db!$B$2:$E$75, 2, 0)</f>
        <v>OLT-SMGN-Karang_Sari-03</v>
      </c>
      <c r="C2411" t="s">
        <v>197</v>
      </c>
      <c r="D2411" s="12" t="s">
        <v>1218</v>
      </c>
      <c r="E2411" s="12" t="s">
        <v>1054</v>
      </c>
      <c r="F2411" s="164">
        <v>2.9651498766671698</v>
      </c>
      <c r="G2411" s="165">
        <v>99.130416862065005</v>
      </c>
      <c r="H2411" s="166">
        <f t="shared" si="84"/>
        <v>181.97950114459829</v>
      </c>
    </row>
    <row r="2412" spans="1:8" x14ac:dyDescent="0.3">
      <c r="A2412" t="s">
        <v>194</v>
      </c>
      <c r="B2412" t="str">
        <f>VLOOKUP(C2412, olt_db!$B$2:$E$75, 2, 0)</f>
        <v>OLT-SMGN-Karang_Sari-03</v>
      </c>
      <c r="C2412" t="s">
        <v>197</v>
      </c>
      <c r="D2412" s="12" t="s">
        <v>1218</v>
      </c>
      <c r="E2412" s="12" t="s">
        <v>1055</v>
      </c>
      <c r="F2412" s="164">
        <v>2.9648227587906999</v>
      </c>
      <c r="G2412" s="165">
        <v>99.131863197529796</v>
      </c>
      <c r="H2412" s="166">
        <f t="shared" si="84"/>
        <v>120.17274366525071</v>
      </c>
    </row>
    <row r="2413" spans="1:8" x14ac:dyDescent="0.3">
      <c r="A2413" t="s">
        <v>194</v>
      </c>
      <c r="B2413" t="str">
        <f>VLOOKUP(C2413, olt_db!$B$2:$E$75, 2, 0)</f>
        <v>OLT-SMGN-Karang_Sari-03</v>
      </c>
      <c r="C2413" t="s">
        <v>197</v>
      </c>
      <c r="D2413" s="12" t="s">
        <v>1218</v>
      </c>
      <c r="E2413" s="12" t="s">
        <v>1056</v>
      </c>
      <c r="F2413" s="164">
        <v>2.9645829056760502</v>
      </c>
      <c r="G2413" s="165">
        <v>99.132812584501707</v>
      </c>
      <c r="H2413" s="166">
        <f t="shared" si="84"/>
        <v>71.782794668352452</v>
      </c>
    </row>
    <row r="2414" spans="1:8" x14ac:dyDescent="0.3">
      <c r="A2414" t="s">
        <v>194</v>
      </c>
      <c r="B2414" t="str">
        <f>VLOOKUP(C2414, olt_db!$B$2:$E$75, 2, 0)</f>
        <v>OLT-SMGN-Karang_Sari-03</v>
      </c>
      <c r="C2414" t="s">
        <v>197</v>
      </c>
      <c r="D2414" s="12" t="s">
        <v>1218</v>
      </c>
      <c r="E2414" s="12" t="s">
        <v>1057</v>
      </c>
      <c r="F2414" s="164">
        <v>2.9651446532924202</v>
      </c>
      <c r="G2414" s="165">
        <v>99.132973128893994</v>
      </c>
      <c r="H2414" s="166">
        <f t="shared" si="84"/>
        <v>84.745950462061955</v>
      </c>
    </row>
    <row r="2415" spans="1:8" x14ac:dyDescent="0.3">
      <c r="A2415" t="s">
        <v>194</v>
      </c>
      <c r="B2415" t="str">
        <f>VLOOKUP(C2415, olt_db!$B$2:$E$75, 2, 0)</f>
        <v>OLT-SMGN-Karang_Sari-03</v>
      </c>
      <c r="C2415" t="s">
        <v>197</v>
      </c>
      <c r="D2415" s="12" t="s">
        <v>1218</v>
      </c>
      <c r="E2415" s="12" t="s">
        <v>1058</v>
      </c>
      <c r="F2415" s="164">
        <v>2.9658152718419202</v>
      </c>
      <c r="G2415" s="165">
        <v>99.133134351875199</v>
      </c>
      <c r="H2415" s="166">
        <f t="shared" si="84"/>
        <v>119.77235105774371</v>
      </c>
    </row>
    <row r="2416" spans="1:8" x14ac:dyDescent="0.3">
      <c r="A2416" t="s">
        <v>194</v>
      </c>
      <c r="B2416" t="str">
        <f>VLOOKUP(C2416, olt_db!$B$2:$E$75, 2, 0)</f>
        <v>OLT-SMGN-Karang_Sari-03</v>
      </c>
      <c r="C2416" t="s">
        <v>197</v>
      </c>
      <c r="D2416" s="12" t="s">
        <v>1218</v>
      </c>
      <c r="E2416" s="12" t="s">
        <v>1059</v>
      </c>
      <c r="F2416" s="164">
        <v>2.9667544238793502</v>
      </c>
      <c r="G2416" s="165">
        <v>99.133395633706201</v>
      </c>
      <c r="H2416" s="166">
        <f t="shared" si="84"/>
        <v>61.267954881184849</v>
      </c>
    </row>
    <row r="2417" spans="1:8" x14ac:dyDescent="0.3">
      <c r="A2417" t="s">
        <v>194</v>
      </c>
      <c r="B2417" t="str">
        <f>VLOOKUP(C2417, olt_db!$B$2:$E$75, 2, 0)</f>
        <v>OLT-SMGN-Karang_Sari-03</v>
      </c>
      <c r="C2417" t="s">
        <v>197</v>
      </c>
      <c r="D2417" s="12" t="s">
        <v>1218</v>
      </c>
      <c r="E2417" s="12" t="s">
        <v>1060</v>
      </c>
      <c r="F2417" s="164">
        <v>2.9672270611409899</v>
      </c>
      <c r="G2417" s="165">
        <v>99.133554668884898</v>
      </c>
      <c r="H2417" s="166">
        <f t="shared" si="84"/>
        <v>73.729238256415982</v>
      </c>
    </row>
    <row r="2418" spans="1:8" x14ac:dyDescent="0.3">
      <c r="A2418" t="s">
        <v>194</v>
      </c>
      <c r="B2418" t="str">
        <f>VLOOKUP(C2418, olt_db!$B$2:$E$75, 2, 0)</f>
        <v>OLT-SMGN-Karang_Sari-03</v>
      </c>
      <c r="C2418" t="s">
        <v>197</v>
      </c>
      <c r="D2418" s="12" t="s">
        <v>1218</v>
      </c>
      <c r="E2418" s="12" t="s">
        <v>1061</v>
      </c>
      <c r="F2418" s="164">
        <v>2.9678054863372099</v>
      </c>
      <c r="G2418" s="165">
        <v>99.133714410057095</v>
      </c>
      <c r="H2418" s="166">
        <f t="shared" si="84"/>
        <v>39.929507641910909</v>
      </c>
    </row>
    <row r="2419" spans="1:8" x14ac:dyDescent="0.3">
      <c r="A2419" t="s">
        <v>194</v>
      </c>
      <c r="B2419" t="str">
        <f>VLOOKUP(C2419, olt_db!$B$2:$E$75, 2, 0)</f>
        <v>OLT-SMGN-Karang_Sari-03</v>
      </c>
      <c r="C2419" t="s">
        <v>197</v>
      </c>
      <c r="D2419" s="12" t="s">
        <v>1218</v>
      </c>
      <c r="E2419" s="12" t="s">
        <v>1062</v>
      </c>
      <c r="F2419" s="164">
        <v>2.9681176564204801</v>
      </c>
      <c r="G2419" s="165">
        <v>99.133804775981602</v>
      </c>
      <c r="H2419" s="166">
        <f t="shared" si="84"/>
        <v>120.80827038839996</v>
      </c>
    </row>
    <row r="2420" spans="1:8" x14ac:dyDescent="0.3">
      <c r="A2420" t="s">
        <v>194</v>
      </c>
      <c r="B2420" t="str">
        <f>VLOOKUP(C2420, olt_db!$B$2:$E$75, 2, 0)</f>
        <v>OLT-SMGN-Karang_Sari-03</v>
      </c>
      <c r="C2420" t="s">
        <v>197</v>
      </c>
      <c r="D2420" s="12" t="s">
        <v>1218</v>
      </c>
      <c r="E2420" s="12" t="s">
        <v>1063</v>
      </c>
      <c r="F2420" s="164">
        <v>2.9690701404074198</v>
      </c>
      <c r="G2420" s="165">
        <v>99.134048765047496</v>
      </c>
      <c r="H2420" s="166">
        <f t="shared" si="84"/>
        <v>110.55215140422834</v>
      </c>
    </row>
    <row r="2421" spans="1:8" x14ac:dyDescent="0.3">
      <c r="A2421" t="s">
        <v>194</v>
      </c>
      <c r="B2421" t="str">
        <f>VLOOKUP(C2421, olt_db!$B$2:$E$75, 2, 0)</f>
        <v>OLT-SMGN-Karang_Sari-03</v>
      </c>
      <c r="C2421" t="s">
        <v>197</v>
      </c>
      <c r="D2421" s="12" t="s">
        <v>1218</v>
      </c>
      <c r="E2421" s="12" t="s">
        <v>1064</v>
      </c>
      <c r="F2421" s="164">
        <v>2.96995927917698</v>
      </c>
      <c r="G2421" s="165">
        <v>99.134186342470301</v>
      </c>
      <c r="H2421" s="166">
        <f t="shared" si="84"/>
        <v>95.132221099663667</v>
      </c>
    </row>
    <row r="2422" spans="1:8" x14ac:dyDescent="0.3">
      <c r="A2422" t="s">
        <v>194</v>
      </c>
      <c r="B2422" t="str">
        <f>VLOOKUP(C2422, olt_db!$B$2:$E$75, 2, 0)</f>
        <v>OLT-SMGN-Karang_Sari-03</v>
      </c>
      <c r="C2422" t="s">
        <v>197</v>
      </c>
      <c r="D2422" s="12" t="s">
        <v>1218</v>
      </c>
      <c r="E2422" s="12" t="s">
        <v>1065</v>
      </c>
      <c r="F2422" s="164">
        <v>2.9707321842998899</v>
      </c>
      <c r="G2422" s="165">
        <v>99.134231160990296</v>
      </c>
      <c r="H2422" s="166">
        <f t="shared" si="84"/>
        <v>93.194711631410271</v>
      </c>
    </row>
    <row r="2423" spans="1:8" x14ac:dyDescent="0.3">
      <c r="A2423" t="s">
        <v>194</v>
      </c>
      <c r="B2423" t="str">
        <f>VLOOKUP(C2423, olt_db!$B$2:$E$75, 2, 0)</f>
        <v>OLT-SMGN-Karang_Sari-03</v>
      </c>
      <c r="C2423" t="s">
        <v>197</v>
      </c>
      <c r="D2423" s="12" t="s">
        <v>1218</v>
      </c>
      <c r="E2423" s="12" t="s">
        <v>1066</v>
      </c>
      <c r="F2423" s="164">
        <v>2.9714906158254402</v>
      </c>
      <c r="G2423" s="165">
        <v>99.134232917490493</v>
      </c>
      <c r="H2423" s="166">
        <f t="shared" si="84"/>
        <v>162.65648853974983</v>
      </c>
    </row>
    <row r="2424" spans="1:8" x14ac:dyDescent="0.3">
      <c r="A2424" t="s">
        <v>194</v>
      </c>
      <c r="B2424" t="str">
        <f>VLOOKUP(C2424, olt_db!$B$2:$E$75, 2, 0)</f>
        <v>OLT-SMGN-Karang_Sari-03</v>
      </c>
      <c r="C2424" t="s">
        <v>197</v>
      </c>
      <c r="D2424" s="12" t="s">
        <v>1218</v>
      </c>
      <c r="E2424" s="12" t="s">
        <v>1067</v>
      </c>
      <c r="F2424" s="164">
        <v>2.97204490516586</v>
      </c>
      <c r="G2424" s="165">
        <v>99.133029213624297</v>
      </c>
      <c r="H2424" s="166">
        <f t="shared" si="84"/>
        <v>45.806984669275678</v>
      </c>
    </row>
    <row r="2425" spans="1:8" x14ac:dyDescent="0.3">
      <c r="A2425" t="s">
        <v>194</v>
      </c>
      <c r="B2425" t="str">
        <f>VLOOKUP(C2425, olt_db!$B$2:$E$75, 2, 0)</f>
        <v>OLT-SMGN-Karang_Sari-03</v>
      </c>
      <c r="C2425" t="s">
        <v>197</v>
      </c>
      <c r="D2425" s="12" t="s">
        <v>1218</v>
      </c>
      <c r="E2425" s="12" t="s">
        <v>1068</v>
      </c>
      <c r="F2425" s="164">
        <v>2.9723473327846399</v>
      </c>
      <c r="G2425" s="165">
        <v>99.133247464361304</v>
      </c>
      <c r="H2425" s="166">
        <f t="shared" si="84"/>
        <v>87.585365762970739</v>
      </c>
    </row>
    <row r="2426" spans="1:8" x14ac:dyDescent="0.3">
      <c r="A2426" t="s">
        <v>194</v>
      </c>
      <c r="B2426" t="str">
        <f>VLOOKUP(C2426, olt_db!$B$2:$E$75, 2, 0)</f>
        <v>OLT-SMGN-Karang_Sari-03</v>
      </c>
      <c r="C2426" t="s">
        <v>197</v>
      </c>
      <c r="D2426" s="12" t="s">
        <v>1218</v>
      </c>
      <c r="E2426" s="12" t="s">
        <v>1069</v>
      </c>
      <c r="F2426" s="164">
        <v>2.97294842038393</v>
      </c>
      <c r="G2426" s="165">
        <v>99.133631064798095</v>
      </c>
      <c r="H2426" s="166">
        <f t="shared" si="84"/>
        <v>102.88458206334373</v>
      </c>
    </row>
    <row r="2427" spans="1:8" x14ac:dyDescent="0.3">
      <c r="A2427" t="s">
        <v>194</v>
      </c>
      <c r="B2427" t="str">
        <f>VLOOKUP(C2427, olt_db!$B$2:$E$75, 2, 0)</f>
        <v>OLT-SMGN-Karang_Sari-03</v>
      </c>
      <c r="C2427" t="s">
        <v>197</v>
      </c>
      <c r="D2427" s="12" t="s">
        <v>1218</v>
      </c>
      <c r="E2427" s="12" t="s">
        <v>1070</v>
      </c>
      <c r="F2427" s="164">
        <v>2.9737221770527902</v>
      </c>
      <c r="G2427" s="165">
        <v>99.133951427981799</v>
      </c>
      <c r="H2427" s="166">
        <f t="shared" si="84"/>
        <v>43.248995337513826</v>
      </c>
    </row>
    <row r="2428" spans="1:8" x14ac:dyDescent="0.3">
      <c r="A2428" t="s">
        <v>194</v>
      </c>
      <c r="B2428" t="str">
        <f>VLOOKUP(C2428, olt_db!$B$2:$E$75, 2, 0)</f>
        <v>OLT-SMGN-Karang_Sari-03</v>
      </c>
      <c r="C2428" t="s">
        <v>197</v>
      </c>
      <c r="D2428" s="12" t="s">
        <v>1218</v>
      </c>
      <c r="E2428" s="12" t="s">
        <v>1073</v>
      </c>
      <c r="F2428" s="164">
        <v>2.97406403529674</v>
      </c>
      <c r="G2428" s="165">
        <v>99.133867566827007</v>
      </c>
      <c r="H2428" s="166">
        <f t="shared" si="84"/>
        <v>169.12442023303947</v>
      </c>
    </row>
    <row r="2429" spans="1:8" x14ac:dyDescent="0.3">
      <c r="A2429" t="s">
        <v>194</v>
      </c>
      <c r="B2429" t="str">
        <f>VLOOKUP(C2429, olt_db!$B$2:$E$75, 2, 0)</f>
        <v>OLT-SMGN-Karang_Sari-03</v>
      </c>
      <c r="C2429" t="s">
        <v>197</v>
      </c>
      <c r="D2429" s="12" t="s">
        <v>1218</v>
      </c>
      <c r="E2429" s="12" t="s">
        <v>1074</v>
      </c>
      <c r="F2429" s="164">
        <v>2.9739893015865602</v>
      </c>
      <c r="G2429" s="165">
        <v>99.135243750791005</v>
      </c>
      <c r="H2429" s="166">
        <f t="shared" si="84"/>
        <v>53.482990006365114</v>
      </c>
    </row>
    <row r="2430" spans="1:8" x14ac:dyDescent="0.3">
      <c r="A2430" t="s">
        <v>194</v>
      </c>
      <c r="B2430" t="str">
        <f>VLOOKUP(C2430, olt_db!$B$2:$E$75, 2, 0)</f>
        <v>OLT-SMGN-Karang_Sari-03</v>
      </c>
      <c r="C2430" t="s">
        <v>197</v>
      </c>
      <c r="D2430" s="12" t="s">
        <v>1218</v>
      </c>
      <c r="E2430" s="12" t="s">
        <v>1075</v>
      </c>
      <c r="F2430" s="164">
        <v>2.9744241915331502</v>
      </c>
      <c r="G2430" s="165">
        <v>99.135261540549607</v>
      </c>
      <c r="H2430" s="166">
        <f t="shared" si="84"/>
        <v>134.571386521379</v>
      </c>
    </row>
    <row r="2431" spans="1:8" x14ac:dyDescent="0.3">
      <c r="A2431" t="s">
        <v>194</v>
      </c>
      <c r="B2431" t="str">
        <f>VLOOKUP(C2431, olt_db!$B$2:$E$75, 2, 0)</f>
        <v>OLT-SMGN-Karang_Sari-03</v>
      </c>
      <c r="C2431" t="s">
        <v>197</v>
      </c>
      <c r="D2431" s="12" t="s">
        <v>1218</v>
      </c>
      <c r="E2431" s="12" t="s">
        <v>1076</v>
      </c>
      <c r="F2431" s="164">
        <v>2.9755193225164698</v>
      </c>
      <c r="G2431" s="165">
        <v>99.135269907876605</v>
      </c>
      <c r="H2431" s="166">
        <f t="shared" si="84"/>
        <v>132.10280179749026</v>
      </c>
    </row>
    <row r="2432" spans="1:8" x14ac:dyDescent="0.3">
      <c r="A2432" t="s">
        <v>194</v>
      </c>
      <c r="B2432" t="str">
        <f>VLOOKUP(C2432, olt_db!$B$2:$E$75, 2, 0)</f>
        <v>OLT-SMGN-Karang_Sari-03</v>
      </c>
      <c r="C2432" t="s">
        <v>197</v>
      </c>
      <c r="D2432" s="12" t="s">
        <v>1218</v>
      </c>
      <c r="E2432" s="12" t="s">
        <v>1077</v>
      </c>
      <c r="F2432" s="164">
        <v>2.97659340850511</v>
      </c>
      <c r="G2432" s="165">
        <v>99.135223781006204</v>
      </c>
      <c r="H2432" s="166">
        <f t="shared" si="84"/>
        <v>115.65503398327363</v>
      </c>
    </row>
    <row r="2433" spans="1:8" x14ac:dyDescent="0.3">
      <c r="A2433" t="s">
        <v>194</v>
      </c>
      <c r="B2433" t="str">
        <f>VLOOKUP(C2433, olt_db!$B$2:$E$75, 2, 0)</f>
        <v>OLT-SMGN-Karang_Sari-03</v>
      </c>
      <c r="C2433" t="s">
        <v>197</v>
      </c>
      <c r="D2433" s="12" t="s">
        <v>1218</v>
      </c>
      <c r="E2433" s="12" t="s">
        <v>1078</v>
      </c>
      <c r="F2433" s="164">
        <v>2.9775330031920002</v>
      </c>
      <c r="G2433" s="165">
        <v>99.135168432387403</v>
      </c>
      <c r="H2433" s="166">
        <f t="shared" si="84"/>
        <v>108.8593879628269</v>
      </c>
    </row>
    <row r="2434" spans="1:8" x14ac:dyDescent="0.3">
      <c r="A2434" t="s">
        <v>194</v>
      </c>
      <c r="B2434" t="str">
        <f>VLOOKUP(C2434, olt_db!$B$2:$E$75, 2, 0)</f>
        <v>OLT-SMGN-Karang_Sari-03</v>
      </c>
      <c r="C2434" t="s">
        <v>197</v>
      </c>
      <c r="D2434" s="12" t="s">
        <v>1218</v>
      </c>
      <c r="E2434" s="12" t="s">
        <v>1079</v>
      </c>
      <c r="F2434" s="164">
        <v>2.9784188178713098</v>
      </c>
      <c r="G2434" s="165">
        <v>99.135181802898302</v>
      </c>
      <c r="H2434" s="166">
        <f t="shared" si="84"/>
        <v>58.726061173109734</v>
      </c>
    </row>
    <row r="2435" spans="1:8" x14ac:dyDescent="0.3">
      <c r="A2435" t="s">
        <v>194</v>
      </c>
      <c r="B2435" t="str">
        <f>VLOOKUP(C2435, olt_db!$B$2:$E$75, 2, 0)</f>
        <v>OLT-SMGN-Karang_Sari-03</v>
      </c>
      <c r="C2435" t="s">
        <v>197</v>
      </c>
      <c r="D2435" s="12" t="s">
        <v>1218</v>
      </c>
      <c r="E2435" s="12" t="s">
        <v>1080</v>
      </c>
      <c r="F2435" s="164">
        <v>2.9788802012419402</v>
      </c>
      <c r="G2435" s="165">
        <v>99.135306608474707</v>
      </c>
      <c r="H2435" s="166">
        <f t="shared" si="84"/>
        <v>30.148793180587671</v>
      </c>
    </row>
    <row r="2436" spans="1:8" x14ac:dyDescent="0.3">
      <c r="A2436" t="s">
        <v>194</v>
      </c>
      <c r="B2436" t="str">
        <f>VLOOKUP(C2436, olt_db!$B$2:$E$75, 2, 0)</f>
        <v>OLT-SMGN-Karang_Sari-03</v>
      </c>
      <c r="C2436" t="s">
        <v>197</v>
      </c>
      <c r="D2436" s="12" t="s">
        <v>1218</v>
      </c>
      <c r="E2436" s="12" t="s">
        <v>1081</v>
      </c>
      <c r="F2436" s="164">
        <v>2.9791253897782402</v>
      </c>
      <c r="G2436" s="165">
        <v>99.135297566506793</v>
      </c>
      <c r="H2436" s="166">
        <f t="shared" si="84"/>
        <v>110.75744380761157</v>
      </c>
    </row>
    <row r="2437" spans="1:8" x14ac:dyDescent="0.3">
      <c r="A2437" t="s">
        <v>194</v>
      </c>
      <c r="B2437" t="str">
        <f>VLOOKUP(C2437, olt_db!$B$2:$E$75, 2, 0)</f>
        <v>OLT-SMGN-Karang_Sari-03</v>
      </c>
      <c r="C2437" t="s">
        <v>197</v>
      </c>
      <c r="D2437" s="12" t="s">
        <v>1218</v>
      </c>
      <c r="E2437" s="12" t="s">
        <v>1082</v>
      </c>
      <c r="F2437" s="164">
        <v>2.9800262005582701</v>
      </c>
      <c r="G2437" s="165">
        <v>99.135266008677206</v>
      </c>
      <c r="H2437" s="166">
        <f t="shared" si="84"/>
        <v>23.669463048524197</v>
      </c>
    </row>
    <row r="2438" spans="1:8" x14ac:dyDescent="0.3">
      <c r="A2438" t="s">
        <v>194</v>
      </c>
      <c r="B2438" t="str">
        <f>VLOOKUP(C2438, olt_db!$B$2:$E$75, 2, 0)</f>
        <v>OLT-SMGN-Karang_Sari-03</v>
      </c>
      <c r="C2438" t="s">
        <v>197</v>
      </c>
      <c r="D2438" s="12" t="s">
        <v>1218</v>
      </c>
      <c r="E2438" s="12" t="s">
        <v>1083</v>
      </c>
      <c r="F2438" s="164">
        <v>2.98020818913034</v>
      </c>
      <c r="G2438" s="165">
        <v>99.135329225185203</v>
      </c>
      <c r="H2438" s="166">
        <f t="shared" si="84"/>
        <v>32.177100378560944</v>
      </c>
    </row>
    <row r="2439" spans="1:8" x14ac:dyDescent="0.3">
      <c r="A2439" t="s">
        <v>194</v>
      </c>
      <c r="B2439" t="str">
        <f>VLOOKUP(C2439, olt_db!$B$2:$E$75, 2, 0)</f>
        <v>OLT-SMGN-Karang_Sari-03</v>
      </c>
      <c r="C2439" t="s">
        <v>197</v>
      </c>
      <c r="D2439" s="12" t="s">
        <v>1218</v>
      </c>
      <c r="E2439" s="12" t="s">
        <v>1084</v>
      </c>
      <c r="F2439" s="164">
        <v>2.9804149071650698</v>
      </c>
      <c r="G2439" s="165">
        <v>99.135490190273302</v>
      </c>
      <c r="H2439" s="166">
        <f t="shared" si="84"/>
        <v>180.87730425464946</v>
      </c>
    </row>
    <row r="2440" spans="1:8" x14ac:dyDescent="0.3">
      <c r="A2440" t="s">
        <v>194</v>
      </c>
      <c r="B2440" t="str">
        <f>VLOOKUP(C2440, olt_db!$B$2:$E$75, 2, 0)</f>
        <v>OLT-SMGN-Karang_Sari-03</v>
      </c>
      <c r="C2440" t="s">
        <v>197</v>
      </c>
      <c r="D2440" s="12" t="s">
        <v>1218</v>
      </c>
      <c r="E2440" s="12" t="s">
        <v>1085</v>
      </c>
      <c r="F2440" s="164">
        <v>2.9818858344625299</v>
      </c>
      <c r="G2440" s="165">
        <v>99.135433721838695</v>
      </c>
      <c r="H2440" s="166">
        <f t="shared" si="84"/>
        <v>133.01912597923214</v>
      </c>
    </row>
    <row r="2441" spans="1:8" x14ac:dyDescent="0.3">
      <c r="A2441" t="s">
        <v>194</v>
      </c>
      <c r="B2441" t="str">
        <f>VLOOKUP(C2441, olt_db!$B$2:$E$75, 2, 0)</f>
        <v>OLT-SMGN-Karang_Sari-03</v>
      </c>
      <c r="C2441" t="s">
        <v>197</v>
      </c>
      <c r="D2441" s="12" t="s">
        <v>1218</v>
      </c>
      <c r="E2441" s="12" t="s">
        <v>1086</v>
      </c>
      <c r="F2441" s="164">
        <v>2.9829663489009799</v>
      </c>
      <c r="G2441" s="165">
        <v>99.135367597553994</v>
      </c>
      <c r="H2441" s="166">
        <f t="shared" si="84"/>
        <v>127.61527863110791</v>
      </c>
    </row>
    <row r="2442" spans="1:8" x14ac:dyDescent="0.3">
      <c r="A2442" t="s">
        <v>194</v>
      </c>
      <c r="B2442" t="str">
        <f>VLOOKUP(C2442, olt_db!$B$2:$E$75, 2, 0)</f>
        <v>OLT-SMGN-Karang_Sari-03</v>
      </c>
      <c r="C2442" t="s">
        <v>197</v>
      </c>
      <c r="D2442" s="12" t="s">
        <v>1218</v>
      </c>
      <c r="E2442" s="12" t="s">
        <v>1087</v>
      </c>
      <c r="F2442" s="164">
        <v>2.9840043607207098</v>
      </c>
      <c r="G2442" s="165">
        <v>99.135334013010393</v>
      </c>
      <c r="H2442" s="166">
        <f t="shared" si="84"/>
        <v>141.8946267382465</v>
      </c>
    </row>
    <row r="2443" spans="1:8" x14ac:dyDescent="0.3">
      <c r="A2443" t="s">
        <v>194</v>
      </c>
      <c r="B2443" t="str">
        <f>VLOOKUP(C2443, olt_db!$B$2:$E$75, 2, 0)</f>
        <v>OLT-SMGN-Karang_Sari-03</v>
      </c>
      <c r="C2443" t="s">
        <v>197</v>
      </c>
      <c r="D2443" s="12" t="s">
        <v>1218</v>
      </c>
      <c r="E2443" s="12" t="s">
        <v>1088</v>
      </c>
      <c r="F2443" s="164">
        <v>2.9851568941663098</v>
      </c>
      <c r="G2443" s="165">
        <v>99.135262227176796</v>
      </c>
      <c r="H2443" s="166">
        <f t="shared" si="84"/>
        <v>95.180337077621431</v>
      </c>
    </row>
    <row r="2444" spans="1:8" x14ac:dyDescent="0.3">
      <c r="A2444" t="s">
        <v>194</v>
      </c>
      <c r="B2444" t="str">
        <f>VLOOKUP(C2444, olt_db!$B$2:$E$75, 2, 0)</f>
        <v>OLT-SMGN-Karang_Sari-03</v>
      </c>
      <c r="C2444" t="s">
        <v>197</v>
      </c>
      <c r="D2444" s="12" t="s">
        <v>1218</v>
      </c>
      <c r="E2444" s="12" t="s">
        <v>1089</v>
      </c>
      <c r="F2444" s="164">
        <v>2.98593148452666</v>
      </c>
      <c r="G2444" s="165">
        <v>99.135264030863297</v>
      </c>
      <c r="H2444" s="166">
        <f t="shared" si="84"/>
        <v>145.62035141287387</v>
      </c>
    </row>
    <row r="2445" spans="1:8" x14ac:dyDescent="0.3">
      <c r="A2445" t="s">
        <v>194</v>
      </c>
      <c r="B2445" t="str">
        <f>VLOOKUP(C2445, olt_db!$B$2:$E$75, 2, 0)</f>
        <v>OLT-SMGN-Karang_Sari-03</v>
      </c>
      <c r="C2445" t="s">
        <v>197</v>
      </c>
      <c r="D2445" s="12" t="s">
        <v>1218</v>
      </c>
      <c r="E2445" s="12" t="s">
        <v>1090</v>
      </c>
      <c r="F2445" s="164">
        <v>2.9869483192258701</v>
      </c>
      <c r="G2445" s="165">
        <v>99.135873516326001</v>
      </c>
      <c r="H2445" s="166">
        <f t="shared" si="84"/>
        <v>113.43803777308479</v>
      </c>
    </row>
    <row r="2446" spans="1:8" x14ac:dyDescent="0.3">
      <c r="A2446" t="s">
        <v>194</v>
      </c>
      <c r="B2446" t="str">
        <f>VLOOKUP(C2446, olt_db!$B$2:$E$75, 2, 0)</f>
        <v>OLT-SMGN-Karang_Sari-03</v>
      </c>
      <c r="C2446" t="s">
        <v>197</v>
      </c>
      <c r="D2446" s="12" t="s">
        <v>1218</v>
      </c>
      <c r="E2446" s="12" t="s">
        <v>1091</v>
      </c>
      <c r="F2446" s="164">
        <v>2.9877326532409199</v>
      </c>
      <c r="G2446" s="165">
        <v>99.136361082297</v>
      </c>
      <c r="H2446" s="166">
        <f t="shared" si="84"/>
        <v>172.01404250236007</v>
      </c>
    </row>
    <row r="2447" spans="1:8" x14ac:dyDescent="0.3">
      <c r="A2447" t="s">
        <v>194</v>
      </c>
      <c r="B2447" t="str">
        <f>VLOOKUP(C2447, olt_db!$B$2:$E$75, 2, 0)</f>
        <v>OLT-SMGN-Karang_Sari-03</v>
      </c>
      <c r="C2447" t="s">
        <v>197</v>
      </c>
      <c r="D2447" s="12" t="s">
        <v>1218</v>
      </c>
      <c r="E2447" s="12" t="s">
        <v>1092</v>
      </c>
      <c r="F2447" s="164">
        <v>2.98895523504155</v>
      </c>
      <c r="G2447" s="165">
        <v>99.137043883481098</v>
      </c>
      <c r="H2447" s="166">
        <f t="shared" si="84"/>
        <v>19.143121159916902</v>
      </c>
    </row>
    <row r="2448" spans="1:8" x14ac:dyDescent="0.3">
      <c r="A2448" t="s">
        <v>194</v>
      </c>
      <c r="B2448" t="str">
        <f>VLOOKUP(C2448, olt_db!$B$2:$E$75, 2, 0)</f>
        <v>OLT-SMGN-Karang_Sari-03</v>
      </c>
      <c r="C2448" t="s">
        <v>197</v>
      </c>
      <c r="D2448" s="12" t="s">
        <v>1218</v>
      </c>
      <c r="E2448" s="12" t="s">
        <v>1093</v>
      </c>
      <c r="F2448" s="164">
        <v>2.98911073401174</v>
      </c>
      <c r="G2448" s="165">
        <v>99.137034341377898</v>
      </c>
      <c r="H2448" s="166">
        <f t="shared" si="84"/>
        <v>181.34262213091802</v>
      </c>
    </row>
    <row r="2449" spans="1:8" x14ac:dyDescent="0.3">
      <c r="A2449" t="s">
        <v>194</v>
      </c>
      <c r="B2449" t="str">
        <f>VLOOKUP(C2449, olt_db!$B$2:$E$75, 2, 0)</f>
        <v>OLT-SMGN-Karang_Sari-03</v>
      </c>
      <c r="C2449" t="s">
        <v>197</v>
      </c>
      <c r="D2449" s="12" t="s">
        <v>1218</v>
      </c>
      <c r="E2449" s="12" t="s">
        <v>1094</v>
      </c>
      <c r="F2449" s="164">
        <v>2.98920447728662</v>
      </c>
      <c r="G2449" s="165">
        <v>99.135559520619296</v>
      </c>
      <c r="H2449" s="166">
        <f t="shared" si="84"/>
        <v>30.769931755660757</v>
      </c>
    </row>
    <row r="2450" spans="1:8" x14ac:dyDescent="0.3">
      <c r="A2450" t="s">
        <v>194</v>
      </c>
      <c r="B2450" t="str">
        <f>VLOOKUP(C2450, olt_db!$B$2:$E$75, 2, 0)</f>
        <v>OLT-SMGN-Karang_Sari-03</v>
      </c>
      <c r="C2450" t="s">
        <v>197</v>
      </c>
      <c r="D2450" s="12" t="s">
        <v>1218</v>
      </c>
      <c r="E2450" s="12" t="s">
        <v>1095</v>
      </c>
      <c r="F2450" s="164">
        <v>2.9893761895701001</v>
      </c>
      <c r="G2450" s="165">
        <v>99.1353770081503</v>
      </c>
      <c r="H2450" s="166">
        <f t="shared" si="84"/>
        <v>121.77213051955435</v>
      </c>
    </row>
    <row r="2451" spans="1:8" x14ac:dyDescent="0.3">
      <c r="A2451" t="s">
        <v>194</v>
      </c>
      <c r="B2451" t="str">
        <f>VLOOKUP(C2451, olt_db!$B$2:$E$75, 2, 0)</f>
        <v>OLT-SMGN-Karang_Sari-03</v>
      </c>
      <c r="C2451" t="s">
        <v>197</v>
      </c>
      <c r="D2451" s="12" t="s">
        <v>1218</v>
      </c>
      <c r="E2451" s="12" t="s">
        <v>1096</v>
      </c>
      <c r="F2451" s="164">
        <v>2.99020609934905</v>
      </c>
      <c r="G2451" s="165">
        <v>99.134834668142105</v>
      </c>
      <c r="H2451" s="166">
        <f t="shared" si="84"/>
        <v>101.04321414494815</v>
      </c>
    </row>
    <row r="2452" spans="1:8" x14ac:dyDescent="0.3">
      <c r="A2452" t="s">
        <v>194</v>
      </c>
      <c r="B2452" t="str">
        <f>VLOOKUP(C2452, olt_db!$B$2:$E$75, 2, 0)</f>
        <v>OLT-SMGN-Karang_Sari-03</v>
      </c>
      <c r="C2452" t="s">
        <v>197</v>
      </c>
      <c r="D2452" s="12" t="s">
        <v>1218</v>
      </c>
      <c r="E2452" s="12" t="s">
        <v>1097</v>
      </c>
      <c r="F2452" s="164">
        <v>2.9908847427246998</v>
      </c>
      <c r="G2452" s="165">
        <v>99.134369675647505</v>
      </c>
      <c r="H2452" s="166">
        <f t="shared" si="84"/>
        <v>122.14168709198961</v>
      </c>
    </row>
    <row r="2453" spans="1:8" x14ac:dyDescent="0.3">
      <c r="A2453" t="s">
        <v>194</v>
      </c>
      <c r="B2453" t="str">
        <f>VLOOKUP(C2453, olt_db!$B$2:$E$75, 2, 0)</f>
        <v>OLT-SMGN-Karang_Sari-03</v>
      </c>
      <c r="C2453" t="s">
        <v>197</v>
      </c>
      <c r="D2453" s="12" t="s">
        <v>1218</v>
      </c>
      <c r="E2453" s="12" t="s">
        <v>1098</v>
      </c>
      <c r="F2453" s="164">
        <v>2.9917259233808702</v>
      </c>
      <c r="G2453" s="165">
        <v>99.133839361408107</v>
      </c>
      <c r="H2453" s="166">
        <f t="shared" si="84"/>
        <v>91.368684483404039</v>
      </c>
    </row>
    <row r="2454" spans="1:8" x14ac:dyDescent="0.3">
      <c r="A2454" t="s">
        <v>194</v>
      </c>
      <c r="B2454" t="str">
        <f>VLOOKUP(C2454, olt_db!$B$2:$E$75, 2, 0)</f>
        <v>OLT-SMGN-Karang_Sari-03</v>
      </c>
      <c r="C2454" t="s">
        <v>197</v>
      </c>
      <c r="D2454" s="12" t="s">
        <v>1218</v>
      </c>
      <c r="E2454" s="12" t="s">
        <v>1099</v>
      </c>
      <c r="F2454" s="164">
        <v>2.9923270558425101</v>
      </c>
      <c r="G2454" s="165">
        <v>99.133401111748398</v>
      </c>
      <c r="H2454" s="166">
        <f t="shared" si="84"/>
        <v>74.807421605350413</v>
      </c>
    </row>
    <row r="2455" spans="1:8" x14ac:dyDescent="0.3">
      <c r="A2455" t="s">
        <v>194</v>
      </c>
      <c r="B2455" t="str">
        <f>VLOOKUP(C2455, olt_db!$B$2:$E$75, 2, 0)</f>
        <v>OLT-SMGN-Karang_Sari-03</v>
      </c>
      <c r="C2455" t="s">
        <v>197</v>
      </c>
      <c r="D2455" s="12" t="s">
        <v>1218</v>
      </c>
      <c r="E2455" s="12" t="s">
        <v>1100</v>
      </c>
      <c r="F2455" s="164">
        <v>2.9928474118686799</v>
      </c>
      <c r="G2455" s="165">
        <v>99.133084673797299</v>
      </c>
      <c r="H2455" s="166">
        <f t="shared" si="84"/>
        <v>71.827168550566611</v>
      </c>
    </row>
    <row r="2456" spans="1:8" x14ac:dyDescent="0.3">
      <c r="A2456" t="s">
        <v>194</v>
      </c>
      <c r="B2456" t="str">
        <f>VLOOKUP(C2456, olt_db!$B$2:$E$75, 2, 0)</f>
        <v>OLT-SMGN-Karang_Sari-03</v>
      </c>
      <c r="C2456" t="s">
        <v>197</v>
      </c>
      <c r="D2456" s="12" t="s">
        <v>1218</v>
      </c>
      <c r="E2456" s="12" t="s">
        <v>1101</v>
      </c>
      <c r="F2456" s="164">
        <v>2.9933568973554401</v>
      </c>
      <c r="G2456" s="165">
        <v>99.132797727987693</v>
      </c>
      <c r="H2456" s="166">
        <f t="shared" si="84"/>
        <v>97.020784386555917</v>
      </c>
    </row>
    <row r="2457" spans="1:8" x14ac:dyDescent="0.3">
      <c r="A2457" t="s">
        <v>194</v>
      </c>
      <c r="B2457" t="str">
        <f>VLOOKUP(C2457, olt_db!$B$2:$E$75, 2, 0)</f>
        <v>OLT-SMGN-Karang_Sari-03</v>
      </c>
      <c r="C2457" t="s">
        <v>197</v>
      </c>
      <c r="D2457" s="12" t="s">
        <v>1218</v>
      </c>
      <c r="E2457" s="12" t="s">
        <v>1102</v>
      </c>
      <c r="F2457" s="164">
        <v>2.9940670777763398</v>
      </c>
      <c r="G2457" s="165">
        <v>99.132452197197793</v>
      </c>
      <c r="H2457" s="166">
        <f t="shared" si="84"/>
        <v>44.84222762173502</v>
      </c>
    </row>
    <row r="2458" spans="1:8" x14ac:dyDescent="0.3">
      <c r="A2458" t="s">
        <v>194</v>
      </c>
      <c r="B2458" t="str">
        <f>VLOOKUP(C2458, olt_db!$B$2:$E$75, 2, 0)</f>
        <v>OLT-SMGN-Karang_Sari-03</v>
      </c>
      <c r="C2458" t="s">
        <v>197</v>
      </c>
      <c r="D2458" s="12" t="s">
        <v>1218</v>
      </c>
      <c r="E2458" s="12" t="s">
        <v>1103</v>
      </c>
      <c r="F2458" s="164">
        <v>2.9943683666001499</v>
      </c>
      <c r="G2458" s="165">
        <v>99.132245998529001</v>
      </c>
      <c r="H2458" s="166">
        <f t="shared" si="84"/>
        <v>165.80370969901296</v>
      </c>
    </row>
    <row r="2459" spans="1:8" x14ac:dyDescent="0.3">
      <c r="A2459" t="s">
        <v>194</v>
      </c>
      <c r="B2459" t="str">
        <f>VLOOKUP(C2459, olt_db!$B$2:$E$75, 2, 0)</f>
        <v>OLT-SMGN-Karang_Sari-03</v>
      </c>
      <c r="C2459" t="s">
        <v>197</v>
      </c>
      <c r="D2459" s="12" t="s">
        <v>1218</v>
      </c>
      <c r="E2459" s="12" t="s">
        <v>1104</v>
      </c>
      <c r="F2459" s="164">
        <v>2.99534198525844</v>
      </c>
      <c r="G2459" s="165">
        <v>99.131310495954395</v>
      </c>
      <c r="H2459" s="166">
        <f t="shared" si="84"/>
        <v>85.33997956818132</v>
      </c>
    </row>
    <row r="2460" spans="1:8" x14ac:dyDescent="0.3">
      <c r="A2460" t="s">
        <v>194</v>
      </c>
      <c r="B2460" t="str">
        <f>VLOOKUP(C2460, olt_db!$B$2:$E$75, 2, 0)</f>
        <v>OLT-SMGN-Karang_Sari-03</v>
      </c>
      <c r="C2460" t="s">
        <v>197</v>
      </c>
      <c r="D2460" s="12" t="s">
        <v>1218</v>
      </c>
      <c r="E2460" s="12" t="s">
        <v>1105</v>
      </c>
      <c r="F2460" s="164">
        <v>2.9958064360712702</v>
      </c>
      <c r="G2460" s="165">
        <v>99.130793427222301</v>
      </c>
      <c r="H2460" s="166">
        <f t="shared" si="84"/>
        <v>88.235075803843699</v>
      </c>
    </row>
    <row r="2461" spans="1:8" x14ac:dyDescent="0.3">
      <c r="A2461" t="s">
        <v>194</v>
      </c>
      <c r="B2461" t="str">
        <f>VLOOKUP(C2461, olt_db!$B$2:$E$75, 2, 0)</f>
        <v>OLT-SMGN-Karang_Sari-03</v>
      </c>
      <c r="C2461" t="s">
        <v>197</v>
      </c>
      <c r="D2461" s="12" t="s">
        <v>1218</v>
      </c>
      <c r="E2461" s="12" t="s">
        <v>1106</v>
      </c>
      <c r="F2461" s="164">
        <v>2.99632166344003</v>
      </c>
      <c r="G2461" s="165">
        <v>99.1302925763367</v>
      </c>
      <c r="H2461" s="166">
        <f t="shared" si="84"/>
        <v>42.499799942007428</v>
      </c>
    </row>
    <row r="2462" spans="1:8" x14ac:dyDescent="0.3">
      <c r="A2462" t="s">
        <v>194</v>
      </c>
      <c r="B2462" t="str">
        <f>VLOOKUP(C2462, olt_db!$B$2:$E$75, 2, 0)</f>
        <v>OLT-SMGN-Karang_Sari-03</v>
      </c>
      <c r="C2462" t="s">
        <v>197</v>
      </c>
      <c r="D2462" s="12" t="s">
        <v>1218</v>
      </c>
      <c r="E2462" s="12" t="s">
        <v>1107</v>
      </c>
      <c r="F2462" s="164">
        <v>2.99658869372323</v>
      </c>
      <c r="G2462" s="165">
        <v>99.130072454649294</v>
      </c>
      <c r="H2462" s="166">
        <f t="shared" si="84"/>
        <v>35.087950897240027</v>
      </c>
    </row>
    <row r="2463" spans="1:8" x14ac:dyDescent="0.3">
      <c r="A2463" t="s">
        <v>194</v>
      </c>
      <c r="B2463" t="str">
        <f>VLOOKUP(C2463, olt_db!$B$2:$E$75, 2, 0)</f>
        <v>OLT-SMGN-Karang_Sari-03</v>
      </c>
      <c r="C2463" t="s">
        <v>197</v>
      </c>
      <c r="D2463" s="12" t="s">
        <v>1218</v>
      </c>
      <c r="E2463" s="12" t="s">
        <v>1108</v>
      </c>
      <c r="F2463" s="164">
        <v>2.99686103518003</v>
      </c>
      <c r="G2463" s="165">
        <v>99.129986485587096</v>
      </c>
      <c r="H2463" s="166">
        <f t="shared" si="84"/>
        <v>41.691909293288035</v>
      </c>
    </row>
    <row r="2464" spans="1:8" x14ac:dyDescent="0.3">
      <c r="A2464" t="s">
        <v>194</v>
      </c>
      <c r="B2464" t="str">
        <f>VLOOKUP(C2464, olt_db!$B$2:$E$75, 2, 0)</f>
        <v>OLT-SMGN-Karang_Sari-03</v>
      </c>
      <c r="C2464" t="s">
        <v>197</v>
      </c>
      <c r="D2464" s="12" t="s">
        <v>1218</v>
      </c>
      <c r="E2464" s="12" t="s">
        <v>1109</v>
      </c>
      <c r="F2464" s="164">
        <v>2.9971981006077799</v>
      </c>
      <c r="G2464" s="165">
        <v>99.129947591042395</v>
      </c>
      <c r="H2464" s="166">
        <f t="shared" si="84"/>
        <v>23.958779549456096</v>
      </c>
    </row>
    <row r="2465" spans="1:8" x14ac:dyDescent="0.3">
      <c r="A2465" t="s">
        <v>194</v>
      </c>
      <c r="B2465" t="str">
        <f>VLOOKUP(C2465, olt_db!$B$2:$E$75, 2, 0)</f>
        <v>OLT-SMGN-Karang_Sari-03</v>
      </c>
      <c r="C2465" t="s">
        <v>197</v>
      </c>
      <c r="D2465" s="12" t="s">
        <v>1218</v>
      </c>
      <c r="E2465" s="12" t="s">
        <v>1110</v>
      </c>
      <c r="F2465" s="164">
        <v>2.99736864850192</v>
      </c>
      <c r="G2465" s="165">
        <v>99.129852957557603</v>
      </c>
      <c r="H2465" s="166">
        <f t="shared" si="84"/>
        <v>154.94597161912017</v>
      </c>
    </row>
    <row r="2466" spans="1:8" x14ac:dyDescent="0.3">
      <c r="A2466" t="s">
        <v>194</v>
      </c>
      <c r="B2466" t="str">
        <f>VLOOKUP(C2466, olt_db!$B$2:$E$75, 2, 0)</f>
        <v>OLT-SMGN-Karang_Sari-03</v>
      </c>
      <c r="C2466" t="s">
        <v>197</v>
      </c>
      <c r="D2466" s="12" t="s">
        <v>1218</v>
      </c>
      <c r="E2466" s="12" t="s">
        <v>1111</v>
      </c>
      <c r="F2466" s="164">
        <v>2.9982210402049199</v>
      </c>
      <c r="G2466" s="165">
        <v>99.128922445097899</v>
      </c>
      <c r="H2466" s="166">
        <f t="shared" si="84"/>
        <v>181.10354933079293</v>
      </c>
    </row>
    <row r="2467" spans="1:8" x14ac:dyDescent="0.3">
      <c r="A2467" t="s">
        <v>194</v>
      </c>
      <c r="B2467" t="str">
        <f>VLOOKUP(C2467, olt_db!$B$2:$E$75, 2, 0)</f>
        <v>OLT-SMGN-Karang_Sari-03</v>
      </c>
      <c r="C2467" t="s">
        <v>197</v>
      </c>
      <c r="D2467" s="12" t="s">
        <v>1218</v>
      </c>
      <c r="E2467" s="12" t="s">
        <v>1112</v>
      </c>
      <c r="F2467" s="164">
        <v>2.9992138995876401</v>
      </c>
      <c r="G2467" s="165">
        <v>99.1278317035067</v>
      </c>
      <c r="H2467" s="166">
        <f t="shared" si="84"/>
        <v>166.71727415342019</v>
      </c>
    </row>
    <row r="2468" spans="1:8" x14ac:dyDescent="0.3">
      <c r="A2468" t="s">
        <v>194</v>
      </c>
      <c r="B2468" t="str">
        <f>VLOOKUP(C2468, olt_db!$B$2:$E$75, 2, 0)</f>
        <v>OLT-SMGN-Karang_Sari-03</v>
      </c>
      <c r="C2468" t="s">
        <v>197</v>
      </c>
      <c r="D2468" s="12" t="s">
        <v>1218</v>
      </c>
      <c r="E2468" s="12" t="s">
        <v>1113</v>
      </c>
      <c r="F2468" s="164">
        <v>3.0001208538109898</v>
      </c>
      <c r="G2468" s="165">
        <v>99.126821229221804</v>
      </c>
      <c r="H2468" s="166">
        <f t="shared" si="84"/>
        <v>164.56607656193</v>
      </c>
    </row>
    <row r="2469" spans="1:8" x14ac:dyDescent="0.3">
      <c r="A2469" t="s">
        <v>194</v>
      </c>
      <c r="B2469" t="str">
        <f>VLOOKUP(C2469, olt_db!$B$2:$E$75, 2, 0)</f>
        <v>OLT-SMGN-Karang_Sari-03</v>
      </c>
      <c r="C2469" t="s">
        <v>197</v>
      </c>
      <c r="D2469" s="12" t="s">
        <v>1218</v>
      </c>
      <c r="E2469" s="12" t="s">
        <v>1114</v>
      </c>
      <c r="F2469" s="164">
        <v>3.0010140005601298</v>
      </c>
      <c r="G2469" s="165">
        <v>99.125821901932397</v>
      </c>
      <c r="H2469" s="166">
        <f t="shared" si="84"/>
        <v>176.73526615794776</v>
      </c>
    </row>
    <row r="2470" spans="1:8" x14ac:dyDescent="0.3">
      <c r="A2470" t="s">
        <v>194</v>
      </c>
      <c r="B2470" t="str">
        <f>VLOOKUP(C2470, olt_db!$B$2:$E$75, 2, 0)</f>
        <v>OLT-SMGN-Karang_Sari-03</v>
      </c>
      <c r="C2470" t="s">
        <v>197</v>
      </c>
      <c r="D2470" s="12" t="s">
        <v>1218</v>
      </c>
      <c r="E2470" s="12" t="s">
        <v>1115</v>
      </c>
      <c r="F2470" s="164">
        <v>3.0019885513647799</v>
      </c>
      <c r="G2470" s="165">
        <v>99.124762642336904</v>
      </c>
      <c r="H2470" s="166">
        <f t="shared" ref="H2470:H2474" si="85">(ACOS(COS(RADIANS(90-F2471)) * COS(RADIANS(90-F2470)) + SIN(RADIANS(90-F2471)) * SIN(RADIANS(90-F2470)) * COS(RADIANS(G2471-G2470))) * 6371392)*1.105</f>
        <v>95.451171699863366</v>
      </c>
    </row>
    <row r="2471" spans="1:8" x14ac:dyDescent="0.3">
      <c r="A2471" t="s">
        <v>194</v>
      </c>
      <c r="B2471" t="str">
        <f>VLOOKUP(C2471, olt_db!$B$2:$E$75, 2, 0)</f>
        <v>OLT-SMGN-Karang_Sari-03</v>
      </c>
      <c r="C2471" t="s">
        <v>197</v>
      </c>
      <c r="D2471" s="12" t="s">
        <v>1218</v>
      </c>
      <c r="E2471" s="12" t="s">
        <v>1116</v>
      </c>
      <c r="F2471" s="164">
        <v>3.00250698660281</v>
      </c>
      <c r="G2471" s="165">
        <v>99.124183368379093</v>
      </c>
      <c r="H2471" s="166">
        <f t="shared" si="85"/>
        <v>128.32499369137668</v>
      </c>
    </row>
    <row r="2472" spans="1:8" x14ac:dyDescent="0.3">
      <c r="A2472" t="s">
        <v>194</v>
      </c>
      <c r="B2472" t="str">
        <f>VLOOKUP(C2472, olt_db!$B$2:$E$75, 2, 0)</f>
        <v>OLT-SMGN-Karang_Sari-03</v>
      </c>
      <c r="C2472" t="s">
        <v>197</v>
      </c>
      <c r="D2472" s="12" t="s">
        <v>1218</v>
      </c>
      <c r="E2472" s="12" t="s">
        <v>1117</v>
      </c>
      <c r="F2472" s="164">
        <v>3.0032064772532601</v>
      </c>
      <c r="G2472" s="165">
        <v>99.1234068437643</v>
      </c>
      <c r="H2472" s="166">
        <f t="shared" si="85"/>
        <v>133.06594899157946</v>
      </c>
    </row>
    <row r="2473" spans="1:8" x14ac:dyDescent="0.3">
      <c r="A2473" t="s">
        <v>194</v>
      </c>
      <c r="B2473" t="str">
        <f>VLOOKUP(C2473, olt_db!$B$2:$E$75, 2, 0)</f>
        <v>OLT-SMGN-Karang_Sari-03</v>
      </c>
      <c r="C2473" t="s">
        <v>197</v>
      </c>
      <c r="D2473" s="12" t="s">
        <v>1218</v>
      </c>
      <c r="E2473" s="12" t="s">
        <v>1045</v>
      </c>
      <c r="F2473" s="164">
        <v>3.0039552462178301</v>
      </c>
      <c r="G2473" s="165">
        <v>99.122623436282097</v>
      </c>
      <c r="H2473" s="166">
        <f t="shared" si="85"/>
        <v>48.006480782953446</v>
      </c>
    </row>
    <row r="2474" spans="1:8" x14ac:dyDescent="0.3">
      <c r="A2474" t="s">
        <v>194</v>
      </c>
      <c r="B2474" t="str">
        <f>VLOOKUP(C2474, olt_db!$B$2:$E$75, 2, 0)</f>
        <v>OLT-SMGN-Karang_Sari-03</v>
      </c>
      <c r="C2474" t="s">
        <v>197</v>
      </c>
      <c r="D2474" s="12" t="s">
        <v>1218</v>
      </c>
      <c r="E2474" s="12" t="s">
        <v>1160</v>
      </c>
      <c r="F2474" s="164">
        <v>3.0042796250516499</v>
      </c>
      <c r="G2474" s="165">
        <v>99.122841479284503</v>
      </c>
      <c r="H2474" s="166">
        <f t="shared" si="85"/>
        <v>57.415659165152114</v>
      </c>
    </row>
    <row r="2475" spans="1:8" ht="15" thickBot="1" x14ac:dyDescent="0.35">
      <c r="A2475" t="s">
        <v>194</v>
      </c>
      <c r="B2475" s="105" t="str">
        <f>VLOOKUP(C2475, olt_db!$B$2:$E$75, 2, 0)</f>
        <v>OLT-SMGN-Karang_Sari-03</v>
      </c>
      <c r="C2475" s="105" t="s">
        <v>197</v>
      </c>
      <c r="D2475" s="197" t="s">
        <v>1218</v>
      </c>
      <c r="E2475" s="197" t="s">
        <v>1046</v>
      </c>
      <c r="F2475" s="198">
        <v>3.0045232331044902</v>
      </c>
      <c r="G2475" s="199">
        <v>99.123240756989603</v>
      </c>
      <c r="H2475" s="200">
        <f>(ACOS(COS(RADIANS(90-olt_db!F36)) * COS(RADIANS(90-F2475)) + SIN(RADIANS(90-olt_db!F36)) * SIN(RADIANS(90-F2475)) * COS(RADIANS(olt_db!G36-G2475))) * 6371392)*1.105</f>
        <v>20.025989419356801</v>
      </c>
    </row>
    <row r="2476" spans="1:8" x14ac:dyDescent="0.3">
      <c r="A2476" t="s">
        <v>194</v>
      </c>
      <c r="B2476" t="str">
        <f>VLOOKUP(C2476, olt_db!$B$2:$E$75, 2, 0)</f>
        <v>OLT-SMGN-Karang_Sari-06</v>
      </c>
      <c r="C2476" t="s">
        <v>198</v>
      </c>
      <c r="D2476" s="139" t="s">
        <v>1048</v>
      </c>
      <c r="E2476" s="139" t="s">
        <v>1219</v>
      </c>
      <c r="F2476" s="140">
        <v>3.0131152788500701</v>
      </c>
      <c r="G2476" s="141">
        <v>99.163626642471399</v>
      </c>
      <c r="H2476" s="142">
        <f t="shared" ref="H2476:H2513" si="86">(ACOS(COS(RADIANS(90-F2477)) * COS(RADIANS(90-F2476)) + SIN(RADIANS(90-F2477)) * SIN(RADIANS(90-F2476)) * COS(RADIANS(G2477-G2476))) * 6371392)*1.105</f>
        <v>130.42341779917439</v>
      </c>
    </row>
    <row r="2477" spans="1:8" x14ac:dyDescent="0.3">
      <c r="A2477" t="s">
        <v>194</v>
      </c>
      <c r="B2477" t="str">
        <f>VLOOKUP(C2477, olt_db!$B$2:$E$75, 2, 0)</f>
        <v>OLT-SMGN-Karang_Sari-06</v>
      </c>
      <c r="C2477" t="s">
        <v>198</v>
      </c>
      <c r="D2477" s="139" t="s">
        <v>1048</v>
      </c>
      <c r="E2477" s="139" t="s">
        <v>1220</v>
      </c>
      <c r="F2477" s="140">
        <v>3.01205387275792</v>
      </c>
      <c r="G2477" s="141">
        <v>99.163627298704796</v>
      </c>
      <c r="H2477" s="142">
        <f t="shared" si="86"/>
        <v>95.478322417528645</v>
      </c>
    </row>
    <row r="2478" spans="1:8" x14ac:dyDescent="0.3">
      <c r="A2478" t="s">
        <v>194</v>
      </c>
      <c r="B2478" t="str">
        <f>VLOOKUP(C2478, olt_db!$B$2:$E$75, 2, 0)</f>
        <v>OLT-SMGN-Karang_Sari-06</v>
      </c>
      <c r="C2478" t="s">
        <v>198</v>
      </c>
      <c r="D2478" s="139" t="s">
        <v>1048</v>
      </c>
      <c r="E2478" s="139" t="s">
        <v>1221</v>
      </c>
      <c r="F2478" s="140">
        <v>3.0112769400825701</v>
      </c>
      <c r="G2478" s="141">
        <v>99.163615815722693</v>
      </c>
      <c r="H2478" s="142">
        <f t="shared" si="86"/>
        <v>123.56500530613586</v>
      </c>
    </row>
    <row r="2479" spans="1:8" x14ac:dyDescent="0.3">
      <c r="A2479" t="s">
        <v>194</v>
      </c>
      <c r="B2479" t="str">
        <f>VLOOKUP(C2479, olt_db!$B$2:$E$75, 2, 0)</f>
        <v>OLT-SMGN-Karang_Sari-06</v>
      </c>
      <c r="C2479" t="s">
        <v>198</v>
      </c>
      <c r="D2479" s="139" t="s">
        <v>1048</v>
      </c>
      <c r="E2479" s="139" t="s">
        <v>1222</v>
      </c>
      <c r="F2479" s="140">
        <v>3.0102715267139799</v>
      </c>
      <c r="G2479" s="141">
        <v>99.163596868917793</v>
      </c>
      <c r="H2479" s="142">
        <f t="shared" si="86"/>
        <v>137.73702769564446</v>
      </c>
    </row>
    <row r="2480" spans="1:8" x14ac:dyDescent="0.3">
      <c r="A2480" t="s">
        <v>194</v>
      </c>
      <c r="B2480" t="str">
        <f>VLOOKUP(C2480, olt_db!$B$2:$E$75, 2, 0)</f>
        <v>OLT-SMGN-Karang_Sari-06</v>
      </c>
      <c r="C2480" t="s">
        <v>198</v>
      </c>
      <c r="D2480" s="139" t="s">
        <v>1048</v>
      </c>
      <c r="E2480" s="139" t="s">
        <v>1223</v>
      </c>
      <c r="F2480" s="140">
        <v>3.0091507976262899</v>
      </c>
      <c r="G2480" s="141">
        <v>99.163617878964502</v>
      </c>
      <c r="H2480" s="142">
        <f t="shared" si="86"/>
        <v>112.19662732268173</v>
      </c>
    </row>
    <row r="2481" spans="1:8" x14ac:dyDescent="0.3">
      <c r="A2481" t="s">
        <v>194</v>
      </c>
      <c r="B2481" t="str">
        <f>VLOOKUP(C2481, olt_db!$B$2:$E$75, 2, 0)</f>
        <v>OLT-SMGN-Karang_Sari-06</v>
      </c>
      <c r="C2481" t="s">
        <v>198</v>
      </c>
      <c r="D2481" s="139" t="s">
        <v>1048</v>
      </c>
      <c r="E2481" s="139" t="s">
        <v>1224</v>
      </c>
      <c r="F2481" s="140">
        <v>3.0082378268134402</v>
      </c>
      <c r="G2481" s="141">
        <v>99.163604152232296</v>
      </c>
      <c r="H2481" s="142">
        <f t="shared" si="86"/>
        <v>133.76826094614211</v>
      </c>
    </row>
    <row r="2482" spans="1:8" x14ac:dyDescent="0.3">
      <c r="A2482" t="s">
        <v>194</v>
      </c>
      <c r="B2482" t="str">
        <f>VLOOKUP(C2482, olt_db!$B$2:$E$75, 2, 0)</f>
        <v>OLT-SMGN-Karang_Sari-06</v>
      </c>
      <c r="C2482" t="s">
        <v>198</v>
      </c>
      <c r="D2482" s="139" t="s">
        <v>1048</v>
      </c>
      <c r="E2482" s="139" t="s">
        <v>1225</v>
      </c>
      <c r="F2482" s="140">
        <v>3.0071492304371601</v>
      </c>
      <c r="G2482" s="141">
        <v>99.163596005405793</v>
      </c>
      <c r="H2482" s="142">
        <f t="shared" si="86"/>
        <v>132.05259517768997</v>
      </c>
    </row>
    <row r="2483" spans="1:8" x14ac:dyDescent="0.3">
      <c r="A2483" t="s">
        <v>194</v>
      </c>
      <c r="B2483" t="str">
        <f>VLOOKUP(C2483, olt_db!$B$2:$E$75, 2, 0)</f>
        <v>OLT-SMGN-Karang_Sari-06</v>
      </c>
      <c r="C2483" t="s">
        <v>198</v>
      </c>
      <c r="D2483" s="139" t="s">
        <v>1048</v>
      </c>
      <c r="E2483" s="139" t="s">
        <v>1226</v>
      </c>
      <c r="F2483" s="140">
        <v>3.0060745906247002</v>
      </c>
      <c r="G2483" s="141">
        <v>99.1635886877757</v>
      </c>
      <c r="H2483" s="142">
        <f t="shared" si="86"/>
        <v>131.3893262713722</v>
      </c>
    </row>
    <row r="2484" spans="1:8" x14ac:dyDescent="0.3">
      <c r="A2484" t="s">
        <v>194</v>
      </c>
      <c r="B2484" t="str">
        <f>VLOOKUP(C2484, olt_db!$B$2:$E$75, 2, 0)</f>
        <v>OLT-SMGN-Karang_Sari-06</v>
      </c>
      <c r="C2484" t="s">
        <v>198</v>
      </c>
      <c r="D2484" s="139" t="s">
        <v>1048</v>
      </c>
      <c r="E2484" s="139" t="s">
        <v>1227</v>
      </c>
      <c r="F2484" s="140">
        <v>3.00500564561258</v>
      </c>
      <c r="G2484" s="141">
        <v>99.163562406058304</v>
      </c>
      <c r="H2484" s="142">
        <f t="shared" si="86"/>
        <v>79.122490038341937</v>
      </c>
    </row>
    <row r="2485" spans="1:8" x14ac:dyDescent="0.3">
      <c r="A2485" t="s">
        <v>194</v>
      </c>
      <c r="B2485" t="str">
        <f>VLOOKUP(C2485, olt_db!$B$2:$E$75, 2, 0)</f>
        <v>OLT-SMGN-Karang_Sari-06</v>
      </c>
      <c r="C2485" t="s">
        <v>198</v>
      </c>
      <c r="D2485" s="139" t="s">
        <v>1048</v>
      </c>
      <c r="E2485" s="139" t="s">
        <v>1228</v>
      </c>
      <c r="F2485" s="140">
        <v>3.0049681733506501</v>
      </c>
      <c r="G2485" s="141">
        <v>99.162918700737706</v>
      </c>
      <c r="H2485" s="142">
        <f t="shared" si="86"/>
        <v>139.10914173900409</v>
      </c>
    </row>
    <row r="2486" spans="1:8" x14ac:dyDescent="0.3">
      <c r="A2486" t="s">
        <v>194</v>
      </c>
      <c r="B2486" t="str">
        <f>VLOOKUP(C2486, olt_db!$B$2:$E$75, 2, 0)</f>
        <v>OLT-SMGN-Karang_Sari-06</v>
      </c>
      <c r="C2486" t="s">
        <v>198</v>
      </c>
      <c r="D2486" s="139" t="s">
        <v>1048</v>
      </c>
      <c r="E2486" s="139" t="s">
        <v>1229</v>
      </c>
      <c r="F2486" s="140">
        <v>3.0048484962049802</v>
      </c>
      <c r="G2486" s="141">
        <v>99.161791402217503</v>
      </c>
      <c r="H2486" s="142">
        <f t="shared" si="86"/>
        <v>117.65613296769887</v>
      </c>
    </row>
    <row r="2487" spans="1:8" x14ac:dyDescent="0.3">
      <c r="A2487" t="s">
        <v>194</v>
      </c>
      <c r="B2487" t="str">
        <f>VLOOKUP(C2487, olt_db!$B$2:$E$75, 2, 0)</f>
        <v>OLT-SMGN-Karang_Sari-06</v>
      </c>
      <c r="C2487" t="s">
        <v>198</v>
      </c>
      <c r="D2487" s="139" t="s">
        <v>1048</v>
      </c>
      <c r="E2487" s="139" t="s">
        <v>1230</v>
      </c>
      <c r="F2487" s="140">
        <v>3.0047991623175601</v>
      </c>
      <c r="G2487" s="141">
        <v>99.160833853846597</v>
      </c>
      <c r="H2487" s="142">
        <f t="shared" si="86"/>
        <v>96.575871046981902</v>
      </c>
    </row>
    <row r="2488" spans="1:8" x14ac:dyDescent="0.3">
      <c r="A2488" t="s">
        <v>194</v>
      </c>
      <c r="B2488" t="str">
        <f>VLOOKUP(C2488, olt_db!$B$2:$E$75, 2, 0)</f>
        <v>OLT-SMGN-Karang_Sari-06</v>
      </c>
      <c r="C2488" t="s">
        <v>198</v>
      </c>
      <c r="D2488" s="139" t="s">
        <v>1048</v>
      </c>
      <c r="E2488" s="139" t="s">
        <v>1231</v>
      </c>
      <c r="F2488" s="140">
        <v>3.00477706677363</v>
      </c>
      <c r="G2488" s="141">
        <v>99.160047133600102</v>
      </c>
      <c r="H2488" s="142">
        <f t="shared" si="86"/>
        <v>110.63798489544071</v>
      </c>
    </row>
    <row r="2489" spans="1:8" x14ac:dyDescent="0.3">
      <c r="A2489" t="s">
        <v>194</v>
      </c>
      <c r="B2489" t="str">
        <f>VLOOKUP(C2489, olt_db!$B$2:$E$75, 2, 0)</f>
        <v>OLT-SMGN-Karang_Sari-06</v>
      </c>
      <c r="C2489" t="s">
        <v>198</v>
      </c>
      <c r="D2489" s="139" t="s">
        <v>1048</v>
      </c>
      <c r="E2489" s="139" t="s">
        <v>1232</v>
      </c>
      <c r="F2489" s="140">
        <v>3.0038788112041299</v>
      </c>
      <c r="G2489" s="141">
        <v>99.159985092431398</v>
      </c>
      <c r="H2489" s="142">
        <f t="shared" si="86"/>
        <v>76.856480219390022</v>
      </c>
    </row>
    <row r="2490" spans="1:8" x14ac:dyDescent="0.3">
      <c r="A2490" t="s">
        <v>194</v>
      </c>
      <c r="B2490" t="str">
        <f>VLOOKUP(C2490, olt_db!$B$2:$E$75, 2, 0)</f>
        <v>OLT-SMGN-Karang_Sari-06</v>
      </c>
      <c r="C2490" t="s">
        <v>198</v>
      </c>
      <c r="D2490" s="139" t="s">
        <v>1048</v>
      </c>
      <c r="E2490" s="139" t="s">
        <v>1233</v>
      </c>
      <c r="F2490" s="140">
        <v>3.00377518125992</v>
      </c>
      <c r="G2490" s="141">
        <v>99.159367418614195</v>
      </c>
      <c r="H2490" s="142">
        <f t="shared" si="86"/>
        <v>79.150375081872212</v>
      </c>
    </row>
    <row r="2491" spans="1:8" x14ac:dyDescent="0.3">
      <c r="A2491" t="s">
        <v>194</v>
      </c>
      <c r="B2491" t="str">
        <f>VLOOKUP(C2491, olt_db!$B$2:$E$75, 2, 0)</f>
        <v>OLT-SMGN-Karang_Sari-06</v>
      </c>
      <c r="C2491" t="s">
        <v>198</v>
      </c>
      <c r="D2491" s="139" t="s">
        <v>1048</v>
      </c>
      <c r="E2491" s="139" t="s">
        <v>1234</v>
      </c>
      <c r="F2491" s="140">
        <v>3.00344659100899</v>
      </c>
      <c r="G2491" s="141">
        <v>99.158812633014406</v>
      </c>
      <c r="H2491" s="142">
        <f t="shared" si="86"/>
        <v>63.658391371322139</v>
      </c>
    </row>
    <row r="2492" spans="1:8" x14ac:dyDescent="0.3">
      <c r="A2492" t="s">
        <v>194</v>
      </c>
      <c r="B2492" t="str">
        <f>VLOOKUP(C2492, olt_db!$B$2:$E$75, 2, 0)</f>
        <v>OLT-SMGN-Karang_Sari-06</v>
      </c>
      <c r="C2492" t="s">
        <v>198</v>
      </c>
      <c r="D2492" s="139" t="s">
        <v>1048</v>
      </c>
      <c r="E2492" s="139" t="s">
        <v>1235</v>
      </c>
      <c r="F2492" s="140">
        <v>3.0030245690502699</v>
      </c>
      <c r="G2492" s="141">
        <v>99.158511744622601</v>
      </c>
      <c r="H2492" s="142">
        <f t="shared" si="86"/>
        <v>137.24311833733628</v>
      </c>
    </row>
    <row r="2493" spans="1:8" x14ac:dyDescent="0.3">
      <c r="A2493" t="s">
        <v>194</v>
      </c>
      <c r="B2493" t="str">
        <f>VLOOKUP(C2493, olt_db!$B$2:$E$75, 2, 0)</f>
        <v>OLT-SMGN-Karang_Sari-06</v>
      </c>
      <c r="C2493" t="s">
        <v>198</v>
      </c>
      <c r="D2493" s="139" t="s">
        <v>1048</v>
      </c>
      <c r="E2493" s="139" t="s">
        <v>1236</v>
      </c>
      <c r="F2493" s="140">
        <v>3.0030404235911901</v>
      </c>
      <c r="G2493" s="141">
        <v>99.157393415793194</v>
      </c>
      <c r="H2493" s="142">
        <f t="shared" si="86"/>
        <v>134.71970607648578</v>
      </c>
    </row>
    <row r="2494" spans="1:8" x14ac:dyDescent="0.3">
      <c r="A2494" t="s">
        <v>194</v>
      </c>
      <c r="B2494" t="str">
        <f>VLOOKUP(C2494, olt_db!$B$2:$E$75, 2, 0)</f>
        <v>OLT-SMGN-Karang_Sari-06</v>
      </c>
      <c r="C2494" t="s">
        <v>198</v>
      </c>
      <c r="D2494" s="139" t="s">
        <v>1048</v>
      </c>
      <c r="E2494" s="139" t="s">
        <v>1237</v>
      </c>
      <c r="F2494" s="140">
        <v>3.0030419214303699</v>
      </c>
      <c r="G2494" s="141">
        <v>99.156295539550598</v>
      </c>
      <c r="H2494" s="142">
        <f t="shared" si="86"/>
        <v>273.58328873598168</v>
      </c>
    </row>
    <row r="2495" spans="1:8" x14ac:dyDescent="0.3">
      <c r="A2495" t="s">
        <v>194</v>
      </c>
      <c r="B2495" t="str">
        <f>VLOOKUP(C2495, olt_db!$B$2:$E$75, 2, 0)</f>
        <v>OLT-SMGN-Karang_Sari-06</v>
      </c>
      <c r="C2495" t="s">
        <v>198</v>
      </c>
      <c r="D2495" s="139" t="s">
        <v>1048</v>
      </c>
      <c r="E2495" s="139" t="s">
        <v>1238</v>
      </c>
      <c r="F2495" s="140">
        <v>3.00309996388191</v>
      </c>
      <c r="G2495" s="141">
        <v>99.154066771988894</v>
      </c>
      <c r="H2495" s="142">
        <f t="shared" si="86"/>
        <v>191.92479161967265</v>
      </c>
    </row>
    <row r="2496" spans="1:8" x14ac:dyDescent="0.3">
      <c r="A2496" t="s">
        <v>194</v>
      </c>
      <c r="B2496" t="str">
        <f>VLOOKUP(C2496, olt_db!$B$2:$E$75, 2, 0)</f>
        <v>OLT-SMGN-Karang_Sari-06</v>
      </c>
      <c r="C2496" t="s">
        <v>198</v>
      </c>
      <c r="D2496" s="139" t="s">
        <v>1048</v>
      </c>
      <c r="E2496" s="139" t="s">
        <v>1239</v>
      </c>
      <c r="F2496" s="140">
        <v>3.0030843126787299</v>
      </c>
      <c r="G2496" s="141">
        <v>99.152502788701199</v>
      </c>
      <c r="H2496" s="142">
        <f t="shared" si="86"/>
        <v>132.10855038370283</v>
      </c>
    </row>
    <row r="2497" spans="1:8" x14ac:dyDescent="0.3">
      <c r="A2497" t="s">
        <v>194</v>
      </c>
      <c r="B2497" t="str">
        <f>VLOOKUP(C2497, olt_db!$B$2:$E$75, 2, 0)</f>
        <v>OLT-SMGN-Karang_Sari-06</v>
      </c>
      <c r="C2497" t="s">
        <v>198</v>
      </c>
      <c r="D2497" s="139" t="s">
        <v>1048</v>
      </c>
      <c r="E2497" s="139" t="s">
        <v>1240</v>
      </c>
      <c r="F2497" s="140">
        <v>3.00311593914999</v>
      </c>
      <c r="G2497" s="141">
        <v>99.151426656059996</v>
      </c>
      <c r="H2497" s="142">
        <f t="shared" si="86"/>
        <v>123.97294664046358</v>
      </c>
    </row>
    <row r="2498" spans="1:8" x14ac:dyDescent="0.3">
      <c r="A2498" t="s">
        <v>194</v>
      </c>
      <c r="B2498" t="str">
        <f>VLOOKUP(C2498, olt_db!$B$2:$E$75, 2, 0)</f>
        <v>OLT-SMGN-Karang_Sari-06</v>
      </c>
      <c r="C2498" t="s">
        <v>198</v>
      </c>
      <c r="D2498" s="139" t="s">
        <v>1048</v>
      </c>
      <c r="E2498" s="139" t="s">
        <v>1241</v>
      </c>
      <c r="F2498" s="140">
        <v>3.0032290072809298</v>
      </c>
      <c r="G2498" s="141">
        <v>99.150422721634797</v>
      </c>
      <c r="H2498" s="142">
        <f t="shared" si="86"/>
        <v>133.71464650055188</v>
      </c>
    </row>
    <row r="2499" spans="1:8" x14ac:dyDescent="0.3">
      <c r="A2499" t="s">
        <v>194</v>
      </c>
      <c r="B2499" t="str">
        <f>VLOOKUP(C2499, olt_db!$B$2:$E$75, 2, 0)</f>
        <v>OLT-SMGN-Karang_Sari-06</v>
      </c>
      <c r="C2499" t="s">
        <v>198</v>
      </c>
      <c r="D2499" s="139" t="s">
        <v>1048</v>
      </c>
      <c r="E2499" s="139" t="s">
        <v>1242</v>
      </c>
      <c r="F2499" s="140">
        <v>3.0043143561493602</v>
      </c>
      <c r="G2499" s="141">
        <v>99.150344015058806</v>
      </c>
      <c r="H2499" s="142">
        <f t="shared" si="86"/>
        <v>57.463657848632621</v>
      </c>
    </row>
    <row r="2500" spans="1:8" x14ac:dyDescent="0.3">
      <c r="A2500" t="s">
        <v>194</v>
      </c>
      <c r="B2500" t="str">
        <f>VLOOKUP(C2500, olt_db!$B$2:$E$75, 2, 0)</f>
        <v>OLT-SMGN-Karang_Sari-06</v>
      </c>
      <c r="C2500" t="s">
        <v>198</v>
      </c>
      <c r="D2500" s="139" t="s">
        <v>1048</v>
      </c>
      <c r="E2500" s="139" t="s">
        <v>1243</v>
      </c>
      <c r="F2500" s="140">
        <v>3.0047725543818902</v>
      </c>
      <c r="G2500" s="141">
        <v>99.150250347923702</v>
      </c>
      <c r="H2500" s="142">
        <f t="shared" si="86"/>
        <v>84.189375884821018</v>
      </c>
    </row>
    <row r="2501" spans="1:8" x14ac:dyDescent="0.3">
      <c r="A2501" t="s">
        <v>194</v>
      </c>
      <c r="B2501" t="str">
        <f>VLOOKUP(C2501, olt_db!$B$2:$E$75, 2, 0)</f>
        <v>OLT-SMGN-Karang_Sari-06</v>
      </c>
      <c r="C2501" t="s">
        <v>198</v>
      </c>
      <c r="D2501" s="139" t="s">
        <v>1048</v>
      </c>
      <c r="E2501" s="139" t="s">
        <v>1244</v>
      </c>
      <c r="F2501" s="140">
        <v>3.00502719556592</v>
      </c>
      <c r="G2501" s="141">
        <v>99.149613403824205</v>
      </c>
      <c r="H2501" s="142">
        <f t="shared" si="86"/>
        <v>164.14396016556137</v>
      </c>
    </row>
    <row r="2502" spans="1:8" x14ac:dyDescent="0.3">
      <c r="A2502" t="s">
        <v>194</v>
      </c>
      <c r="B2502" t="str">
        <f>VLOOKUP(C2502, olt_db!$B$2:$E$75, 2, 0)</f>
        <v>OLT-SMGN-Karang_Sari-06</v>
      </c>
      <c r="C2502" t="s">
        <v>198</v>
      </c>
      <c r="D2502" s="139" t="s">
        <v>1048</v>
      </c>
      <c r="E2502" s="139" t="s">
        <v>1245</v>
      </c>
      <c r="F2502" s="140">
        <v>3.0053539076745799</v>
      </c>
      <c r="G2502" s="141">
        <v>99.148316359976704</v>
      </c>
      <c r="H2502" s="142">
        <f t="shared" si="86"/>
        <v>128.75085117048334</v>
      </c>
    </row>
    <row r="2503" spans="1:8" x14ac:dyDescent="0.3">
      <c r="A2503" t="s">
        <v>194</v>
      </c>
      <c r="B2503" t="str">
        <f>VLOOKUP(C2503, olt_db!$B$2:$E$75, 2, 0)</f>
        <v>OLT-SMGN-Karang_Sari-06</v>
      </c>
      <c r="C2503" t="s">
        <v>198</v>
      </c>
      <c r="D2503" s="139" t="s">
        <v>1048</v>
      </c>
      <c r="E2503" s="139" t="s">
        <v>1246</v>
      </c>
      <c r="F2503" s="140">
        <v>3.0053930169242702</v>
      </c>
      <c r="G2503" s="141">
        <v>99.147267853183706</v>
      </c>
      <c r="H2503" s="142">
        <f t="shared" si="86"/>
        <v>163.38731687949749</v>
      </c>
    </row>
    <row r="2504" spans="1:8" x14ac:dyDescent="0.3">
      <c r="A2504" t="s">
        <v>194</v>
      </c>
      <c r="B2504" t="str">
        <f>VLOOKUP(C2504, olt_db!$B$2:$E$75, 2, 0)</f>
        <v>OLT-SMGN-Karang_Sari-06</v>
      </c>
      <c r="C2504" t="s">
        <v>198</v>
      </c>
      <c r="D2504" s="139" t="s">
        <v>1048</v>
      </c>
      <c r="E2504" s="139" t="s">
        <v>1247</v>
      </c>
      <c r="F2504" s="140">
        <v>3.0054736159861202</v>
      </c>
      <c r="G2504" s="141">
        <v>99.145938798447801</v>
      </c>
      <c r="H2504" s="142">
        <f t="shared" si="86"/>
        <v>70.364322408680081</v>
      </c>
    </row>
    <row r="2505" spans="1:8" x14ac:dyDescent="0.3">
      <c r="A2505" t="s">
        <v>194</v>
      </c>
      <c r="B2505" t="str">
        <f>VLOOKUP(C2505, olt_db!$B$2:$E$75, 2, 0)</f>
        <v>OLT-SMGN-Karang_Sari-06</v>
      </c>
      <c r="C2505" t="s">
        <v>198</v>
      </c>
      <c r="D2505" s="139" t="s">
        <v>1048</v>
      </c>
      <c r="E2505" s="139" t="s">
        <v>1248</v>
      </c>
      <c r="F2505" s="140">
        <v>3.0049048576985702</v>
      </c>
      <c r="G2505" s="141">
        <v>99.145872175125007</v>
      </c>
      <c r="H2505" s="142">
        <f t="shared" si="86"/>
        <v>207.4040434915959</v>
      </c>
    </row>
    <row r="2506" spans="1:8" x14ac:dyDescent="0.3">
      <c r="A2506" t="s">
        <v>194</v>
      </c>
      <c r="B2506" t="str">
        <f>VLOOKUP(C2506, olt_db!$B$2:$E$75, 2, 0)</f>
        <v>OLT-SMGN-Karang_Sari-06</v>
      </c>
      <c r="C2506" t="s">
        <v>198</v>
      </c>
      <c r="D2506" s="139" t="s">
        <v>1048</v>
      </c>
      <c r="E2506" s="139" t="s">
        <v>1249</v>
      </c>
      <c r="F2506" s="140">
        <v>3.00488627762445</v>
      </c>
      <c r="G2506" s="141">
        <v>99.144182067002006</v>
      </c>
      <c r="H2506" s="142">
        <f t="shared" si="86"/>
        <v>164.23301393271066</v>
      </c>
    </row>
    <row r="2507" spans="1:8" x14ac:dyDescent="0.3">
      <c r="A2507" t="s">
        <v>194</v>
      </c>
      <c r="B2507" t="str">
        <f>VLOOKUP(C2507, olt_db!$B$2:$E$75, 2, 0)</f>
        <v>OLT-SMGN-Karang_Sari-06</v>
      </c>
      <c r="C2507" t="s">
        <v>198</v>
      </c>
      <c r="D2507" s="139" t="s">
        <v>1048</v>
      </c>
      <c r="E2507" s="139" t="s">
        <v>1250</v>
      </c>
      <c r="F2507" s="140">
        <v>3.0048654578714999</v>
      </c>
      <c r="G2507" s="141">
        <v>99.142843835209206</v>
      </c>
      <c r="H2507" s="142">
        <f t="shared" si="86"/>
        <v>145.06634860822498</v>
      </c>
    </row>
    <row r="2508" spans="1:8" x14ac:dyDescent="0.3">
      <c r="A2508" t="s">
        <v>194</v>
      </c>
      <c r="B2508" t="str">
        <f>VLOOKUP(C2508, olt_db!$B$2:$E$75, 2, 0)</f>
        <v>OLT-SMGN-Karang_Sari-06</v>
      </c>
      <c r="C2508" t="s">
        <v>198</v>
      </c>
      <c r="D2508" s="139" t="s">
        <v>1048</v>
      </c>
      <c r="E2508" s="139" t="s">
        <v>1251</v>
      </c>
      <c r="F2508" s="140">
        <v>3.0048682160866602</v>
      </c>
      <c r="G2508" s="141">
        <v>99.141661640347394</v>
      </c>
      <c r="H2508" s="142">
        <f t="shared" si="86"/>
        <v>118.98597827949047</v>
      </c>
    </row>
    <row r="2509" spans="1:8" x14ac:dyDescent="0.3">
      <c r="A2509" t="s">
        <v>194</v>
      </c>
      <c r="B2509" t="str">
        <f>VLOOKUP(C2509, olt_db!$B$2:$E$75, 2, 0)</f>
        <v>OLT-SMGN-Karang_Sari-06</v>
      </c>
      <c r="C2509" t="s">
        <v>198</v>
      </c>
      <c r="D2509" s="139" t="s">
        <v>1048</v>
      </c>
      <c r="E2509" s="139" t="s">
        <v>1252</v>
      </c>
      <c r="F2509" s="140">
        <v>3.0048852721186501</v>
      </c>
      <c r="G2509" s="141">
        <v>99.140692131209306</v>
      </c>
      <c r="H2509" s="142">
        <f t="shared" si="86"/>
        <v>40.624138023664081</v>
      </c>
    </row>
    <row r="2510" spans="1:8" x14ac:dyDescent="0.3">
      <c r="A2510" t="s">
        <v>194</v>
      </c>
      <c r="B2510" t="str">
        <f>VLOOKUP(C2510, olt_db!$B$2:$E$75, 2, 0)</f>
        <v>OLT-SMGN-Karang_Sari-06</v>
      </c>
      <c r="C2510" t="s">
        <v>198</v>
      </c>
      <c r="D2510" s="139" t="s">
        <v>1048</v>
      </c>
      <c r="E2510" s="139" t="s">
        <v>1253</v>
      </c>
      <c r="F2510" s="140">
        <v>3.0051896239846299</v>
      </c>
      <c r="G2510" s="141">
        <v>99.140562841239102</v>
      </c>
      <c r="H2510" s="142">
        <f t="shared" si="86"/>
        <v>36.427330150077701</v>
      </c>
    </row>
    <row r="2511" spans="1:8" x14ac:dyDescent="0.3">
      <c r="A2511" t="s">
        <v>194</v>
      </c>
      <c r="B2511" t="str">
        <f>VLOOKUP(C2511, olt_db!$B$2:$E$75, 2, 0)</f>
        <v>OLT-SMGN-Karang_Sari-06</v>
      </c>
      <c r="C2511" t="s">
        <v>198</v>
      </c>
      <c r="D2511" s="139" t="s">
        <v>1048</v>
      </c>
      <c r="E2511" s="139" t="s">
        <v>1254</v>
      </c>
      <c r="F2511" s="140">
        <v>3.0051751656708201</v>
      </c>
      <c r="G2511" s="141">
        <v>99.140266333315495</v>
      </c>
      <c r="H2511" s="142">
        <f t="shared" si="86"/>
        <v>50.628485285511879</v>
      </c>
    </row>
    <row r="2512" spans="1:8" x14ac:dyDescent="0.3">
      <c r="A2512" t="s">
        <v>194</v>
      </c>
      <c r="B2512" t="str">
        <f>VLOOKUP(C2512, olt_db!$B$2:$E$75, 2, 0)</f>
        <v>OLT-SMGN-Karang_Sari-06</v>
      </c>
      <c r="C2512" t="s">
        <v>198</v>
      </c>
      <c r="D2512" s="139" t="s">
        <v>1048</v>
      </c>
      <c r="E2512" s="139" t="s">
        <v>1255</v>
      </c>
      <c r="F2512" s="140">
        <v>3.0048408252690901</v>
      </c>
      <c r="G2512" s="141">
        <v>99.140025213067204</v>
      </c>
      <c r="H2512" s="142">
        <f t="shared" si="86"/>
        <v>201.12741285790179</v>
      </c>
    </row>
    <row r="2513" spans="1:8" x14ac:dyDescent="0.3">
      <c r="A2513" t="s">
        <v>194</v>
      </c>
      <c r="B2513" t="str">
        <f>VLOOKUP(C2513, olt_db!$B$2:$E$75, 2, 0)</f>
        <v>OLT-SMGN-Karang_Sari-06</v>
      </c>
      <c r="C2513" t="s">
        <v>198</v>
      </c>
      <c r="D2513" s="139" t="s">
        <v>1048</v>
      </c>
      <c r="E2513" s="139" t="s">
        <v>1256</v>
      </c>
      <c r="F2513" s="140">
        <v>3.0048840959583001</v>
      </c>
      <c r="G2513" s="141">
        <v>99.138386725895103</v>
      </c>
      <c r="H2513" s="142">
        <f t="shared" si="86"/>
        <v>129.41152653709548</v>
      </c>
    </row>
    <row r="2514" spans="1:8" x14ac:dyDescent="0.3">
      <c r="A2514" t="s">
        <v>194</v>
      </c>
      <c r="B2514" t="str">
        <f>VLOOKUP(C2514, olt_db!$B$2:$E$75, 2, 0)</f>
        <v>OLT-SMGN-Karang_Sari-06</v>
      </c>
      <c r="C2514" t="s">
        <v>198</v>
      </c>
      <c r="D2514" s="139" t="s">
        <v>1048</v>
      </c>
      <c r="E2514" s="139" t="s">
        <v>1199</v>
      </c>
      <c r="F2514" s="140">
        <v>3.0049350717932799</v>
      </c>
      <c r="G2514" s="141">
        <v>99.137333340453097</v>
      </c>
      <c r="H2514" s="142">
        <f t="shared" ref="H2514:H2534" si="87">(ACOS(COS(RADIANS(90-F2515)) * COS(RADIANS(90-F2514)) + SIN(RADIANS(90-F2515)) * SIN(RADIANS(90-F2514)) * COS(RADIANS(G2515-G2514))) * 6371392)*1.105</f>
        <v>251.01693409795621</v>
      </c>
    </row>
    <row r="2515" spans="1:8" x14ac:dyDescent="0.3">
      <c r="A2515" t="s">
        <v>194</v>
      </c>
      <c r="B2515" t="str">
        <f>VLOOKUP(C2515, olt_db!$B$2:$E$75, 2, 0)</f>
        <v>OLT-SMGN-Karang_Sari-06</v>
      </c>
      <c r="C2515" t="s">
        <v>198</v>
      </c>
      <c r="D2515" s="139" t="s">
        <v>1048</v>
      </c>
      <c r="E2515" s="139" t="s">
        <v>1200</v>
      </c>
      <c r="F2515" s="140">
        <v>3.0048394824403601</v>
      </c>
      <c r="G2515" s="141">
        <v>99.135289953561298</v>
      </c>
      <c r="H2515" s="142">
        <f t="shared" si="87"/>
        <v>70.511200069160907</v>
      </c>
    </row>
    <row r="2516" spans="1:8" x14ac:dyDescent="0.3">
      <c r="A2516" t="s">
        <v>194</v>
      </c>
      <c r="B2516" t="str">
        <f>VLOOKUP(C2516, olt_db!$B$2:$E$75, 2, 0)</f>
        <v>OLT-SMGN-Karang_Sari-06</v>
      </c>
      <c r="C2516" t="s">
        <v>198</v>
      </c>
      <c r="D2516" s="139" t="s">
        <v>1048</v>
      </c>
      <c r="E2516" s="139" t="s">
        <v>1201</v>
      </c>
      <c r="F2516" s="140">
        <v>3.00426913618172</v>
      </c>
      <c r="G2516" s="141">
        <v>99.135226716088596</v>
      </c>
      <c r="H2516" s="142">
        <f t="shared" si="87"/>
        <v>140.33945222459678</v>
      </c>
    </row>
    <row r="2517" spans="1:8" x14ac:dyDescent="0.3">
      <c r="A2517" t="s">
        <v>194</v>
      </c>
      <c r="B2517" t="str">
        <f>VLOOKUP(C2517, olt_db!$B$2:$E$75, 2, 0)</f>
        <v>OLT-SMGN-Karang_Sari-06</v>
      </c>
      <c r="C2517" t="s">
        <v>198</v>
      </c>
      <c r="D2517" s="139" t="s">
        <v>1048</v>
      </c>
      <c r="E2517" s="139" t="s">
        <v>1202</v>
      </c>
      <c r="F2517" s="140">
        <v>3.00345721548319</v>
      </c>
      <c r="G2517" s="141">
        <v>99.134422375004107</v>
      </c>
      <c r="H2517" s="142">
        <f t="shared" si="87"/>
        <v>40.765180631340776</v>
      </c>
    </row>
    <row r="2518" spans="1:8" x14ac:dyDescent="0.3">
      <c r="A2518" t="s">
        <v>194</v>
      </c>
      <c r="B2518" t="str">
        <f>VLOOKUP(C2518, olt_db!$B$2:$E$75, 2, 0)</f>
        <v>OLT-SMGN-Karang_Sari-06</v>
      </c>
      <c r="C2518" t="s">
        <v>198</v>
      </c>
      <c r="D2518" s="139" t="s">
        <v>1048</v>
      </c>
      <c r="E2518" s="139" t="s">
        <v>1203</v>
      </c>
      <c r="F2518" s="140">
        <v>3.0032203554875001</v>
      </c>
      <c r="G2518" s="141">
        <v>99.134189766510502</v>
      </c>
      <c r="H2518" s="142">
        <f t="shared" si="87"/>
        <v>140.93629016537193</v>
      </c>
    </row>
    <row r="2519" spans="1:8" x14ac:dyDescent="0.3">
      <c r="A2519" t="s">
        <v>194</v>
      </c>
      <c r="B2519" t="str">
        <f>VLOOKUP(C2519, olt_db!$B$2:$E$75, 2, 0)</f>
        <v>OLT-SMGN-Karang_Sari-06</v>
      </c>
      <c r="C2519" t="s">
        <v>198</v>
      </c>
      <c r="D2519" s="139" t="s">
        <v>1048</v>
      </c>
      <c r="E2519" s="139" t="s">
        <v>1204</v>
      </c>
      <c r="F2519" s="140">
        <v>3.00396896444837</v>
      </c>
      <c r="G2519" s="141">
        <v>99.133319603274401</v>
      </c>
      <c r="H2519" s="142">
        <f t="shared" si="87"/>
        <v>95.185193588926552</v>
      </c>
    </row>
    <row r="2520" spans="1:8" x14ac:dyDescent="0.3">
      <c r="A2520" t="s">
        <v>194</v>
      </c>
      <c r="B2520" t="str">
        <f>VLOOKUP(C2520, olt_db!$B$2:$E$75, 2, 0)</f>
        <v>OLT-SMGN-Karang_Sari-06</v>
      </c>
      <c r="C2520" t="s">
        <v>198</v>
      </c>
      <c r="D2520" s="139" t="s">
        <v>1048</v>
      </c>
      <c r="E2520" s="139" t="s">
        <v>1205</v>
      </c>
      <c r="F2520" s="140">
        <v>3.0044556546450401</v>
      </c>
      <c r="G2520" s="141">
        <v>99.132716124187795</v>
      </c>
      <c r="H2520" s="142">
        <f t="shared" si="87"/>
        <v>100.11736068073523</v>
      </c>
    </row>
    <row r="2521" spans="1:8" x14ac:dyDescent="0.3">
      <c r="A2521" t="s">
        <v>194</v>
      </c>
      <c r="B2521" t="str">
        <f>VLOOKUP(C2521, olt_db!$B$2:$E$75, 2, 0)</f>
        <v>OLT-SMGN-Karang_Sari-06</v>
      </c>
      <c r="C2521" t="s">
        <v>198</v>
      </c>
      <c r="D2521" s="139" t="s">
        <v>1048</v>
      </c>
      <c r="E2521" s="139" t="s">
        <v>1206</v>
      </c>
      <c r="F2521" s="140">
        <v>3.00498637655528</v>
      </c>
      <c r="G2521" s="141">
        <v>99.132097061132399</v>
      </c>
      <c r="H2521" s="142">
        <f t="shared" si="87"/>
        <v>68.600685457972816</v>
      </c>
    </row>
    <row r="2522" spans="1:8" x14ac:dyDescent="0.3">
      <c r="A2522" t="s">
        <v>194</v>
      </c>
      <c r="B2522" t="str">
        <f>VLOOKUP(C2522, olt_db!$B$2:$E$75, 2, 0)</f>
        <v>OLT-SMGN-Karang_Sari-06</v>
      </c>
      <c r="C2522" t="s">
        <v>198</v>
      </c>
      <c r="D2522" s="139" t="s">
        <v>1048</v>
      </c>
      <c r="E2522" s="139" t="s">
        <v>1207</v>
      </c>
      <c r="F2522" s="140">
        <v>3.0046272927075601</v>
      </c>
      <c r="G2522" s="141">
        <v>99.131668991946796</v>
      </c>
      <c r="H2522" s="142">
        <f t="shared" si="87"/>
        <v>106.03911291763075</v>
      </c>
    </row>
    <row r="2523" spans="1:8" x14ac:dyDescent="0.3">
      <c r="A2523" t="s">
        <v>194</v>
      </c>
      <c r="B2523" t="str">
        <f>VLOOKUP(C2523, olt_db!$B$2:$E$75, 2, 0)</f>
        <v>OLT-SMGN-Karang_Sari-06</v>
      </c>
      <c r="C2523" t="s">
        <v>198</v>
      </c>
      <c r="D2523" s="139" t="s">
        <v>1048</v>
      </c>
      <c r="E2523" s="139" t="s">
        <v>1208</v>
      </c>
      <c r="F2523" s="140">
        <v>3.0040464167870899</v>
      </c>
      <c r="G2523" s="141">
        <v>99.131029922492701</v>
      </c>
      <c r="H2523" s="142">
        <f t="shared" si="87"/>
        <v>108.49449937635686</v>
      </c>
    </row>
    <row r="2524" spans="1:8" x14ac:dyDescent="0.3">
      <c r="A2524" t="s">
        <v>194</v>
      </c>
      <c r="B2524" t="str">
        <f>VLOOKUP(C2524, olt_db!$B$2:$E$75, 2, 0)</f>
        <v>OLT-SMGN-Karang_Sari-06</v>
      </c>
      <c r="C2524" t="s">
        <v>198</v>
      </c>
      <c r="D2524" s="139" t="s">
        <v>1048</v>
      </c>
      <c r="E2524" s="139" t="s">
        <v>1209</v>
      </c>
      <c r="F2524" s="140">
        <v>3.0034255703861001</v>
      </c>
      <c r="G2524" s="141">
        <v>99.130401251227298</v>
      </c>
      <c r="H2524" s="142">
        <f t="shared" si="87"/>
        <v>96.283283058616789</v>
      </c>
    </row>
    <row r="2525" spans="1:8" x14ac:dyDescent="0.3">
      <c r="A2525" t="s">
        <v>194</v>
      </c>
      <c r="B2525" t="str">
        <f>VLOOKUP(C2525, olt_db!$B$2:$E$75, 2, 0)</f>
        <v>OLT-SMGN-Karang_Sari-06</v>
      </c>
      <c r="C2525" t="s">
        <v>198</v>
      </c>
      <c r="D2525" s="139" t="s">
        <v>1048</v>
      </c>
      <c r="E2525" s="139" t="s">
        <v>1210</v>
      </c>
      <c r="F2525" s="140">
        <v>3.0028920655644602</v>
      </c>
      <c r="G2525" s="141">
        <v>99.1298265697083</v>
      </c>
      <c r="H2525" s="142">
        <f t="shared" si="87"/>
        <v>93.815023126513807</v>
      </c>
    </row>
    <row r="2526" spans="1:8" x14ac:dyDescent="0.3">
      <c r="A2526" t="s">
        <v>194</v>
      </c>
      <c r="B2526" t="str">
        <f>VLOOKUP(C2526, olt_db!$B$2:$E$75, 2, 0)</f>
        <v>OLT-SMGN-Karang_Sari-06</v>
      </c>
      <c r="C2526" t="s">
        <v>198</v>
      </c>
      <c r="D2526" s="139" t="s">
        <v>1048</v>
      </c>
      <c r="E2526" s="139" t="s">
        <v>1211</v>
      </c>
      <c r="F2526" s="140">
        <v>3.0023616084641902</v>
      </c>
      <c r="G2526" s="141">
        <v>99.129276706703905</v>
      </c>
      <c r="H2526" s="142">
        <f t="shared" si="87"/>
        <v>139.86374433628117</v>
      </c>
    </row>
    <row r="2527" spans="1:8" x14ac:dyDescent="0.3">
      <c r="A2527" t="s">
        <v>194</v>
      </c>
      <c r="B2527" t="str">
        <f>VLOOKUP(C2527, olt_db!$B$2:$E$75, 2, 0)</f>
        <v>OLT-SMGN-Karang_Sari-06</v>
      </c>
      <c r="C2527" t="s">
        <v>198</v>
      </c>
      <c r="D2527" s="139" t="s">
        <v>1048</v>
      </c>
      <c r="E2527" s="139" t="s">
        <v>1212</v>
      </c>
      <c r="F2527" s="140">
        <v>3.0015773562093599</v>
      </c>
      <c r="G2527" s="141">
        <v>99.128450634462993</v>
      </c>
      <c r="H2527" s="142">
        <f t="shared" si="87"/>
        <v>158.18122372724829</v>
      </c>
    </row>
    <row r="2528" spans="1:8" x14ac:dyDescent="0.3">
      <c r="A2528" t="s">
        <v>194</v>
      </c>
      <c r="B2528" t="str">
        <f>VLOOKUP(C2528, olt_db!$B$2:$E$75, 2, 0)</f>
        <v>OLT-SMGN-Karang_Sari-06</v>
      </c>
      <c r="C2528" t="s">
        <v>198</v>
      </c>
      <c r="D2528" s="139" t="s">
        <v>1048</v>
      </c>
      <c r="E2528" s="139" t="s">
        <v>1213</v>
      </c>
      <c r="F2528" s="140">
        <v>3.00071399947208</v>
      </c>
      <c r="G2528" s="141">
        <v>99.127494458515301</v>
      </c>
      <c r="H2528" s="142">
        <f t="shared" si="87"/>
        <v>208.52281442525302</v>
      </c>
    </row>
    <row r="2529" spans="1:8" x14ac:dyDescent="0.3">
      <c r="A2529" t="s">
        <v>194</v>
      </c>
      <c r="B2529" t="str">
        <f>VLOOKUP(C2529, olt_db!$B$2:$E$75, 2, 0)</f>
        <v>OLT-SMGN-Karang_Sari-06</v>
      </c>
      <c r="C2529" t="s">
        <v>198</v>
      </c>
      <c r="D2529" s="139" t="s">
        <v>1048</v>
      </c>
      <c r="E2529" s="139" t="s">
        <v>1114</v>
      </c>
      <c r="F2529" s="140">
        <v>3.0010140005601298</v>
      </c>
      <c r="G2529" s="141">
        <v>99.125821901932397</v>
      </c>
      <c r="H2529" s="142">
        <f t="shared" si="87"/>
        <v>176.73526615794776</v>
      </c>
    </row>
    <row r="2530" spans="1:8" x14ac:dyDescent="0.3">
      <c r="A2530" t="s">
        <v>194</v>
      </c>
      <c r="B2530" t="str">
        <f>VLOOKUP(C2530, olt_db!$B$2:$E$75, 2, 0)</f>
        <v>OLT-SMGN-Karang_Sari-06</v>
      </c>
      <c r="C2530" t="s">
        <v>198</v>
      </c>
      <c r="D2530" s="139" t="s">
        <v>1048</v>
      </c>
      <c r="E2530" s="139" t="s">
        <v>1115</v>
      </c>
      <c r="F2530" s="140">
        <v>3.0019885513647799</v>
      </c>
      <c r="G2530" s="141">
        <v>99.124762642336904</v>
      </c>
      <c r="H2530" s="142">
        <f t="shared" si="87"/>
        <v>95.451171699863366</v>
      </c>
    </row>
    <row r="2531" spans="1:8" x14ac:dyDescent="0.3">
      <c r="A2531" t="s">
        <v>194</v>
      </c>
      <c r="B2531" t="str">
        <f>VLOOKUP(C2531, olt_db!$B$2:$E$75, 2, 0)</f>
        <v>OLT-SMGN-Karang_Sari-06</v>
      </c>
      <c r="C2531" t="s">
        <v>198</v>
      </c>
      <c r="D2531" s="139" t="s">
        <v>1048</v>
      </c>
      <c r="E2531" s="139" t="s">
        <v>1116</v>
      </c>
      <c r="F2531" s="140">
        <v>3.00250698660281</v>
      </c>
      <c r="G2531" s="141">
        <v>99.124183368379093</v>
      </c>
      <c r="H2531" s="142">
        <f t="shared" si="87"/>
        <v>128.32499369137668</v>
      </c>
    </row>
    <row r="2532" spans="1:8" x14ac:dyDescent="0.3">
      <c r="A2532" t="s">
        <v>194</v>
      </c>
      <c r="B2532" t="str">
        <f>VLOOKUP(C2532, olt_db!$B$2:$E$75, 2, 0)</f>
        <v>OLT-SMGN-Karang_Sari-06</v>
      </c>
      <c r="C2532" t="s">
        <v>198</v>
      </c>
      <c r="D2532" s="139" t="s">
        <v>1048</v>
      </c>
      <c r="E2532" s="139" t="s">
        <v>1117</v>
      </c>
      <c r="F2532" s="140">
        <v>3.0032064772532601</v>
      </c>
      <c r="G2532" s="141">
        <v>99.1234068437643</v>
      </c>
      <c r="H2532" s="142">
        <f t="shared" si="87"/>
        <v>133.06594899157946</v>
      </c>
    </row>
    <row r="2533" spans="1:8" x14ac:dyDescent="0.3">
      <c r="A2533" t="s">
        <v>194</v>
      </c>
      <c r="B2533" t="str">
        <f>VLOOKUP(C2533, olt_db!$B$2:$E$75, 2, 0)</f>
        <v>OLT-SMGN-Karang_Sari-06</v>
      </c>
      <c r="C2533" t="s">
        <v>198</v>
      </c>
      <c r="D2533" s="139" t="s">
        <v>1048</v>
      </c>
      <c r="E2533" s="139" t="s">
        <v>1045</v>
      </c>
      <c r="F2533" s="140">
        <v>3.0039552462178301</v>
      </c>
      <c r="G2533" s="141">
        <v>99.122623436282097</v>
      </c>
      <c r="H2533" s="142">
        <f t="shared" si="87"/>
        <v>48.006480782953446</v>
      </c>
    </row>
    <row r="2534" spans="1:8" x14ac:dyDescent="0.3">
      <c r="A2534" t="s">
        <v>194</v>
      </c>
      <c r="B2534" t="str">
        <f>VLOOKUP(C2534, olt_db!$B$2:$E$75, 2, 0)</f>
        <v>OLT-SMGN-Karang_Sari-06</v>
      </c>
      <c r="C2534" t="s">
        <v>198</v>
      </c>
      <c r="D2534" s="139" t="s">
        <v>1048</v>
      </c>
      <c r="E2534" s="139" t="s">
        <v>1160</v>
      </c>
      <c r="F2534" s="140">
        <v>3.0042796250516499</v>
      </c>
      <c r="G2534" s="141">
        <v>99.122841479284503</v>
      </c>
      <c r="H2534" s="142">
        <f t="shared" si="87"/>
        <v>57.415659165152114</v>
      </c>
    </row>
    <row r="2535" spans="1:8" ht="15" thickBot="1" x14ac:dyDescent="0.35">
      <c r="A2535" s="105" t="s">
        <v>194</v>
      </c>
      <c r="B2535" s="105" t="str">
        <f>VLOOKUP(C2535, olt_db!$B$2:$E$75, 2, 0)</f>
        <v>OLT-SMGN-Karang_Sari-06</v>
      </c>
      <c r="C2535" s="105" t="s">
        <v>198</v>
      </c>
      <c r="D2535" s="176" t="s">
        <v>1048</v>
      </c>
      <c r="E2535" s="176" t="s">
        <v>1046</v>
      </c>
      <c r="F2535" s="177">
        <v>3.0045232331044902</v>
      </c>
      <c r="G2535" s="178">
        <v>99.123240756989603</v>
      </c>
      <c r="H2535" s="179">
        <f>(ACOS(COS(RADIANS(90-olt_db!F36)) * COS(RADIANS(90-F2535)) + SIN(RADIANS(90-olt_db!F36)) * SIN(RADIANS(90-F2535)) * COS(RADIANS(olt_db!G36-G2535))) * 6371392)*1.105</f>
        <v>20.025989419356801</v>
      </c>
    </row>
    <row r="2536" spans="1:8" x14ac:dyDescent="0.3">
      <c r="A2536" t="s">
        <v>194</v>
      </c>
    </row>
    <row r="2537" spans="1:8" x14ac:dyDescent="0.3">
      <c r="A2537" t="s">
        <v>194</v>
      </c>
    </row>
    <row r="2538" spans="1:8" x14ac:dyDescent="0.3">
      <c r="A2538" t="s">
        <v>194</v>
      </c>
    </row>
    <row r="2539" spans="1:8" x14ac:dyDescent="0.3">
      <c r="A2539" t="s">
        <v>194</v>
      </c>
    </row>
    <row r="2540" spans="1:8" x14ac:dyDescent="0.3">
      <c r="A2540" t="s">
        <v>194</v>
      </c>
    </row>
    <row r="2541" spans="1:8" x14ac:dyDescent="0.3">
      <c r="A2541" t="s">
        <v>194</v>
      </c>
    </row>
    <row r="2542" spans="1:8" x14ac:dyDescent="0.3">
      <c r="A2542" t="s">
        <v>194</v>
      </c>
    </row>
    <row r="2543" spans="1:8" x14ac:dyDescent="0.3">
      <c r="A2543" t="s">
        <v>194</v>
      </c>
    </row>
    <row r="2544" spans="1:8" x14ac:dyDescent="0.3">
      <c r="A2544" t="s">
        <v>194</v>
      </c>
    </row>
    <row r="2545" spans="1:1" x14ac:dyDescent="0.3">
      <c r="A2545" t="s">
        <v>194</v>
      </c>
    </row>
    <row r="2546" spans="1:1" x14ac:dyDescent="0.3">
      <c r="A2546" t="s">
        <v>194</v>
      </c>
    </row>
    <row r="2547" spans="1:1" x14ac:dyDescent="0.3">
      <c r="A2547" t="s">
        <v>194</v>
      </c>
    </row>
    <row r="2548" spans="1:1" x14ac:dyDescent="0.3">
      <c r="A2548" t="s">
        <v>194</v>
      </c>
    </row>
    <row r="2549" spans="1:1" x14ac:dyDescent="0.3">
      <c r="A2549" t="s">
        <v>194</v>
      </c>
    </row>
    <row r="2550" spans="1:1" x14ac:dyDescent="0.3">
      <c r="A2550" t="s">
        <v>194</v>
      </c>
    </row>
    <row r="2551" spans="1:1" x14ac:dyDescent="0.3">
      <c r="A2551" t="s">
        <v>194</v>
      </c>
    </row>
    <row r="2552" spans="1:1" x14ac:dyDescent="0.3">
      <c r="A2552" t="s">
        <v>194</v>
      </c>
    </row>
    <row r="2553" spans="1:1" x14ac:dyDescent="0.3">
      <c r="A2553" t="s">
        <v>194</v>
      </c>
    </row>
    <row r="2554" spans="1:1" x14ac:dyDescent="0.3">
      <c r="A2554" t="s">
        <v>194</v>
      </c>
    </row>
    <row r="2555" spans="1:1" x14ac:dyDescent="0.3">
      <c r="A2555" t="s">
        <v>194</v>
      </c>
    </row>
    <row r="2556" spans="1:1" x14ac:dyDescent="0.3">
      <c r="A2556" t="s">
        <v>194</v>
      </c>
    </row>
    <row r="2557" spans="1:1" x14ac:dyDescent="0.3">
      <c r="A2557" t="s">
        <v>194</v>
      </c>
    </row>
    <row r="2558" spans="1:1" x14ac:dyDescent="0.3">
      <c r="A2558" t="s">
        <v>194</v>
      </c>
    </row>
    <row r="2559" spans="1:1" x14ac:dyDescent="0.3">
      <c r="A2559" t="s">
        <v>194</v>
      </c>
    </row>
    <row r="2560" spans="1:1" x14ac:dyDescent="0.3">
      <c r="A2560" t="s">
        <v>194</v>
      </c>
    </row>
    <row r="2561" spans="1:1" x14ac:dyDescent="0.3">
      <c r="A2561" t="s">
        <v>194</v>
      </c>
    </row>
    <row r="2562" spans="1:1" x14ac:dyDescent="0.3">
      <c r="A2562" t="s">
        <v>194</v>
      </c>
    </row>
    <row r="2563" spans="1:1" x14ac:dyDescent="0.3">
      <c r="A2563" t="s">
        <v>194</v>
      </c>
    </row>
    <row r="2564" spans="1:1" x14ac:dyDescent="0.3">
      <c r="A2564" t="s">
        <v>194</v>
      </c>
    </row>
    <row r="2565" spans="1:1" x14ac:dyDescent="0.3">
      <c r="A2565" t="s">
        <v>194</v>
      </c>
    </row>
    <row r="2566" spans="1:1" x14ac:dyDescent="0.3">
      <c r="A2566" t="s">
        <v>194</v>
      </c>
    </row>
    <row r="2567" spans="1:1" x14ac:dyDescent="0.3">
      <c r="A2567" t="s">
        <v>194</v>
      </c>
    </row>
    <row r="2568" spans="1:1" x14ac:dyDescent="0.3">
      <c r="A2568" t="s">
        <v>194</v>
      </c>
    </row>
    <row r="2569" spans="1:1" x14ac:dyDescent="0.3">
      <c r="A2569" t="s">
        <v>194</v>
      </c>
    </row>
    <row r="2570" spans="1:1" x14ac:dyDescent="0.3">
      <c r="A2570" t="s">
        <v>194</v>
      </c>
    </row>
    <row r="2571" spans="1:1" x14ac:dyDescent="0.3">
      <c r="A2571" t="s">
        <v>194</v>
      </c>
    </row>
    <row r="2572" spans="1:1" x14ac:dyDescent="0.3">
      <c r="A2572" t="s">
        <v>194</v>
      </c>
    </row>
    <row r="2573" spans="1:1" x14ac:dyDescent="0.3">
      <c r="A2573" t="s">
        <v>194</v>
      </c>
    </row>
    <row r="2574" spans="1:1" x14ac:dyDescent="0.3">
      <c r="A2574" t="s">
        <v>194</v>
      </c>
    </row>
    <row r="2575" spans="1:1" x14ac:dyDescent="0.3">
      <c r="A2575" t="s">
        <v>194</v>
      </c>
    </row>
    <row r="2576" spans="1:1" x14ac:dyDescent="0.3">
      <c r="A2576" t="s">
        <v>194</v>
      </c>
    </row>
    <row r="2577" spans="1:1" x14ac:dyDescent="0.3">
      <c r="A2577" t="s">
        <v>194</v>
      </c>
    </row>
    <row r="2578" spans="1:1" x14ac:dyDescent="0.3">
      <c r="A2578" t="s">
        <v>194</v>
      </c>
    </row>
    <row r="2579" spans="1:1" x14ac:dyDescent="0.3">
      <c r="A2579" t="s">
        <v>194</v>
      </c>
    </row>
    <row r="2580" spans="1:1" x14ac:dyDescent="0.3">
      <c r="A2580" t="s">
        <v>194</v>
      </c>
    </row>
    <row r="2581" spans="1:1" x14ac:dyDescent="0.3">
      <c r="A2581" t="s">
        <v>194</v>
      </c>
    </row>
    <row r="2582" spans="1:1" x14ac:dyDescent="0.3">
      <c r="A2582" t="s">
        <v>194</v>
      </c>
    </row>
    <row r="2583" spans="1:1" x14ac:dyDescent="0.3">
      <c r="A2583" t="s">
        <v>194</v>
      </c>
    </row>
    <row r="2584" spans="1:1" x14ac:dyDescent="0.3">
      <c r="A2584" t="s">
        <v>194</v>
      </c>
    </row>
    <row r="2585" spans="1:1" x14ac:dyDescent="0.3">
      <c r="A2585" t="s">
        <v>194</v>
      </c>
    </row>
    <row r="2586" spans="1:1" x14ac:dyDescent="0.3">
      <c r="A2586" t="s">
        <v>194</v>
      </c>
    </row>
    <row r="2587" spans="1:1" x14ac:dyDescent="0.3">
      <c r="A2587" t="s">
        <v>194</v>
      </c>
    </row>
    <row r="2588" spans="1:1" x14ac:dyDescent="0.3">
      <c r="A2588" t="s">
        <v>194</v>
      </c>
    </row>
    <row r="2589" spans="1:1" x14ac:dyDescent="0.3">
      <c r="A2589" t="s">
        <v>194</v>
      </c>
    </row>
    <row r="2590" spans="1:1" x14ac:dyDescent="0.3">
      <c r="A2590" t="s">
        <v>194</v>
      </c>
    </row>
    <row r="2591" spans="1:1" x14ac:dyDescent="0.3">
      <c r="A2591" t="s">
        <v>194</v>
      </c>
    </row>
    <row r="2592" spans="1:1" x14ac:dyDescent="0.3">
      <c r="A2592" t="s">
        <v>194</v>
      </c>
    </row>
    <row r="2593" spans="1:1" x14ac:dyDescent="0.3">
      <c r="A2593" t="s">
        <v>194</v>
      </c>
    </row>
    <row r="2594" spans="1:1" x14ac:dyDescent="0.3">
      <c r="A2594" t="s">
        <v>194</v>
      </c>
    </row>
    <row r="2595" spans="1:1" x14ac:dyDescent="0.3">
      <c r="A2595" t="s">
        <v>194</v>
      </c>
    </row>
    <row r="2596" spans="1:1" x14ac:dyDescent="0.3">
      <c r="A2596" t="s">
        <v>194</v>
      </c>
    </row>
    <row r="2597" spans="1:1" x14ac:dyDescent="0.3">
      <c r="A2597" t="s">
        <v>194</v>
      </c>
    </row>
    <row r="2598" spans="1:1" x14ac:dyDescent="0.3">
      <c r="A2598" t="s">
        <v>194</v>
      </c>
    </row>
    <row r="2599" spans="1:1" x14ac:dyDescent="0.3">
      <c r="A2599" t="s">
        <v>194</v>
      </c>
    </row>
    <row r="2600" spans="1:1" x14ac:dyDescent="0.3">
      <c r="A2600" t="s">
        <v>194</v>
      </c>
    </row>
    <row r="2601" spans="1:1" x14ac:dyDescent="0.3">
      <c r="A2601" t="s">
        <v>194</v>
      </c>
    </row>
    <row r="2602" spans="1:1" x14ac:dyDescent="0.3">
      <c r="A2602" t="s">
        <v>194</v>
      </c>
    </row>
    <row r="2603" spans="1:1" x14ac:dyDescent="0.3">
      <c r="A2603" t="s">
        <v>194</v>
      </c>
    </row>
    <row r="2604" spans="1:1" x14ac:dyDescent="0.3">
      <c r="A2604" t="s">
        <v>194</v>
      </c>
    </row>
    <row r="2605" spans="1:1" x14ac:dyDescent="0.3">
      <c r="A2605" t="s">
        <v>194</v>
      </c>
    </row>
    <row r="2606" spans="1:1" x14ac:dyDescent="0.3">
      <c r="A2606" t="s">
        <v>194</v>
      </c>
    </row>
    <row r="2607" spans="1:1" x14ac:dyDescent="0.3">
      <c r="A2607" t="s">
        <v>194</v>
      </c>
    </row>
    <row r="2608" spans="1:1" x14ac:dyDescent="0.3">
      <c r="A2608" t="s">
        <v>194</v>
      </c>
    </row>
    <row r="2609" spans="1:1" x14ac:dyDescent="0.3">
      <c r="A2609" t="s">
        <v>194</v>
      </c>
    </row>
    <row r="2610" spans="1:1" x14ac:dyDescent="0.3">
      <c r="A2610" t="s">
        <v>194</v>
      </c>
    </row>
    <row r="2611" spans="1:1" x14ac:dyDescent="0.3">
      <c r="A2611" t="s">
        <v>194</v>
      </c>
    </row>
    <row r="2612" spans="1:1" x14ac:dyDescent="0.3">
      <c r="A2612" t="s">
        <v>194</v>
      </c>
    </row>
    <row r="2613" spans="1:1" x14ac:dyDescent="0.3">
      <c r="A2613" t="s">
        <v>194</v>
      </c>
    </row>
    <row r="2614" spans="1:1" x14ac:dyDescent="0.3">
      <c r="A2614" t="s">
        <v>194</v>
      </c>
    </row>
    <row r="2615" spans="1:1" x14ac:dyDescent="0.3">
      <c r="A2615" t="s">
        <v>194</v>
      </c>
    </row>
    <row r="2616" spans="1:1" x14ac:dyDescent="0.3">
      <c r="A2616" t="s">
        <v>194</v>
      </c>
    </row>
    <row r="2617" spans="1:1" x14ac:dyDescent="0.3">
      <c r="A2617" t="s">
        <v>194</v>
      </c>
    </row>
    <row r="2618" spans="1:1" x14ac:dyDescent="0.3">
      <c r="A2618" t="s">
        <v>194</v>
      </c>
    </row>
    <row r="2619" spans="1:1" x14ac:dyDescent="0.3">
      <c r="A2619" t="s">
        <v>194</v>
      </c>
    </row>
    <row r="2620" spans="1:1" x14ac:dyDescent="0.3">
      <c r="A2620" t="s">
        <v>194</v>
      </c>
    </row>
    <row r="2621" spans="1:1" x14ac:dyDescent="0.3">
      <c r="A2621" t="s">
        <v>194</v>
      </c>
    </row>
    <row r="2622" spans="1:1" x14ac:dyDescent="0.3">
      <c r="A2622" t="s">
        <v>194</v>
      </c>
    </row>
    <row r="2623" spans="1:1" x14ac:dyDescent="0.3">
      <c r="A2623" t="s">
        <v>194</v>
      </c>
    </row>
    <row r="2624" spans="1:1" x14ac:dyDescent="0.3">
      <c r="A2624" t="s">
        <v>194</v>
      </c>
    </row>
    <row r="2625" spans="1:1" x14ac:dyDescent="0.3">
      <c r="A2625" t="s">
        <v>194</v>
      </c>
    </row>
    <row r="2626" spans="1:1" x14ac:dyDescent="0.3">
      <c r="A2626" t="s">
        <v>194</v>
      </c>
    </row>
    <row r="2627" spans="1:1" x14ac:dyDescent="0.3">
      <c r="A2627" t="s">
        <v>194</v>
      </c>
    </row>
    <row r="2628" spans="1:1" x14ac:dyDescent="0.3">
      <c r="A2628" t="s">
        <v>194</v>
      </c>
    </row>
    <row r="2629" spans="1:1" x14ac:dyDescent="0.3">
      <c r="A2629" t="s">
        <v>194</v>
      </c>
    </row>
    <row r="2630" spans="1:1" x14ac:dyDescent="0.3">
      <c r="A2630" t="s">
        <v>194</v>
      </c>
    </row>
    <row r="2631" spans="1:1" x14ac:dyDescent="0.3">
      <c r="A2631" t="s">
        <v>194</v>
      </c>
    </row>
    <row r="2632" spans="1:1" x14ac:dyDescent="0.3">
      <c r="A2632" t="s">
        <v>194</v>
      </c>
    </row>
    <row r="2633" spans="1:1" x14ac:dyDescent="0.3">
      <c r="A2633" t="s">
        <v>194</v>
      </c>
    </row>
    <row r="2634" spans="1:1" x14ac:dyDescent="0.3">
      <c r="A2634" t="s">
        <v>194</v>
      </c>
    </row>
    <row r="2635" spans="1:1" x14ac:dyDescent="0.3">
      <c r="A2635" t="s">
        <v>194</v>
      </c>
    </row>
    <row r="2636" spans="1:1" x14ac:dyDescent="0.3">
      <c r="A2636" t="s">
        <v>194</v>
      </c>
    </row>
    <row r="2637" spans="1:1" x14ac:dyDescent="0.3">
      <c r="A2637" t="s">
        <v>194</v>
      </c>
    </row>
    <row r="2638" spans="1:1" x14ac:dyDescent="0.3">
      <c r="A2638" t="s">
        <v>194</v>
      </c>
    </row>
    <row r="2639" spans="1:1" x14ac:dyDescent="0.3">
      <c r="A2639" t="s">
        <v>194</v>
      </c>
    </row>
    <row r="2640" spans="1:1" x14ac:dyDescent="0.3">
      <c r="A2640" t="s">
        <v>194</v>
      </c>
    </row>
    <row r="2641" spans="1:1" x14ac:dyDescent="0.3">
      <c r="A2641" t="s">
        <v>194</v>
      </c>
    </row>
    <row r="2642" spans="1:1" x14ac:dyDescent="0.3">
      <c r="A2642" t="s">
        <v>194</v>
      </c>
    </row>
    <row r="2643" spans="1:1" x14ac:dyDescent="0.3">
      <c r="A2643" t="s">
        <v>194</v>
      </c>
    </row>
    <row r="2644" spans="1:1" x14ac:dyDescent="0.3">
      <c r="A2644" t="s">
        <v>194</v>
      </c>
    </row>
    <row r="2645" spans="1:1" x14ac:dyDescent="0.3">
      <c r="A2645" t="s">
        <v>194</v>
      </c>
    </row>
    <row r="2646" spans="1:1" x14ac:dyDescent="0.3">
      <c r="A2646" t="s">
        <v>194</v>
      </c>
    </row>
    <row r="2647" spans="1:1" x14ac:dyDescent="0.3">
      <c r="A2647" t="s">
        <v>194</v>
      </c>
    </row>
    <row r="2648" spans="1:1" x14ac:dyDescent="0.3">
      <c r="A2648" t="s">
        <v>194</v>
      </c>
    </row>
    <row r="2649" spans="1:1" x14ac:dyDescent="0.3">
      <c r="A2649" t="s">
        <v>194</v>
      </c>
    </row>
    <row r="2650" spans="1:1" x14ac:dyDescent="0.3">
      <c r="A2650" t="s">
        <v>194</v>
      </c>
    </row>
    <row r="2651" spans="1:1" x14ac:dyDescent="0.3">
      <c r="A2651" t="s">
        <v>194</v>
      </c>
    </row>
    <row r="2652" spans="1:1" x14ac:dyDescent="0.3">
      <c r="A2652" t="s">
        <v>194</v>
      </c>
    </row>
    <row r="2653" spans="1:1" x14ac:dyDescent="0.3">
      <c r="A2653" t="s">
        <v>194</v>
      </c>
    </row>
    <row r="2654" spans="1:1" x14ac:dyDescent="0.3">
      <c r="A2654" t="s">
        <v>194</v>
      </c>
    </row>
    <row r="2655" spans="1:1" x14ac:dyDescent="0.3">
      <c r="A2655" t="s">
        <v>194</v>
      </c>
    </row>
    <row r="2656" spans="1:1" x14ac:dyDescent="0.3">
      <c r="A2656" t="s">
        <v>194</v>
      </c>
    </row>
    <row r="2657" spans="1:1" x14ac:dyDescent="0.3">
      <c r="A2657" t="s">
        <v>194</v>
      </c>
    </row>
    <row r="2658" spans="1:1" x14ac:dyDescent="0.3">
      <c r="A2658" t="s">
        <v>194</v>
      </c>
    </row>
    <row r="2659" spans="1:1" x14ac:dyDescent="0.3">
      <c r="A2659" t="s">
        <v>194</v>
      </c>
    </row>
    <row r="2660" spans="1:1" x14ac:dyDescent="0.3">
      <c r="A2660" t="s">
        <v>194</v>
      </c>
    </row>
    <row r="2661" spans="1:1" x14ac:dyDescent="0.3">
      <c r="A2661" t="s">
        <v>194</v>
      </c>
    </row>
    <row r="2662" spans="1:1" x14ac:dyDescent="0.3">
      <c r="A2662" t="s">
        <v>194</v>
      </c>
    </row>
    <row r="2663" spans="1:1" x14ac:dyDescent="0.3">
      <c r="A2663" t="s">
        <v>194</v>
      </c>
    </row>
    <row r="2664" spans="1:1" x14ac:dyDescent="0.3">
      <c r="A2664" t="s">
        <v>194</v>
      </c>
    </row>
    <row r="2665" spans="1:1" x14ac:dyDescent="0.3">
      <c r="A2665" t="s">
        <v>194</v>
      </c>
    </row>
    <row r="2666" spans="1:1" x14ac:dyDescent="0.3">
      <c r="A2666" t="s">
        <v>194</v>
      </c>
    </row>
    <row r="2667" spans="1:1" x14ac:dyDescent="0.3">
      <c r="A2667" t="s">
        <v>194</v>
      </c>
    </row>
    <row r="2668" spans="1:1" x14ac:dyDescent="0.3">
      <c r="A2668" t="s">
        <v>194</v>
      </c>
    </row>
    <row r="2669" spans="1:1" x14ac:dyDescent="0.3">
      <c r="A2669" t="s">
        <v>194</v>
      </c>
    </row>
    <row r="2670" spans="1:1" x14ac:dyDescent="0.3">
      <c r="A2670" t="s">
        <v>194</v>
      </c>
    </row>
    <row r="2671" spans="1:1" x14ac:dyDescent="0.3">
      <c r="A2671" t="s">
        <v>194</v>
      </c>
    </row>
    <row r="2672" spans="1:1" x14ac:dyDescent="0.3">
      <c r="A2672" t="s">
        <v>194</v>
      </c>
    </row>
    <row r="2673" spans="1:1" x14ac:dyDescent="0.3">
      <c r="A2673" t="s">
        <v>194</v>
      </c>
    </row>
    <row r="2674" spans="1:1" x14ac:dyDescent="0.3">
      <c r="A2674" t="s">
        <v>194</v>
      </c>
    </row>
    <row r="2675" spans="1:1" x14ac:dyDescent="0.3">
      <c r="A2675" t="s">
        <v>194</v>
      </c>
    </row>
    <row r="2676" spans="1:1" x14ac:dyDescent="0.3">
      <c r="A2676" t="s">
        <v>194</v>
      </c>
    </row>
    <row r="2677" spans="1:1" x14ac:dyDescent="0.3">
      <c r="A2677" t="s">
        <v>194</v>
      </c>
    </row>
    <row r="2678" spans="1:1" x14ac:dyDescent="0.3">
      <c r="A2678" t="s">
        <v>194</v>
      </c>
    </row>
    <row r="2679" spans="1:1" x14ac:dyDescent="0.3">
      <c r="A2679" t="s">
        <v>194</v>
      </c>
    </row>
    <row r="2680" spans="1:1" x14ac:dyDescent="0.3">
      <c r="A2680" t="s">
        <v>194</v>
      </c>
    </row>
    <row r="2681" spans="1:1" x14ac:dyDescent="0.3">
      <c r="A2681" t="s">
        <v>194</v>
      </c>
    </row>
    <row r="2682" spans="1:1" x14ac:dyDescent="0.3">
      <c r="A2682" t="s">
        <v>194</v>
      </c>
    </row>
    <row r="2683" spans="1:1" x14ac:dyDescent="0.3">
      <c r="A2683" t="s">
        <v>194</v>
      </c>
    </row>
    <row r="2684" spans="1:1" x14ac:dyDescent="0.3">
      <c r="A2684" t="s">
        <v>194</v>
      </c>
    </row>
    <row r="2685" spans="1:1" x14ac:dyDescent="0.3">
      <c r="A2685" t="s">
        <v>194</v>
      </c>
    </row>
    <row r="2686" spans="1:1" x14ac:dyDescent="0.3">
      <c r="A2686" t="s">
        <v>194</v>
      </c>
    </row>
    <row r="2687" spans="1:1" x14ac:dyDescent="0.3">
      <c r="A2687" t="s">
        <v>194</v>
      </c>
    </row>
    <row r="2688" spans="1:1" x14ac:dyDescent="0.3">
      <c r="A2688" t="s">
        <v>194</v>
      </c>
    </row>
    <row r="2689" spans="1:1" x14ac:dyDescent="0.3">
      <c r="A2689" t="s">
        <v>194</v>
      </c>
    </row>
    <row r="2690" spans="1:1" x14ac:dyDescent="0.3">
      <c r="A2690" t="s">
        <v>194</v>
      </c>
    </row>
    <row r="2691" spans="1:1" x14ac:dyDescent="0.3">
      <c r="A2691" t="s">
        <v>194</v>
      </c>
    </row>
    <row r="2692" spans="1:1" x14ac:dyDescent="0.3">
      <c r="A2692" t="s">
        <v>194</v>
      </c>
    </row>
    <row r="2693" spans="1:1" x14ac:dyDescent="0.3">
      <c r="A2693" t="s">
        <v>194</v>
      </c>
    </row>
    <row r="2694" spans="1:1" x14ac:dyDescent="0.3">
      <c r="A2694" t="s">
        <v>194</v>
      </c>
    </row>
    <row r="2695" spans="1:1" x14ac:dyDescent="0.3">
      <c r="A2695" t="s">
        <v>194</v>
      </c>
    </row>
    <row r="2696" spans="1:1" x14ac:dyDescent="0.3">
      <c r="A2696" t="s">
        <v>194</v>
      </c>
    </row>
    <row r="2697" spans="1:1" x14ac:dyDescent="0.3">
      <c r="A2697" t="s">
        <v>194</v>
      </c>
    </row>
    <row r="2698" spans="1:1" x14ac:dyDescent="0.3">
      <c r="A2698" t="s">
        <v>194</v>
      </c>
    </row>
    <row r="2699" spans="1:1" x14ac:dyDescent="0.3">
      <c r="A2699" t="s">
        <v>194</v>
      </c>
    </row>
    <row r="2700" spans="1:1" x14ac:dyDescent="0.3">
      <c r="A2700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0923-B42A-470C-A6B7-53E66EE1C3FE}">
  <dimension ref="A1:J75"/>
  <sheetViews>
    <sheetView tabSelected="1" zoomScale="85" zoomScaleNormal="85" workbookViewId="0">
      <pane ySplit="1" topLeftCell="A46" activePane="bottomLeft" state="frozen"/>
      <selection pane="bottomLeft" activeCell="C56" sqref="C56"/>
    </sheetView>
  </sheetViews>
  <sheetFormatPr defaultRowHeight="14.4" x14ac:dyDescent="0.3"/>
  <cols>
    <col min="1" max="1" width="19" customWidth="1"/>
    <col min="2" max="2" width="31" customWidth="1"/>
    <col min="3" max="3" width="39.21875" customWidth="1"/>
    <col min="4" max="4" width="31" customWidth="1"/>
    <col min="5" max="5" width="35.6640625" customWidth="1"/>
    <col min="6" max="7" width="13.33203125" customWidth="1"/>
    <col min="8" max="9" width="9.77734375" customWidth="1"/>
    <col min="10" max="10" width="15.44140625" customWidth="1"/>
  </cols>
  <sheetData>
    <row r="1" spans="1:10" s="3" customFormat="1" ht="15" thickBot="1" x14ac:dyDescent="0.35">
      <c r="A1" s="5" t="s">
        <v>366</v>
      </c>
      <c r="B1" s="5" t="s">
        <v>145</v>
      </c>
      <c r="C1" s="5" t="s">
        <v>1258</v>
      </c>
      <c r="D1" s="5" t="s">
        <v>1257</v>
      </c>
      <c r="E1" s="5" t="s">
        <v>0</v>
      </c>
      <c r="F1" s="5" t="s">
        <v>13</v>
      </c>
      <c r="G1" s="5" t="s">
        <v>14</v>
      </c>
      <c r="H1" s="5" t="s">
        <v>1</v>
      </c>
      <c r="I1" s="5" t="s">
        <v>2</v>
      </c>
      <c r="J1" s="5" t="s">
        <v>3</v>
      </c>
    </row>
    <row r="2" spans="1:10" x14ac:dyDescent="0.3">
      <c r="A2" t="s">
        <v>147</v>
      </c>
      <c r="B2" s="30" t="s">
        <v>148</v>
      </c>
      <c r="C2" t="s">
        <v>1268</v>
      </c>
      <c r="D2" s="30" t="s">
        <v>152</v>
      </c>
      <c r="E2" s="30" t="s">
        <v>156</v>
      </c>
      <c r="F2" s="37"/>
      <c r="G2" s="50"/>
      <c r="H2" s="30">
        <v>11</v>
      </c>
      <c r="I2" s="30">
        <v>240</v>
      </c>
      <c r="J2" s="30">
        <v>3385</v>
      </c>
    </row>
    <row r="3" spans="1:10" x14ac:dyDescent="0.3">
      <c r="A3" t="s">
        <v>147</v>
      </c>
      <c r="B3" s="30" t="s">
        <v>149</v>
      </c>
      <c r="C3" t="s">
        <v>1269</v>
      </c>
      <c r="D3" s="30" t="s">
        <v>153</v>
      </c>
      <c r="E3" s="30" t="s">
        <v>157</v>
      </c>
      <c r="F3" s="37"/>
      <c r="G3" s="50"/>
      <c r="H3" s="30">
        <v>24</v>
      </c>
      <c r="I3" s="30">
        <v>753</v>
      </c>
      <c r="J3" s="30">
        <v>9053</v>
      </c>
    </row>
    <row r="4" spans="1:10" x14ac:dyDescent="0.3">
      <c r="A4" t="s">
        <v>147</v>
      </c>
      <c r="B4" s="30" t="s">
        <v>150</v>
      </c>
      <c r="C4" t="s">
        <v>1270</v>
      </c>
      <c r="D4" s="30" t="s">
        <v>154</v>
      </c>
      <c r="E4" s="30" t="s">
        <v>158</v>
      </c>
      <c r="F4" s="37"/>
      <c r="G4" s="50"/>
      <c r="H4" s="30">
        <v>26</v>
      </c>
      <c r="I4" s="30">
        <v>657</v>
      </c>
      <c r="J4" s="30">
        <v>7245</v>
      </c>
    </row>
    <row r="5" spans="1:10" x14ac:dyDescent="0.3">
      <c r="A5" t="s">
        <v>147</v>
      </c>
      <c r="B5" s="30" t="s">
        <v>151</v>
      </c>
      <c r="C5" t="s">
        <v>1271</v>
      </c>
      <c r="D5" s="30" t="s">
        <v>155</v>
      </c>
      <c r="E5" s="30" t="s">
        <v>159</v>
      </c>
      <c r="F5" s="37"/>
      <c r="G5" s="50"/>
      <c r="H5" s="30">
        <v>31</v>
      </c>
      <c r="I5" s="30">
        <v>787</v>
      </c>
      <c r="J5" s="30">
        <v>8518</v>
      </c>
    </row>
    <row r="6" spans="1:10" x14ac:dyDescent="0.3">
      <c r="A6" s="31" t="s">
        <v>279</v>
      </c>
      <c r="B6" s="30" t="s">
        <v>280</v>
      </c>
      <c r="C6" t="s">
        <v>1272</v>
      </c>
      <c r="D6" s="30" t="s">
        <v>292</v>
      </c>
      <c r="E6" s="30" t="s">
        <v>293</v>
      </c>
      <c r="F6" s="50"/>
      <c r="G6" s="50"/>
      <c r="H6" s="30"/>
      <c r="I6" s="30"/>
      <c r="J6" s="30"/>
    </row>
    <row r="7" spans="1:10" x14ac:dyDescent="0.3">
      <c r="A7" s="31" t="s">
        <v>279</v>
      </c>
      <c r="B7" s="30" t="s">
        <v>281</v>
      </c>
      <c r="C7" t="s">
        <v>1273</v>
      </c>
      <c r="D7" s="30" t="s">
        <v>294</v>
      </c>
      <c r="E7" s="30" t="s">
        <v>295</v>
      </c>
      <c r="F7" s="50"/>
      <c r="G7" s="50"/>
      <c r="H7" s="30"/>
      <c r="I7" s="30"/>
      <c r="J7" s="30"/>
    </row>
    <row r="8" spans="1:10" x14ac:dyDescent="0.3">
      <c r="A8" s="31" t="s">
        <v>279</v>
      </c>
      <c r="B8" s="30" t="s">
        <v>282</v>
      </c>
      <c r="C8" t="s">
        <v>1274</v>
      </c>
      <c r="D8" s="30" t="s">
        <v>296</v>
      </c>
      <c r="E8" s="30" t="s">
        <v>297</v>
      </c>
      <c r="F8" s="50"/>
      <c r="G8" s="50"/>
      <c r="H8" s="30">
        <v>45</v>
      </c>
      <c r="I8" s="30">
        <v>303</v>
      </c>
      <c r="J8" s="30">
        <v>3730</v>
      </c>
    </row>
    <row r="9" spans="1:10" x14ac:dyDescent="0.3">
      <c r="A9" s="31" t="s">
        <v>279</v>
      </c>
      <c r="B9" s="30" t="s">
        <v>283</v>
      </c>
      <c r="C9" t="s">
        <v>1275</v>
      </c>
      <c r="D9" s="30" t="s">
        <v>298</v>
      </c>
      <c r="E9" s="30" t="s">
        <v>299</v>
      </c>
      <c r="F9" s="50"/>
      <c r="G9" s="50"/>
      <c r="H9" s="30">
        <v>30</v>
      </c>
      <c r="I9" s="30">
        <v>291</v>
      </c>
      <c r="J9" s="30">
        <v>3925</v>
      </c>
    </row>
    <row r="10" spans="1:10" x14ac:dyDescent="0.3">
      <c r="A10" s="31" t="s">
        <v>279</v>
      </c>
      <c r="B10" s="30" t="s">
        <v>284</v>
      </c>
      <c r="C10" t="s">
        <v>1276</v>
      </c>
      <c r="D10" s="30" t="s">
        <v>300</v>
      </c>
      <c r="E10" s="30" t="s">
        <v>293</v>
      </c>
      <c r="F10" s="50"/>
      <c r="G10" s="50"/>
      <c r="H10" s="30">
        <v>36</v>
      </c>
      <c r="I10" s="30">
        <v>565</v>
      </c>
      <c r="J10" s="30">
        <v>6477</v>
      </c>
    </row>
    <row r="11" spans="1:10" x14ac:dyDescent="0.3">
      <c r="A11" s="31" t="s">
        <v>279</v>
      </c>
      <c r="B11" s="30" t="s">
        <v>285</v>
      </c>
      <c r="C11" t="s">
        <v>1277</v>
      </c>
      <c r="D11" s="30" t="s">
        <v>301</v>
      </c>
      <c r="E11" s="30" t="s">
        <v>302</v>
      </c>
      <c r="F11" s="50"/>
      <c r="G11" s="50"/>
      <c r="H11" s="30">
        <v>1</v>
      </c>
      <c r="I11" s="30">
        <v>23</v>
      </c>
      <c r="J11" s="30">
        <v>253</v>
      </c>
    </row>
    <row r="12" spans="1:10" x14ac:dyDescent="0.3">
      <c r="A12" s="31" t="s">
        <v>279</v>
      </c>
      <c r="B12" s="30" t="s">
        <v>286</v>
      </c>
      <c r="C12" t="s">
        <v>1278</v>
      </c>
      <c r="D12" s="30" t="s">
        <v>303</v>
      </c>
      <c r="E12" s="30" t="s">
        <v>304</v>
      </c>
      <c r="F12" s="50"/>
      <c r="G12" s="50"/>
      <c r="H12" s="30">
        <v>29</v>
      </c>
      <c r="I12" s="30">
        <v>335</v>
      </c>
      <c r="J12" s="30">
        <v>4800</v>
      </c>
    </row>
    <row r="13" spans="1:10" x14ac:dyDescent="0.3">
      <c r="A13" s="31" t="s">
        <v>279</v>
      </c>
      <c r="B13" s="30" t="s">
        <v>287</v>
      </c>
      <c r="C13" t="s">
        <v>1279</v>
      </c>
      <c r="D13" s="30" t="s">
        <v>305</v>
      </c>
      <c r="E13" s="30" t="s">
        <v>299</v>
      </c>
      <c r="F13" s="50"/>
      <c r="G13" s="50"/>
      <c r="H13" s="30">
        <v>43</v>
      </c>
      <c r="I13" s="30">
        <v>368</v>
      </c>
      <c r="J13" s="30">
        <v>4467</v>
      </c>
    </row>
    <row r="14" spans="1:10" x14ac:dyDescent="0.3">
      <c r="A14" s="31" t="s">
        <v>279</v>
      </c>
      <c r="B14" s="30" t="s">
        <v>288</v>
      </c>
      <c r="C14" t="s">
        <v>1280</v>
      </c>
      <c r="D14" s="30" t="s">
        <v>305</v>
      </c>
      <c r="E14" s="30" t="s">
        <v>299</v>
      </c>
      <c r="F14" s="50"/>
      <c r="G14" s="50"/>
      <c r="H14" s="30">
        <v>7</v>
      </c>
      <c r="I14" s="30">
        <v>53</v>
      </c>
      <c r="J14" s="30">
        <v>783</v>
      </c>
    </row>
    <row r="15" spans="1:10" x14ac:dyDescent="0.3">
      <c r="A15" s="31" t="s">
        <v>279</v>
      </c>
      <c r="B15" s="30" t="s">
        <v>289</v>
      </c>
      <c r="C15" t="s">
        <v>1281</v>
      </c>
      <c r="D15" s="30" t="s">
        <v>306</v>
      </c>
      <c r="E15" s="30" t="s">
        <v>307</v>
      </c>
      <c r="F15" s="50"/>
      <c r="G15" s="50"/>
      <c r="H15" s="30">
        <v>44</v>
      </c>
      <c r="I15" s="30">
        <v>268</v>
      </c>
      <c r="J15" s="30">
        <v>3763</v>
      </c>
    </row>
    <row r="16" spans="1:10" x14ac:dyDescent="0.3">
      <c r="A16" s="31" t="s">
        <v>279</v>
      </c>
      <c r="B16" s="30" t="s">
        <v>290</v>
      </c>
      <c r="C16" t="s">
        <v>1282</v>
      </c>
      <c r="D16" s="30" t="s">
        <v>308</v>
      </c>
      <c r="E16" s="30" t="s">
        <v>309</v>
      </c>
      <c r="F16" s="50"/>
      <c r="G16" s="50"/>
      <c r="H16" s="30">
        <v>49</v>
      </c>
      <c r="I16" s="30">
        <v>537</v>
      </c>
      <c r="J16" s="30">
        <v>6326</v>
      </c>
    </row>
    <row r="17" spans="1:10" x14ac:dyDescent="0.3">
      <c r="A17" s="31" t="s">
        <v>279</v>
      </c>
      <c r="B17" s="30" t="s">
        <v>291</v>
      </c>
      <c r="C17" t="s">
        <v>1283</v>
      </c>
      <c r="D17" s="30" t="s">
        <v>308</v>
      </c>
      <c r="E17" s="30" t="s">
        <v>309</v>
      </c>
      <c r="F17" s="50"/>
      <c r="G17" s="50"/>
      <c r="H17" s="30">
        <v>2</v>
      </c>
      <c r="I17" s="30">
        <v>28</v>
      </c>
      <c r="J17" s="30">
        <v>527</v>
      </c>
    </row>
    <row r="18" spans="1:10" x14ac:dyDescent="0.3">
      <c r="A18" t="s">
        <v>174</v>
      </c>
      <c r="B18" s="30" t="s">
        <v>165</v>
      </c>
      <c r="C18" t="s">
        <v>1284</v>
      </c>
      <c r="D18" s="30" t="s">
        <v>175</v>
      </c>
      <c r="E18" s="30" t="s">
        <v>185</v>
      </c>
      <c r="F18" s="50"/>
      <c r="G18" s="50"/>
      <c r="H18" s="30"/>
      <c r="I18" s="30"/>
      <c r="J18" s="30"/>
    </row>
    <row r="19" spans="1:10" x14ac:dyDescent="0.3">
      <c r="A19" t="s">
        <v>174</v>
      </c>
      <c r="B19" s="30" t="s">
        <v>160</v>
      </c>
      <c r="C19" t="s">
        <v>1285</v>
      </c>
      <c r="D19" s="30" t="s">
        <v>176</v>
      </c>
      <c r="E19" s="30" t="s">
        <v>186</v>
      </c>
      <c r="F19" s="50"/>
      <c r="G19" s="50"/>
      <c r="H19" s="30">
        <v>2</v>
      </c>
      <c r="I19" s="30">
        <v>59</v>
      </c>
      <c r="J19" s="30">
        <v>670</v>
      </c>
    </row>
    <row r="20" spans="1:10" x14ac:dyDescent="0.3">
      <c r="A20" t="s">
        <v>174</v>
      </c>
      <c r="B20" s="30" t="s">
        <v>161</v>
      </c>
      <c r="C20" t="s">
        <v>1286</v>
      </c>
      <c r="D20" s="30" t="s">
        <v>177</v>
      </c>
      <c r="E20" s="30" t="s">
        <v>186</v>
      </c>
      <c r="F20" s="50"/>
      <c r="G20" s="50"/>
      <c r="H20" s="30">
        <v>19</v>
      </c>
      <c r="I20" s="30">
        <v>268</v>
      </c>
      <c r="J20" s="30">
        <v>3012</v>
      </c>
    </row>
    <row r="21" spans="1:10" x14ac:dyDescent="0.3">
      <c r="A21" t="s">
        <v>174</v>
      </c>
      <c r="B21" s="30" t="s">
        <v>162</v>
      </c>
      <c r="C21" t="s">
        <v>1287</v>
      </c>
      <c r="D21" s="30" t="s">
        <v>178</v>
      </c>
      <c r="E21" s="30" t="s">
        <v>187</v>
      </c>
      <c r="F21" s="50"/>
      <c r="G21" s="50"/>
      <c r="H21" s="30">
        <v>1</v>
      </c>
      <c r="I21" s="30">
        <v>7</v>
      </c>
      <c r="J21" s="30">
        <v>88</v>
      </c>
    </row>
    <row r="22" spans="1:10" x14ac:dyDescent="0.3">
      <c r="A22" t="s">
        <v>174</v>
      </c>
      <c r="B22" s="30" t="s">
        <v>163</v>
      </c>
      <c r="C22" t="s">
        <v>1288</v>
      </c>
      <c r="D22" s="30" t="s">
        <v>178</v>
      </c>
      <c r="E22" s="30" t="s">
        <v>187</v>
      </c>
      <c r="F22" s="50"/>
      <c r="G22" s="50"/>
      <c r="H22" s="30">
        <v>26</v>
      </c>
      <c r="I22" s="30">
        <v>380</v>
      </c>
      <c r="J22" s="30">
        <v>4426</v>
      </c>
    </row>
    <row r="23" spans="1:10" x14ac:dyDescent="0.3">
      <c r="A23" t="s">
        <v>174</v>
      </c>
      <c r="B23" s="30" t="s">
        <v>164</v>
      </c>
      <c r="C23" t="s">
        <v>1289</v>
      </c>
      <c r="D23" s="30" t="s">
        <v>175</v>
      </c>
      <c r="E23" s="30" t="s">
        <v>185</v>
      </c>
      <c r="F23" s="50"/>
      <c r="G23" s="50"/>
      <c r="H23" s="30">
        <v>1</v>
      </c>
      <c r="I23" s="30">
        <v>9</v>
      </c>
      <c r="J23" s="30">
        <v>72</v>
      </c>
    </row>
    <row r="24" spans="1:10" x14ac:dyDescent="0.3">
      <c r="A24" t="s">
        <v>174</v>
      </c>
      <c r="B24" s="30" t="s">
        <v>165</v>
      </c>
      <c r="C24" t="s">
        <v>1290</v>
      </c>
      <c r="D24" s="30" t="s">
        <v>179</v>
      </c>
      <c r="E24" s="30" t="s">
        <v>185</v>
      </c>
      <c r="F24" s="50"/>
      <c r="G24" s="50"/>
      <c r="H24" s="30">
        <v>66</v>
      </c>
      <c r="I24" s="30">
        <v>808</v>
      </c>
      <c r="J24" s="30">
        <v>9838</v>
      </c>
    </row>
    <row r="25" spans="1:10" x14ac:dyDescent="0.3">
      <c r="A25" t="s">
        <v>174</v>
      </c>
      <c r="B25" s="30" t="s">
        <v>166</v>
      </c>
      <c r="C25" t="s">
        <v>1291</v>
      </c>
      <c r="D25" s="30" t="s">
        <v>175</v>
      </c>
      <c r="E25" s="30" t="s">
        <v>185</v>
      </c>
      <c r="F25" s="50"/>
      <c r="G25" s="50"/>
      <c r="H25" s="30">
        <v>1</v>
      </c>
      <c r="I25" s="30">
        <v>5</v>
      </c>
      <c r="J25" s="30">
        <v>55</v>
      </c>
    </row>
    <row r="26" spans="1:10" x14ac:dyDescent="0.3">
      <c r="A26" t="s">
        <v>174</v>
      </c>
      <c r="B26" s="30" t="s">
        <v>167</v>
      </c>
      <c r="C26" t="s">
        <v>1292</v>
      </c>
      <c r="D26" s="30" t="s">
        <v>180</v>
      </c>
      <c r="E26" s="30" t="s">
        <v>188</v>
      </c>
      <c r="F26" s="50"/>
      <c r="G26" s="50"/>
      <c r="H26" s="30">
        <v>23</v>
      </c>
      <c r="I26" s="30">
        <v>255</v>
      </c>
      <c r="J26" s="30">
        <v>3002</v>
      </c>
    </row>
    <row r="27" spans="1:10" x14ac:dyDescent="0.3">
      <c r="A27" t="s">
        <v>174</v>
      </c>
      <c r="B27" s="30" t="s">
        <v>168</v>
      </c>
      <c r="C27" t="s">
        <v>1293</v>
      </c>
      <c r="D27" s="30" t="s">
        <v>181</v>
      </c>
      <c r="E27" s="30" t="s">
        <v>189</v>
      </c>
      <c r="F27" s="50"/>
      <c r="G27" s="50"/>
      <c r="H27" s="30">
        <v>36</v>
      </c>
      <c r="I27" s="30">
        <v>501</v>
      </c>
      <c r="J27" s="30">
        <v>6684</v>
      </c>
    </row>
    <row r="28" spans="1:10" x14ac:dyDescent="0.3">
      <c r="A28" t="s">
        <v>174</v>
      </c>
      <c r="B28" s="30" t="s">
        <v>169</v>
      </c>
      <c r="C28" t="s">
        <v>1294</v>
      </c>
      <c r="D28" s="30" t="s">
        <v>182</v>
      </c>
      <c r="E28" s="30" t="s">
        <v>190</v>
      </c>
      <c r="F28" s="50"/>
      <c r="G28" s="50"/>
      <c r="H28" s="30">
        <v>34</v>
      </c>
      <c r="I28" s="30">
        <v>345</v>
      </c>
      <c r="J28" s="30">
        <v>3782</v>
      </c>
    </row>
    <row r="29" spans="1:10" x14ac:dyDescent="0.3">
      <c r="A29" t="s">
        <v>174</v>
      </c>
      <c r="B29" s="30" t="s">
        <v>170</v>
      </c>
      <c r="C29" t="s">
        <v>1295</v>
      </c>
      <c r="D29" s="30" t="s">
        <v>183</v>
      </c>
      <c r="E29" s="30" t="s">
        <v>191</v>
      </c>
      <c r="F29" s="50"/>
      <c r="G29" s="50"/>
      <c r="H29" s="30">
        <v>22</v>
      </c>
      <c r="I29" s="30">
        <v>410</v>
      </c>
      <c r="J29" s="30">
        <v>4839</v>
      </c>
    </row>
    <row r="30" spans="1:10" x14ac:dyDescent="0.3">
      <c r="A30" t="s">
        <v>174</v>
      </c>
      <c r="B30" s="30" t="s">
        <v>171</v>
      </c>
      <c r="C30" t="s">
        <v>1296</v>
      </c>
      <c r="D30" s="30" t="s">
        <v>177</v>
      </c>
      <c r="E30" s="30" t="s">
        <v>192</v>
      </c>
      <c r="F30" s="50"/>
      <c r="G30" s="50"/>
      <c r="H30" s="30">
        <v>23</v>
      </c>
      <c r="I30" s="30">
        <v>276</v>
      </c>
      <c r="J30" s="30">
        <v>3210</v>
      </c>
    </row>
    <row r="31" spans="1:10" x14ac:dyDescent="0.3">
      <c r="A31" t="s">
        <v>174</v>
      </c>
      <c r="B31" s="30" t="s">
        <v>172</v>
      </c>
      <c r="C31" t="s">
        <v>1297</v>
      </c>
      <c r="D31" s="30" t="s">
        <v>184</v>
      </c>
      <c r="E31" s="30" t="s">
        <v>193</v>
      </c>
      <c r="F31" s="50"/>
      <c r="G31" s="50"/>
      <c r="H31" s="30">
        <v>30</v>
      </c>
      <c r="I31" s="30">
        <v>544</v>
      </c>
      <c r="J31" s="30">
        <v>6621</v>
      </c>
    </row>
    <row r="32" spans="1:10" x14ac:dyDescent="0.3">
      <c r="A32" t="s">
        <v>174</v>
      </c>
      <c r="B32" s="30" t="s">
        <v>173</v>
      </c>
      <c r="C32" t="s">
        <v>1298</v>
      </c>
      <c r="D32" s="30" t="s">
        <v>181</v>
      </c>
      <c r="E32" s="30" t="s">
        <v>189</v>
      </c>
      <c r="F32" s="50"/>
      <c r="G32" s="50"/>
      <c r="H32" s="30">
        <v>1</v>
      </c>
      <c r="I32" s="30">
        <v>8</v>
      </c>
      <c r="J32" s="30">
        <v>116</v>
      </c>
    </row>
    <row r="33" spans="1:10" x14ac:dyDescent="0.3">
      <c r="A33" t="s">
        <v>146</v>
      </c>
      <c r="B33" t="s">
        <v>4</v>
      </c>
      <c r="C33" t="s">
        <v>1299</v>
      </c>
      <c r="D33" t="s">
        <v>5</v>
      </c>
      <c r="E33" t="s">
        <v>6</v>
      </c>
      <c r="F33" s="37">
        <v>-3.7887900000000001</v>
      </c>
      <c r="G33" s="37">
        <v>103.524</v>
      </c>
      <c r="H33">
        <v>25</v>
      </c>
      <c r="I33">
        <v>366</v>
      </c>
      <c r="J33">
        <v>4081</v>
      </c>
    </row>
    <row r="34" spans="1:10" x14ac:dyDescent="0.3">
      <c r="A34" t="s">
        <v>146</v>
      </c>
      <c r="B34" t="s">
        <v>7</v>
      </c>
      <c r="C34" t="s">
        <v>1300</v>
      </c>
      <c r="D34" t="s">
        <v>8</v>
      </c>
      <c r="E34" t="s">
        <v>9</v>
      </c>
      <c r="F34" s="37">
        <v>-3.77841</v>
      </c>
      <c r="G34" s="50">
        <v>103.553</v>
      </c>
      <c r="H34" s="31">
        <v>17</v>
      </c>
      <c r="I34" s="31">
        <v>438</v>
      </c>
      <c r="J34" s="31">
        <v>6133</v>
      </c>
    </row>
    <row r="35" spans="1:10" x14ac:dyDescent="0.3">
      <c r="A35" t="s">
        <v>146</v>
      </c>
      <c r="B35" t="s">
        <v>10</v>
      </c>
      <c r="C35" t="s">
        <v>1301</v>
      </c>
      <c r="D35" t="s">
        <v>11</v>
      </c>
      <c r="E35" t="s">
        <v>12</v>
      </c>
      <c r="F35" s="37">
        <v>-3.8050600000000001</v>
      </c>
      <c r="G35" s="50">
        <v>103.539</v>
      </c>
      <c r="H35" s="31">
        <v>7</v>
      </c>
      <c r="I35" s="31">
        <v>128</v>
      </c>
      <c r="J35" s="31">
        <v>1631</v>
      </c>
    </row>
    <row r="36" spans="1:10" x14ac:dyDescent="0.3">
      <c r="A36" t="s">
        <v>194</v>
      </c>
      <c r="B36" s="34" t="s">
        <v>195</v>
      </c>
      <c r="C36" t="s">
        <v>1259</v>
      </c>
      <c r="D36" s="30" t="s">
        <v>216</v>
      </c>
      <c r="E36" s="30" t="s">
        <v>226</v>
      </c>
      <c r="F36" s="113">
        <v>3.0044305555999999</v>
      </c>
      <c r="G36" s="113">
        <v>99.123374999999996</v>
      </c>
      <c r="H36" s="30">
        <v>10</v>
      </c>
      <c r="I36" s="30">
        <v>146</v>
      </c>
      <c r="J36" s="30">
        <v>1708</v>
      </c>
    </row>
    <row r="37" spans="1:10" x14ac:dyDescent="0.3">
      <c r="A37" t="s">
        <v>194</v>
      </c>
      <c r="B37" s="34" t="s">
        <v>196</v>
      </c>
      <c r="C37" t="s">
        <v>1260</v>
      </c>
      <c r="D37" s="30" t="s">
        <v>216</v>
      </c>
      <c r="E37" s="30" t="s">
        <v>226</v>
      </c>
      <c r="F37" s="113">
        <v>3.0044305555999999</v>
      </c>
      <c r="G37" s="113">
        <v>99.123374999999996</v>
      </c>
      <c r="H37" s="30">
        <v>4</v>
      </c>
      <c r="I37" s="30">
        <v>75</v>
      </c>
      <c r="J37" s="30">
        <v>948</v>
      </c>
    </row>
    <row r="38" spans="1:10" x14ac:dyDescent="0.3">
      <c r="A38" t="s">
        <v>194</v>
      </c>
      <c r="B38" s="34" t="s">
        <v>197</v>
      </c>
      <c r="C38" t="s">
        <v>1261</v>
      </c>
      <c r="D38" s="30" t="s">
        <v>216</v>
      </c>
      <c r="E38" s="30" t="s">
        <v>226</v>
      </c>
      <c r="F38" s="113">
        <v>3.0044305555999999</v>
      </c>
      <c r="G38" s="113">
        <v>99.123374999999996</v>
      </c>
      <c r="H38" s="30">
        <v>1</v>
      </c>
      <c r="I38" s="30">
        <v>40</v>
      </c>
      <c r="J38" s="30">
        <v>616</v>
      </c>
    </row>
    <row r="39" spans="1:10" x14ac:dyDescent="0.3">
      <c r="A39" t="s">
        <v>194</v>
      </c>
      <c r="B39" s="34" t="s">
        <v>198</v>
      </c>
      <c r="C39" t="s">
        <v>1262</v>
      </c>
      <c r="D39" s="30" t="s">
        <v>216</v>
      </c>
      <c r="E39" s="30" t="s">
        <v>226</v>
      </c>
      <c r="F39" s="113">
        <v>3.0044305555999999</v>
      </c>
      <c r="G39" s="113">
        <v>99.123374999999996</v>
      </c>
      <c r="H39" s="30">
        <v>1</v>
      </c>
      <c r="I39" s="30">
        <v>33</v>
      </c>
      <c r="J39" s="30">
        <v>312</v>
      </c>
    </row>
    <row r="40" spans="1:10" x14ac:dyDescent="0.3">
      <c r="A40" t="s">
        <v>194</v>
      </c>
      <c r="B40" s="30" t="s">
        <v>199</v>
      </c>
      <c r="C40" t="s">
        <v>1302</v>
      </c>
      <c r="D40" s="30" t="s">
        <v>217</v>
      </c>
      <c r="E40" s="30" t="s">
        <v>227</v>
      </c>
      <c r="F40" s="50"/>
      <c r="G40" s="50"/>
      <c r="H40" s="30">
        <v>2</v>
      </c>
      <c r="I40" s="30">
        <v>17</v>
      </c>
      <c r="J40" s="30">
        <v>199</v>
      </c>
    </row>
    <row r="41" spans="1:10" x14ac:dyDescent="0.3">
      <c r="A41" t="s">
        <v>194</v>
      </c>
      <c r="B41" s="30" t="s">
        <v>200</v>
      </c>
      <c r="C41" t="s">
        <v>1303</v>
      </c>
      <c r="D41" s="30" t="s">
        <v>217</v>
      </c>
      <c r="E41" s="30" t="s">
        <v>227</v>
      </c>
      <c r="F41" s="50"/>
      <c r="G41" s="50"/>
      <c r="H41" s="30">
        <v>11</v>
      </c>
      <c r="I41" s="30">
        <v>151</v>
      </c>
      <c r="J41" s="30">
        <v>2239</v>
      </c>
    </row>
    <row r="42" spans="1:10" x14ac:dyDescent="0.3">
      <c r="A42" t="s">
        <v>194</v>
      </c>
      <c r="B42" s="30" t="s">
        <v>201</v>
      </c>
      <c r="C42" t="s">
        <v>1304</v>
      </c>
      <c r="D42" s="30" t="s">
        <v>217</v>
      </c>
      <c r="E42" s="30" t="s">
        <v>227</v>
      </c>
      <c r="F42" s="50"/>
      <c r="G42" s="50"/>
      <c r="H42" s="30">
        <v>6</v>
      </c>
      <c r="I42" s="30">
        <v>87</v>
      </c>
      <c r="J42" s="30">
        <v>1304</v>
      </c>
    </row>
    <row r="43" spans="1:10" x14ac:dyDescent="0.3">
      <c r="A43" t="s">
        <v>194</v>
      </c>
      <c r="B43" s="30" t="s">
        <v>202</v>
      </c>
      <c r="C43" t="s">
        <v>1305</v>
      </c>
      <c r="D43" s="30" t="s">
        <v>218</v>
      </c>
      <c r="E43" s="30" t="s">
        <v>228</v>
      </c>
      <c r="F43" s="50"/>
      <c r="G43" s="50"/>
      <c r="H43" s="30">
        <v>1</v>
      </c>
      <c r="I43" s="30">
        <v>27</v>
      </c>
      <c r="J43" s="30">
        <v>247</v>
      </c>
    </row>
    <row r="44" spans="1:10" x14ac:dyDescent="0.3">
      <c r="A44" t="s">
        <v>194</v>
      </c>
      <c r="B44" s="30" t="s">
        <v>203</v>
      </c>
      <c r="C44" t="s">
        <v>1306</v>
      </c>
      <c r="D44" s="30" t="s">
        <v>219</v>
      </c>
      <c r="E44" s="30" t="s">
        <v>228</v>
      </c>
      <c r="F44" s="50"/>
      <c r="G44" s="50"/>
      <c r="H44" s="30">
        <v>8</v>
      </c>
      <c r="I44" s="30">
        <v>98</v>
      </c>
      <c r="J44" s="30">
        <v>936</v>
      </c>
    </row>
    <row r="45" spans="1:10" x14ac:dyDescent="0.3">
      <c r="A45" t="s">
        <v>194</v>
      </c>
      <c r="B45" s="30" t="s">
        <v>204</v>
      </c>
      <c r="C45" t="s">
        <v>1307</v>
      </c>
      <c r="D45" s="30" t="s">
        <v>218</v>
      </c>
      <c r="E45" s="30" t="s">
        <v>228</v>
      </c>
      <c r="F45" s="50"/>
      <c r="G45" s="50"/>
      <c r="H45" s="30">
        <v>1</v>
      </c>
      <c r="I45" s="30">
        <v>18</v>
      </c>
      <c r="J45" s="30">
        <v>251</v>
      </c>
    </row>
    <row r="46" spans="1:10" x14ac:dyDescent="0.3">
      <c r="A46" t="s">
        <v>194</v>
      </c>
      <c r="B46" s="34" t="s">
        <v>205</v>
      </c>
      <c r="C46" t="s">
        <v>1263</v>
      </c>
      <c r="D46" s="30" t="s">
        <v>220</v>
      </c>
      <c r="E46" s="30" t="s">
        <v>229</v>
      </c>
      <c r="F46" s="113">
        <v>3.1555277778000002</v>
      </c>
      <c r="G46" s="113">
        <v>99.316961111099999</v>
      </c>
      <c r="H46" s="30">
        <v>8</v>
      </c>
      <c r="I46" s="30">
        <v>110</v>
      </c>
      <c r="J46" s="30">
        <v>1422</v>
      </c>
    </row>
    <row r="47" spans="1:10" x14ac:dyDescent="0.3">
      <c r="A47" t="s">
        <v>194</v>
      </c>
      <c r="B47" s="34" t="s">
        <v>206</v>
      </c>
      <c r="C47" t="s">
        <v>1264</v>
      </c>
      <c r="D47" s="30" t="s">
        <v>220</v>
      </c>
      <c r="E47" s="30" t="s">
        <v>229</v>
      </c>
      <c r="F47" s="113">
        <v>3.1555277778000002</v>
      </c>
      <c r="G47" s="113">
        <v>99.316961111099999</v>
      </c>
      <c r="H47" s="30">
        <v>8</v>
      </c>
      <c r="I47" s="30">
        <v>141</v>
      </c>
      <c r="J47" s="30">
        <v>1834</v>
      </c>
    </row>
    <row r="48" spans="1:10" x14ac:dyDescent="0.3">
      <c r="A48" t="s">
        <v>194</v>
      </c>
      <c r="B48" s="34" t="s">
        <v>207</v>
      </c>
      <c r="C48" t="s">
        <v>1265</v>
      </c>
      <c r="D48" s="30" t="s">
        <v>220</v>
      </c>
      <c r="E48" s="30" t="s">
        <v>229</v>
      </c>
      <c r="F48" s="113">
        <v>3.1555277778000002</v>
      </c>
      <c r="G48" s="113">
        <v>99.316961111099999</v>
      </c>
      <c r="H48" s="30">
        <v>2</v>
      </c>
      <c r="I48" s="30">
        <v>20</v>
      </c>
      <c r="J48" s="30">
        <v>271</v>
      </c>
    </row>
    <row r="49" spans="1:10" x14ac:dyDescent="0.3">
      <c r="A49" t="s">
        <v>194</v>
      </c>
      <c r="B49" s="30" t="s">
        <v>208</v>
      </c>
      <c r="C49" t="s">
        <v>1308</v>
      </c>
      <c r="D49" s="30" t="s">
        <v>221</v>
      </c>
      <c r="E49" s="30" t="s">
        <v>230</v>
      </c>
      <c r="F49" s="50"/>
      <c r="G49" s="50"/>
      <c r="H49" s="30">
        <v>8</v>
      </c>
      <c r="I49" s="30">
        <v>173</v>
      </c>
      <c r="J49" s="30">
        <v>2257</v>
      </c>
    </row>
    <row r="50" spans="1:10" x14ac:dyDescent="0.3">
      <c r="A50" t="s">
        <v>194</v>
      </c>
      <c r="B50" s="30" t="s">
        <v>209</v>
      </c>
      <c r="C50" t="s">
        <v>1309</v>
      </c>
      <c r="D50" s="30" t="s">
        <v>222</v>
      </c>
      <c r="E50" s="30" t="s">
        <v>233</v>
      </c>
      <c r="F50" s="50"/>
      <c r="G50" s="50"/>
      <c r="H50" s="30">
        <v>2</v>
      </c>
      <c r="I50" s="30">
        <v>24</v>
      </c>
      <c r="J50" s="30">
        <v>351</v>
      </c>
    </row>
    <row r="51" spans="1:10" x14ac:dyDescent="0.3">
      <c r="A51" t="s">
        <v>194</v>
      </c>
      <c r="B51" s="34" t="s">
        <v>210</v>
      </c>
      <c r="C51" t="s">
        <v>1266</v>
      </c>
      <c r="D51" s="30" t="s">
        <v>223</v>
      </c>
      <c r="E51" s="30" t="s">
        <v>231</v>
      </c>
      <c r="F51" s="37">
        <v>3.0022194444000001</v>
      </c>
      <c r="G51" s="37">
        <v>99.216869444400004</v>
      </c>
      <c r="H51" s="30">
        <v>11</v>
      </c>
      <c r="I51" s="30">
        <v>203</v>
      </c>
      <c r="J51" s="30">
        <v>2414</v>
      </c>
    </row>
    <row r="52" spans="1:10" x14ac:dyDescent="0.3">
      <c r="A52" s="31" t="s">
        <v>194</v>
      </c>
      <c r="B52" s="34" t="s">
        <v>211</v>
      </c>
      <c r="C52" t="s">
        <v>1267</v>
      </c>
      <c r="D52" s="30" t="s">
        <v>223</v>
      </c>
      <c r="E52" s="30" t="s">
        <v>231</v>
      </c>
      <c r="F52" s="37">
        <v>3.0022194444000001</v>
      </c>
      <c r="G52" s="37">
        <v>99.216869444400004</v>
      </c>
      <c r="H52" s="30">
        <v>4</v>
      </c>
      <c r="I52" s="30">
        <v>40</v>
      </c>
      <c r="J52" s="30">
        <v>768</v>
      </c>
    </row>
    <row r="53" spans="1:10" x14ac:dyDescent="0.3">
      <c r="A53" s="31" t="s">
        <v>194</v>
      </c>
      <c r="B53" s="30" t="s">
        <v>212</v>
      </c>
      <c r="C53" s="31" t="s">
        <v>1310</v>
      </c>
      <c r="D53" s="30" t="s">
        <v>220</v>
      </c>
      <c r="E53" s="30" t="s">
        <v>229</v>
      </c>
      <c r="F53" s="50"/>
      <c r="G53" s="50"/>
      <c r="H53" s="30">
        <v>1</v>
      </c>
      <c r="I53" s="30">
        <v>12</v>
      </c>
      <c r="J53" s="30">
        <v>141</v>
      </c>
    </row>
    <row r="54" spans="1:10" x14ac:dyDescent="0.3">
      <c r="A54" s="31" t="s">
        <v>194</v>
      </c>
      <c r="B54" s="30" t="s">
        <v>213</v>
      </c>
      <c r="C54" s="31" t="s">
        <v>1316</v>
      </c>
      <c r="D54" s="30" t="s">
        <v>224</v>
      </c>
      <c r="E54" s="30" t="s">
        <v>232</v>
      </c>
      <c r="F54" s="50"/>
      <c r="G54" s="50"/>
      <c r="H54" s="30">
        <v>1</v>
      </c>
      <c r="I54" s="30">
        <v>16</v>
      </c>
      <c r="J54" s="30">
        <v>269</v>
      </c>
    </row>
    <row r="55" spans="1:10" x14ac:dyDescent="0.3">
      <c r="A55" s="31" t="s">
        <v>194</v>
      </c>
      <c r="B55" s="30" t="s">
        <v>214</v>
      </c>
      <c r="C55" s="31" t="s">
        <v>1317</v>
      </c>
      <c r="D55" s="30" t="s">
        <v>225</v>
      </c>
      <c r="E55" s="30" t="s">
        <v>226</v>
      </c>
      <c r="F55" s="50"/>
      <c r="G55" s="50"/>
      <c r="H55" s="30">
        <v>1</v>
      </c>
      <c r="I55" s="30">
        <v>13</v>
      </c>
      <c r="J55" s="30">
        <v>200</v>
      </c>
    </row>
    <row r="56" spans="1:10" x14ac:dyDescent="0.3">
      <c r="A56" s="31" t="s">
        <v>194</v>
      </c>
      <c r="B56" s="30" t="s">
        <v>215</v>
      </c>
      <c r="C56" s="31" t="s">
        <v>1315</v>
      </c>
      <c r="D56" s="30" t="s">
        <v>220</v>
      </c>
      <c r="E56" s="30" t="s">
        <v>229</v>
      </c>
      <c r="F56" s="50"/>
      <c r="G56" s="50"/>
      <c r="H56" s="30">
        <v>1</v>
      </c>
      <c r="I56" s="30">
        <v>14</v>
      </c>
      <c r="J56" s="30">
        <v>179</v>
      </c>
    </row>
    <row r="57" spans="1:10" x14ac:dyDescent="0.3">
      <c r="A57" s="31" t="s">
        <v>194</v>
      </c>
      <c r="B57" s="30" t="s">
        <v>253</v>
      </c>
      <c r="C57" s="31" t="s">
        <v>1318</v>
      </c>
      <c r="D57" s="30" t="s">
        <v>216</v>
      </c>
      <c r="E57" s="30" t="s">
        <v>226</v>
      </c>
      <c r="F57" s="50"/>
      <c r="G57" s="50"/>
      <c r="H57" s="30"/>
      <c r="I57" s="30"/>
      <c r="J57" s="30"/>
    </row>
    <row r="58" spans="1:10" x14ac:dyDescent="0.3">
      <c r="A58" s="31" t="s">
        <v>240</v>
      </c>
      <c r="B58" s="30" t="s">
        <v>234</v>
      </c>
      <c r="C58" s="31" t="s">
        <v>1319</v>
      </c>
      <c r="D58" s="30" t="s">
        <v>241</v>
      </c>
      <c r="E58" s="30" t="s">
        <v>247</v>
      </c>
      <c r="F58" s="50"/>
      <c r="G58" s="50"/>
      <c r="H58" s="30">
        <v>16</v>
      </c>
      <c r="I58" s="30">
        <v>243</v>
      </c>
      <c r="J58" s="30">
        <v>3031</v>
      </c>
    </row>
    <row r="59" spans="1:10" x14ac:dyDescent="0.3">
      <c r="A59" s="31" t="s">
        <v>240</v>
      </c>
      <c r="B59" s="30" t="s">
        <v>235</v>
      </c>
      <c r="C59" s="31" t="s">
        <v>1320</v>
      </c>
      <c r="D59" s="30" t="s">
        <v>242</v>
      </c>
      <c r="E59" s="30" t="s">
        <v>248</v>
      </c>
      <c r="F59" s="50"/>
      <c r="G59" s="50"/>
      <c r="H59" s="30">
        <v>15</v>
      </c>
      <c r="I59" s="30">
        <v>303</v>
      </c>
      <c r="J59" s="30">
        <v>3798</v>
      </c>
    </row>
    <row r="60" spans="1:10" x14ac:dyDescent="0.3">
      <c r="A60" s="31" t="s">
        <v>240</v>
      </c>
      <c r="B60" s="30" t="s">
        <v>236</v>
      </c>
      <c r="C60" s="31" t="s">
        <v>1321</v>
      </c>
      <c r="D60" s="30" t="s">
        <v>243</v>
      </c>
      <c r="E60" s="30" t="s">
        <v>249</v>
      </c>
      <c r="F60" s="50"/>
      <c r="G60" s="50"/>
      <c r="H60" s="30">
        <v>9</v>
      </c>
      <c r="I60" s="30">
        <v>169</v>
      </c>
      <c r="J60" s="30">
        <v>2286</v>
      </c>
    </row>
    <row r="61" spans="1:10" x14ac:dyDescent="0.3">
      <c r="A61" s="31" t="s">
        <v>240</v>
      </c>
      <c r="B61" s="30" t="s">
        <v>237</v>
      </c>
      <c r="C61" s="31" t="s">
        <v>1313</v>
      </c>
      <c r="D61" s="30" t="s">
        <v>244</v>
      </c>
      <c r="E61" s="30" t="s">
        <v>250</v>
      </c>
      <c r="F61" s="50"/>
      <c r="G61" s="50"/>
      <c r="H61" s="30">
        <v>27</v>
      </c>
      <c r="I61" s="30">
        <v>457</v>
      </c>
      <c r="J61" s="30">
        <v>5930</v>
      </c>
    </row>
    <row r="62" spans="1:10" x14ac:dyDescent="0.3">
      <c r="A62" s="31" t="s">
        <v>240</v>
      </c>
      <c r="B62" s="30" t="s">
        <v>238</v>
      </c>
      <c r="C62" s="31" t="s">
        <v>1322</v>
      </c>
      <c r="D62" s="30" t="s">
        <v>245</v>
      </c>
      <c r="E62" s="30" t="s">
        <v>251</v>
      </c>
      <c r="F62" s="50"/>
      <c r="G62" s="50"/>
      <c r="H62" s="30">
        <v>23</v>
      </c>
      <c r="I62" s="30">
        <v>465</v>
      </c>
      <c r="J62" s="30">
        <v>5088</v>
      </c>
    </row>
    <row r="63" spans="1:10" x14ac:dyDescent="0.3">
      <c r="A63" s="31" t="s">
        <v>240</v>
      </c>
      <c r="B63" s="30" t="s">
        <v>239</v>
      </c>
      <c r="C63" s="31" t="s">
        <v>1323</v>
      </c>
      <c r="D63" s="30" t="s">
        <v>246</v>
      </c>
      <c r="E63" s="30" t="s">
        <v>252</v>
      </c>
      <c r="F63" s="50"/>
      <c r="G63" s="50"/>
      <c r="H63" s="30">
        <v>4</v>
      </c>
      <c r="I63" s="30">
        <v>102</v>
      </c>
      <c r="J63" s="30">
        <v>1460</v>
      </c>
    </row>
    <row r="64" spans="1:10" x14ac:dyDescent="0.3">
      <c r="A64" s="31" t="s">
        <v>254</v>
      </c>
      <c r="B64" s="30" t="s">
        <v>255</v>
      </c>
      <c r="C64" s="31" t="s">
        <v>1324</v>
      </c>
      <c r="D64" s="30" t="s">
        <v>267</v>
      </c>
      <c r="E64" s="30" t="s">
        <v>268</v>
      </c>
      <c r="F64" s="50"/>
      <c r="G64" s="50"/>
      <c r="H64" s="30"/>
      <c r="I64" s="30"/>
      <c r="J64" s="30"/>
    </row>
    <row r="65" spans="1:10" x14ac:dyDescent="0.3">
      <c r="A65" s="31" t="s">
        <v>254</v>
      </c>
      <c r="B65" s="30" t="s">
        <v>256</v>
      </c>
      <c r="C65" s="31" t="s">
        <v>1325</v>
      </c>
      <c r="D65" s="30" t="s">
        <v>269</v>
      </c>
      <c r="E65" s="30" t="s">
        <v>270</v>
      </c>
      <c r="F65" s="50"/>
      <c r="G65" s="50"/>
      <c r="H65" s="30"/>
      <c r="I65" s="30"/>
      <c r="J65" s="30"/>
    </row>
    <row r="66" spans="1:10" x14ac:dyDescent="0.3">
      <c r="A66" s="31" t="s">
        <v>254</v>
      </c>
      <c r="B66" s="30" t="s">
        <v>257</v>
      </c>
      <c r="C66" s="31" t="s">
        <v>1326</v>
      </c>
      <c r="D66" s="30" t="s">
        <v>269</v>
      </c>
      <c r="E66" s="30" t="s">
        <v>270</v>
      </c>
      <c r="F66" s="50"/>
      <c r="G66" s="50"/>
      <c r="H66" s="30">
        <v>29</v>
      </c>
      <c r="I66" s="30">
        <v>505</v>
      </c>
      <c r="J66" s="30">
        <v>6802</v>
      </c>
    </row>
    <row r="67" spans="1:10" x14ac:dyDescent="0.3">
      <c r="A67" s="31" t="s">
        <v>254</v>
      </c>
      <c r="B67" s="30" t="s">
        <v>258</v>
      </c>
      <c r="C67" s="31" t="s">
        <v>1312</v>
      </c>
      <c r="D67" s="30" t="s">
        <v>271</v>
      </c>
      <c r="E67" s="30" t="s">
        <v>272</v>
      </c>
      <c r="F67" s="50"/>
      <c r="G67" s="50"/>
      <c r="H67" s="30"/>
      <c r="I67" s="30"/>
      <c r="J67" s="30"/>
    </row>
    <row r="68" spans="1:10" x14ac:dyDescent="0.3">
      <c r="A68" s="31" t="s">
        <v>254</v>
      </c>
      <c r="B68" s="30" t="s">
        <v>259</v>
      </c>
      <c r="C68" s="31" t="s">
        <v>1311</v>
      </c>
      <c r="D68" s="30" t="s">
        <v>267</v>
      </c>
      <c r="E68" s="30" t="s">
        <v>268</v>
      </c>
      <c r="F68" s="50"/>
      <c r="G68" s="50"/>
      <c r="H68" s="30">
        <v>44</v>
      </c>
      <c r="I68" s="30">
        <v>706</v>
      </c>
      <c r="J68" s="30">
        <v>9385</v>
      </c>
    </row>
    <row r="69" spans="1:10" x14ac:dyDescent="0.3">
      <c r="A69" s="31" t="s">
        <v>254</v>
      </c>
      <c r="B69" s="30" t="s">
        <v>260</v>
      </c>
      <c r="C69" s="31" t="s">
        <v>1327</v>
      </c>
      <c r="D69" s="30" t="s">
        <v>273</v>
      </c>
      <c r="E69" s="30" t="s">
        <v>274</v>
      </c>
      <c r="F69" s="50"/>
      <c r="G69" s="50"/>
      <c r="H69" s="30">
        <v>1</v>
      </c>
      <c r="I69" s="30">
        <v>9</v>
      </c>
      <c r="J69" s="30">
        <v>137</v>
      </c>
    </row>
    <row r="70" spans="1:10" x14ac:dyDescent="0.3">
      <c r="A70" s="31" t="s">
        <v>254</v>
      </c>
      <c r="B70" s="30" t="s">
        <v>261</v>
      </c>
      <c r="C70" s="31" t="s">
        <v>1328</v>
      </c>
      <c r="D70" s="30" t="s">
        <v>267</v>
      </c>
      <c r="E70" s="30" t="s">
        <v>268</v>
      </c>
      <c r="F70" s="50"/>
      <c r="G70" s="50"/>
      <c r="H70" s="30">
        <v>1</v>
      </c>
      <c r="I70" s="30">
        <v>2</v>
      </c>
      <c r="J70" s="30">
        <v>16</v>
      </c>
    </row>
    <row r="71" spans="1:10" x14ac:dyDescent="0.3">
      <c r="A71" s="31" t="s">
        <v>254</v>
      </c>
      <c r="B71" s="30" t="s">
        <v>262</v>
      </c>
      <c r="C71" s="31" t="s">
        <v>1329</v>
      </c>
      <c r="D71" s="30" t="s">
        <v>275</v>
      </c>
      <c r="E71" s="30" t="s">
        <v>276</v>
      </c>
      <c r="F71" s="50"/>
      <c r="G71" s="50"/>
      <c r="H71" s="30">
        <v>32</v>
      </c>
      <c r="I71" s="30">
        <v>401</v>
      </c>
      <c r="J71" s="30">
        <v>5225</v>
      </c>
    </row>
    <row r="72" spans="1:10" x14ac:dyDescent="0.3">
      <c r="A72" s="31" t="s">
        <v>254</v>
      </c>
      <c r="B72" s="30" t="s">
        <v>263</v>
      </c>
      <c r="C72" s="31" t="s">
        <v>1330</v>
      </c>
      <c r="D72" s="30" t="s">
        <v>267</v>
      </c>
      <c r="E72" s="30" t="s">
        <v>268</v>
      </c>
      <c r="F72" s="50"/>
      <c r="G72" s="50"/>
      <c r="H72" s="30">
        <v>1</v>
      </c>
      <c r="I72" s="30">
        <v>19</v>
      </c>
      <c r="J72" s="30">
        <v>251</v>
      </c>
    </row>
    <row r="73" spans="1:10" x14ac:dyDescent="0.3">
      <c r="A73" s="31" t="s">
        <v>254</v>
      </c>
      <c r="B73" s="30" t="s">
        <v>264</v>
      </c>
      <c r="C73" s="31" t="s">
        <v>1331</v>
      </c>
      <c r="D73" s="30" t="s">
        <v>277</v>
      </c>
      <c r="E73" s="30" t="s">
        <v>278</v>
      </c>
      <c r="F73" s="50"/>
      <c r="G73" s="50"/>
      <c r="H73" s="30">
        <v>1</v>
      </c>
      <c r="I73" s="30">
        <v>12</v>
      </c>
      <c r="J73" s="30">
        <v>121</v>
      </c>
    </row>
    <row r="74" spans="1:10" x14ac:dyDescent="0.3">
      <c r="A74" s="31" t="s">
        <v>254</v>
      </c>
      <c r="B74" s="30" t="s">
        <v>265</v>
      </c>
      <c r="C74" s="31" t="s">
        <v>1332</v>
      </c>
      <c r="D74" s="30" t="s">
        <v>277</v>
      </c>
      <c r="E74" s="30" t="s">
        <v>278</v>
      </c>
      <c r="F74" s="50"/>
      <c r="G74" s="50"/>
      <c r="H74" s="30">
        <v>31</v>
      </c>
      <c r="I74" s="30">
        <v>239</v>
      </c>
      <c r="J74" s="30">
        <v>2473</v>
      </c>
    </row>
    <row r="75" spans="1:10" x14ac:dyDescent="0.3">
      <c r="A75" s="31" t="s">
        <v>254</v>
      </c>
      <c r="B75" s="30" t="s">
        <v>266</v>
      </c>
      <c r="C75" s="31" t="s">
        <v>1314</v>
      </c>
      <c r="D75" s="30" t="s">
        <v>277</v>
      </c>
      <c r="E75" s="30" t="s">
        <v>278</v>
      </c>
      <c r="F75" s="50"/>
      <c r="G75" s="50"/>
      <c r="H75" s="30"/>
      <c r="I75" s="30"/>
      <c r="J75" s="30"/>
    </row>
  </sheetData>
  <sortState ref="A36:J57">
    <sortCondition ref="A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9508-ECBE-49AF-AA39-45091BE75B56}">
  <dimension ref="A1:M56"/>
  <sheetViews>
    <sheetView zoomScale="70" zoomScaleNormal="70" workbookViewId="0">
      <pane ySplit="1" topLeftCell="A23" activePane="bottomLeft" state="frozen"/>
      <selection activeCell="E1" sqref="E1"/>
      <selection pane="bottomLeft" activeCell="D2" sqref="D2"/>
    </sheetView>
  </sheetViews>
  <sheetFormatPr defaultRowHeight="14.4" x14ac:dyDescent="0.3"/>
  <cols>
    <col min="1" max="1" width="25.109375" customWidth="1"/>
    <col min="2" max="3" width="13.77734375" customWidth="1"/>
    <col min="4" max="4" width="26.109375" customWidth="1"/>
    <col min="5" max="5" width="24.88671875" customWidth="1"/>
    <col min="6" max="6" width="18.77734375" customWidth="1"/>
    <col min="7" max="7" width="15.33203125" customWidth="1"/>
    <col min="8" max="8" width="29.6640625" style="2" customWidth="1"/>
    <col min="9" max="10" width="13.77734375" customWidth="1"/>
    <col min="11" max="11" width="21" customWidth="1"/>
    <col min="12" max="12" width="11.5546875" customWidth="1"/>
    <col min="13" max="13" width="17.21875" customWidth="1"/>
  </cols>
  <sheetData>
    <row r="1" spans="1:13" ht="15" thickBot="1" x14ac:dyDescent="0.35">
      <c r="A1" s="5" t="s">
        <v>125</v>
      </c>
      <c r="B1" s="5" t="s">
        <v>128</v>
      </c>
      <c r="C1" s="5" t="s">
        <v>127</v>
      </c>
      <c r="D1" s="5" t="s">
        <v>126</v>
      </c>
      <c r="E1" s="5" t="s">
        <v>64</v>
      </c>
      <c r="F1" s="5" t="s">
        <v>66</v>
      </c>
      <c r="G1" s="5" t="s">
        <v>65</v>
      </c>
      <c r="H1" s="5" t="s">
        <v>63</v>
      </c>
      <c r="I1" s="5" t="s">
        <v>129</v>
      </c>
      <c r="J1" s="5" t="s">
        <v>130</v>
      </c>
      <c r="K1" s="5" t="s">
        <v>131</v>
      </c>
      <c r="L1" s="5" t="s">
        <v>2</v>
      </c>
      <c r="M1" s="5" t="s">
        <v>3</v>
      </c>
    </row>
    <row r="2" spans="1:13" x14ac:dyDescent="0.3">
      <c r="A2" t="s">
        <v>4</v>
      </c>
      <c r="B2" t="e">
        <f>VLOOKUP(A2, olt_db!$B$1:$J$4, 5, FALSE)</f>
        <v>#N/A</v>
      </c>
      <c r="C2" t="e">
        <f>VLOOKUP(A2, olt_db!$B$1:$J$4, 6, FALSE)</f>
        <v>#N/A</v>
      </c>
      <c r="D2" t="s">
        <v>15</v>
      </c>
      <c r="E2" s="14" t="str">
        <f>"OLT-" &amp; MID(D2, 12, 8) &amp; "-FDT-" &amp; RIGHT(D2, 3)</f>
        <v>OLT-70188104-FDT-011</v>
      </c>
      <c r="F2" t="str">
        <f>LEFT(E2, 12)</f>
        <v>OLT-70188104</v>
      </c>
      <c r="G2" t="str">
        <f>"FDT-" &amp; RIGHT(E2, 3)</f>
        <v>FDT-011</v>
      </c>
      <c r="H2" s="7" t="str">
        <f>LOOKUP(A2, olt_db!$B:$B, olt_db!$D:$D)</f>
        <v>TBG-MOJOTENGAH</v>
      </c>
      <c r="I2">
        <v>-3.8056030000000001</v>
      </c>
      <c r="J2">
        <v>103.51651099999999</v>
      </c>
      <c r="K2" s="6">
        <f>ACOS(COS(RADIANS(90-olt_db!$F$2))*COS(RADIANS(90-I2))+SIN(RADIANS(90-olt_db!$F$2))*SIN(RADIANS(90-I2))*COS(RADIANS(olt_db!$G$2-J2)))*6371393</f>
        <v>11507843.940231258</v>
      </c>
      <c r="L2">
        <v>6</v>
      </c>
      <c r="M2">
        <v>57</v>
      </c>
    </row>
    <row r="3" spans="1:13" x14ac:dyDescent="0.3">
      <c r="A3" t="s">
        <v>4</v>
      </c>
      <c r="B3" t="e">
        <f>VLOOKUP(A3, olt_db!$B$1:$J$4, 5, FALSE)</f>
        <v>#N/A</v>
      </c>
      <c r="C3" t="e">
        <f>VLOOKUP(A3, olt_db!$B$1:$J$4, 6, FALSE)</f>
        <v>#N/A</v>
      </c>
      <c r="D3" t="s">
        <v>16</v>
      </c>
      <c r="E3" s="14" t="str">
        <f t="shared" ref="E3:E50" si="0">"OLT-" &amp; MID(D3, 12, 8) &amp; "-FDT-" &amp; RIGHT(D3, 3)</f>
        <v>OLT-70188104-FDT-019</v>
      </c>
      <c r="F3" t="str">
        <f t="shared" ref="F3:F50" si="1">LEFT(E3, 12)</f>
        <v>OLT-70188104</v>
      </c>
      <c r="G3" t="str">
        <f t="shared" ref="G3:G50" si="2">"FDT-" &amp; RIGHT(E3, 3)</f>
        <v>FDT-019</v>
      </c>
      <c r="H3" s="7" t="str">
        <f>LOOKUP(A3, olt_db!$B:$B, olt_db!$D:$D)</f>
        <v>TBG-MOJOTENGAH</v>
      </c>
      <c r="I3">
        <v>-3.7633909999999999</v>
      </c>
      <c r="J3">
        <v>103.567243</v>
      </c>
      <c r="K3" s="6">
        <f>ACOS(COS(RADIANS(90-olt_db!$F$2))*COS(RADIANS(90-I3))+SIN(RADIANS(90-olt_db!$F$2))*SIN(RADIANS(90-I3))*COS(RADIANS(olt_db!$G$2-J3)))*6371393</f>
        <v>11513547.02830934</v>
      </c>
      <c r="L3">
        <v>23</v>
      </c>
      <c r="M3">
        <v>289</v>
      </c>
    </row>
    <row r="4" spans="1:13" x14ac:dyDescent="0.3">
      <c r="A4" t="s">
        <v>4</v>
      </c>
      <c r="B4" t="e">
        <f>VLOOKUP(A4, olt_db!$B$1:$J$4, 5, FALSE)</f>
        <v>#N/A</v>
      </c>
      <c r="C4" t="e">
        <f>VLOOKUP(A4, olt_db!$B$1:$J$4, 6, FALSE)</f>
        <v>#N/A</v>
      </c>
      <c r="D4" t="s">
        <v>17</v>
      </c>
      <c r="E4" s="14" t="str">
        <f t="shared" si="0"/>
        <v>OLT-70188104-FDT-031</v>
      </c>
      <c r="F4" t="str">
        <f t="shared" si="1"/>
        <v>OLT-70188104</v>
      </c>
      <c r="G4" t="str">
        <f t="shared" si="2"/>
        <v>FDT-031</v>
      </c>
      <c r="H4" s="7" t="str">
        <f>LOOKUP(A4, olt_db!$B:$B, olt_db!$D:$D)</f>
        <v>TBG-MOJOTENGAH</v>
      </c>
      <c r="I4">
        <v>-3.7906059999999999</v>
      </c>
      <c r="J4">
        <v>103.52640700000001</v>
      </c>
      <c r="K4" s="6">
        <f>ACOS(COS(RADIANS(90-olt_db!$F$2))*COS(RADIANS(90-I4))+SIN(RADIANS(90-olt_db!$F$2))*SIN(RADIANS(90-I4))*COS(RADIANS(olt_db!$G$2-J4)))*6371393</f>
        <v>11508968.398612058</v>
      </c>
      <c r="L4">
        <v>5</v>
      </c>
      <c r="M4">
        <v>60</v>
      </c>
    </row>
    <row r="5" spans="1:13" x14ac:dyDescent="0.3">
      <c r="A5" t="s">
        <v>4</v>
      </c>
      <c r="B5" t="e">
        <f>VLOOKUP(A5, olt_db!$B$1:$J$4, 5, FALSE)</f>
        <v>#N/A</v>
      </c>
      <c r="C5" t="e">
        <f>VLOOKUP(A5, olt_db!$B$1:$J$4, 6, FALSE)</f>
        <v>#N/A</v>
      </c>
      <c r="D5" t="s">
        <v>18</v>
      </c>
      <c r="E5" s="14" t="str">
        <f t="shared" si="0"/>
        <v>OLT-70188104-FDT-040</v>
      </c>
      <c r="F5" t="str">
        <f t="shared" si="1"/>
        <v>OLT-70188104</v>
      </c>
      <c r="G5" t="str">
        <f t="shared" si="2"/>
        <v>FDT-040</v>
      </c>
      <c r="H5" s="7" t="str">
        <f>LOOKUP(A5, olt_db!$B:$B, olt_db!$D:$D)</f>
        <v>TBG-MOJOTENGAH</v>
      </c>
      <c r="I5">
        <v>-3.779995</v>
      </c>
      <c r="J5">
        <v>103.520044</v>
      </c>
      <c r="K5" s="6">
        <f>ACOS(COS(RADIANS(90-olt_db!$F$2))*COS(RADIANS(90-I5))+SIN(RADIANS(90-olt_db!$F$2))*SIN(RADIANS(90-I5))*COS(RADIANS(olt_db!$G$2-J5)))*6371393</f>
        <v>11508281.187101563</v>
      </c>
      <c r="L5">
        <v>8</v>
      </c>
      <c r="M5">
        <v>93</v>
      </c>
    </row>
    <row r="6" spans="1:13" x14ac:dyDescent="0.3">
      <c r="A6" t="s">
        <v>4</v>
      </c>
      <c r="B6" t="e">
        <f>VLOOKUP(A6, olt_db!$B$1:$J$4, 5, FALSE)</f>
        <v>#N/A</v>
      </c>
      <c r="C6" t="e">
        <f>VLOOKUP(A6, olt_db!$B$1:$J$4, 6, FALSE)</f>
        <v>#N/A</v>
      </c>
      <c r="D6" t="s">
        <v>19</v>
      </c>
      <c r="E6" s="14" t="str">
        <f t="shared" si="0"/>
        <v>OLT-70188104-FDT-041</v>
      </c>
      <c r="F6" t="str">
        <f t="shared" si="1"/>
        <v>OLT-70188104</v>
      </c>
      <c r="G6" t="str">
        <f t="shared" si="2"/>
        <v>FDT-041</v>
      </c>
      <c r="H6" s="7" t="str">
        <f>LOOKUP(A6, olt_db!$B:$B, olt_db!$D:$D)</f>
        <v>TBG-MOJOTENGAH</v>
      </c>
      <c r="I6">
        <v>-3.785704</v>
      </c>
      <c r="J6">
        <v>103.531728</v>
      </c>
      <c r="K6" s="6">
        <f>ACOS(COS(RADIANS(90-olt_db!$F$2))*COS(RADIANS(90-I6))+SIN(RADIANS(90-olt_db!$F$2))*SIN(RADIANS(90-I6))*COS(RADIANS(olt_db!$G$2-J6)))*6371393</f>
        <v>11509567.400413949</v>
      </c>
      <c r="L6">
        <v>23</v>
      </c>
      <c r="M6">
        <v>248</v>
      </c>
    </row>
    <row r="7" spans="1:13" x14ac:dyDescent="0.3">
      <c r="A7" t="s">
        <v>4</v>
      </c>
      <c r="B7" t="e">
        <f>VLOOKUP(A7, olt_db!$B$1:$J$4, 5, FALSE)</f>
        <v>#N/A</v>
      </c>
      <c r="C7" t="e">
        <f>VLOOKUP(A7, olt_db!$B$1:$J$4, 6, FALSE)</f>
        <v>#N/A</v>
      </c>
      <c r="D7" t="s">
        <v>20</v>
      </c>
      <c r="E7" s="14" t="str">
        <f t="shared" si="0"/>
        <v>OLT-70188104-FDT-043</v>
      </c>
      <c r="F7" t="str">
        <f t="shared" si="1"/>
        <v>OLT-70188104</v>
      </c>
      <c r="G7" t="str">
        <f t="shared" si="2"/>
        <v>FDT-043</v>
      </c>
      <c r="H7" s="7" t="str">
        <f>LOOKUP(A7, olt_db!$B:$B, olt_db!$D:$D)</f>
        <v>TBG-MOJOTENGAH</v>
      </c>
      <c r="I7">
        <v>-3.78565</v>
      </c>
      <c r="J7">
        <v>103.53377399999999</v>
      </c>
      <c r="K7" s="6">
        <f>ACOS(COS(RADIANS(90-olt_db!$F$2))*COS(RADIANS(90-I7))+SIN(RADIANS(90-olt_db!$F$2))*SIN(RADIANS(90-I7))*COS(RADIANS(olt_db!$G$2-J7)))*6371393</f>
        <v>11509794.48957544</v>
      </c>
      <c r="L7">
        <v>18</v>
      </c>
      <c r="M7">
        <v>212</v>
      </c>
    </row>
    <row r="8" spans="1:13" x14ac:dyDescent="0.3">
      <c r="A8" t="s">
        <v>4</v>
      </c>
      <c r="B8" t="e">
        <f>VLOOKUP(A8, olt_db!$B$1:$J$4, 5, FALSE)</f>
        <v>#N/A</v>
      </c>
      <c r="C8" t="e">
        <f>VLOOKUP(A8, olt_db!$B$1:$J$4, 6, FALSE)</f>
        <v>#N/A</v>
      </c>
      <c r="D8" t="s">
        <v>21</v>
      </c>
      <c r="E8" s="14" t="str">
        <f t="shared" si="0"/>
        <v>OLT-70188104-FDT-050</v>
      </c>
      <c r="F8" t="str">
        <f t="shared" si="1"/>
        <v>OLT-70188104</v>
      </c>
      <c r="G8" t="str">
        <f t="shared" si="2"/>
        <v>FDT-050</v>
      </c>
      <c r="H8" s="7" t="str">
        <f>LOOKUP(A8, olt_db!$B:$B, olt_db!$D:$D)</f>
        <v>TBG-MOJOTENGAH</v>
      </c>
      <c r="I8">
        <v>-3.781256</v>
      </c>
      <c r="J8">
        <v>103.522809</v>
      </c>
      <c r="K8" s="6">
        <f>ACOS(COS(RADIANS(90-olt_db!$F$2))*COS(RADIANS(90-I8))+SIN(RADIANS(90-olt_db!$F$2))*SIN(RADIANS(90-I8))*COS(RADIANS(olt_db!$G$2-J8)))*6371393</f>
        <v>11508585.729223372</v>
      </c>
      <c r="L8">
        <v>5</v>
      </c>
      <c r="M8">
        <v>42</v>
      </c>
    </row>
    <row r="9" spans="1:13" x14ac:dyDescent="0.3">
      <c r="A9" t="s">
        <v>4</v>
      </c>
      <c r="B9" t="e">
        <f>VLOOKUP(A9, olt_db!$B$1:$J$4, 5, FALSE)</f>
        <v>#N/A</v>
      </c>
      <c r="C9" t="e">
        <f>VLOOKUP(A9, olt_db!$B$1:$J$4, 6, FALSE)</f>
        <v>#N/A</v>
      </c>
      <c r="D9" t="s">
        <v>22</v>
      </c>
      <c r="E9" s="14" t="str">
        <f t="shared" si="0"/>
        <v>OLT-70188104-FDT-055</v>
      </c>
      <c r="F9" t="str">
        <f t="shared" si="1"/>
        <v>OLT-70188104</v>
      </c>
      <c r="G9" t="str">
        <f>"FDT-" &amp; RIGHT(E9, 3)</f>
        <v>FDT-055</v>
      </c>
      <c r="H9" s="7" t="str">
        <f>LOOKUP(A9, olt_db!$B:$B, olt_db!$D:$D)</f>
        <v>TBG-MOJOTENGAH</v>
      </c>
      <c r="I9">
        <v>-3.7970929999999998</v>
      </c>
      <c r="J9">
        <v>103.516912</v>
      </c>
      <c r="K9" s="6">
        <f>ACOS(COS(RADIANS(90-olt_db!$F$2))*COS(RADIANS(90-I9))+SIN(RADIANS(90-olt_db!$F$2))*SIN(RADIANS(90-I9))*COS(RADIANS(olt_db!$G$2-J9)))*6371393</f>
        <v>11507903.508135412</v>
      </c>
      <c r="L9">
        <v>4</v>
      </c>
      <c r="M9">
        <v>45</v>
      </c>
    </row>
    <row r="10" spans="1:13" x14ac:dyDescent="0.3">
      <c r="A10" t="s">
        <v>4</v>
      </c>
      <c r="B10" t="e">
        <f>VLOOKUP(A10, olt_db!$B$1:$J$4, 5, FALSE)</f>
        <v>#N/A</v>
      </c>
      <c r="C10" t="e">
        <f>VLOOKUP(A10, olt_db!$B$1:$J$4, 6, FALSE)</f>
        <v>#N/A</v>
      </c>
      <c r="D10" t="s">
        <v>23</v>
      </c>
      <c r="E10" s="14" t="str">
        <f t="shared" si="0"/>
        <v>OLT-70188104-FDT-056</v>
      </c>
      <c r="F10" t="str">
        <f t="shared" si="1"/>
        <v>OLT-70188104</v>
      </c>
      <c r="G10" t="str">
        <f t="shared" si="2"/>
        <v>FDT-056</v>
      </c>
      <c r="H10" s="7" t="str">
        <f>LOOKUP(A10, olt_db!$B:$B, olt_db!$D:$D)</f>
        <v>TBG-MOJOTENGAH</v>
      </c>
      <c r="I10">
        <v>-3.7788379999999999</v>
      </c>
      <c r="J10">
        <v>103.528173</v>
      </c>
      <c r="K10" s="6">
        <f>ACOS(COS(RADIANS(90-olt_db!$F$2))*COS(RADIANS(90-I10))+SIN(RADIANS(90-olt_db!$F$2))*SIN(RADIANS(90-I10))*COS(RADIANS(olt_db!$G$2-J10)))*6371393</f>
        <v>11509185.106716068</v>
      </c>
      <c r="L10">
        <v>11</v>
      </c>
      <c r="M10">
        <v>104</v>
      </c>
    </row>
    <row r="11" spans="1:13" x14ac:dyDescent="0.3">
      <c r="A11" t="s">
        <v>4</v>
      </c>
      <c r="B11" t="e">
        <f>VLOOKUP(A11, olt_db!$B$1:$J$4, 5, FALSE)</f>
        <v>#N/A</v>
      </c>
      <c r="C11" t="e">
        <f>VLOOKUP(A11, olt_db!$B$1:$J$4, 6, FALSE)</f>
        <v>#N/A</v>
      </c>
      <c r="D11" t="s">
        <v>24</v>
      </c>
      <c r="E11" s="14" t="str">
        <f t="shared" si="0"/>
        <v>OLT-70188104-FDT-057</v>
      </c>
      <c r="F11" t="str">
        <f t="shared" si="1"/>
        <v>OLT-70188104</v>
      </c>
      <c r="G11" t="str">
        <f t="shared" si="2"/>
        <v>FDT-057</v>
      </c>
      <c r="H11" s="7" t="str">
        <f>LOOKUP(A11, olt_db!$B:$B, olt_db!$D:$D)</f>
        <v>TBG-MOJOTENGAH</v>
      </c>
      <c r="I11">
        <v>-3.779979</v>
      </c>
      <c r="J11">
        <v>103.53104399999999</v>
      </c>
      <c r="K11" s="6">
        <f>ACOS(COS(RADIANS(90-olt_db!$F$2))*COS(RADIANS(90-I11))+SIN(RADIANS(90-olt_db!$F$2))*SIN(RADIANS(90-I11))*COS(RADIANS(olt_db!$G$2-J11)))*6371393</f>
        <v>11509501.620463101</v>
      </c>
      <c r="L11">
        <v>12</v>
      </c>
      <c r="M11">
        <v>132</v>
      </c>
    </row>
    <row r="12" spans="1:13" x14ac:dyDescent="0.3">
      <c r="A12" t="s">
        <v>4</v>
      </c>
      <c r="B12" t="e">
        <f>VLOOKUP(A12, olt_db!$B$1:$J$4, 5, FALSE)</f>
        <v>#N/A</v>
      </c>
      <c r="C12" t="e">
        <f>VLOOKUP(A12, olt_db!$B$1:$J$4, 6, FALSE)</f>
        <v>#N/A</v>
      </c>
      <c r="D12" t="s">
        <v>25</v>
      </c>
      <c r="E12" s="14" t="str">
        <f t="shared" si="0"/>
        <v>OLT-70188104-FDT-058</v>
      </c>
      <c r="F12" t="str">
        <f t="shared" si="1"/>
        <v>OLT-70188104</v>
      </c>
      <c r="G12" t="str">
        <f t="shared" si="2"/>
        <v>FDT-058</v>
      </c>
      <c r="H12" s="7" t="str">
        <f>LOOKUP(A12, olt_db!$B:$B, olt_db!$D:$D)</f>
        <v>TBG-MOJOTENGAH</v>
      </c>
      <c r="I12">
        <v>-3.788259</v>
      </c>
      <c r="J12">
        <v>103.530162</v>
      </c>
      <c r="K12" s="6">
        <f>ACOS(COS(RADIANS(90-olt_db!$F$2))*COS(RADIANS(90-I12))+SIN(RADIANS(90-olt_db!$F$2))*SIN(RADIANS(90-I12))*COS(RADIANS(olt_db!$G$2-J12)))*6371393</f>
        <v>11509389.145285413</v>
      </c>
      <c r="L12">
        <v>15</v>
      </c>
      <c r="M12">
        <v>226</v>
      </c>
    </row>
    <row r="13" spans="1:13" x14ac:dyDescent="0.3">
      <c r="A13" t="s">
        <v>4</v>
      </c>
      <c r="B13" t="e">
        <f>VLOOKUP(A13, olt_db!$B$1:$J$4, 5, FALSE)</f>
        <v>#N/A</v>
      </c>
      <c r="C13" t="e">
        <f>VLOOKUP(A13, olt_db!$B$1:$J$4, 6, FALSE)</f>
        <v>#N/A</v>
      </c>
      <c r="D13" t="s">
        <v>26</v>
      </c>
      <c r="E13" s="14" t="str">
        <f t="shared" si="0"/>
        <v>OLT-70188104-FDT-059</v>
      </c>
      <c r="F13" t="str">
        <f t="shared" si="1"/>
        <v>OLT-70188104</v>
      </c>
      <c r="G13" t="str">
        <f t="shared" si="2"/>
        <v>FDT-059</v>
      </c>
      <c r="H13" s="7" t="str">
        <f>LOOKUP(A13, olt_db!$B:$B, olt_db!$D:$D)</f>
        <v>TBG-MOJOTENGAH</v>
      </c>
      <c r="I13">
        <v>-3.8024360000000001</v>
      </c>
      <c r="J13">
        <v>103.525235</v>
      </c>
      <c r="K13" s="6">
        <f>ACOS(COS(RADIANS(90-olt_db!$F$2))*COS(RADIANS(90-I13))+SIN(RADIANS(90-olt_db!$F$2))*SIN(RADIANS(90-I13))*COS(RADIANS(olt_db!$G$2-J13)))*6371393</f>
        <v>11508817.421755543</v>
      </c>
      <c r="L13">
        <v>2</v>
      </c>
      <c r="M13">
        <v>16</v>
      </c>
    </row>
    <row r="14" spans="1:13" x14ac:dyDescent="0.3">
      <c r="A14" t="s">
        <v>4</v>
      </c>
      <c r="B14" t="e">
        <f>VLOOKUP(A14, olt_db!$B$1:$J$4, 5, FALSE)</f>
        <v>#N/A</v>
      </c>
      <c r="C14" t="e">
        <f>VLOOKUP(A14, olt_db!$B$1:$J$4, 6, FALSE)</f>
        <v>#N/A</v>
      </c>
      <c r="D14" t="s">
        <v>27</v>
      </c>
      <c r="E14" s="14" t="str">
        <f t="shared" si="0"/>
        <v>OLT-70188104-FDT-060</v>
      </c>
      <c r="F14" t="str">
        <f t="shared" si="1"/>
        <v>OLT-70188104</v>
      </c>
      <c r="G14" t="str">
        <f t="shared" si="2"/>
        <v>FDT-060</v>
      </c>
      <c r="H14" s="7" t="str">
        <f>LOOKUP(A14, olt_db!$B:$B, olt_db!$D:$D)</f>
        <v>TBG-MOJOTENGAH</v>
      </c>
      <c r="I14">
        <v>-3.8079260000000001</v>
      </c>
      <c r="J14">
        <v>103.54025</v>
      </c>
      <c r="K14" s="6">
        <f>ACOS(COS(RADIANS(90-olt_db!$F$2))*COS(RADIANS(90-I14))+SIN(RADIANS(90-olt_db!$F$2))*SIN(RADIANS(90-I14))*COS(RADIANS(olt_db!$G$2-J14)))*6371393</f>
        <v>11510473.473119026</v>
      </c>
      <c r="L14">
        <v>5</v>
      </c>
      <c r="M14">
        <v>66</v>
      </c>
    </row>
    <row r="15" spans="1:13" x14ac:dyDescent="0.3">
      <c r="A15" t="s">
        <v>4</v>
      </c>
      <c r="B15" t="e">
        <f>VLOOKUP(A15, olt_db!$B$1:$J$4, 5, FALSE)</f>
        <v>#N/A</v>
      </c>
      <c r="C15" t="e">
        <f>VLOOKUP(A15, olt_db!$B$1:$J$4, 6, FALSE)</f>
        <v>#N/A</v>
      </c>
      <c r="D15" t="s">
        <v>28</v>
      </c>
      <c r="E15" s="14" t="str">
        <f t="shared" si="0"/>
        <v>OLT-70188104-FDT-063</v>
      </c>
      <c r="F15" t="str">
        <f t="shared" si="1"/>
        <v>OLT-70188104</v>
      </c>
      <c r="G15" t="str">
        <f t="shared" si="2"/>
        <v>FDT-063</v>
      </c>
      <c r="H15" s="7" t="str">
        <f>LOOKUP(A15, olt_db!$B:$B, olt_db!$D:$D)</f>
        <v>TBG-MOJOTENGAH</v>
      </c>
      <c r="I15">
        <v>-3.785066</v>
      </c>
      <c r="J15">
        <v>103.539338</v>
      </c>
      <c r="K15" s="6">
        <f>ACOS(COS(RADIANS(90-olt_db!$F$2))*COS(RADIANS(90-I15))+SIN(RADIANS(90-olt_db!$F$2))*SIN(RADIANS(90-I15))*COS(RADIANS(olt_db!$G$2-J15)))*6371393</f>
        <v>11510412.820585666</v>
      </c>
      <c r="L15">
        <v>17</v>
      </c>
      <c r="M15">
        <v>209</v>
      </c>
    </row>
    <row r="16" spans="1:13" x14ac:dyDescent="0.3">
      <c r="A16" t="s">
        <v>4</v>
      </c>
      <c r="B16" t="e">
        <f>VLOOKUP(A16, olt_db!$B$1:$J$4, 5, FALSE)</f>
        <v>#N/A</v>
      </c>
      <c r="C16" t="e">
        <f>VLOOKUP(A16, olt_db!$B$1:$J$4, 6, FALSE)</f>
        <v>#N/A</v>
      </c>
      <c r="D16" t="s">
        <v>29</v>
      </c>
      <c r="E16" s="14" t="str">
        <f t="shared" si="0"/>
        <v>OLT-70188104-FDT-065</v>
      </c>
      <c r="F16" t="str">
        <f t="shared" si="1"/>
        <v>OLT-70188104</v>
      </c>
      <c r="G16" t="str">
        <f t="shared" si="2"/>
        <v>FDT-065</v>
      </c>
      <c r="H16" s="7" t="str">
        <f>LOOKUP(A16, olt_db!$B:$B, olt_db!$D:$D)</f>
        <v>TBG-MOJOTENGAH</v>
      </c>
      <c r="I16">
        <v>-3.8014359999999998</v>
      </c>
      <c r="J16">
        <v>103.52484</v>
      </c>
      <c r="K16" s="6">
        <f>ACOS(COS(RADIANS(90-olt_db!$F$2))*COS(RADIANS(90-I16))+SIN(RADIANS(90-olt_db!$F$2))*SIN(RADIANS(90-I16))*COS(RADIANS(olt_db!$G$2-J16)))*6371393</f>
        <v>11508775.372701561</v>
      </c>
      <c r="L16">
        <v>7</v>
      </c>
      <c r="M16">
        <v>49</v>
      </c>
    </row>
    <row r="17" spans="1:13" x14ac:dyDescent="0.3">
      <c r="A17" t="s">
        <v>4</v>
      </c>
      <c r="B17" t="e">
        <f>VLOOKUP(A17, olt_db!$B$1:$J$4, 5, FALSE)</f>
        <v>#N/A</v>
      </c>
      <c r="C17" t="e">
        <f>VLOOKUP(A17, olt_db!$B$1:$J$4, 6, FALSE)</f>
        <v>#N/A</v>
      </c>
      <c r="D17" t="s">
        <v>30</v>
      </c>
      <c r="E17" s="14" t="str">
        <f t="shared" si="0"/>
        <v>OLT-70188104-FDT-070</v>
      </c>
      <c r="F17" t="str">
        <f t="shared" si="1"/>
        <v>OLT-70188104</v>
      </c>
      <c r="G17" t="str">
        <f t="shared" si="2"/>
        <v>FDT-070</v>
      </c>
      <c r="H17" s="7" t="str">
        <f>LOOKUP(A17, olt_db!$B:$B, olt_db!$D:$D)</f>
        <v>TBG-MOJOTENGAH</v>
      </c>
      <c r="I17">
        <v>-3.802308</v>
      </c>
      <c r="J17">
        <v>103.523061</v>
      </c>
      <c r="K17" s="6">
        <f>ACOS(COS(RADIANS(90-olt_db!$F$2))*COS(RADIANS(90-I17))+SIN(RADIANS(90-olt_db!$F$2))*SIN(RADIANS(90-I17))*COS(RADIANS(olt_db!$G$2-J17)))*6371393</f>
        <v>11508576.458923955</v>
      </c>
      <c r="L17">
        <v>12</v>
      </c>
      <c r="M17">
        <v>106</v>
      </c>
    </row>
    <row r="18" spans="1:13" x14ac:dyDescent="0.3">
      <c r="A18" t="s">
        <v>4</v>
      </c>
      <c r="B18" t="e">
        <f>VLOOKUP(A18, olt_db!$B$1:$J$4, 5, FALSE)</f>
        <v>#N/A</v>
      </c>
      <c r="C18" t="e">
        <f>VLOOKUP(A18, olt_db!$B$1:$J$4, 6, FALSE)</f>
        <v>#N/A</v>
      </c>
      <c r="D18" t="s">
        <v>31</v>
      </c>
      <c r="E18" s="14" t="str">
        <f t="shared" si="0"/>
        <v>OLT-70188104-FDT-072</v>
      </c>
      <c r="F18" t="str">
        <f t="shared" si="1"/>
        <v>OLT-70188104</v>
      </c>
      <c r="G18" t="str">
        <f t="shared" si="2"/>
        <v>FDT-072</v>
      </c>
      <c r="H18" s="7" t="str">
        <f>LOOKUP(A18, olt_db!$B:$B, olt_db!$D:$D)</f>
        <v>TBG-MOJOTENGAH</v>
      </c>
      <c r="I18">
        <v>-3.7985890000000002</v>
      </c>
      <c r="J18">
        <v>103.524563</v>
      </c>
      <c r="K18" s="6">
        <f>ACOS(COS(RADIANS(90-olt_db!$F$2))*COS(RADIANS(90-I18))+SIN(RADIANS(90-olt_db!$F$2))*SIN(RADIANS(90-I18))*COS(RADIANS(olt_db!$G$2-J18)))*6371393</f>
        <v>11508749.687649613</v>
      </c>
      <c r="L18">
        <v>6</v>
      </c>
      <c r="M18">
        <v>46</v>
      </c>
    </row>
    <row r="19" spans="1:13" x14ac:dyDescent="0.3">
      <c r="A19" t="s">
        <v>4</v>
      </c>
      <c r="B19" t="e">
        <f>VLOOKUP(A19, olt_db!$B$1:$J$4, 5, FALSE)</f>
        <v>#N/A</v>
      </c>
      <c r="C19" t="e">
        <f>VLOOKUP(A19, olt_db!$B$1:$J$4, 6, FALSE)</f>
        <v>#N/A</v>
      </c>
      <c r="D19" t="s">
        <v>32</v>
      </c>
      <c r="E19" s="14" t="str">
        <f t="shared" si="0"/>
        <v>OLT-70188104-FDT-076</v>
      </c>
      <c r="F19" t="str">
        <f t="shared" si="1"/>
        <v>OLT-70188104</v>
      </c>
      <c r="G19" t="str">
        <f t="shared" si="2"/>
        <v>FDT-076</v>
      </c>
      <c r="H19" s="7" t="str">
        <f>LOOKUP(A19, olt_db!$B:$B, olt_db!$D:$D)</f>
        <v>TBG-MOJOTENGAH</v>
      </c>
      <c r="I19">
        <v>-3.8120379999999998</v>
      </c>
      <c r="J19">
        <v>103.54368700000001</v>
      </c>
      <c r="K19" s="6">
        <f>ACOS(COS(RADIANS(90-olt_db!$F$2))*COS(RADIANS(90-I19))+SIN(RADIANS(90-olt_db!$F$2))*SIN(RADIANS(90-I19))*COS(RADIANS(olt_db!$G$2-J19)))*6371393</f>
        <v>11510847.462967545</v>
      </c>
      <c r="L19">
        <v>6</v>
      </c>
      <c r="M19">
        <v>59</v>
      </c>
    </row>
    <row r="20" spans="1:13" x14ac:dyDescent="0.3">
      <c r="A20" t="s">
        <v>4</v>
      </c>
      <c r="B20" t="e">
        <f>VLOOKUP(A20, olt_db!$B$1:$J$4, 5, FALSE)</f>
        <v>#N/A</v>
      </c>
      <c r="C20" t="e">
        <f>VLOOKUP(A20, olt_db!$B$1:$J$4, 6, FALSE)</f>
        <v>#N/A</v>
      </c>
      <c r="D20" t="s">
        <v>33</v>
      </c>
      <c r="E20" s="14" t="str">
        <f t="shared" si="0"/>
        <v>OLT-70188104-FDT-081</v>
      </c>
      <c r="F20" t="str">
        <f t="shared" si="1"/>
        <v>OLT-70188104</v>
      </c>
      <c r="G20" t="str">
        <f t="shared" si="2"/>
        <v>FDT-081</v>
      </c>
      <c r="H20" s="7" t="str">
        <f>LOOKUP(A20, olt_db!$B:$B, olt_db!$D:$D)</f>
        <v>TBG-MOJOTENGAH</v>
      </c>
      <c r="I20">
        <v>-3.7738130000000001</v>
      </c>
      <c r="J20">
        <v>103.53494999999999</v>
      </c>
      <c r="K20" s="6">
        <f>ACOS(COS(RADIANS(90-olt_db!$F$2))*COS(RADIANS(90-I20))+SIN(RADIANS(90-olt_db!$F$2))*SIN(RADIANS(90-I20))*COS(RADIANS(olt_db!$G$2-J20)))*6371393</f>
        <v>11509945.846389588</v>
      </c>
      <c r="L20">
        <v>7</v>
      </c>
      <c r="M20">
        <v>69</v>
      </c>
    </row>
    <row r="21" spans="1:13" x14ac:dyDescent="0.3">
      <c r="A21" t="s">
        <v>4</v>
      </c>
      <c r="B21" t="e">
        <f>VLOOKUP(A21, olt_db!$B$1:$J$4, 5, FALSE)</f>
        <v>#N/A</v>
      </c>
      <c r="C21" t="e">
        <f>VLOOKUP(A21, olt_db!$B$1:$J$4, 6, FALSE)</f>
        <v>#N/A</v>
      </c>
      <c r="D21" t="s">
        <v>34</v>
      </c>
      <c r="E21" s="14" t="str">
        <f t="shared" si="0"/>
        <v>OLT-70188104-FDT-091</v>
      </c>
      <c r="F21" t="str">
        <f t="shared" si="1"/>
        <v>OLT-70188104</v>
      </c>
      <c r="G21" t="str">
        <f t="shared" si="2"/>
        <v>FDT-091</v>
      </c>
      <c r="H21" s="7" t="str">
        <f>LOOKUP(A21, olt_db!$B:$B, olt_db!$D:$D)</f>
        <v>TBG-MOJOTENGAH</v>
      </c>
      <c r="I21">
        <v>-3.7854909999999999</v>
      </c>
      <c r="J21">
        <v>103.536524</v>
      </c>
      <c r="K21" s="6">
        <f>ACOS(COS(RADIANS(90-olt_db!$F$2))*COS(RADIANS(90-I21))+SIN(RADIANS(90-olt_db!$F$2))*SIN(RADIANS(90-I21))*COS(RADIANS(olt_db!$G$2-J21)))*6371393</f>
        <v>11510099.86970528</v>
      </c>
      <c r="L21">
        <v>10</v>
      </c>
      <c r="M21">
        <v>103</v>
      </c>
    </row>
    <row r="22" spans="1:13" x14ac:dyDescent="0.3">
      <c r="A22" t="s">
        <v>4</v>
      </c>
      <c r="B22" t="e">
        <f>VLOOKUP(A22, olt_db!$B$1:$J$4, 5, FALSE)</f>
        <v>#N/A</v>
      </c>
      <c r="C22" t="e">
        <f>VLOOKUP(A22, olt_db!$B$1:$J$4, 6, FALSE)</f>
        <v>#N/A</v>
      </c>
      <c r="D22" t="s">
        <v>35</v>
      </c>
      <c r="E22" s="14" t="str">
        <f t="shared" si="0"/>
        <v>OLT-70188104-FDT-092</v>
      </c>
      <c r="F22" t="str">
        <f t="shared" si="1"/>
        <v>OLT-70188104</v>
      </c>
      <c r="G22" t="str">
        <f t="shared" si="2"/>
        <v>FDT-092</v>
      </c>
      <c r="H22" s="7" t="str">
        <f>LOOKUP(A22, olt_db!$B:$B, olt_db!$D:$D)</f>
        <v>TBG-MOJOTENGAH</v>
      </c>
      <c r="I22">
        <v>-3.789704</v>
      </c>
      <c r="J22">
        <v>103.538718</v>
      </c>
      <c r="K22" s="6">
        <f>ACOS(COS(RADIANS(90-olt_db!$F$2))*COS(RADIANS(90-I22))+SIN(RADIANS(90-olt_db!$F$2))*SIN(RADIANS(90-I22))*COS(RADIANS(olt_db!$G$2-J22)))*6371393</f>
        <v>11510335.832308274</v>
      </c>
      <c r="L22">
        <v>12</v>
      </c>
      <c r="M22">
        <v>160</v>
      </c>
    </row>
    <row r="23" spans="1:13" x14ac:dyDescent="0.3">
      <c r="A23" t="s">
        <v>4</v>
      </c>
      <c r="B23" t="e">
        <f>VLOOKUP(A23, olt_db!$B$1:$J$4, 5, FALSE)</f>
        <v>#N/A</v>
      </c>
      <c r="C23" t="e">
        <f>VLOOKUP(A23, olt_db!$B$1:$J$4, 6, FALSE)</f>
        <v>#N/A</v>
      </c>
      <c r="D23" t="s">
        <v>36</v>
      </c>
      <c r="E23" s="14" t="str">
        <f t="shared" si="0"/>
        <v>OLT-70188104-FDT-007</v>
      </c>
      <c r="F23" t="str">
        <f t="shared" si="1"/>
        <v>OLT-70188104</v>
      </c>
      <c r="G23" t="str">
        <f t="shared" si="2"/>
        <v>FDT-007</v>
      </c>
      <c r="H23" s="7" t="str">
        <f>LOOKUP(A23, olt_db!$B:$B, olt_db!$D:$D)</f>
        <v>TBG-MOJOTENGAH</v>
      </c>
      <c r="I23">
        <v>-3.7904629999999999</v>
      </c>
      <c r="J23">
        <v>103.529854</v>
      </c>
      <c r="K23" s="6">
        <f>ACOS(COS(RADIANS(90-olt_db!$F$2))*COS(RADIANS(90-I23))+SIN(RADIANS(90-olt_db!$F$2))*SIN(RADIANS(90-I23))*COS(RADIANS(olt_db!$G$2-J23)))*6371393</f>
        <v>11509351.077160588</v>
      </c>
      <c r="L23">
        <v>34</v>
      </c>
      <c r="M23">
        <v>381</v>
      </c>
    </row>
    <row r="24" spans="1:13" x14ac:dyDescent="0.3">
      <c r="A24" t="s">
        <v>4</v>
      </c>
      <c r="B24" t="e">
        <f>VLOOKUP(A24, olt_db!$B$1:$J$4, 5, FALSE)</f>
        <v>#N/A</v>
      </c>
      <c r="C24" t="e">
        <f>VLOOKUP(A24, olt_db!$B$1:$J$4, 6, FALSE)</f>
        <v>#N/A</v>
      </c>
      <c r="D24" t="s">
        <v>37</v>
      </c>
      <c r="E24" s="14" t="str">
        <f t="shared" si="0"/>
        <v>OLT-70188104-FDT-009</v>
      </c>
      <c r="F24" t="str">
        <f t="shared" si="1"/>
        <v>OLT-70188104</v>
      </c>
      <c r="G24" t="str">
        <f t="shared" si="2"/>
        <v>FDT-009</v>
      </c>
      <c r="H24" s="7" t="str">
        <f>LOOKUP(A24, olt_db!$B:$B, olt_db!$D:$D)</f>
        <v>TBG-MOJOTENGAH</v>
      </c>
      <c r="I24">
        <v>-3.7928109999999999</v>
      </c>
      <c r="J24">
        <v>103.528407</v>
      </c>
      <c r="K24" s="6">
        <f>ACOS(COS(RADIANS(90-olt_db!$F$2))*COS(RADIANS(90-I24))+SIN(RADIANS(90-olt_db!$F$2))*SIN(RADIANS(90-I24))*COS(RADIANS(olt_db!$G$2-J24)))*6371393</f>
        <v>11509186.386696717</v>
      </c>
      <c r="L24">
        <v>36</v>
      </c>
      <c r="M24">
        <v>330</v>
      </c>
    </row>
    <row r="25" spans="1:13" x14ac:dyDescent="0.3">
      <c r="A25" t="s">
        <v>4</v>
      </c>
      <c r="B25" t="e">
        <f>VLOOKUP(A25, olt_db!$B$1:$J$4, 5, FALSE)</f>
        <v>#N/A</v>
      </c>
      <c r="C25" t="e">
        <f>VLOOKUP(A25, olt_db!$B$1:$J$4, 6, FALSE)</f>
        <v>#N/A</v>
      </c>
      <c r="D25" t="s">
        <v>38</v>
      </c>
      <c r="E25" s="14" t="str">
        <f t="shared" si="0"/>
        <v>OLT-70188104-FDT-022</v>
      </c>
      <c r="F25" t="str">
        <f t="shared" si="1"/>
        <v>OLT-70188104</v>
      </c>
      <c r="G25" t="str">
        <f t="shared" si="2"/>
        <v>FDT-022</v>
      </c>
      <c r="H25" s="7" t="str">
        <f>LOOKUP(A25, olt_db!$B:$B, olt_db!$D:$D)</f>
        <v>TBG-MOJOTENGAH</v>
      </c>
      <c r="I25">
        <v>-3.7868590000000002</v>
      </c>
      <c r="J25">
        <v>103.524283</v>
      </c>
      <c r="K25" s="6">
        <f>ACOS(COS(RADIANS(90-olt_db!$F$2))*COS(RADIANS(90-I25))+SIN(RADIANS(90-olt_db!$F$2))*SIN(RADIANS(90-I25))*COS(RADIANS(olt_db!$G$2-J25)))*6371393</f>
        <v>11508739.374071853</v>
      </c>
      <c r="L25">
        <v>47</v>
      </c>
      <c r="M25">
        <v>610</v>
      </c>
    </row>
    <row r="26" spans="1:13" x14ac:dyDescent="0.3">
      <c r="A26" t="s">
        <v>4</v>
      </c>
      <c r="B26" t="e">
        <f>VLOOKUP(A26, olt_db!$B$1:$J$4, 5, FALSE)</f>
        <v>#N/A</v>
      </c>
      <c r="C26" t="e">
        <f>VLOOKUP(A26, olt_db!$B$1:$J$4, 6, FALSE)</f>
        <v>#N/A</v>
      </c>
      <c r="D26" t="s">
        <v>39</v>
      </c>
      <c r="E26" s="14" t="str">
        <f t="shared" si="0"/>
        <v>OLT-70188104-FDT-038</v>
      </c>
      <c r="F26" t="str">
        <f t="shared" si="1"/>
        <v>OLT-70188104</v>
      </c>
      <c r="G26" t="str">
        <f t="shared" si="2"/>
        <v>FDT-038</v>
      </c>
      <c r="H26" s="7" t="str">
        <f>LOOKUP(A26, olt_db!$B:$B, olt_db!$D:$D)</f>
        <v>TBG-MOJOTENGAH</v>
      </c>
      <c r="I26">
        <v>-3.7829899999999999</v>
      </c>
      <c r="J26">
        <v>103.536192</v>
      </c>
      <c r="K26" s="6">
        <f>ACOS(COS(RADIANS(90-olt_db!$F$2))*COS(RADIANS(90-I26))+SIN(RADIANS(90-olt_db!$F$2))*SIN(RADIANS(90-I26))*COS(RADIANS(olt_db!$G$2-J26)))*6371393</f>
        <v>11510067.454382047</v>
      </c>
      <c r="L26">
        <v>35</v>
      </c>
      <c r="M26">
        <v>369</v>
      </c>
    </row>
    <row r="27" spans="1:13" x14ac:dyDescent="0.3">
      <c r="A27" t="s">
        <v>7</v>
      </c>
      <c r="B27" t="e">
        <f>VLOOKUP(A27, olt_db!$B$1:$J$4, 5, FALSE)</f>
        <v>#N/A</v>
      </c>
      <c r="C27" t="e">
        <f>VLOOKUP(A27, olt_db!$B$1:$J$4, 6, FALSE)</f>
        <v>#N/A</v>
      </c>
      <c r="D27" t="s">
        <v>133</v>
      </c>
      <c r="E27" s="14" t="str">
        <f t="shared" si="0"/>
        <v>OLT-70195104-FDT-018</v>
      </c>
      <c r="F27" t="str">
        <f t="shared" si="1"/>
        <v>OLT-70195104</v>
      </c>
      <c r="G27" t="str">
        <f t="shared" si="2"/>
        <v>FDT-018</v>
      </c>
      <c r="H27" s="7" t="str">
        <f>LOOKUP(A27, olt_db!$B:$B, olt_db!$D:$D)</f>
        <v>TBG-MOJOTENGAH</v>
      </c>
      <c r="I27">
        <v>-3.7759480000000001</v>
      </c>
      <c r="J27">
        <v>103.56151699999999</v>
      </c>
      <c r="K27" s="6">
        <f>ACOS(COS(RADIANS(90-olt_db!$F$3))*COS(RADIANS(90-I27))+SIN(RADIANS(90-olt_db!$F$3))*SIN(RADIANS(90-I27))*COS(RADIANS(olt_db!$G$3-J27)))*6371393</f>
        <v>11512889.597747879</v>
      </c>
      <c r="L27">
        <v>63</v>
      </c>
      <c r="M27">
        <v>958</v>
      </c>
    </row>
    <row r="28" spans="1:13" x14ac:dyDescent="0.3">
      <c r="A28" t="s">
        <v>7</v>
      </c>
      <c r="B28" t="e">
        <f>VLOOKUP(A28, olt_db!$B$1:$J$4, 5, FALSE)</f>
        <v>#N/A</v>
      </c>
      <c r="C28" t="e">
        <f>VLOOKUP(A28, olt_db!$B$1:$J$4, 6, FALSE)</f>
        <v>#N/A</v>
      </c>
      <c r="D28" t="s">
        <v>40</v>
      </c>
      <c r="E28" s="14" t="str">
        <f t="shared" si="0"/>
        <v>OLT-70195104-FDT-019</v>
      </c>
      <c r="F28" t="str">
        <f t="shared" si="1"/>
        <v>OLT-70195104</v>
      </c>
      <c r="G28" t="str">
        <f t="shared" si="2"/>
        <v>FDT-019</v>
      </c>
      <c r="H28" s="7" t="str">
        <f>LOOKUP(A28, olt_db!$B:$B, olt_db!$D:$D)</f>
        <v>TBG-MOJOTENGAH</v>
      </c>
      <c r="I28">
        <v>-3.7633909999999999</v>
      </c>
      <c r="J28">
        <v>103.567243</v>
      </c>
      <c r="K28" s="6">
        <f>ACOS(COS(RADIANS(90-olt_db!$F$3))*COS(RADIANS(90-I28))+SIN(RADIANS(90-olt_db!$F$3))*SIN(RADIANS(90-I28))*COS(RADIANS(olt_db!$G$3-J28)))*6371393</f>
        <v>11513547.02830934</v>
      </c>
      <c r="L28">
        <v>13</v>
      </c>
      <c r="M28">
        <v>191</v>
      </c>
    </row>
    <row r="29" spans="1:13" x14ac:dyDescent="0.3">
      <c r="A29" t="s">
        <v>7</v>
      </c>
      <c r="B29" t="e">
        <f>VLOOKUP(A29, olt_db!$B$1:$J$4, 5, FALSE)</f>
        <v>#N/A</v>
      </c>
      <c r="C29" t="e">
        <f>VLOOKUP(A29, olt_db!$B$1:$J$4, 6, FALSE)</f>
        <v>#N/A</v>
      </c>
      <c r="D29" t="s">
        <v>41</v>
      </c>
      <c r="E29" s="14" t="str">
        <f t="shared" si="0"/>
        <v>OLT-70195104-FDT-028</v>
      </c>
      <c r="F29" t="str">
        <f t="shared" si="1"/>
        <v>OLT-70195104</v>
      </c>
      <c r="G29" t="str">
        <f t="shared" si="2"/>
        <v>FDT-028</v>
      </c>
      <c r="H29" s="7" t="str">
        <f>LOOKUP(A29, olt_db!$B:$B, olt_db!$D:$D)</f>
        <v>TBG-MOJOTENGAH</v>
      </c>
      <c r="I29">
        <v>-3.7874080000000001</v>
      </c>
      <c r="J29">
        <v>103.54825099999999</v>
      </c>
      <c r="K29" s="6">
        <f>ACOS(COS(RADIANS(90-olt_db!$F$3))*COS(RADIANS(90-I29))+SIN(RADIANS(90-olt_db!$F$3))*SIN(RADIANS(90-I29))*COS(RADIANS(olt_db!$G$3-J29)))*6371393</f>
        <v>11511397.531542797</v>
      </c>
      <c r="L29">
        <v>21</v>
      </c>
      <c r="M29">
        <v>306</v>
      </c>
    </row>
    <row r="30" spans="1:13" x14ac:dyDescent="0.3">
      <c r="A30" t="s">
        <v>7</v>
      </c>
      <c r="B30" t="e">
        <f>VLOOKUP(A30, olt_db!$B$1:$J$4, 5, FALSE)</f>
        <v>#N/A</v>
      </c>
      <c r="C30" t="e">
        <f>VLOOKUP(A30, olt_db!$B$1:$J$4, 6, FALSE)</f>
        <v>#N/A</v>
      </c>
      <c r="D30" t="s">
        <v>42</v>
      </c>
      <c r="E30" s="14" t="str">
        <f t="shared" si="0"/>
        <v>OLT-70195104-FDT-046</v>
      </c>
      <c r="F30" t="str">
        <f t="shared" si="1"/>
        <v>OLT-70195104</v>
      </c>
      <c r="G30" t="str">
        <f t="shared" si="2"/>
        <v>FDT-046</v>
      </c>
      <c r="H30" s="7" t="str">
        <f>LOOKUP(A30, olt_db!$B:$B, olt_db!$D:$D)</f>
        <v>TBG-MOJOTENGAH</v>
      </c>
      <c r="I30">
        <v>-3.783649</v>
      </c>
      <c r="J30">
        <v>103.55573200000001</v>
      </c>
      <c r="K30" s="6">
        <f>ACOS(COS(RADIANS(90-olt_db!$F$3))*COS(RADIANS(90-I30))+SIN(RADIANS(90-olt_db!$F$3))*SIN(RADIANS(90-I30))*COS(RADIANS(olt_db!$G$3-J30)))*6371393</f>
        <v>11512234.163208526</v>
      </c>
      <c r="L30">
        <v>35</v>
      </c>
      <c r="M30">
        <v>507</v>
      </c>
    </row>
    <row r="31" spans="1:13" x14ac:dyDescent="0.3">
      <c r="A31" t="s">
        <v>7</v>
      </c>
      <c r="B31" t="e">
        <f>VLOOKUP(A31, olt_db!$B$1:$J$4, 5, FALSE)</f>
        <v>#N/A</v>
      </c>
      <c r="C31" t="e">
        <f>VLOOKUP(A31, olt_db!$B$1:$J$4, 6, FALSE)</f>
        <v>#N/A</v>
      </c>
      <c r="D31" t="s">
        <v>43</v>
      </c>
      <c r="E31" s="14" t="str">
        <f t="shared" si="0"/>
        <v>OLT-70195104-FDT-066</v>
      </c>
      <c r="F31" t="str">
        <f t="shared" si="1"/>
        <v>OLT-70195104</v>
      </c>
      <c r="G31" t="str">
        <f t="shared" si="2"/>
        <v>FDT-066</v>
      </c>
      <c r="H31" s="7" t="str">
        <f>LOOKUP(A31, olt_db!$B:$B, olt_db!$D:$D)</f>
        <v>TBG-MOJOTENGAH</v>
      </c>
      <c r="I31">
        <v>-3.7874020000000002</v>
      </c>
      <c r="J31">
        <v>103.544814</v>
      </c>
      <c r="K31" s="6">
        <f>ACOS(COS(RADIANS(90-olt_db!$F$3))*COS(RADIANS(90-I31))+SIN(RADIANS(90-olt_db!$F$3))*SIN(RADIANS(90-I31))*COS(RADIANS(olt_db!$G$3-J31)))*6371393</f>
        <v>11511016.22463212</v>
      </c>
      <c r="L31">
        <v>27</v>
      </c>
      <c r="M31">
        <v>355</v>
      </c>
    </row>
    <row r="32" spans="1:13" x14ac:dyDescent="0.3">
      <c r="A32" t="s">
        <v>7</v>
      </c>
      <c r="B32" t="e">
        <f>VLOOKUP(A32, olt_db!$B$1:$J$4, 5, FALSE)</f>
        <v>#N/A</v>
      </c>
      <c r="C32" t="e">
        <f>VLOOKUP(A32, olt_db!$B$1:$J$4, 6, FALSE)</f>
        <v>#N/A</v>
      </c>
      <c r="D32" t="s">
        <v>44</v>
      </c>
      <c r="E32" s="14" t="str">
        <f t="shared" si="0"/>
        <v>OLT-70195104-FDT-079</v>
      </c>
      <c r="F32" t="str">
        <f t="shared" si="1"/>
        <v>OLT-70195104</v>
      </c>
      <c r="G32" t="str">
        <f t="shared" si="2"/>
        <v>FDT-079</v>
      </c>
      <c r="H32" s="7" t="str">
        <f>LOOKUP(A32, olt_db!$B:$B, olt_db!$D:$D)</f>
        <v>TBG-MOJOTENGAH</v>
      </c>
      <c r="I32">
        <v>-3.7724199999999999</v>
      </c>
      <c r="J32">
        <v>103.55647399999999</v>
      </c>
      <c r="K32" s="6">
        <f>ACOS(COS(RADIANS(90-olt_db!$F$3))*COS(RADIANS(90-I32))+SIN(RADIANS(90-olt_db!$F$3))*SIN(RADIANS(90-I32))*COS(RADIANS(olt_db!$G$3-J32)))*6371393</f>
        <v>11512336.321048126</v>
      </c>
      <c r="L32">
        <v>20</v>
      </c>
      <c r="M32">
        <v>309</v>
      </c>
    </row>
    <row r="33" spans="1:13" x14ac:dyDescent="0.3">
      <c r="A33" t="s">
        <v>7</v>
      </c>
      <c r="B33" t="e">
        <f>VLOOKUP(A33, olt_db!$B$1:$J$4, 5, FALSE)</f>
        <v>#N/A</v>
      </c>
      <c r="C33" t="e">
        <f>VLOOKUP(A33, olt_db!$B$1:$J$4, 6, FALSE)</f>
        <v>#N/A</v>
      </c>
      <c r="D33" t="s">
        <v>45</v>
      </c>
      <c r="E33" s="14" t="str">
        <f t="shared" si="0"/>
        <v>OLT-70195104-FDT-085</v>
      </c>
      <c r="F33" t="str">
        <f t="shared" si="1"/>
        <v>OLT-70195104</v>
      </c>
      <c r="G33" t="str">
        <f t="shared" si="2"/>
        <v>FDT-085</v>
      </c>
      <c r="H33" s="7" t="str">
        <f>LOOKUP(A33, olt_db!$B:$B, olt_db!$D:$D)</f>
        <v>TBG-MOJOTENGAH</v>
      </c>
      <c r="I33">
        <v>-3.7761049999999998</v>
      </c>
      <c r="J33">
        <v>103.563667</v>
      </c>
      <c r="K33" s="6">
        <f>ACOS(COS(RADIANS(90-olt_db!$F$3))*COS(RADIANS(90-I33))+SIN(RADIANS(90-olt_db!$F$3))*SIN(RADIANS(90-I33))*COS(RADIANS(olt_db!$G$3-J33)))*6371393</f>
        <v>11513127.85513455</v>
      </c>
      <c r="L33">
        <v>20</v>
      </c>
      <c r="M33">
        <v>256</v>
      </c>
    </row>
    <row r="34" spans="1:13" x14ac:dyDescent="0.3">
      <c r="A34" t="s">
        <v>7</v>
      </c>
      <c r="B34" t="e">
        <f>VLOOKUP(A34, olt_db!$B$1:$J$4, 5, FALSE)</f>
        <v>#N/A</v>
      </c>
      <c r="C34" t="e">
        <f>VLOOKUP(A34, olt_db!$B$1:$J$4, 6, FALSE)</f>
        <v>#N/A</v>
      </c>
      <c r="D34" t="s">
        <v>46</v>
      </c>
      <c r="E34" s="14" t="str">
        <f t="shared" si="0"/>
        <v>OLT-70195104-FDT-095</v>
      </c>
      <c r="F34" t="str">
        <f t="shared" si="1"/>
        <v>OLT-70195104</v>
      </c>
      <c r="G34" t="str">
        <f t="shared" si="2"/>
        <v>FDT-095</v>
      </c>
      <c r="H34" s="7" t="str">
        <f>LOOKUP(A34, olt_db!$B:$B, olt_db!$D:$D)</f>
        <v>TBG-MOJOTENGAH</v>
      </c>
      <c r="I34">
        <v>-3.7657210000000001</v>
      </c>
      <c r="J34">
        <v>103.568676</v>
      </c>
      <c r="K34" s="6">
        <f>ACOS(COS(RADIANS(90-olt_db!$F$3))*COS(RADIANS(90-I34))+SIN(RADIANS(90-olt_db!$F$3))*SIN(RADIANS(90-I34))*COS(RADIANS(olt_db!$G$3-J34)))*6371393</f>
        <v>11513701.911706947</v>
      </c>
      <c r="L34">
        <v>13</v>
      </c>
      <c r="M34">
        <v>175</v>
      </c>
    </row>
    <row r="35" spans="1:13" x14ac:dyDescent="0.3">
      <c r="A35" t="s">
        <v>7</v>
      </c>
      <c r="B35" t="e">
        <f>VLOOKUP(A35, olt_db!$B$1:$J$4, 5, FALSE)</f>
        <v>#N/A</v>
      </c>
      <c r="C35" t="e">
        <f>VLOOKUP(A35, olt_db!$B$1:$J$4, 6, FALSE)</f>
        <v>#N/A</v>
      </c>
      <c r="D35" t="s">
        <v>47</v>
      </c>
      <c r="E35" s="14" t="str">
        <f t="shared" si="0"/>
        <v>OLT-70195104-FDT-098</v>
      </c>
      <c r="F35" t="str">
        <f t="shared" si="1"/>
        <v>OLT-70195104</v>
      </c>
      <c r="G35" t="str">
        <f t="shared" si="2"/>
        <v>FDT-098</v>
      </c>
      <c r="H35" s="7" t="str">
        <f>LOOKUP(A35, olt_db!$B:$B, olt_db!$D:$D)</f>
        <v>TBG-MOJOTENGAH</v>
      </c>
      <c r="I35">
        <v>-3.771169</v>
      </c>
      <c r="J35">
        <v>103.575564</v>
      </c>
      <c r="K35" s="6">
        <f>ACOS(COS(RADIANS(90-olt_db!$F$3))*COS(RADIANS(90-I35))+SIN(RADIANS(90-olt_db!$F$3))*SIN(RADIANS(90-I35))*COS(RADIANS(olt_db!$G$3-J35)))*6371393</f>
        <v>11514456.506099313</v>
      </c>
      <c r="L35">
        <v>19</v>
      </c>
      <c r="M35">
        <v>304</v>
      </c>
    </row>
    <row r="36" spans="1:13" x14ac:dyDescent="0.3">
      <c r="A36" t="s">
        <v>7</v>
      </c>
      <c r="B36" t="e">
        <f>VLOOKUP(A36, olt_db!$B$1:$J$4, 5, FALSE)</f>
        <v>#N/A</v>
      </c>
      <c r="C36" t="e">
        <f>VLOOKUP(A36, olt_db!$B$1:$J$4, 6, FALSE)</f>
        <v>#N/A</v>
      </c>
      <c r="D36" t="s">
        <v>48</v>
      </c>
      <c r="E36" s="14" t="str">
        <f t="shared" si="0"/>
        <v>OLT-70195104-FDT-100</v>
      </c>
      <c r="F36" t="str">
        <f t="shared" si="1"/>
        <v>OLT-70195104</v>
      </c>
      <c r="G36" t="str">
        <f>"FDT-" &amp; RIGHT(E36, 3)</f>
        <v>FDT-100</v>
      </c>
      <c r="H36" s="7" t="str">
        <f>LOOKUP(A36, olt_db!$B:$B, olt_db!$D:$D)</f>
        <v>TBG-MOJOTENGAH</v>
      </c>
      <c r="I36">
        <v>-3.7584819999999999</v>
      </c>
      <c r="J36">
        <v>103.564035</v>
      </c>
      <c r="K36" s="6">
        <f>ACOS(COS(RADIANS(90-olt_db!$F$3))*COS(RADIANS(90-I36))+SIN(RADIANS(90-olt_db!$F$3))*SIN(RADIANS(90-I36))*COS(RADIANS(olt_db!$G$3-J36)))*6371393</f>
        <v>11513199.74459664</v>
      </c>
      <c r="L36">
        <v>12</v>
      </c>
      <c r="M36">
        <v>179</v>
      </c>
    </row>
    <row r="37" spans="1:13" x14ac:dyDescent="0.3">
      <c r="A37" t="s">
        <v>7</v>
      </c>
      <c r="B37" t="e">
        <f>VLOOKUP(A37, olt_db!$B$1:$J$4, 5, FALSE)</f>
        <v>#N/A</v>
      </c>
      <c r="C37" t="e">
        <f>VLOOKUP(A37, olt_db!$B$1:$J$4, 6, FALSE)</f>
        <v>#N/A</v>
      </c>
      <c r="D37" t="s">
        <v>49</v>
      </c>
      <c r="E37" s="14" t="str">
        <f t="shared" si="0"/>
        <v>OLT-70195104-FDT-104</v>
      </c>
      <c r="F37" t="str">
        <f t="shared" si="1"/>
        <v>OLT-70195104</v>
      </c>
      <c r="G37" t="str">
        <f t="shared" si="2"/>
        <v>FDT-104</v>
      </c>
      <c r="H37" s="7" t="str">
        <f>LOOKUP(A37, olt_db!$B:$B, olt_db!$D:$D)</f>
        <v>TBG-MOJOTENGAH</v>
      </c>
      <c r="I37">
        <v>-3.7761580000000001</v>
      </c>
      <c r="J37">
        <v>103.56358899999999</v>
      </c>
      <c r="K37" s="6">
        <f>ACOS(COS(RADIANS(90-olt_db!$F$3))*COS(RADIANS(90-I37))+SIN(RADIANS(90-olt_db!$F$3))*SIN(RADIANS(90-I37))*COS(RADIANS(olt_db!$G$3-J37)))*6371393</f>
        <v>11513119.107687918</v>
      </c>
      <c r="L37">
        <v>7</v>
      </c>
      <c r="M37">
        <v>27</v>
      </c>
    </row>
    <row r="38" spans="1:13" x14ac:dyDescent="0.3">
      <c r="A38" t="s">
        <v>7</v>
      </c>
      <c r="B38" t="e">
        <f>VLOOKUP(A38, olt_db!$B$1:$J$4, 5, FALSE)</f>
        <v>#N/A</v>
      </c>
      <c r="C38" t="e">
        <f>VLOOKUP(A38, olt_db!$B$1:$J$4, 6, FALSE)</f>
        <v>#N/A</v>
      </c>
      <c r="D38" t="s">
        <v>50</v>
      </c>
      <c r="E38" s="14" t="str">
        <f t="shared" si="0"/>
        <v>OLT-70195104-FDT-105</v>
      </c>
      <c r="F38" t="str">
        <f t="shared" si="1"/>
        <v>OLT-70195104</v>
      </c>
      <c r="G38" t="str">
        <f t="shared" si="2"/>
        <v>FDT-105</v>
      </c>
      <c r="H38" s="7" t="str">
        <f>LOOKUP(A38, olt_db!$B:$B, olt_db!$D:$D)</f>
        <v>TBG-MOJOTENGAH</v>
      </c>
      <c r="I38">
        <v>-3.7659060000000002</v>
      </c>
      <c r="J38">
        <v>103.570835</v>
      </c>
      <c r="K38" s="6">
        <f>ACOS(COS(RADIANS(90-olt_db!$F$3))*COS(RADIANS(90-I38))+SIN(RADIANS(90-olt_db!$F$3))*SIN(RADIANS(90-I38))*COS(RADIANS(olt_db!$G$3-J38)))*6371393</f>
        <v>11513941.121799115</v>
      </c>
      <c r="L38">
        <v>11</v>
      </c>
      <c r="M38">
        <v>108</v>
      </c>
    </row>
    <row r="39" spans="1:13" x14ac:dyDescent="0.3">
      <c r="A39" t="s">
        <v>7</v>
      </c>
      <c r="B39" t="e">
        <f>VLOOKUP(A39, olt_db!$B$1:$J$4, 5, FALSE)</f>
        <v>#N/A</v>
      </c>
      <c r="C39" t="e">
        <f>VLOOKUP(A39, olt_db!$B$1:$J$4, 6, FALSE)</f>
        <v>#N/A</v>
      </c>
      <c r="D39" t="s">
        <v>51</v>
      </c>
      <c r="E39" s="14" t="str">
        <f t="shared" si="0"/>
        <v>OLT-70195104-FDT-106</v>
      </c>
      <c r="F39" t="str">
        <f t="shared" si="1"/>
        <v>OLT-70195104</v>
      </c>
      <c r="G39" t="str">
        <f t="shared" si="2"/>
        <v>FDT-106</v>
      </c>
      <c r="H39" s="7" t="str">
        <f>LOOKUP(A39, olt_db!$B:$B, olt_db!$D:$D)</f>
        <v>TBG-MOJOTENGAH</v>
      </c>
      <c r="I39">
        <v>-3.7820939999999998</v>
      </c>
      <c r="J39">
        <v>103.562614</v>
      </c>
      <c r="K39" s="6">
        <f>ACOS(COS(RADIANS(90-olt_db!$F$3))*COS(RADIANS(90-I39))+SIN(RADIANS(90-olt_db!$F$3))*SIN(RADIANS(90-I39))*COS(RADIANS(olt_db!$G$3-J39)))*6371393</f>
        <v>11513000.440900151</v>
      </c>
      <c r="L39">
        <v>6</v>
      </c>
      <c r="M39">
        <v>38</v>
      </c>
    </row>
    <row r="40" spans="1:13" x14ac:dyDescent="0.3">
      <c r="A40" t="s">
        <v>7</v>
      </c>
      <c r="B40" t="e">
        <f>VLOOKUP(A40, olt_db!$B$1:$J$4, 5, FALSE)</f>
        <v>#N/A</v>
      </c>
      <c r="C40" t="e">
        <f>VLOOKUP(A40, olt_db!$B$1:$J$4, 6, FALSE)</f>
        <v>#N/A</v>
      </c>
      <c r="D40" t="s">
        <v>52</v>
      </c>
      <c r="E40" s="14" t="str">
        <f t="shared" si="0"/>
        <v>OLT-70195104-FDT-013</v>
      </c>
      <c r="F40" t="str">
        <f t="shared" si="1"/>
        <v>OLT-70195104</v>
      </c>
      <c r="G40" t="str">
        <f t="shared" si="2"/>
        <v>FDT-013</v>
      </c>
      <c r="H40" s="7" t="str">
        <f>LOOKUP(A40, olt_db!$B:$B, olt_db!$D:$D)</f>
        <v>TBG-MOJOTENGAH</v>
      </c>
      <c r="I40">
        <v>-3.7747039999999998</v>
      </c>
      <c r="J40">
        <v>103.555176</v>
      </c>
      <c r="K40" s="6">
        <f>ACOS(COS(RADIANS(90-olt_db!$F$3))*COS(RADIANS(90-I40))+SIN(RADIANS(90-olt_db!$F$3))*SIN(RADIANS(90-I40))*COS(RADIANS(olt_db!$G$3-J40)))*6371393</f>
        <v>11512188.282407839</v>
      </c>
      <c r="L40">
        <v>54</v>
      </c>
      <c r="M40">
        <v>796</v>
      </c>
    </row>
    <row r="41" spans="1:13" x14ac:dyDescent="0.3">
      <c r="A41" t="s">
        <v>7</v>
      </c>
      <c r="B41" t="e">
        <f>VLOOKUP(A41, olt_db!$B$1:$J$4, 5, FALSE)</f>
        <v>#N/A</v>
      </c>
      <c r="C41" t="e">
        <f>VLOOKUP(A41, olt_db!$B$1:$J$4, 6, FALSE)</f>
        <v>#N/A</v>
      </c>
      <c r="D41" t="s">
        <v>53</v>
      </c>
      <c r="E41" s="14" t="str">
        <f t="shared" si="0"/>
        <v>OLT-70195104-FDT-035</v>
      </c>
      <c r="F41" t="str">
        <f t="shared" si="1"/>
        <v>OLT-70195104</v>
      </c>
      <c r="G41" t="str">
        <f t="shared" si="2"/>
        <v>FDT-035</v>
      </c>
      <c r="H41" s="7" t="str">
        <f>LOOKUP(A41, olt_db!$B:$B, olt_db!$D:$D)</f>
        <v>TBG-MOJOTENGAH</v>
      </c>
      <c r="I41">
        <v>-3.7777129999999999</v>
      </c>
      <c r="J41">
        <v>103.54994000000001</v>
      </c>
      <c r="K41" s="6">
        <f>ACOS(COS(RADIANS(90-olt_db!$F$3))*COS(RADIANS(90-I41))+SIN(RADIANS(90-olt_db!$F$3))*SIN(RADIANS(90-I41))*COS(RADIANS(olt_db!$G$3-J41)))*6371393</f>
        <v>11511602.05584868</v>
      </c>
      <c r="L41">
        <v>35</v>
      </c>
      <c r="M41">
        <v>533</v>
      </c>
    </row>
    <row r="42" spans="1:13" x14ac:dyDescent="0.3">
      <c r="A42" t="s">
        <v>7</v>
      </c>
      <c r="B42" t="e">
        <f>VLOOKUP(A42, olt_db!$B$1:$J$4, 5, FALSE)</f>
        <v>#N/A</v>
      </c>
      <c r="C42" t="e">
        <f>VLOOKUP(A42, olt_db!$B$1:$J$4, 6, FALSE)</f>
        <v>#N/A</v>
      </c>
      <c r="D42" t="s">
        <v>54</v>
      </c>
      <c r="E42" s="14" t="str">
        <f t="shared" si="0"/>
        <v>OLT-70195104-FDT-044</v>
      </c>
      <c r="F42" t="str">
        <f t="shared" si="1"/>
        <v>OLT-70195104</v>
      </c>
      <c r="G42" t="str">
        <f t="shared" si="2"/>
        <v>FDT-044</v>
      </c>
      <c r="H42" s="7" t="str">
        <f>LOOKUP(A42, olt_db!$B:$B, olt_db!$D:$D)</f>
        <v>TBG-MOJOTENGAH</v>
      </c>
      <c r="I42">
        <v>-3.7852440000000001</v>
      </c>
      <c r="J42">
        <v>103.563215</v>
      </c>
      <c r="K42" s="6">
        <f>ACOS(COS(RADIANS(90-olt_db!$F$3))*COS(RADIANS(90-I42))+SIN(RADIANS(90-olt_db!$F$3))*SIN(RADIANS(90-I42))*COS(RADIANS(olt_db!$G$3-J42)))*6371393</f>
        <v>11513061.543444619</v>
      </c>
      <c r="L42">
        <v>32</v>
      </c>
      <c r="M42">
        <v>417</v>
      </c>
    </row>
    <row r="43" spans="1:13" x14ac:dyDescent="0.3">
      <c r="A43" t="s">
        <v>7</v>
      </c>
      <c r="B43" t="e">
        <f>VLOOKUP(A43, olt_db!$B$1:$J$4, 5, FALSE)</f>
        <v>#N/A</v>
      </c>
      <c r="C43" t="e">
        <f>VLOOKUP(A43, olt_db!$B$1:$J$4, 6, FALSE)</f>
        <v>#N/A</v>
      </c>
      <c r="D43" t="s">
        <v>55</v>
      </c>
      <c r="E43" s="14" t="str">
        <f t="shared" si="0"/>
        <v>OLT-70195104-FDT-048</v>
      </c>
      <c r="F43" t="str">
        <f t="shared" si="1"/>
        <v>OLT-70195104</v>
      </c>
      <c r="G43" t="str">
        <f t="shared" si="2"/>
        <v>FDT-048</v>
      </c>
      <c r="H43" s="7" t="str">
        <f>LOOKUP(A43, olt_db!$B:$B, olt_db!$D:$D)</f>
        <v>TBG-MOJOTENGAH</v>
      </c>
      <c r="I43">
        <v>-3.7816779999999999</v>
      </c>
      <c r="J43">
        <v>103.561504</v>
      </c>
      <c r="K43" s="6">
        <f>ACOS(COS(RADIANS(90-olt_db!$F$3))*COS(RADIANS(90-I43))+SIN(RADIANS(90-olt_db!$F$3))*SIN(RADIANS(90-I43))*COS(RADIANS(olt_db!$G$3-J43)))*6371393</f>
        <v>11512878.027237833</v>
      </c>
      <c r="L43">
        <v>50</v>
      </c>
      <c r="M43">
        <v>674</v>
      </c>
    </row>
    <row r="44" spans="1:13" x14ac:dyDescent="0.3">
      <c r="A44" t="s">
        <v>10</v>
      </c>
      <c r="B44" s="33" t="e">
        <f>VLOOKUP(A44, olt_db!$B$1:$J$4, 5, FALSE)</f>
        <v>#N/A</v>
      </c>
      <c r="C44" s="33" t="e">
        <f>VLOOKUP(A44, olt_db!$A$1:$J$4, 6, FALSE)</f>
        <v>#N/A</v>
      </c>
      <c r="D44" t="s">
        <v>56</v>
      </c>
      <c r="E44" s="14" t="str">
        <f t="shared" si="0"/>
        <v>OLT-70195104-FDT-101</v>
      </c>
      <c r="F44" t="str">
        <f t="shared" si="1"/>
        <v>OLT-70195104</v>
      </c>
      <c r="G44" s="12" t="str">
        <f t="shared" si="2"/>
        <v>FDT-101</v>
      </c>
      <c r="H44" s="7" t="str">
        <f>LOOKUP(A44, olt_db!$B:$B, olt_db!$D:$D)</f>
        <v>TBG-MOJOTENGAH</v>
      </c>
      <c r="I44">
        <v>-3.815064</v>
      </c>
      <c r="J44">
        <v>103.546144</v>
      </c>
      <c r="K44" s="6" t="e">
        <f>segments_db!#REF!</f>
        <v>#REF!</v>
      </c>
      <c r="L44">
        <v>15</v>
      </c>
      <c r="M44">
        <v>158</v>
      </c>
    </row>
    <row r="45" spans="1:13" x14ac:dyDescent="0.3">
      <c r="A45" t="s">
        <v>10</v>
      </c>
      <c r="B45" s="33" t="e">
        <f>VLOOKUP(A45, olt_db!$B$1:$J$4, 5, FALSE)</f>
        <v>#N/A</v>
      </c>
      <c r="C45" s="33" t="e">
        <f>VLOOKUP(A45, olt_db!$A$1:$J$4, 6, FALSE)</f>
        <v>#N/A</v>
      </c>
      <c r="D45" t="s">
        <v>57</v>
      </c>
      <c r="E45" s="14" t="str">
        <f t="shared" si="0"/>
        <v>OLT-71192109-FDT-001</v>
      </c>
      <c r="F45" t="str">
        <f t="shared" si="1"/>
        <v>OLT-71192109</v>
      </c>
      <c r="G45" s="12" t="str">
        <f t="shared" si="2"/>
        <v>FDT-001</v>
      </c>
      <c r="H45" s="7" t="str">
        <f>LOOKUP(A45, olt_db!$B:$B, olt_db!$D:$D)</f>
        <v>TBG-MOJOTENGAH</v>
      </c>
      <c r="I45">
        <v>-3.816983</v>
      </c>
      <c r="J45">
        <v>103.52982299999999</v>
      </c>
      <c r="K45" s="6" t="e">
        <f>segments_db!#REF!</f>
        <v>#REF!</v>
      </c>
      <c r="L45">
        <v>7</v>
      </c>
      <c r="M45">
        <v>85</v>
      </c>
    </row>
    <row r="46" spans="1:13" x14ac:dyDescent="0.3">
      <c r="A46" t="s">
        <v>10</v>
      </c>
      <c r="B46" s="33" t="e">
        <f>VLOOKUP(A46, olt_db!$B$1:$J$4, 5, FALSE)</f>
        <v>#N/A</v>
      </c>
      <c r="C46" s="33" t="e">
        <f>VLOOKUP(A46, olt_db!$A$1:$J$4, 6, FALSE)</f>
        <v>#N/A</v>
      </c>
      <c r="D46" t="s">
        <v>58</v>
      </c>
      <c r="E46" s="14" t="str">
        <f t="shared" si="0"/>
        <v>OLT-71192109-FDT-010</v>
      </c>
      <c r="F46" t="str">
        <f t="shared" si="1"/>
        <v>OLT-71192109</v>
      </c>
      <c r="G46" s="12" t="str">
        <f t="shared" si="2"/>
        <v>FDT-010</v>
      </c>
      <c r="H46" s="7" t="str">
        <f>LOOKUP(A46, olt_db!$B:$B, olt_db!$D:$D)</f>
        <v>TBG-MOJOTENGAH</v>
      </c>
      <c r="I46">
        <v>-3.807925</v>
      </c>
      <c r="J46">
        <v>103.54025</v>
      </c>
      <c r="K46" s="6" t="e">
        <f>segments_db!#REF!</f>
        <v>#REF!</v>
      </c>
      <c r="L46">
        <v>34</v>
      </c>
      <c r="M46">
        <v>463</v>
      </c>
    </row>
    <row r="47" spans="1:13" x14ac:dyDescent="0.3">
      <c r="A47" t="s">
        <v>10</v>
      </c>
      <c r="B47" s="33" t="e">
        <f>VLOOKUP(A47, olt_db!$B$1:$J$4, 5, FALSE)</f>
        <v>#N/A</v>
      </c>
      <c r="C47" s="33" t="e">
        <f>VLOOKUP(A47, olt_db!$A$1:$J$4, 6, FALSE)</f>
        <v>#N/A</v>
      </c>
      <c r="D47" t="s">
        <v>59</v>
      </c>
      <c r="E47" s="14" t="str">
        <f t="shared" si="0"/>
        <v>OLT-71192109-FDT-012</v>
      </c>
      <c r="F47" t="str">
        <f t="shared" si="1"/>
        <v>OLT-71192109</v>
      </c>
      <c r="G47" s="12" t="str">
        <f t="shared" si="2"/>
        <v>FDT-012</v>
      </c>
      <c r="H47" s="7" t="str">
        <f>LOOKUP(A47, olt_db!$B:$B, olt_db!$D:$D)</f>
        <v>TBG-MOJOTENGAH</v>
      </c>
      <c r="I47">
        <v>-3.8154149999999998</v>
      </c>
      <c r="J47">
        <v>103.533264</v>
      </c>
      <c r="K47" s="6" t="e">
        <f>segments_db!#REF!</f>
        <v>#REF!</v>
      </c>
      <c r="L47">
        <v>34</v>
      </c>
      <c r="M47">
        <v>398</v>
      </c>
    </row>
    <row r="48" spans="1:13" x14ac:dyDescent="0.3">
      <c r="A48" t="s">
        <v>10</v>
      </c>
      <c r="B48" s="33" t="e">
        <f>VLOOKUP(A48, olt_db!$B$1:$J$4, 5, FALSE)</f>
        <v>#N/A</v>
      </c>
      <c r="C48" s="33" t="e">
        <f>VLOOKUP(A48, olt_db!$A$1:$J$4, 6, FALSE)</f>
        <v>#N/A</v>
      </c>
      <c r="D48" t="s">
        <v>60</v>
      </c>
      <c r="E48" s="14" t="str">
        <f t="shared" si="0"/>
        <v>OLT-71192109-FDT-025</v>
      </c>
      <c r="F48" t="str">
        <f t="shared" si="1"/>
        <v>OLT-71192109</v>
      </c>
      <c r="G48" s="12" t="str">
        <f t="shared" si="2"/>
        <v>FDT-025</v>
      </c>
      <c r="H48" s="7" t="str">
        <f>LOOKUP(A48, olt_db!$B:$B, olt_db!$D:$D)</f>
        <v>TBG-MOJOTENGAH</v>
      </c>
      <c r="I48">
        <v>-3.8040080000000001</v>
      </c>
      <c r="J48">
        <v>103.537325</v>
      </c>
      <c r="K48" s="6" t="e">
        <f>segments_db!#REF!</f>
        <v>#REF!</v>
      </c>
      <c r="L48">
        <v>20</v>
      </c>
      <c r="M48">
        <v>218</v>
      </c>
    </row>
    <row r="49" spans="1:13" x14ac:dyDescent="0.3">
      <c r="A49" t="s">
        <v>10</v>
      </c>
      <c r="B49" s="33" t="e">
        <f>VLOOKUP(A49, olt_db!$B$1:$J$4, 5, FALSE)</f>
        <v>#N/A</v>
      </c>
      <c r="C49" s="33" t="e">
        <f>VLOOKUP(A49, olt_db!$A$1:$J$4, 6, FALSE)</f>
        <v>#N/A</v>
      </c>
      <c r="D49" t="s">
        <v>61</v>
      </c>
      <c r="E49" s="14" t="str">
        <f t="shared" si="0"/>
        <v>OLT-71192109-FDT-026</v>
      </c>
      <c r="F49" t="str">
        <f t="shared" si="1"/>
        <v>OLT-71192109</v>
      </c>
      <c r="G49" s="12" t="str">
        <f t="shared" si="2"/>
        <v>FDT-026</v>
      </c>
      <c r="H49" s="7" t="str">
        <f>LOOKUP(A49, olt_db!$B:$B, olt_db!$D:$D)</f>
        <v>TBG-MOJOTENGAH</v>
      </c>
      <c r="I49">
        <v>-3.797104</v>
      </c>
      <c r="J49">
        <v>103.545447</v>
      </c>
      <c r="K49" s="6" t="e">
        <f>segments_db!#REF!</f>
        <v>#REF!</v>
      </c>
      <c r="L49">
        <v>14</v>
      </c>
      <c r="M49">
        <v>216</v>
      </c>
    </row>
    <row r="50" spans="1:13" x14ac:dyDescent="0.3">
      <c r="A50" t="s">
        <v>10</v>
      </c>
      <c r="B50" s="33" t="e">
        <f>VLOOKUP(A50, olt_db!$B$1:$J$4, 5, FALSE)</f>
        <v>#N/A</v>
      </c>
      <c r="C50" s="33" t="e">
        <f>VLOOKUP(A50, olt_db!$A$1:$J$4, 6, FALSE)</f>
        <v>#N/A</v>
      </c>
      <c r="D50" t="s">
        <v>62</v>
      </c>
      <c r="E50" s="14" t="str">
        <f t="shared" si="0"/>
        <v>OLT-71192109-FDT-094</v>
      </c>
      <c r="F50" t="str">
        <f t="shared" si="1"/>
        <v>OLT-71192109</v>
      </c>
      <c r="G50" s="12" t="str">
        <f t="shared" si="2"/>
        <v>FDT-094</v>
      </c>
      <c r="H50" s="7" t="str">
        <f>LOOKUP(A50, olt_db!$B:$B, olt_db!$D:$D)</f>
        <v>TBG-MOJOTENGAH</v>
      </c>
      <c r="I50">
        <v>-3.8172440000000001</v>
      </c>
      <c r="J50">
        <v>103.528925</v>
      </c>
      <c r="K50" s="6" t="e">
        <f>segments_db!#REF!</f>
        <v>#REF!</v>
      </c>
      <c r="L50">
        <v>6</v>
      </c>
      <c r="M50">
        <v>93</v>
      </c>
    </row>
    <row r="54" spans="1:13" x14ac:dyDescent="0.3">
      <c r="I54" s="8"/>
      <c r="J54" s="9"/>
    </row>
    <row r="55" spans="1:13" x14ac:dyDescent="0.3">
      <c r="I55" s="8"/>
      <c r="J55" s="9"/>
    </row>
    <row r="56" spans="1:13" x14ac:dyDescent="0.3">
      <c r="J56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52D-8D23-494A-B7F0-C123A02FAEFE}">
  <dimension ref="A1:D62"/>
  <sheetViews>
    <sheetView workbookViewId="0">
      <pane ySplit="1" topLeftCell="A50" activePane="bottomLeft" state="frozen"/>
      <selection pane="bottomLeft" activeCell="H12" sqref="H12"/>
    </sheetView>
  </sheetViews>
  <sheetFormatPr defaultRowHeight="14.4" x14ac:dyDescent="0.3"/>
  <cols>
    <col min="1" max="4" width="17.77734375" style="1" customWidth="1"/>
  </cols>
  <sheetData>
    <row r="1" spans="1:4" x14ac:dyDescent="0.3">
      <c r="A1" s="4" t="s">
        <v>64</v>
      </c>
      <c r="B1" s="4" t="s">
        <v>66</v>
      </c>
      <c r="C1" s="4" t="s">
        <v>65</v>
      </c>
      <c r="D1" s="4" t="s">
        <v>67</v>
      </c>
    </row>
    <row r="2" spans="1:4" x14ac:dyDescent="0.3">
      <c r="A2" s="1" t="str">
        <f>'FDT List'!$E:$E</f>
        <v>OLT-70188104-FDT-011</v>
      </c>
      <c r="B2" s="1" t="str">
        <f>'FDT List'!$F:$F</f>
        <v>OLT-70188104</v>
      </c>
      <c r="C2" s="1" t="str">
        <f>'FDT List'!$G:$G</f>
        <v>FDT-011</v>
      </c>
      <c r="D2" s="1">
        <f>'FDT List'!$K:$K</f>
        <v>11507843.940231258</v>
      </c>
    </row>
    <row r="3" spans="1:4" x14ac:dyDescent="0.3">
      <c r="A3" s="1" t="str">
        <f>'FDT List'!$E:$E</f>
        <v>OLT-70188104-FDT-019</v>
      </c>
      <c r="B3" s="1" t="str">
        <f>'FDT List'!$F:$F</f>
        <v>OLT-70188104</v>
      </c>
      <c r="C3" s="1" t="str">
        <f>'FDT List'!$G:$G</f>
        <v>FDT-019</v>
      </c>
      <c r="D3" s="1">
        <f>'FDT List'!$K:$K</f>
        <v>11513547.02830934</v>
      </c>
    </row>
    <row r="4" spans="1:4" x14ac:dyDescent="0.3">
      <c r="A4" s="1" t="str">
        <f>'FDT List'!$E:$E</f>
        <v>OLT-70188104-FDT-031</v>
      </c>
      <c r="B4" s="1" t="str">
        <f>'FDT List'!$F:$F</f>
        <v>OLT-70188104</v>
      </c>
      <c r="C4" s="1" t="str">
        <f>'FDT List'!$G:$G</f>
        <v>FDT-031</v>
      </c>
      <c r="D4" s="1">
        <f>'FDT List'!$K:$K</f>
        <v>11508968.398612058</v>
      </c>
    </row>
    <row r="5" spans="1:4" x14ac:dyDescent="0.3">
      <c r="A5" s="1" t="str">
        <f>'FDT List'!$E:$E</f>
        <v>OLT-70188104-FDT-040</v>
      </c>
      <c r="B5" s="1" t="str">
        <f>'FDT List'!$F:$F</f>
        <v>OLT-70188104</v>
      </c>
      <c r="C5" s="1" t="str">
        <f>'FDT List'!$G:$G</f>
        <v>FDT-040</v>
      </c>
      <c r="D5" s="1">
        <f>'FDT List'!$K:$K</f>
        <v>11508281.187101563</v>
      </c>
    </row>
    <row r="6" spans="1:4" x14ac:dyDescent="0.3">
      <c r="A6" s="1" t="str">
        <f>'FDT List'!$E:$E</f>
        <v>OLT-70188104-FDT-041</v>
      </c>
      <c r="B6" s="1" t="str">
        <f>'FDT List'!$F:$F</f>
        <v>OLT-70188104</v>
      </c>
      <c r="C6" s="1" t="str">
        <f>'FDT List'!$G:$G</f>
        <v>FDT-041</v>
      </c>
      <c r="D6" s="1">
        <f>'FDT List'!$K:$K</f>
        <v>11509567.400413949</v>
      </c>
    </row>
    <row r="7" spans="1:4" x14ac:dyDescent="0.3">
      <c r="A7" s="1" t="str">
        <f>'FDT List'!$E:$E</f>
        <v>OLT-70188104-FDT-043</v>
      </c>
      <c r="B7" s="1" t="str">
        <f>'FDT List'!$F:$F</f>
        <v>OLT-70188104</v>
      </c>
      <c r="C7" s="1" t="str">
        <f>'FDT List'!$G:$G</f>
        <v>FDT-043</v>
      </c>
      <c r="D7" s="1">
        <f>'FDT List'!$K:$K</f>
        <v>11509794.48957544</v>
      </c>
    </row>
    <row r="8" spans="1:4" x14ac:dyDescent="0.3">
      <c r="A8" s="1" t="str">
        <f>'FDT List'!$E:$E</f>
        <v>OLT-70188104-FDT-050</v>
      </c>
      <c r="B8" s="1" t="str">
        <f>'FDT List'!$F:$F</f>
        <v>OLT-70188104</v>
      </c>
      <c r="C8" s="1" t="str">
        <f>'FDT List'!$G:$G</f>
        <v>FDT-050</v>
      </c>
      <c r="D8" s="1">
        <f>'FDT List'!$K:$K</f>
        <v>11508585.729223372</v>
      </c>
    </row>
    <row r="9" spans="1:4" x14ac:dyDescent="0.3">
      <c r="A9" s="1" t="str">
        <f>'FDT List'!$E:$E</f>
        <v>OLT-70188104-FDT-055</v>
      </c>
      <c r="B9" s="1" t="str">
        <f>'FDT List'!$F:$F</f>
        <v>OLT-70188104</v>
      </c>
      <c r="C9" s="1" t="str">
        <f>'FDT List'!$G:$G</f>
        <v>FDT-055</v>
      </c>
      <c r="D9" s="1">
        <f>'FDT List'!$K:$K</f>
        <v>11507903.508135412</v>
      </c>
    </row>
    <row r="10" spans="1:4" x14ac:dyDescent="0.3">
      <c r="A10" s="1" t="str">
        <f>'FDT List'!$E:$E</f>
        <v>OLT-70188104-FDT-056</v>
      </c>
      <c r="B10" s="1" t="str">
        <f>'FDT List'!$F:$F</f>
        <v>OLT-70188104</v>
      </c>
      <c r="C10" s="1" t="str">
        <f>'FDT List'!$G:$G</f>
        <v>FDT-056</v>
      </c>
      <c r="D10" s="1">
        <f>'FDT List'!$K:$K</f>
        <v>11509185.106716068</v>
      </c>
    </row>
    <row r="11" spans="1:4" x14ac:dyDescent="0.3">
      <c r="A11" s="1" t="str">
        <f>'FDT List'!$E:$E</f>
        <v>OLT-70188104-FDT-057</v>
      </c>
      <c r="B11" s="1" t="str">
        <f>'FDT List'!$F:$F</f>
        <v>OLT-70188104</v>
      </c>
      <c r="C11" s="1" t="str">
        <f>'FDT List'!$G:$G</f>
        <v>FDT-057</v>
      </c>
      <c r="D11" s="1">
        <f>'FDT List'!$K:$K</f>
        <v>11509501.620463101</v>
      </c>
    </row>
    <row r="12" spans="1:4" x14ac:dyDescent="0.3">
      <c r="A12" s="1" t="str">
        <f>'FDT List'!$E:$E</f>
        <v>OLT-70188104-FDT-058</v>
      </c>
      <c r="B12" s="1" t="str">
        <f>'FDT List'!$F:$F</f>
        <v>OLT-70188104</v>
      </c>
      <c r="C12" s="1" t="str">
        <f>'FDT List'!$G:$G</f>
        <v>FDT-058</v>
      </c>
      <c r="D12" s="1">
        <f>'FDT List'!$K:$K</f>
        <v>11509389.145285413</v>
      </c>
    </row>
    <row r="13" spans="1:4" x14ac:dyDescent="0.3">
      <c r="A13" s="1" t="str">
        <f>'FDT List'!$E:$E</f>
        <v>OLT-70188104-FDT-059</v>
      </c>
      <c r="B13" s="1" t="str">
        <f>'FDT List'!$F:$F</f>
        <v>OLT-70188104</v>
      </c>
      <c r="C13" s="1" t="str">
        <f>'FDT List'!$G:$G</f>
        <v>FDT-059</v>
      </c>
      <c r="D13" s="1">
        <f>'FDT List'!$K:$K</f>
        <v>11508817.421755543</v>
      </c>
    </row>
    <row r="14" spans="1:4" x14ac:dyDescent="0.3">
      <c r="A14" s="1" t="str">
        <f>'FDT List'!$E:$E</f>
        <v>OLT-70188104-FDT-060</v>
      </c>
      <c r="B14" s="1" t="str">
        <f>'FDT List'!$F:$F</f>
        <v>OLT-70188104</v>
      </c>
      <c r="C14" s="1" t="str">
        <f>'FDT List'!$G:$G</f>
        <v>FDT-060</v>
      </c>
      <c r="D14" s="1">
        <f>'FDT List'!$K:$K</f>
        <v>11510473.473119026</v>
      </c>
    </row>
    <row r="15" spans="1:4" x14ac:dyDescent="0.3">
      <c r="A15" s="1" t="str">
        <f>'FDT List'!$E:$E</f>
        <v>OLT-70188104-FDT-063</v>
      </c>
      <c r="B15" s="1" t="str">
        <f>'FDT List'!$F:$F</f>
        <v>OLT-70188104</v>
      </c>
      <c r="C15" s="1" t="str">
        <f>'FDT List'!$G:$G</f>
        <v>FDT-063</v>
      </c>
      <c r="D15" s="1">
        <f>'FDT List'!$K:$K</f>
        <v>11510412.820585666</v>
      </c>
    </row>
    <row r="16" spans="1:4" x14ac:dyDescent="0.3">
      <c r="A16" s="1" t="str">
        <f>'FDT List'!$E:$E</f>
        <v>OLT-70188104-FDT-065</v>
      </c>
      <c r="B16" s="1" t="str">
        <f>'FDT List'!$F:$F</f>
        <v>OLT-70188104</v>
      </c>
      <c r="C16" s="1" t="str">
        <f>'FDT List'!$G:$G</f>
        <v>FDT-065</v>
      </c>
      <c r="D16" s="1">
        <f>'FDT List'!$K:$K</f>
        <v>11508775.372701561</v>
      </c>
    </row>
    <row r="17" spans="1:4" x14ac:dyDescent="0.3">
      <c r="A17" s="1" t="str">
        <f>'FDT List'!$E:$E</f>
        <v>OLT-70188104-FDT-070</v>
      </c>
      <c r="B17" s="1" t="str">
        <f>'FDT List'!$F:$F</f>
        <v>OLT-70188104</v>
      </c>
      <c r="C17" s="1" t="str">
        <f>'FDT List'!$G:$G</f>
        <v>FDT-070</v>
      </c>
      <c r="D17" s="1">
        <f>'FDT List'!$K:$K</f>
        <v>11508576.458923955</v>
      </c>
    </row>
    <row r="18" spans="1:4" x14ac:dyDescent="0.3">
      <c r="A18" s="1" t="str">
        <f>'FDT List'!$E:$E</f>
        <v>OLT-70188104-FDT-072</v>
      </c>
      <c r="B18" s="1" t="str">
        <f>'FDT List'!$F:$F</f>
        <v>OLT-70188104</v>
      </c>
      <c r="C18" s="1" t="str">
        <f>'FDT List'!$G:$G</f>
        <v>FDT-072</v>
      </c>
      <c r="D18" s="1">
        <f>'FDT List'!$K:$K</f>
        <v>11508749.687649613</v>
      </c>
    </row>
    <row r="19" spans="1:4" x14ac:dyDescent="0.3">
      <c r="A19" s="1" t="str">
        <f>'FDT List'!$E:$E</f>
        <v>OLT-70188104-FDT-076</v>
      </c>
      <c r="B19" s="1" t="str">
        <f>'FDT List'!$F:$F</f>
        <v>OLT-70188104</v>
      </c>
      <c r="C19" s="1" t="str">
        <f>'FDT List'!$G:$G</f>
        <v>FDT-076</v>
      </c>
      <c r="D19" s="1">
        <f>'FDT List'!$K:$K</f>
        <v>11510847.462967545</v>
      </c>
    </row>
    <row r="20" spans="1:4" x14ac:dyDescent="0.3">
      <c r="A20" s="1" t="str">
        <f>'FDT List'!$E:$E</f>
        <v>OLT-70188104-FDT-081</v>
      </c>
      <c r="B20" s="1" t="str">
        <f>'FDT List'!$F:$F</f>
        <v>OLT-70188104</v>
      </c>
      <c r="C20" s="1" t="str">
        <f>'FDT List'!$G:$G</f>
        <v>FDT-081</v>
      </c>
      <c r="D20" s="1">
        <f>'FDT List'!$K:$K</f>
        <v>11509945.846389588</v>
      </c>
    </row>
    <row r="21" spans="1:4" x14ac:dyDescent="0.3">
      <c r="A21" s="1" t="str">
        <f>'FDT List'!$E:$E</f>
        <v>OLT-70188104-FDT-091</v>
      </c>
      <c r="B21" s="1" t="str">
        <f>'FDT List'!$F:$F</f>
        <v>OLT-70188104</v>
      </c>
      <c r="C21" s="1" t="str">
        <f>'FDT List'!$G:$G</f>
        <v>FDT-091</v>
      </c>
      <c r="D21" s="1">
        <f>'FDT List'!$K:$K</f>
        <v>11510099.86970528</v>
      </c>
    </row>
    <row r="22" spans="1:4" x14ac:dyDescent="0.3">
      <c r="A22" s="1" t="str">
        <f>'FDT List'!$E:$E</f>
        <v>OLT-70188104-FDT-092</v>
      </c>
      <c r="B22" s="1" t="str">
        <f>'FDT List'!$F:$F</f>
        <v>OLT-70188104</v>
      </c>
      <c r="C22" s="1" t="str">
        <f>'FDT List'!$G:$G</f>
        <v>FDT-092</v>
      </c>
      <c r="D22" s="1">
        <f>'FDT List'!$K:$K</f>
        <v>11510335.832308274</v>
      </c>
    </row>
    <row r="23" spans="1:4" x14ac:dyDescent="0.3">
      <c r="A23" s="1" t="str">
        <f>'FDT List'!$E:$E</f>
        <v>OLT-70188104-FDT-007</v>
      </c>
      <c r="B23" s="1" t="str">
        <f>'FDT List'!$F:$F</f>
        <v>OLT-70188104</v>
      </c>
      <c r="C23" s="1" t="str">
        <f>'FDT List'!$G:$G</f>
        <v>FDT-007</v>
      </c>
      <c r="D23" s="1">
        <f>'FDT List'!$K:$K</f>
        <v>11509351.077160588</v>
      </c>
    </row>
    <row r="24" spans="1:4" x14ac:dyDescent="0.3">
      <c r="A24" s="1" t="str">
        <f>'FDT List'!$E:$E</f>
        <v>OLT-70188104-FDT-009</v>
      </c>
      <c r="B24" s="1" t="str">
        <f>'FDT List'!$F:$F</f>
        <v>OLT-70188104</v>
      </c>
      <c r="C24" s="1" t="str">
        <f>'FDT List'!$G:$G</f>
        <v>FDT-009</v>
      </c>
      <c r="D24" s="1">
        <f>'FDT List'!$K:$K</f>
        <v>11509186.386696717</v>
      </c>
    </row>
    <row r="25" spans="1:4" x14ac:dyDescent="0.3">
      <c r="A25" s="1" t="str">
        <f>'FDT List'!$E:$E</f>
        <v>OLT-70188104-FDT-022</v>
      </c>
      <c r="B25" s="1" t="str">
        <f>'FDT List'!$F:$F</f>
        <v>OLT-70188104</v>
      </c>
      <c r="C25" s="1" t="str">
        <f>'FDT List'!$G:$G</f>
        <v>FDT-022</v>
      </c>
      <c r="D25" s="1">
        <f>'FDT List'!$K:$K</f>
        <v>11508739.374071853</v>
      </c>
    </row>
    <row r="26" spans="1:4" x14ac:dyDescent="0.3">
      <c r="A26" s="1" t="str">
        <f>'FDT List'!$E:$E</f>
        <v>OLT-70188104-FDT-038</v>
      </c>
      <c r="B26" s="1" t="str">
        <f>'FDT List'!$F:$F</f>
        <v>OLT-70188104</v>
      </c>
      <c r="C26" s="1" t="str">
        <f>'FDT List'!$G:$G</f>
        <v>FDT-038</v>
      </c>
      <c r="D26" s="1">
        <f>'FDT List'!$K:$K</f>
        <v>11510067.454382047</v>
      </c>
    </row>
    <row r="27" spans="1:4" x14ac:dyDescent="0.3">
      <c r="A27" s="1" t="str">
        <f>'FDT List'!$E:$E</f>
        <v>OLT-70195104-FDT-018</v>
      </c>
      <c r="B27" s="1" t="str">
        <f>'FDT List'!$F:$F</f>
        <v>OLT-70195104</v>
      </c>
      <c r="C27" s="1" t="str">
        <f>'FDT List'!$G:$G</f>
        <v>FDT-018</v>
      </c>
      <c r="D27" s="1">
        <f>'FDT List'!$K:$K</f>
        <v>11512889.597747879</v>
      </c>
    </row>
    <row r="28" spans="1:4" x14ac:dyDescent="0.3">
      <c r="A28" s="1" t="str">
        <f>'FDT List'!$E:$E</f>
        <v>OLT-70195104-FDT-019</v>
      </c>
      <c r="B28" s="1" t="str">
        <f>'FDT List'!$F:$F</f>
        <v>OLT-70195104</v>
      </c>
      <c r="C28" s="1" t="str">
        <f>'FDT List'!$G:$G</f>
        <v>FDT-019</v>
      </c>
      <c r="D28" s="1">
        <f>'FDT List'!$K:$K</f>
        <v>11513547.02830934</v>
      </c>
    </row>
    <row r="29" spans="1:4" x14ac:dyDescent="0.3">
      <c r="A29" s="1" t="str">
        <f>'FDT List'!$E:$E</f>
        <v>OLT-70195104-FDT-028</v>
      </c>
      <c r="B29" s="1" t="str">
        <f>'FDT List'!$F:$F</f>
        <v>OLT-70195104</v>
      </c>
      <c r="C29" s="1" t="str">
        <f>'FDT List'!$G:$G</f>
        <v>FDT-028</v>
      </c>
      <c r="D29" s="1">
        <f>'FDT List'!$K:$K</f>
        <v>11511397.531542797</v>
      </c>
    </row>
    <row r="30" spans="1:4" x14ac:dyDescent="0.3">
      <c r="A30" s="1" t="str">
        <f>'FDT List'!$E:$E</f>
        <v>OLT-70195104-FDT-046</v>
      </c>
      <c r="B30" s="1" t="str">
        <f>'FDT List'!$F:$F</f>
        <v>OLT-70195104</v>
      </c>
      <c r="C30" s="1" t="str">
        <f>'FDT List'!$G:$G</f>
        <v>FDT-046</v>
      </c>
      <c r="D30" s="1">
        <f>'FDT List'!$K:$K</f>
        <v>11512234.163208526</v>
      </c>
    </row>
    <row r="31" spans="1:4" x14ac:dyDescent="0.3">
      <c r="A31" s="1" t="str">
        <f>'FDT List'!$E:$E</f>
        <v>OLT-70195104-FDT-066</v>
      </c>
      <c r="B31" s="1" t="str">
        <f>'FDT List'!$F:$F</f>
        <v>OLT-70195104</v>
      </c>
      <c r="C31" s="1" t="str">
        <f>'FDT List'!$G:$G</f>
        <v>FDT-066</v>
      </c>
      <c r="D31" s="1">
        <f>'FDT List'!$K:$K</f>
        <v>11511016.22463212</v>
      </c>
    </row>
    <row r="32" spans="1:4" x14ac:dyDescent="0.3">
      <c r="A32" s="1" t="str">
        <f>'FDT List'!$E:$E</f>
        <v>OLT-70195104-FDT-079</v>
      </c>
      <c r="B32" s="1" t="str">
        <f>'FDT List'!$F:$F</f>
        <v>OLT-70195104</v>
      </c>
      <c r="C32" s="1" t="str">
        <f>'FDT List'!$G:$G</f>
        <v>FDT-079</v>
      </c>
      <c r="D32" s="1">
        <f>'FDT List'!$K:$K</f>
        <v>11512336.321048126</v>
      </c>
    </row>
    <row r="33" spans="1:4" x14ac:dyDescent="0.3">
      <c r="A33" s="1" t="str">
        <f>'FDT List'!$E:$E</f>
        <v>OLT-70195104-FDT-085</v>
      </c>
      <c r="B33" s="1" t="str">
        <f>'FDT List'!$F:$F</f>
        <v>OLT-70195104</v>
      </c>
      <c r="C33" s="1" t="str">
        <f>'FDT List'!$G:$G</f>
        <v>FDT-085</v>
      </c>
      <c r="D33" s="1">
        <f>'FDT List'!$K:$K</f>
        <v>11513127.85513455</v>
      </c>
    </row>
    <row r="34" spans="1:4" x14ac:dyDescent="0.3">
      <c r="A34" s="1" t="str">
        <f>'FDT List'!$E:$E</f>
        <v>OLT-70195104-FDT-095</v>
      </c>
      <c r="B34" s="1" t="str">
        <f>'FDT List'!$F:$F</f>
        <v>OLT-70195104</v>
      </c>
      <c r="C34" s="1" t="str">
        <f>'FDT List'!$G:$G</f>
        <v>FDT-095</v>
      </c>
      <c r="D34" s="1">
        <f>'FDT List'!$K:$K</f>
        <v>11513701.911706947</v>
      </c>
    </row>
    <row r="35" spans="1:4" x14ac:dyDescent="0.3">
      <c r="A35" s="1" t="str">
        <f>'FDT List'!$E:$E</f>
        <v>OLT-70195104-FDT-098</v>
      </c>
      <c r="B35" s="1" t="str">
        <f>'FDT List'!$F:$F</f>
        <v>OLT-70195104</v>
      </c>
      <c r="C35" s="1" t="str">
        <f>'FDT List'!$G:$G</f>
        <v>FDT-098</v>
      </c>
      <c r="D35" s="1">
        <f>'FDT List'!$K:$K</f>
        <v>11514456.506099313</v>
      </c>
    </row>
    <row r="36" spans="1:4" x14ac:dyDescent="0.3">
      <c r="A36" s="1" t="str">
        <f>'FDT List'!$E:$E</f>
        <v>OLT-70195104-FDT-100</v>
      </c>
      <c r="B36" s="1" t="str">
        <f>'FDT List'!$F:$F</f>
        <v>OLT-70195104</v>
      </c>
      <c r="C36" s="1" t="str">
        <f>'FDT List'!$G:$G</f>
        <v>FDT-100</v>
      </c>
      <c r="D36" s="1">
        <f>'FDT List'!$K:$K</f>
        <v>11513199.74459664</v>
      </c>
    </row>
    <row r="37" spans="1:4" x14ac:dyDescent="0.3">
      <c r="A37" s="1" t="str">
        <f>'FDT List'!$E:$E</f>
        <v>OLT-70195104-FDT-104</v>
      </c>
      <c r="B37" s="1" t="str">
        <f>'FDT List'!$F:$F</f>
        <v>OLT-70195104</v>
      </c>
      <c r="C37" s="1" t="str">
        <f>'FDT List'!$G:$G</f>
        <v>FDT-104</v>
      </c>
      <c r="D37" s="1">
        <f>'FDT List'!$K:$K</f>
        <v>11513119.107687918</v>
      </c>
    </row>
    <row r="38" spans="1:4" x14ac:dyDescent="0.3">
      <c r="A38" s="1" t="str">
        <f>'FDT List'!$E:$E</f>
        <v>OLT-70195104-FDT-105</v>
      </c>
      <c r="B38" s="1" t="str">
        <f>'FDT List'!$F:$F</f>
        <v>OLT-70195104</v>
      </c>
      <c r="C38" s="1" t="str">
        <f>'FDT List'!$G:$G</f>
        <v>FDT-105</v>
      </c>
      <c r="D38" s="1">
        <f>'FDT List'!$K:$K</f>
        <v>11513941.121799115</v>
      </c>
    </row>
    <row r="39" spans="1:4" x14ac:dyDescent="0.3">
      <c r="A39" s="1" t="str">
        <f>'FDT List'!$E:$E</f>
        <v>OLT-70195104-FDT-106</v>
      </c>
      <c r="B39" s="1" t="str">
        <f>'FDT List'!$F:$F</f>
        <v>OLT-70195104</v>
      </c>
      <c r="C39" s="1" t="str">
        <f>'FDT List'!$G:$G</f>
        <v>FDT-106</v>
      </c>
      <c r="D39" s="1">
        <f>'FDT List'!$K:$K</f>
        <v>11513000.440900151</v>
      </c>
    </row>
    <row r="40" spans="1:4" x14ac:dyDescent="0.3">
      <c r="A40" s="1" t="str">
        <f>'FDT List'!$E:$E</f>
        <v>OLT-70195104-FDT-013</v>
      </c>
      <c r="B40" s="1" t="str">
        <f>'FDT List'!$F:$F</f>
        <v>OLT-70195104</v>
      </c>
      <c r="C40" s="1" t="str">
        <f>'FDT List'!$G:$G</f>
        <v>FDT-013</v>
      </c>
      <c r="D40" s="1">
        <f>'FDT List'!$K:$K</f>
        <v>11512188.282407839</v>
      </c>
    </row>
    <row r="41" spans="1:4" x14ac:dyDescent="0.3">
      <c r="A41" s="1" t="str">
        <f>'FDT List'!$E:$E</f>
        <v>OLT-70195104-FDT-035</v>
      </c>
      <c r="B41" s="1" t="str">
        <f>'FDT List'!$F:$F</f>
        <v>OLT-70195104</v>
      </c>
      <c r="C41" s="1" t="str">
        <f>'FDT List'!$G:$G</f>
        <v>FDT-035</v>
      </c>
      <c r="D41" s="1">
        <f>'FDT List'!$K:$K</f>
        <v>11511602.05584868</v>
      </c>
    </row>
    <row r="42" spans="1:4" x14ac:dyDescent="0.3">
      <c r="A42" s="1" t="str">
        <f>'FDT List'!$E:$E</f>
        <v>OLT-70195104-FDT-044</v>
      </c>
      <c r="B42" s="1" t="str">
        <f>'FDT List'!$F:$F</f>
        <v>OLT-70195104</v>
      </c>
      <c r="C42" s="1" t="str">
        <f>'FDT List'!$G:$G</f>
        <v>FDT-044</v>
      </c>
      <c r="D42" s="1">
        <f>'FDT List'!$K:$K</f>
        <v>11513061.543444619</v>
      </c>
    </row>
    <row r="43" spans="1:4" x14ac:dyDescent="0.3">
      <c r="A43" s="1" t="str">
        <f>'FDT List'!$E:$E</f>
        <v>OLT-70195104-FDT-048</v>
      </c>
      <c r="B43" s="1" t="str">
        <f>'FDT List'!$F:$F</f>
        <v>OLT-70195104</v>
      </c>
      <c r="C43" s="1" t="str">
        <f>'FDT List'!$G:$G</f>
        <v>FDT-048</v>
      </c>
      <c r="D43" s="1">
        <f>'FDT List'!$K:$K</f>
        <v>11512878.027237833</v>
      </c>
    </row>
    <row r="44" spans="1:4" x14ac:dyDescent="0.3">
      <c r="A44" s="1" t="str">
        <f>'FDT List'!$E:$E</f>
        <v>OLT-70195104-FDT-101</v>
      </c>
      <c r="B44" s="1" t="str">
        <f>'FDT List'!$F:$F</f>
        <v>OLT-70195104</v>
      </c>
      <c r="C44" s="1" t="str">
        <f>'FDT List'!$G:$G</f>
        <v>FDT-101</v>
      </c>
      <c r="D44" s="1" t="e">
        <f>'FDT List'!$K:$K</f>
        <v>#REF!</v>
      </c>
    </row>
    <row r="45" spans="1:4" x14ac:dyDescent="0.3">
      <c r="A45" s="1" t="str">
        <f>'FDT List'!$E:$E</f>
        <v>OLT-71192109-FDT-001</v>
      </c>
      <c r="B45" s="1" t="str">
        <f>'FDT List'!$F:$F</f>
        <v>OLT-71192109</v>
      </c>
      <c r="C45" s="1" t="str">
        <f>'FDT List'!$G:$G</f>
        <v>FDT-001</v>
      </c>
      <c r="D45" s="1" t="e">
        <f>'FDT List'!$K:$K</f>
        <v>#REF!</v>
      </c>
    </row>
    <row r="46" spans="1:4" x14ac:dyDescent="0.3">
      <c r="A46" s="1" t="str">
        <f>'FDT List'!$E:$E</f>
        <v>OLT-71192109-FDT-010</v>
      </c>
      <c r="B46" s="1" t="str">
        <f>'FDT List'!$F:$F</f>
        <v>OLT-71192109</v>
      </c>
      <c r="C46" s="1" t="str">
        <f>'FDT List'!$G:$G</f>
        <v>FDT-010</v>
      </c>
      <c r="D46" s="1" t="e">
        <f>'FDT List'!$K:$K</f>
        <v>#REF!</v>
      </c>
    </row>
    <row r="47" spans="1:4" x14ac:dyDescent="0.3">
      <c r="A47" s="1" t="str">
        <f>'FDT List'!$E:$E</f>
        <v>OLT-71192109-FDT-012</v>
      </c>
      <c r="B47" s="1" t="str">
        <f>'FDT List'!$F:$F</f>
        <v>OLT-71192109</v>
      </c>
      <c r="C47" s="1" t="str">
        <f>'FDT List'!$G:$G</f>
        <v>FDT-012</v>
      </c>
      <c r="D47" s="1" t="e">
        <f>'FDT List'!$K:$K</f>
        <v>#REF!</v>
      </c>
    </row>
    <row r="48" spans="1:4" x14ac:dyDescent="0.3">
      <c r="A48" s="1" t="str">
        <f>'FDT List'!$E:$E</f>
        <v>OLT-71192109-FDT-025</v>
      </c>
      <c r="B48" s="1" t="str">
        <f>'FDT List'!$F:$F</f>
        <v>OLT-71192109</v>
      </c>
      <c r="C48" s="1" t="str">
        <f>'FDT List'!$G:$G</f>
        <v>FDT-025</v>
      </c>
      <c r="D48" s="1" t="e">
        <f>'FDT List'!$K:$K</f>
        <v>#REF!</v>
      </c>
    </row>
    <row r="49" spans="1:4" x14ac:dyDescent="0.3">
      <c r="A49" s="1" t="str">
        <f>'FDT List'!$E:$E</f>
        <v>OLT-71192109-FDT-026</v>
      </c>
      <c r="B49" s="1" t="str">
        <f>'FDT List'!$F:$F</f>
        <v>OLT-71192109</v>
      </c>
      <c r="C49" s="1" t="str">
        <f>'FDT List'!$G:$G</f>
        <v>FDT-026</v>
      </c>
      <c r="D49" s="1" t="e">
        <f>'FDT List'!$K:$K</f>
        <v>#REF!</v>
      </c>
    </row>
    <row r="50" spans="1:4" x14ac:dyDescent="0.3">
      <c r="A50" s="1" t="str">
        <f>'FDT List'!$E:$E</f>
        <v>OLT-71192109-FDT-094</v>
      </c>
      <c r="B50" s="1" t="str">
        <f>'FDT List'!$F:$F</f>
        <v>OLT-71192109</v>
      </c>
      <c r="C50" s="1" t="str">
        <f>'FDT List'!$G:$G</f>
        <v>FDT-094</v>
      </c>
      <c r="D50" s="1" t="e">
        <f>'FDT List'!$K:$K</f>
        <v>#REF!</v>
      </c>
    </row>
    <row r="51" spans="1:4" x14ac:dyDescent="0.3">
      <c r="A51" s="1">
        <f>'FDT List'!$E:$E</f>
        <v>0</v>
      </c>
      <c r="B51" s="1">
        <f>'FDT List'!$F:$F</f>
        <v>0</v>
      </c>
      <c r="C51" s="1">
        <f>'FDT List'!$G:$G</f>
        <v>0</v>
      </c>
      <c r="D51" s="1">
        <f>'FDT List'!$K:$K</f>
        <v>0</v>
      </c>
    </row>
    <row r="52" spans="1:4" x14ac:dyDescent="0.3">
      <c r="A52" s="1">
        <f>'FDT List'!$E:$E</f>
        <v>0</v>
      </c>
      <c r="B52" s="1">
        <f>'FDT List'!$F:$F</f>
        <v>0</v>
      </c>
      <c r="C52" s="1">
        <f>'FDT List'!$G:$G</f>
        <v>0</v>
      </c>
      <c r="D52" s="1">
        <f>'FDT List'!$K:$K</f>
        <v>0</v>
      </c>
    </row>
    <row r="53" spans="1:4" x14ac:dyDescent="0.3">
      <c r="A53" s="1">
        <f>'FDT List'!$E:$E</f>
        <v>0</v>
      </c>
      <c r="B53" s="1">
        <f>'FDT List'!$F:$F</f>
        <v>0</v>
      </c>
      <c r="C53" s="1">
        <f>'FDT List'!$G:$G</f>
        <v>0</v>
      </c>
      <c r="D53" s="1">
        <f>'FDT List'!$K:$K</f>
        <v>0</v>
      </c>
    </row>
    <row r="54" spans="1:4" x14ac:dyDescent="0.3">
      <c r="A54" s="1">
        <f>'FDT List'!$E:$E</f>
        <v>0</v>
      </c>
      <c r="B54" s="1">
        <f>'FDT List'!$F:$F</f>
        <v>0</v>
      </c>
      <c r="C54" s="1">
        <f>'FDT List'!$G:$G</f>
        <v>0</v>
      </c>
      <c r="D54" s="1">
        <f>'FDT List'!$K:$K</f>
        <v>0</v>
      </c>
    </row>
    <row r="55" spans="1:4" x14ac:dyDescent="0.3">
      <c r="A55" s="1">
        <f>'FDT List'!$E:$E</f>
        <v>0</v>
      </c>
      <c r="B55" s="1">
        <f>'FDT List'!$F:$F</f>
        <v>0</v>
      </c>
      <c r="C55" s="1">
        <f>'FDT List'!$G:$G</f>
        <v>0</v>
      </c>
      <c r="D55" s="1">
        <f>'FDT List'!$K:$K</f>
        <v>0</v>
      </c>
    </row>
    <row r="56" spans="1:4" x14ac:dyDescent="0.3">
      <c r="A56" s="1">
        <f>'FDT List'!$E:$E</f>
        <v>0</v>
      </c>
      <c r="B56" s="1">
        <f>'FDT List'!$F:$F</f>
        <v>0</v>
      </c>
      <c r="C56" s="1">
        <f>'FDT List'!$G:$G</f>
        <v>0</v>
      </c>
      <c r="D56" s="1">
        <f>'FDT List'!$K:$K</f>
        <v>0</v>
      </c>
    </row>
    <row r="57" spans="1:4" x14ac:dyDescent="0.3">
      <c r="A57" s="1">
        <f>'FDT List'!$E:$E</f>
        <v>0</v>
      </c>
      <c r="B57" s="1">
        <f>'FDT List'!$F:$F</f>
        <v>0</v>
      </c>
      <c r="C57" s="1">
        <f>'FDT List'!$G:$G</f>
        <v>0</v>
      </c>
      <c r="D57" s="1">
        <f>'FDT List'!$K:$K</f>
        <v>0</v>
      </c>
    </row>
    <row r="58" spans="1:4" x14ac:dyDescent="0.3">
      <c r="A58" s="1">
        <f>'FDT List'!$E:$E</f>
        <v>0</v>
      </c>
      <c r="B58" s="1">
        <f>'FDT List'!$F:$F</f>
        <v>0</v>
      </c>
      <c r="C58" s="1">
        <f>'FDT List'!$G:$G</f>
        <v>0</v>
      </c>
      <c r="D58" s="1">
        <f>'FDT List'!$K:$K</f>
        <v>0</v>
      </c>
    </row>
    <row r="59" spans="1:4" x14ac:dyDescent="0.3">
      <c r="A59" s="1">
        <f>'FDT List'!$E:$E</f>
        <v>0</v>
      </c>
      <c r="B59" s="1">
        <f>'FDT List'!$F:$F</f>
        <v>0</v>
      </c>
      <c r="C59" s="1">
        <f>'FDT List'!$G:$G</f>
        <v>0</v>
      </c>
      <c r="D59" s="1">
        <f>'FDT List'!$K:$K</f>
        <v>0</v>
      </c>
    </row>
    <row r="60" spans="1:4" x14ac:dyDescent="0.3">
      <c r="A60" s="1">
        <f>'FDT List'!$E:$E</f>
        <v>0</v>
      </c>
      <c r="B60" s="1">
        <f>'FDT List'!$F:$F</f>
        <v>0</v>
      </c>
      <c r="C60" s="1">
        <f>'FDT List'!$G:$G</f>
        <v>0</v>
      </c>
      <c r="D60" s="1">
        <f>'FDT List'!$K:$K</f>
        <v>0</v>
      </c>
    </row>
    <row r="61" spans="1:4" x14ac:dyDescent="0.3">
      <c r="A61" s="1">
        <f>'FDT List'!$E:$E</f>
        <v>0</v>
      </c>
      <c r="B61" s="1">
        <f>'FDT List'!$F:$F</f>
        <v>0</v>
      </c>
      <c r="C61" s="1">
        <f>'FDT List'!$G:$G</f>
        <v>0</v>
      </c>
      <c r="D61" s="1">
        <f>'FDT List'!$K:$K</f>
        <v>0</v>
      </c>
    </row>
    <row r="62" spans="1:4" x14ac:dyDescent="0.3">
      <c r="A62" s="1">
        <f>'FDT List'!$E:$E</f>
        <v>0</v>
      </c>
      <c r="B62" s="1">
        <f>'FDT List'!$F:$F</f>
        <v>0</v>
      </c>
      <c r="C62" s="1">
        <f>'FDT List'!$G:$G</f>
        <v>0</v>
      </c>
      <c r="D62" s="1">
        <f>'FDT List'!$K:$K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2C10-4C3C-45EE-863B-0ADB9E19605A}">
  <dimension ref="A1"/>
  <sheetViews>
    <sheetView topLeftCell="H18" zoomScale="70" zoomScaleNormal="100" workbookViewId="0">
      <selection activeCell="G29" sqref="G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poles_lht_db</vt:lpstr>
      <vt:lpstr>poles_db</vt:lpstr>
      <vt:lpstr>segments_db</vt:lpstr>
      <vt:lpstr>olt_db</vt:lpstr>
      <vt:lpstr>FDT List</vt:lpstr>
      <vt:lpstr>py.Format</vt:lpstr>
      <vt:lpstr>Algoritma Sistem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Okal Pratama Rahillah</dc:creator>
  <cp:lastModifiedBy>Okal Pratama Rahillah</cp:lastModifiedBy>
  <dcterms:created xsi:type="dcterms:W3CDTF">2025-01-10T07:50:14Z</dcterms:created>
  <dcterms:modified xsi:type="dcterms:W3CDTF">2025-01-23T09:02:11Z</dcterms:modified>
</cp:coreProperties>
</file>